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F\Federal Forest Fees docs\"/>
    </mc:Choice>
  </mc:AlternateContent>
  <xr:revisionPtr revIDLastSave="0" documentId="13_ncr:1_{575CDF9D-C578-4230-80EC-7C632B048FC4}" xr6:coauthVersionLast="47" xr6:coauthVersionMax="47" xr10:uidLastSave="{00000000-0000-0000-0000-000000000000}"/>
  <bookViews>
    <workbookView xWindow="28680" yWindow="-120" windowWidth="29040" windowHeight="15720" firstSheet="7" activeTab="7" xr2:uid="{9AEF9A28-F41B-488D-BB03-C33DE533F3E2}"/>
  </bookViews>
  <sheets>
    <sheet name="SSFQImport 5_3_20" sheetId="8" state="hidden" r:id="rId1"/>
    <sheet name="18_19 Assump with" sheetId="1" state="hidden" r:id="rId2"/>
    <sheet name="18_19 SSF Dist past with" sheetId="3" state="hidden" r:id="rId3"/>
    <sheet name="18_19 SSF ESD past with" sheetId="5" state="hidden" r:id="rId4"/>
    <sheet name="18_19 Assup w_out" sheetId="2" state="hidden" r:id="rId5"/>
    <sheet name="18_19  SSF Dist past w_out" sheetId="4" state="hidden" r:id="rId6"/>
    <sheet name="18_19 SSF ESD past w_out" sheetId="6" state="hidden" r:id="rId7"/>
    <sheet name="2018_19 Summary" sheetId="7" r:id="rId8"/>
  </sheets>
  <definedNames>
    <definedName name="_xlnm._FilterDatabase" localSheetId="7" hidden="1">'2018_19 Summary'!$A$9:$X$9</definedName>
    <definedName name="Dist_with">'18_19 SSF Dist past with'!$A$5:$AV$203</definedName>
    <definedName name="Dist_without">'18_19  SSF Dist past w_out'!$A$5:$AV$203</definedName>
    <definedName name="ESD_with">'18_19 SSF ESD past with'!$A$5:$L$24</definedName>
    <definedName name="ESD_without">'18_19 SSF ESD past w_out'!$A$5:$L$24</definedName>
    <definedName name="SSFQImport">'SSFQImport 5_3_20'!$A$2:$JT$355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7" l="1"/>
  <c r="K6" i="7"/>
  <c r="V231" i="7" l="1"/>
  <c r="V230" i="7"/>
  <c r="V229" i="7"/>
  <c r="V228" i="7"/>
  <c r="V227" i="7"/>
  <c r="V226" i="7"/>
  <c r="V225" i="7"/>
  <c r="V224" i="7"/>
  <c r="V223" i="7"/>
  <c r="V222" i="7"/>
  <c r="V221" i="7"/>
  <c r="V220" i="7"/>
  <c r="V219" i="7"/>
  <c r="V218" i="7"/>
  <c r="V217" i="7"/>
  <c r="V216" i="7"/>
  <c r="V215" i="7"/>
  <c r="V214" i="7"/>
  <c r="V213" i="7"/>
  <c r="V206" i="7"/>
  <c r="V205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208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207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V114" i="7"/>
  <c r="V113" i="7"/>
  <c r="V112" i="7"/>
  <c r="V111" i="7"/>
  <c r="V110" i="7"/>
  <c r="V109" i="7"/>
  <c r="V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V60" i="7"/>
  <c r="V59" i="7"/>
  <c r="V58" i="7"/>
  <c r="V57" i="7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204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233" i="7" l="1"/>
  <c r="V210" i="7"/>
  <c r="V235" i="7" s="1"/>
  <c r="Q233" i="7"/>
  <c r="P233" i="7"/>
  <c r="S231" i="7"/>
  <c r="N231" i="7" s="1"/>
  <c r="R231" i="7"/>
  <c r="M231" i="7"/>
  <c r="S230" i="7"/>
  <c r="R230" i="7"/>
  <c r="M230" i="7"/>
  <c r="S229" i="7"/>
  <c r="R229" i="7"/>
  <c r="M229" i="7"/>
  <c r="S228" i="7"/>
  <c r="N228" i="7" s="1"/>
  <c r="R228" i="7"/>
  <c r="M228" i="7"/>
  <c r="S227" i="7"/>
  <c r="N227" i="7" s="1"/>
  <c r="R227" i="7"/>
  <c r="M227" i="7"/>
  <c r="S226" i="7"/>
  <c r="N226" i="7" s="1"/>
  <c r="R226" i="7"/>
  <c r="M226" i="7"/>
  <c r="S225" i="7"/>
  <c r="N225" i="7" s="1"/>
  <c r="R225" i="7"/>
  <c r="M225" i="7"/>
  <c r="S224" i="7"/>
  <c r="R224" i="7"/>
  <c r="M224" i="7"/>
  <c r="S223" i="7"/>
  <c r="N223" i="7" s="1"/>
  <c r="R223" i="7"/>
  <c r="M223" i="7"/>
  <c r="S222" i="7"/>
  <c r="R222" i="7"/>
  <c r="M222" i="7"/>
  <c r="S221" i="7"/>
  <c r="N221" i="7" s="1"/>
  <c r="R221" i="7"/>
  <c r="M221" i="7"/>
  <c r="S220" i="7"/>
  <c r="N220" i="7" s="1"/>
  <c r="R220" i="7"/>
  <c r="M220" i="7"/>
  <c r="S219" i="7"/>
  <c r="N219" i="7" s="1"/>
  <c r="R219" i="7"/>
  <c r="M219" i="7"/>
  <c r="S218" i="7"/>
  <c r="R218" i="7"/>
  <c r="M218" i="7"/>
  <c r="S217" i="7"/>
  <c r="R217" i="7"/>
  <c r="M217" i="7"/>
  <c r="S216" i="7"/>
  <c r="N216" i="7" s="1"/>
  <c r="R216" i="7"/>
  <c r="M216" i="7"/>
  <c r="S215" i="7"/>
  <c r="N215" i="7" s="1"/>
  <c r="R215" i="7"/>
  <c r="M215" i="7"/>
  <c r="S214" i="7"/>
  <c r="R214" i="7"/>
  <c r="M214" i="7"/>
  <c r="S213" i="7"/>
  <c r="N213" i="7" s="1"/>
  <c r="R213" i="7"/>
  <c r="M213" i="7"/>
  <c r="K231" i="7"/>
  <c r="F231" i="7" s="1"/>
  <c r="K230" i="7"/>
  <c r="F230" i="7" s="1"/>
  <c r="K229" i="7"/>
  <c r="K228" i="7"/>
  <c r="F228" i="7" s="1"/>
  <c r="K227" i="7"/>
  <c r="F227" i="7" s="1"/>
  <c r="K226" i="7"/>
  <c r="F226" i="7" s="1"/>
  <c r="K225" i="7"/>
  <c r="F225" i="7" s="1"/>
  <c r="K224" i="7"/>
  <c r="F224" i="7" s="1"/>
  <c r="K223" i="7"/>
  <c r="F223" i="7" s="1"/>
  <c r="K222" i="7"/>
  <c r="F222" i="7" s="1"/>
  <c r="K221" i="7"/>
  <c r="F221" i="7" s="1"/>
  <c r="K220" i="7"/>
  <c r="F220" i="7" s="1"/>
  <c r="K219" i="7"/>
  <c r="F219" i="7" s="1"/>
  <c r="K218" i="7"/>
  <c r="K217" i="7"/>
  <c r="K216" i="7"/>
  <c r="F216" i="7" s="1"/>
  <c r="K215" i="7"/>
  <c r="F215" i="7" s="1"/>
  <c r="K214" i="7"/>
  <c r="F214" i="7" s="1"/>
  <c r="K213" i="7"/>
  <c r="F213" i="7" s="1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S206" i="7"/>
  <c r="R206" i="7"/>
  <c r="Q206" i="7"/>
  <c r="P206" i="7"/>
  <c r="O206" i="7"/>
  <c r="N206" i="7"/>
  <c r="M206" i="7"/>
  <c r="S205" i="7"/>
  <c r="R205" i="7"/>
  <c r="Q205" i="7"/>
  <c r="P205" i="7"/>
  <c r="O205" i="7"/>
  <c r="N205" i="7"/>
  <c r="M205" i="7"/>
  <c r="S203" i="7"/>
  <c r="R203" i="7"/>
  <c r="Q203" i="7"/>
  <c r="P203" i="7"/>
  <c r="O203" i="7"/>
  <c r="N203" i="7"/>
  <c r="M203" i="7"/>
  <c r="S202" i="7"/>
  <c r="R202" i="7"/>
  <c r="Q202" i="7"/>
  <c r="P202" i="7"/>
  <c r="O202" i="7"/>
  <c r="N202" i="7"/>
  <c r="M202" i="7"/>
  <c r="S201" i="7"/>
  <c r="R201" i="7"/>
  <c r="Q201" i="7"/>
  <c r="P201" i="7"/>
  <c r="O201" i="7"/>
  <c r="N201" i="7"/>
  <c r="M201" i="7"/>
  <c r="S200" i="7"/>
  <c r="R200" i="7"/>
  <c r="Q200" i="7"/>
  <c r="P200" i="7"/>
  <c r="O200" i="7"/>
  <c r="N200" i="7"/>
  <c r="M200" i="7"/>
  <c r="S199" i="7"/>
  <c r="R199" i="7"/>
  <c r="Q199" i="7"/>
  <c r="P199" i="7"/>
  <c r="O199" i="7"/>
  <c r="N199" i="7"/>
  <c r="M199" i="7"/>
  <c r="S198" i="7"/>
  <c r="R198" i="7"/>
  <c r="Q198" i="7"/>
  <c r="P198" i="7"/>
  <c r="O198" i="7"/>
  <c r="N198" i="7"/>
  <c r="M198" i="7"/>
  <c r="S197" i="7"/>
  <c r="R197" i="7"/>
  <c r="Q197" i="7"/>
  <c r="P197" i="7"/>
  <c r="O197" i="7"/>
  <c r="N197" i="7"/>
  <c r="M197" i="7"/>
  <c r="S196" i="7"/>
  <c r="R196" i="7"/>
  <c r="Q196" i="7"/>
  <c r="P196" i="7"/>
  <c r="O196" i="7"/>
  <c r="N196" i="7"/>
  <c r="M196" i="7"/>
  <c r="S195" i="7"/>
  <c r="R195" i="7"/>
  <c r="Q195" i="7"/>
  <c r="P195" i="7"/>
  <c r="O195" i="7"/>
  <c r="N195" i="7"/>
  <c r="M195" i="7"/>
  <c r="S194" i="7"/>
  <c r="R194" i="7"/>
  <c r="Q194" i="7"/>
  <c r="P194" i="7"/>
  <c r="O194" i="7"/>
  <c r="N194" i="7"/>
  <c r="M194" i="7"/>
  <c r="S193" i="7"/>
  <c r="R193" i="7"/>
  <c r="Q193" i="7"/>
  <c r="P193" i="7"/>
  <c r="O193" i="7"/>
  <c r="N193" i="7"/>
  <c r="M193" i="7"/>
  <c r="S192" i="7"/>
  <c r="R192" i="7"/>
  <c r="Q192" i="7"/>
  <c r="P192" i="7"/>
  <c r="O192" i="7"/>
  <c r="N192" i="7"/>
  <c r="M192" i="7"/>
  <c r="S191" i="7"/>
  <c r="R191" i="7"/>
  <c r="Q191" i="7"/>
  <c r="P191" i="7"/>
  <c r="O191" i="7"/>
  <c r="N191" i="7"/>
  <c r="M191" i="7"/>
  <c r="S190" i="7"/>
  <c r="R190" i="7"/>
  <c r="Q190" i="7"/>
  <c r="P190" i="7"/>
  <c r="O190" i="7"/>
  <c r="N190" i="7"/>
  <c r="M190" i="7"/>
  <c r="S189" i="7"/>
  <c r="R189" i="7"/>
  <c r="Q189" i="7"/>
  <c r="P189" i="7"/>
  <c r="O189" i="7"/>
  <c r="N189" i="7"/>
  <c r="M189" i="7"/>
  <c r="S188" i="7"/>
  <c r="R188" i="7"/>
  <c r="Q188" i="7"/>
  <c r="P188" i="7"/>
  <c r="O188" i="7"/>
  <c r="N188" i="7"/>
  <c r="M188" i="7"/>
  <c r="S187" i="7"/>
  <c r="R187" i="7"/>
  <c r="Q187" i="7"/>
  <c r="P187" i="7"/>
  <c r="O187" i="7"/>
  <c r="N187" i="7"/>
  <c r="M187" i="7"/>
  <c r="S208" i="7"/>
  <c r="R208" i="7"/>
  <c r="Q208" i="7"/>
  <c r="P208" i="7"/>
  <c r="O208" i="7"/>
  <c r="N208" i="7"/>
  <c r="M208" i="7"/>
  <c r="S186" i="7"/>
  <c r="R186" i="7"/>
  <c r="Q186" i="7"/>
  <c r="P186" i="7"/>
  <c r="O186" i="7"/>
  <c r="N186" i="7"/>
  <c r="M186" i="7"/>
  <c r="S185" i="7"/>
  <c r="R185" i="7"/>
  <c r="Q185" i="7"/>
  <c r="P185" i="7"/>
  <c r="O185" i="7"/>
  <c r="N185" i="7"/>
  <c r="M185" i="7"/>
  <c r="S184" i="7"/>
  <c r="R184" i="7"/>
  <c r="Q184" i="7"/>
  <c r="P184" i="7"/>
  <c r="O184" i="7"/>
  <c r="N184" i="7"/>
  <c r="M184" i="7"/>
  <c r="S183" i="7"/>
  <c r="R183" i="7"/>
  <c r="Q183" i="7"/>
  <c r="P183" i="7"/>
  <c r="O183" i="7"/>
  <c r="N183" i="7"/>
  <c r="M183" i="7"/>
  <c r="S182" i="7"/>
  <c r="R182" i="7"/>
  <c r="Q182" i="7"/>
  <c r="P182" i="7"/>
  <c r="O182" i="7"/>
  <c r="N182" i="7"/>
  <c r="M182" i="7"/>
  <c r="S181" i="7"/>
  <c r="R181" i="7"/>
  <c r="Q181" i="7"/>
  <c r="P181" i="7"/>
  <c r="O181" i="7"/>
  <c r="N181" i="7"/>
  <c r="M181" i="7"/>
  <c r="S180" i="7"/>
  <c r="R180" i="7"/>
  <c r="Q180" i="7"/>
  <c r="P180" i="7"/>
  <c r="O180" i="7"/>
  <c r="N180" i="7"/>
  <c r="M180" i="7"/>
  <c r="S179" i="7"/>
  <c r="R179" i="7"/>
  <c r="Q179" i="7"/>
  <c r="P179" i="7"/>
  <c r="O179" i="7"/>
  <c r="N179" i="7"/>
  <c r="M179" i="7"/>
  <c r="S178" i="7"/>
  <c r="R178" i="7"/>
  <c r="Q178" i="7"/>
  <c r="P178" i="7"/>
  <c r="O178" i="7"/>
  <c r="N178" i="7"/>
  <c r="M178" i="7"/>
  <c r="S177" i="7"/>
  <c r="R177" i="7"/>
  <c r="Q177" i="7"/>
  <c r="P177" i="7"/>
  <c r="O177" i="7"/>
  <c r="N177" i="7"/>
  <c r="M177" i="7"/>
  <c r="S176" i="7"/>
  <c r="R176" i="7"/>
  <c r="Q176" i="7"/>
  <c r="P176" i="7"/>
  <c r="O176" i="7"/>
  <c r="N176" i="7"/>
  <c r="M176" i="7"/>
  <c r="S175" i="7"/>
  <c r="R175" i="7"/>
  <c r="Q175" i="7"/>
  <c r="P175" i="7"/>
  <c r="O175" i="7"/>
  <c r="N175" i="7"/>
  <c r="M175" i="7"/>
  <c r="S174" i="7"/>
  <c r="R174" i="7"/>
  <c r="Q174" i="7"/>
  <c r="P174" i="7"/>
  <c r="O174" i="7"/>
  <c r="N174" i="7"/>
  <c r="M174" i="7"/>
  <c r="S173" i="7"/>
  <c r="R173" i="7"/>
  <c r="Q173" i="7"/>
  <c r="P173" i="7"/>
  <c r="O173" i="7"/>
  <c r="N173" i="7"/>
  <c r="M173" i="7"/>
  <c r="S172" i="7"/>
  <c r="R172" i="7"/>
  <c r="Q172" i="7"/>
  <c r="P172" i="7"/>
  <c r="O172" i="7"/>
  <c r="N172" i="7"/>
  <c r="M172" i="7"/>
  <c r="S171" i="7"/>
  <c r="R171" i="7"/>
  <c r="Q171" i="7"/>
  <c r="P171" i="7"/>
  <c r="O171" i="7"/>
  <c r="N171" i="7"/>
  <c r="M171" i="7"/>
  <c r="S170" i="7"/>
  <c r="R170" i="7"/>
  <c r="Q170" i="7"/>
  <c r="P170" i="7"/>
  <c r="O170" i="7"/>
  <c r="N170" i="7"/>
  <c r="M170" i="7"/>
  <c r="S169" i="7"/>
  <c r="R169" i="7"/>
  <c r="Q169" i="7"/>
  <c r="P169" i="7"/>
  <c r="O169" i="7"/>
  <c r="N169" i="7"/>
  <c r="M169" i="7"/>
  <c r="S168" i="7"/>
  <c r="R168" i="7"/>
  <c r="Q168" i="7"/>
  <c r="P168" i="7"/>
  <c r="O168" i="7"/>
  <c r="N168" i="7"/>
  <c r="M168" i="7"/>
  <c r="S167" i="7"/>
  <c r="R167" i="7"/>
  <c r="Q167" i="7"/>
  <c r="P167" i="7"/>
  <c r="O167" i="7"/>
  <c r="N167" i="7"/>
  <c r="M167" i="7"/>
  <c r="S166" i="7"/>
  <c r="R166" i="7"/>
  <c r="Q166" i="7"/>
  <c r="P166" i="7"/>
  <c r="O166" i="7"/>
  <c r="N166" i="7"/>
  <c r="M166" i="7"/>
  <c r="S165" i="7"/>
  <c r="R165" i="7"/>
  <c r="Q165" i="7"/>
  <c r="P165" i="7"/>
  <c r="O165" i="7"/>
  <c r="N165" i="7"/>
  <c r="M165" i="7"/>
  <c r="S164" i="7"/>
  <c r="R164" i="7"/>
  <c r="Q164" i="7"/>
  <c r="P164" i="7"/>
  <c r="O164" i="7"/>
  <c r="N164" i="7"/>
  <c r="M164" i="7"/>
  <c r="S163" i="7"/>
  <c r="R163" i="7"/>
  <c r="Q163" i="7"/>
  <c r="P163" i="7"/>
  <c r="O163" i="7"/>
  <c r="N163" i="7"/>
  <c r="M163" i="7"/>
  <c r="S162" i="7"/>
  <c r="R162" i="7"/>
  <c r="Q162" i="7"/>
  <c r="P162" i="7"/>
  <c r="O162" i="7"/>
  <c r="N162" i="7"/>
  <c r="M162" i="7"/>
  <c r="S161" i="7"/>
  <c r="R161" i="7"/>
  <c r="Q161" i="7"/>
  <c r="P161" i="7"/>
  <c r="O161" i="7"/>
  <c r="N161" i="7"/>
  <c r="M161" i="7"/>
  <c r="S160" i="7"/>
  <c r="R160" i="7"/>
  <c r="Q160" i="7"/>
  <c r="P160" i="7"/>
  <c r="O160" i="7"/>
  <c r="N160" i="7"/>
  <c r="M160" i="7"/>
  <c r="S159" i="7"/>
  <c r="R159" i="7"/>
  <c r="Q159" i="7"/>
  <c r="P159" i="7"/>
  <c r="O159" i="7"/>
  <c r="N159" i="7"/>
  <c r="M159" i="7"/>
  <c r="S158" i="7"/>
  <c r="R158" i="7"/>
  <c r="Q158" i="7"/>
  <c r="P158" i="7"/>
  <c r="O158" i="7"/>
  <c r="N158" i="7"/>
  <c r="M158" i="7"/>
  <c r="S157" i="7"/>
  <c r="R157" i="7"/>
  <c r="Q157" i="7"/>
  <c r="P157" i="7"/>
  <c r="O157" i="7"/>
  <c r="N157" i="7"/>
  <c r="M157" i="7"/>
  <c r="S156" i="7"/>
  <c r="R156" i="7"/>
  <c r="Q156" i="7"/>
  <c r="P156" i="7"/>
  <c r="O156" i="7"/>
  <c r="N156" i="7"/>
  <c r="M156" i="7"/>
  <c r="S155" i="7"/>
  <c r="R155" i="7"/>
  <c r="Q155" i="7"/>
  <c r="P155" i="7"/>
  <c r="O155" i="7"/>
  <c r="N155" i="7"/>
  <c r="M155" i="7"/>
  <c r="S154" i="7"/>
  <c r="R154" i="7"/>
  <c r="Q154" i="7"/>
  <c r="P154" i="7"/>
  <c r="O154" i="7"/>
  <c r="N154" i="7"/>
  <c r="M154" i="7"/>
  <c r="S153" i="7"/>
  <c r="R153" i="7"/>
  <c r="Q153" i="7"/>
  <c r="P153" i="7"/>
  <c r="O153" i="7"/>
  <c r="N153" i="7"/>
  <c r="M153" i="7"/>
  <c r="S152" i="7"/>
  <c r="R152" i="7"/>
  <c r="Q152" i="7"/>
  <c r="P152" i="7"/>
  <c r="O152" i="7"/>
  <c r="N152" i="7"/>
  <c r="M152" i="7"/>
  <c r="S151" i="7"/>
  <c r="R151" i="7"/>
  <c r="Q151" i="7"/>
  <c r="P151" i="7"/>
  <c r="O151" i="7"/>
  <c r="N151" i="7"/>
  <c r="M151" i="7"/>
  <c r="S150" i="7"/>
  <c r="R150" i="7"/>
  <c r="Q150" i="7"/>
  <c r="P150" i="7"/>
  <c r="O150" i="7"/>
  <c r="N150" i="7"/>
  <c r="M150" i="7"/>
  <c r="S149" i="7"/>
  <c r="R149" i="7"/>
  <c r="Q149" i="7"/>
  <c r="P149" i="7"/>
  <c r="O149" i="7"/>
  <c r="N149" i="7"/>
  <c r="M149" i="7"/>
  <c r="S207" i="7"/>
  <c r="R207" i="7"/>
  <c r="Q207" i="7"/>
  <c r="P207" i="7"/>
  <c r="O207" i="7"/>
  <c r="N207" i="7"/>
  <c r="M207" i="7"/>
  <c r="S148" i="7"/>
  <c r="R148" i="7"/>
  <c r="Q148" i="7"/>
  <c r="P148" i="7"/>
  <c r="O148" i="7"/>
  <c r="N148" i="7"/>
  <c r="M148" i="7"/>
  <c r="S147" i="7"/>
  <c r="R147" i="7"/>
  <c r="Q147" i="7"/>
  <c r="P147" i="7"/>
  <c r="O147" i="7"/>
  <c r="N147" i="7"/>
  <c r="M147" i="7"/>
  <c r="S146" i="7"/>
  <c r="R146" i="7"/>
  <c r="Q146" i="7"/>
  <c r="P146" i="7"/>
  <c r="O146" i="7"/>
  <c r="N146" i="7"/>
  <c r="M146" i="7"/>
  <c r="S145" i="7"/>
  <c r="R145" i="7"/>
  <c r="Q145" i="7"/>
  <c r="P145" i="7"/>
  <c r="O145" i="7"/>
  <c r="N145" i="7"/>
  <c r="M145" i="7"/>
  <c r="S144" i="7"/>
  <c r="R144" i="7"/>
  <c r="Q144" i="7"/>
  <c r="P144" i="7"/>
  <c r="O144" i="7"/>
  <c r="N144" i="7"/>
  <c r="M144" i="7"/>
  <c r="S143" i="7"/>
  <c r="R143" i="7"/>
  <c r="Q143" i="7"/>
  <c r="P143" i="7"/>
  <c r="O143" i="7"/>
  <c r="N143" i="7"/>
  <c r="M143" i="7"/>
  <c r="S142" i="7"/>
  <c r="R142" i="7"/>
  <c r="Q142" i="7"/>
  <c r="P142" i="7"/>
  <c r="O142" i="7"/>
  <c r="N142" i="7"/>
  <c r="M142" i="7"/>
  <c r="S141" i="7"/>
  <c r="R141" i="7"/>
  <c r="Q141" i="7"/>
  <c r="P141" i="7"/>
  <c r="O141" i="7"/>
  <c r="N141" i="7"/>
  <c r="M141" i="7"/>
  <c r="S140" i="7"/>
  <c r="R140" i="7"/>
  <c r="Q140" i="7"/>
  <c r="P140" i="7"/>
  <c r="O140" i="7"/>
  <c r="N140" i="7"/>
  <c r="M140" i="7"/>
  <c r="S139" i="7"/>
  <c r="R139" i="7"/>
  <c r="Q139" i="7"/>
  <c r="P139" i="7"/>
  <c r="O139" i="7"/>
  <c r="N139" i="7"/>
  <c r="M139" i="7"/>
  <c r="S138" i="7"/>
  <c r="R138" i="7"/>
  <c r="Q138" i="7"/>
  <c r="P138" i="7"/>
  <c r="O138" i="7"/>
  <c r="N138" i="7"/>
  <c r="M138" i="7"/>
  <c r="S137" i="7"/>
  <c r="R137" i="7"/>
  <c r="Q137" i="7"/>
  <c r="P137" i="7"/>
  <c r="O137" i="7"/>
  <c r="N137" i="7"/>
  <c r="M137" i="7"/>
  <c r="S136" i="7"/>
  <c r="R136" i="7"/>
  <c r="Q136" i="7"/>
  <c r="P136" i="7"/>
  <c r="O136" i="7"/>
  <c r="N136" i="7"/>
  <c r="M136" i="7"/>
  <c r="S135" i="7"/>
  <c r="R135" i="7"/>
  <c r="Q135" i="7"/>
  <c r="P135" i="7"/>
  <c r="O135" i="7"/>
  <c r="N135" i="7"/>
  <c r="M135" i="7"/>
  <c r="S134" i="7"/>
  <c r="R134" i="7"/>
  <c r="Q134" i="7"/>
  <c r="P134" i="7"/>
  <c r="O134" i="7"/>
  <c r="N134" i="7"/>
  <c r="M134" i="7"/>
  <c r="S133" i="7"/>
  <c r="R133" i="7"/>
  <c r="Q133" i="7"/>
  <c r="P133" i="7"/>
  <c r="O133" i="7"/>
  <c r="N133" i="7"/>
  <c r="M133" i="7"/>
  <c r="S132" i="7"/>
  <c r="R132" i="7"/>
  <c r="Q132" i="7"/>
  <c r="P132" i="7"/>
  <c r="O132" i="7"/>
  <c r="N132" i="7"/>
  <c r="M132" i="7"/>
  <c r="S131" i="7"/>
  <c r="R131" i="7"/>
  <c r="Q131" i="7"/>
  <c r="P131" i="7"/>
  <c r="O131" i="7"/>
  <c r="N131" i="7"/>
  <c r="M131" i="7"/>
  <c r="S130" i="7"/>
  <c r="R130" i="7"/>
  <c r="Q130" i="7"/>
  <c r="P130" i="7"/>
  <c r="O130" i="7"/>
  <c r="N130" i="7"/>
  <c r="M130" i="7"/>
  <c r="S129" i="7"/>
  <c r="R129" i="7"/>
  <c r="Q129" i="7"/>
  <c r="P129" i="7"/>
  <c r="O129" i="7"/>
  <c r="N129" i="7"/>
  <c r="M129" i="7"/>
  <c r="S128" i="7"/>
  <c r="R128" i="7"/>
  <c r="Q128" i="7"/>
  <c r="P128" i="7"/>
  <c r="O128" i="7"/>
  <c r="N128" i="7"/>
  <c r="M128" i="7"/>
  <c r="S127" i="7"/>
  <c r="R127" i="7"/>
  <c r="Q127" i="7"/>
  <c r="P127" i="7"/>
  <c r="O127" i="7"/>
  <c r="N127" i="7"/>
  <c r="M127" i="7"/>
  <c r="S126" i="7"/>
  <c r="R126" i="7"/>
  <c r="Q126" i="7"/>
  <c r="P126" i="7"/>
  <c r="O126" i="7"/>
  <c r="N126" i="7"/>
  <c r="M126" i="7"/>
  <c r="S125" i="7"/>
  <c r="R125" i="7"/>
  <c r="Q125" i="7"/>
  <c r="P125" i="7"/>
  <c r="O125" i="7"/>
  <c r="N125" i="7"/>
  <c r="M125" i="7"/>
  <c r="S124" i="7"/>
  <c r="R124" i="7"/>
  <c r="Q124" i="7"/>
  <c r="P124" i="7"/>
  <c r="O124" i="7"/>
  <c r="N124" i="7"/>
  <c r="M124" i="7"/>
  <c r="S123" i="7"/>
  <c r="R123" i="7"/>
  <c r="Q123" i="7"/>
  <c r="P123" i="7"/>
  <c r="O123" i="7"/>
  <c r="N123" i="7"/>
  <c r="M123" i="7"/>
  <c r="S122" i="7"/>
  <c r="R122" i="7"/>
  <c r="Q122" i="7"/>
  <c r="P122" i="7"/>
  <c r="O122" i="7"/>
  <c r="N122" i="7"/>
  <c r="M122" i="7"/>
  <c r="S121" i="7"/>
  <c r="R121" i="7"/>
  <c r="Q121" i="7"/>
  <c r="P121" i="7"/>
  <c r="O121" i="7"/>
  <c r="N121" i="7"/>
  <c r="M121" i="7"/>
  <c r="S120" i="7"/>
  <c r="R120" i="7"/>
  <c r="Q120" i="7"/>
  <c r="P120" i="7"/>
  <c r="O120" i="7"/>
  <c r="N120" i="7"/>
  <c r="M120" i="7"/>
  <c r="S119" i="7"/>
  <c r="R119" i="7"/>
  <c r="Q119" i="7"/>
  <c r="P119" i="7"/>
  <c r="O119" i="7"/>
  <c r="N119" i="7"/>
  <c r="M119" i="7"/>
  <c r="S118" i="7"/>
  <c r="R118" i="7"/>
  <c r="Q118" i="7"/>
  <c r="P118" i="7"/>
  <c r="O118" i="7"/>
  <c r="N118" i="7"/>
  <c r="M118" i="7"/>
  <c r="S117" i="7"/>
  <c r="R117" i="7"/>
  <c r="Q117" i="7"/>
  <c r="P117" i="7"/>
  <c r="O117" i="7"/>
  <c r="N117" i="7"/>
  <c r="M117" i="7"/>
  <c r="S116" i="7"/>
  <c r="R116" i="7"/>
  <c r="Q116" i="7"/>
  <c r="P116" i="7"/>
  <c r="O116" i="7"/>
  <c r="N116" i="7"/>
  <c r="M116" i="7"/>
  <c r="S115" i="7"/>
  <c r="R115" i="7"/>
  <c r="Q115" i="7"/>
  <c r="P115" i="7"/>
  <c r="O115" i="7"/>
  <c r="N115" i="7"/>
  <c r="M115" i="7"/>
  <c r="S114" i="7"/>
  <c r="R114" i="7"/>
  <c r="Q114" i="7"/>
  <c r="P114" i="7"/>
  <c r="O114" i="7"/>
  <c r="N114" i="7"/>
  <c r="M114" i="7"/>
  <c r="S113" i="7"/>
  <c r="R113" i="7"/>
  <c r="Q113" i="7"/>
  <c r="P113" i="7"/>
  <c r="O113" i="7"/>
  <c r="N113" i="7"/>
  <c r="M113" i="7"/>
  <c r="S112" i="7"/>
  <c r="R112" i="7"/>
  <c r="Q112" i="7"/>
  <c r="P112" i="7"/>
  <c r="O112" i="7"/>
  <c r="N112" i="7"/>
  <c r="M112" i="7"/>
  <c r="S111" i="7"/>
  <c r="R111" i="7"/>
  <c r="Q111" i="7"/>
  <c r="P111" i="7"/>
  <c r="O111" i="7"/>
  <c r="N111" i="7"/>
  <c r="M111" i="7"/>
  <c r="S110" i="7"/>
  <c r="R110" i="7"/>
  <c r="Q110" i="7"/>
  <c r="P110" i="7"/>
  <c r="O110" i="7"/>
  <c r="N110" i="7"/>
  <c r="M110" i="7"/>
  <c r="S109" i="7"/>
  <c r="R109" i="7"/>
  <c r="Q109" i="7"/>
  <c r="P109" i="7"/>
  <c r="O109" i="7"/>
  <c r="N109" i="7"/>
  <c r="M109" i="7"/>
  <c r="S108" i="7"/>
  <c r="R108" i="7"/>
  <c r="Q108" i="7"/>
  <c r="P108" i="7"/>
  <c r="O108" i="7"/>
  <c r="N108" i="7"/>
  <c r="M108" i="7"/>
  <c r="S107" i="7"/>
  <c r="R107" i="7"/>
  <c r="Q107" i="7"/>
  <c r="P107" i="7"/>
  <c r="O107" i="7"/>
  <c r="N107" i="7"/>
  <c r="M107" i="7"/>
  <c r="S106" i="7"/>
  <c r="R106" i="7"/>
  <c r="Q106" i="7"/>
  <c r="P106" i="7"/>
  <c r="O106" i="7"/>
  <c r="N106" i="7"/>
  <c r="M106" i="7"/>
  <c r="S105" i="7"/>
  <c r="R105" i="7"/>
  <c r="Q105" i="7"/>
  <c r="P105" i="7"/>
  <c r="O105" i="7"/>
  <c r="N105" i="7"/>
  <c r="M105" i="7"/>
  <c r="S104" i="7"/>
  <c r="R104" i="7"/>
  <c r="Q104" i="7"/>
  <c r="P104" i="7"/>
  <c r="O104" i="7"/>
  <c r="N104" i="7"/>
  <c r="M104" i="7"/>
  <c r="S103" i="7"/>
  <c r="R103" i="7"/>
  <c r="Q103" i="7"/>
  <c r="P103" i="7"/>
  <c r="O103" i="7"/>
  <c r="N103" i="7"/>
  <c r="M103" i="7"/>
  <c r="S102" i="7"/>
  <c r="R102" i="7"/>
  <c r="Q102" i="7"/>
  <c r="P102" i="7"/>
  <c r="O102" i="7"/>
  <c r="N102" i="7"/>
  <c r="M102" i="7"/>
  <c r="S101" i="7"/>
  <c r="R101" i="7"/>
  <c r="Q101" i="7"/>
  <c r="P101" i="7"/>
  <c r="O101" i="7"/>
  <c r="N101" i="7"/>
  <c r="M101" i="7"/>
  <c r="S100" i="7"/>
  <c r="R100" i="7"/>
  <c r="Q100" i="7"/>
  <c r="P100" i="7"/>
  <c r="O100" i="7"/>
  <c r="N100" i="7"/>
  <c r="M100" i="7"/>
  <c r="S99" i="7"/>
  <c r="R99" i="7"/>
  <c r="Q99" i="7"/>
  <c r="P99" i="7"/>
  <c r="O99" i="7"/>
  <c r="N99" i="7"/>
  <c r="M99" i="7"/>
  <c r="S98" i="7"/>
  <c r="R98" i="7"/>
  <c r="Q98" i="7"/>
  <c r="P98" i="7"/>
  <c r="O98" i="7"/>
  <c r="N98" i="7"/>
  <c r="M98" i="7"/>
  <c r="S97" i="7"/>
  <c r="R97" i="7"/>
  <c r="Q97" i="7"/>
  <c r="P97" i="7"/>
  <c r="O97" i="7"/>
  <c r="N97" i="7"/>
  <c r="M97" i="7"/>
  <c r="S96" i="7"/>
  <c r="R96" i="7"/>
  <c r="Q96" i="7"/>
  <c r="P96" i="7"/>
  <c r="O96" i="7"/>
  <c r="N96" i="7"/>
  <c r="M96" i="7"/>
  <c r="S95" i="7"/>
  <c r="R95" i="7"/>
  <c r="Q95" i="7"/>
  <c r="P95" i="7"/>
  <c r="O95" i="7"/>
  <c r="N95" i="7"/>
  <c r="M95" i="7"/>
  <c r="S94" i="7"/>
  <c r="R94" i="7"/>
  <c r="Q94" i="7"/>
  <c r="P94" i="7"/>
  <c r="O94" i="7"/>
  <c r="N94" i="7"/>
  <c r="M94" i="7"/>
  <c r="S93" i="7"/>
  <c r="R93" i="7"/>
  <c r="Q93" i="7"/>
  <c r="P93" i="7"/>
  <c r="O93" i="7"/>
  <c r="N93" i="7"/>
  <c r="M93" i="7"/>
  <c r="S92" i="7"/>
  <c r="R92" i="7"/>
  <c r="Q92" i="7"/>
  <c r="P92" i="7"/>
  <c r="O92" i="7"/>
  <c r="N92" i="7"/>
  <c r="M92" i="7"/>
  <c r="S91" i="7"/>
  <c r="R91" i="7"/>
  <c r="Q91" i="7"/>
  <c r="P91" i="7"/>
  <c r="O91" i="7"/>
  <c r="N91" i="7"/>
  <c r="M91" i="7"/>
  <c r="S90" i="7"/>
  <c r="R90" i="7"/>
  <c r="Q90" i="7"/>
  <c r="P90" i="7"/>
  <c r="O90" i="7"/>
  <c r="N90" i="7"/>
  <c r="M90" i="7"/>
  <c r="S89" i="7"/>
  <c r="R89" i="7"/>
  <c r="Q89" i="7"/>
  <c r="P89" i="7"/>
  <c r="O89" i="7"/>
  <c r="N89" i="7"/>
  <c r="M89" i="7"/>
  <c r="S88" i="7"/>
  <c r="R88" i="7"/>
  <c r="Q88" i="7"/>
  <c r="P88" i="7"/>
  <c r="O88" i="7"/>
  <c r="N88" i="7"/>
  <c r="M88" i="7"/>
  <c r="S87" i="7"/>
  <c r="R87" i="7"/>
  <c r="Q87" i="7"/>
  <c r="P87" i="7"/>
  <c r="O87" i="7"/>
  <c r="N87" i="7"/>
  <c r="M87" i="7"/>
  <c r="S86" i="7"/>
  <c r="R86" i="7"/>
  <c r="Q86" i="7"/>
  <c r="P86" i="7"/>
  <c r="O86" i="7"/>
  <c r="N86" i="7"/>
  <c r="M86" i="7"/>
  <c r="S85" i="7"/>
  <c r="R85" i="7"/>
  <c r="Q85" i="7"/>
  <c r="P85" i="7"/>
  <c r="O85" i="7"/>
  <c r="N85" i="7"/>
  <c r="M85" i="7"/>
  <c r="S84" i="7"/>
  <c r="R84" i="7"/>
  <c r="Q84" i="7"/>
  <c r="P84" i="7"/>
  <c r="O84" i="7"/>
  <c r="N84" i="7"/>
  <c r="M84" i="7"/>
  <c r="S83" i="7"/>
  <c r="R83" i="7"/>
  <c r="Q83" i="7"/>
  <c r="P83" i="7"/>
  <c r="O83" i="7"/>
  <c r="N83" i="7"/>
  <c r="M83" i="7"/>
  <c r="S82" i="7"/>
  <c r="R82" i="7"/>
  <c r="Q82" i="7"/>
  <c r="P82" i="7"/>
  <c r="O82" i="7"/>
  <c r="N82" i="7"/>
  <c r="M82" i="7"/>
  <c r="S81" i="7"/>
  <c r="R81" i="7"/>
  <c r="Q81" i="7"/>
  <c r="P81" i="7"/>
  <c r="O81" i="7"/>
  <c r="N81" i="7"/>
  <c r="M81" i="7"/>
  <c r="S80" i="7"/>
  <c r="R80" i="7"/>
  <c r="Q80" i="7"/>
  <c r="P80" i="7"/>
  <c r="O80" i="7"/>
  <c r="N80" i="7"/>
  <c r="M80" i="7"/>
  <c r="S79" i="7"/>
  <c r="R79" i="7"/>
  <c r="Q79" i="7"/>
  <c r="P79" i="7"/>
  <c r="O79" i="7"/>
  <c r="N79" i="7"/>
  <c r="M79" i="7"/>
  <c r="S78" i="7"/>
  <c r="R78" i="7"/>
  <c r="Q78" i="7"/>
  <c r="P78" i="7"/>
  <c r="O78" i="7"/>
  <c r="N78" i="7"/>
  <c r="M78" i="7"/>
  <c r="S77" i="7"/>
  <c r="R77" i="7"/>
  <c r="Q77" i="7"/>
  <c r="P77" i="7"/>
  <c r="O77" i="7"/>
  <c r="N77" i="7"/>
  <c r="M77" i="7"/>
  <c r="S76" i="7"/>
  <c r="R76" i="7"/>
  <c r="Q76" i="7"/>
  <c r="P76" i="7"/>
  <c r="O76" i="7"/>
  <c r="N76" i="7"/>
  <c r="M76" i="7"/>
  <c r="S75" i="7"/>
  <c r="R75" i="7"/>
  <c r="Q75" i="7"/>
  <c r="P75" i="7"/>
  <c r="O75" i="7"/>
  <c r="N75" i="7"/>
  <c r="M75" i="7"/>
  <c r="S74" i="7"/>
  <c r="R74" i="7"/>
  <c r="Q74" i="7"/>
  <c r="P74" i="7"/>
  <c r="O74" i="7"/>
  <c r="N74" i="7"/>
  <c r="M74" i="7"/>
  <c r="S73" i="7"/>
  <c r="R73" i="7"/>
  <c r="Q73" i="7"/>
  <c r="P73" i="7"/>
  <c r="O73" i="7"/>
  <c r="N73" i="7"/>
  <c r="M73" i="7"/>
  <c r="S72" i="7"/>
  <c r="R72" i="7"/>
  <c r="Q72" i="7"/>
  <c r="P72" i="7"/>
  <c r="O72" i="7"/>
  <c r="N72" i="7"/>
  <c r="M72" i="7"/>
  <c r="S71" i="7"/>
  <c r="R71" i="7"/>
  <c r="Q71" i="7"/>
  <c r="P71" i="7"/>
  <c r="O71" i="7"/>
  <c r="N71" i="7"/>
  <c r="M71" i="7"/>
  <c r="S70" i="7"/>
  <c r="R70" i="7"/>
  <c r="Q70" i="7"/>
  <c r="P70" i="7"/>
  <c r="O70" i="7"/>
  <c r="N70" i="7"/>
  <c r="M70" i="7"/>
  <c r="S69" i="7"/>
  <c r="R69" i="7"/>
  <c r="Q69" i="7"/>
  <c r="P69" i="7"/>
  <c r="O69" i="7"/>
  <c r="N69" i="7"/>
  <c r="M69" i="7"/>
  <c r="S68" i="7"/>
  <c r="R68" i="7"/>
  <c r="Q68" i="7"/>
  <c r="P68" i="7"/>
  <c r="O68" i="7"/>
  <c r="N68" i="7"/>
  <c r="M68" i="7"/>
  <c r="S67" i="7"/>
  <c r="R67" i="7"/>
  <c r="Q67" i="7"/>
  <c r="P67" i="7"/>
  <c r="O67" i="7"/>
  <c r="N67" i="7"/>
  <c r="M67" i="7"/>
  <c r="S66" i="7"/>
  <c r="R66" i="7"/>
  <c r="Q66" i="7"/>
  <c r="P66" i="7"/>
  <c r="O66" i="7"/>
  <c r="N66" i="7"/>
  <c r="M66" i="7"/>
  <c r="S65" i="7"/>
  <c r="R65" i="7"/>
  <c r="Q65" i="7"/>
  <c r="P65" i="7"/>
  <c r="O65" i="7"/>
  <c r="N65" i="7"/>
  <c r="M65" i="7"/>
  <c r="S64" i="7"/>
  <c r="R64" i="7"/>
  <c r="Q64" i="7"/>
  <c r="P64" i="7"/>
  <c r="O64" i="7"/>
  <c r="N64" i="7"/>
  <c r="M64" i="7"/>
  <c r="S63" i="7"/>
  <c r="R63" i="7"/>
  <c r="Q63" i="7"/>
  <c r="P63" i="7"/>
  <c r="O63" i="7"/>
  <c r="N63" i="7"/>
  <c r="M63" i="7"/>
  <c r="S62" i="7"/>
  <c r="R62" i="7"/>
  <c r="Q62" i="7"/>
  <c r="P62" i="7"/>
  <c r="O62" i="7"/>
  <c r="N62" i="7"/>
  <c r="M62" i="7"/>
  <c r="S61" i="7"/>
  <c r="R61" i="7"/>
  <c r="Q61" i="7"/>
  <c r="P61" i="7"/>
  <c r="O61" i="7"/>
  <c r="N61" i="7"/>
  <c r="M61" i="7"/>
  <c r="S60" i="7"/>
  <c r="R60" i="7"/>
  <c r="Q60" i="7"/>
  <c r="P60" i="7"/>
  <c r="O60" i="7"/>
  <c r="N60" i="7"/>
  <c r="M60" i="7"/>
  <c r="S59" i="7"/>
  <c r="R59" i="7"/>
  <c r="Q59" i="7"/>
  <c r="P59" i="7"/>
  <c r="O59" i="7"/>
  <c r="N59" i="7"/>
  <c r="M59" i="7"/>
  <c r="S58" i="7"/>
  <c r="R58" i="7"/>
  <c r="Q58" i="7"/>
  <c r="P58" i="7"/>
  <c r="O58" i="7"/>
  <c r="N58" i="7"/>
  <c r="M58" i="7"/>
  <c r="S57" i="7"/>
  <c r="R57" i="7"/>
  <c r="Q57" i="7"/>
  <c r="P57" i="7"/>
  <c r="O57" i="7"/>
  <c r="N57" i="7"/>
  <c r="M57" i="7"/>
  <c r="S56" i="7"/>
  <c r="R56" i="7"/>
  <c r="Q56" i="7"/>
  <c r="P56" i="7"/>
  <c r="O56" i="7"/>
  <c r="N56" i="7"/>
  <c r="M56" i="7"/>
  <c r="S55" i="7"/>
  <c r="R55" i="7"/>
  <c r="Q55" i="7"/>
  <c r="P55" i="7"/>
  <c r="O55" i="7"/>
  <c r="N55" i="7"/>
  <c r="M55" i="7"/>
  <c r="S54" i="7"/>
  <c r="R54" i="7"/>
  <c r="Q54" i="7"/>
  <c r="P54" i="7"/>
  <c r="O54" i="7"/>
  <c r="N54" i="7"/>
  <c r="M54" i="7"/>
  <c r="S53" i="7"/>
  <c r="R53" i="7"/>
  <c r="Q53" i="7"/>
  <c r="P53" i="7"/>
  <c r="O53" i="7"/>
  <c r="N53" i="7"/>
  <c r="M53" i="7"/>
  <c r="S52" i="7"/>
  <c r="R52" i="7"/>
  <c r="Q52" i="7"/>
  <c r="P52" i="7"/>
  <c r="O52" i="7"/>
  <c r="N52" i="7"/>
  <c r="M52" i="7"/>
  <c r="S51" i="7"/>
  <c r="R51" i="7"/>
  <c r="Q51" i="7"/>
  <c r="P51" i="7"/>
  <c r="O51" i="7"/>
  <c r="N51" i="7"/>
  <c r="M51" i="7"/>
  <c r="S50" i="7"/>
  <c r="R50" i="7"/>
  <c r="Q50" i="7"/>
  <c r="P50" i="7"/>
  <c r="O50" i="7"/>
  <c r="N50" i="7"/>
  <c r="M50" i="7"/>
  <c r="S49" i="7"/>
  <c r="R49" i="7"/>
  <c r="Q49" i="7"/>
  <c r="P49" i="7"/>
  <c r="O49" i="7"/>
  <c r="N49" i="7"/>
  <c r="M49" i="7"/>
  <c r="S48" i="7"/>
  <c r="R48" i="7"/>
  <c r="Q48" i="7"/>
  <c r="P48" i="7"/>
  <c r="O48" i="7"/>
  <c r="N48" i="7"/>
  <c r="M48" i="7"/>
  <c r="S47" i="7"/>
  <c r="R47" i="7"/>
  <c r="Q47" i="7"/>
  <c r="P47" i="7"/>
  <c r="O47" i="7"/>
  <c r="N47" i="7"/>
  <c r="M47" i="7"/>
  <c r="S46" i="7"/>
  <c r="R46" i="7"/>
  <c r="Q46" i="7"/>
  <c r="P46" i="7"/>
  <c r="O46" i="7"/>
  <c r="N46" i="7"/>
  <c r="M46" i="7"/>
  <c r="S45" i="7"/>
  <c r="R45" i="7"/>
  <c r="Q45" i="7"/>
  <c r="P45" i="7"/>
  <c r="O45" i="7"/>
  <c r="N45" i="7"/>
  <c r="M45" i="7"/>
  <c r="S44" i="7"/>
  <c r="R44" i="7"/>
  <c r="Q44" i="7"/>
  <c r="P44" i="7"/>
  <c r="O44" i="7"/>
  <c r="N44" i="7"/>
  <c r="M44" i="7"/>
  <c r="S43" i="7"/>
  <c r="R43" i="7"/>
  <c r="Q43" i="7"/>
  <c r="P43" i="7"/>
  <c r="O43" i="7"/>
  <c r="N43" i="7"/>
  <c r="M43" i="7"/>
  <c r="S42" i="7"/>
  <c r="R42" i="7"/>
  <c r="Q42" i="7"/>
  <c r="P42" i="7"/>
  <c r="O42" i="7"/>
  <c r="N42" i="7"/>
  <c r="M42" i="7"/>
  <c r="S41" i="7"/>
  <c r="R41" i="7"/>
  <c r="Q41" i="7"/>
  <c r="P41" i="7"/>
  <c r="O41" i="7"/>
  <c r="N41" i="7"/>
  <c r="M41" i="7"/>
  <c r="S40" i="7"/>
  <c r="R40" i="7"/>
  <c r="Q40" i="7"/>
  <c r="P40" i="7"/>
  <c r="O40" i="7"/>
  <c r="N40" i="7"/>
  <c r="M40" i="7"/>
  <c r="S39" i="7"/>
  <c r="R39" i="7"/>
  <c r="Q39" i="7"/>
  <c r="P39" i="7"/>
  <c r="O39" i="7"/>
  <c r="N39" i="7"/>
  <c r="M39" i="7"/>
  <c r="S38" i="7"/>
  <c r="R38" i="7"/>
  <c r="Q38" i="7"/>
  <c r="P38" i="7"/>
  <c r="O38" i="7"/>
  <c r="N38" i="7"/>
  <c r="M38" i="7"/>
  <c r="S37" i="7"/>
  <c r="R37" i="7"/>
  <c r="Q37" i="7"/>
  <c r="P37" i="7"/>
  <c r="O37" i="7"/>
  <c r="N37" i="7"/>
  <c r="M37" i="7"/>
  <c r="S36" i="7"/>
  <c r="R36" i="7"/>
  <c r="Q36" i="7"/>
  <c r="P36" i="7"/>
  <c r="O36" i="7"/>
  <c r="N36" i="7"/>
  <c r="M36" i="7"/>
  <c r="S35" i="7"/>
  <c r="R35" i="7"/>
  <c r="Q35" i="7"/>
  <c r="P35" i="7"/>
  <c r="O35" i="7"/>
  <c r="N35" i="7"/>
  <c r="M35" i="7"/>
  <c r="S34" i="7"/>
  <c r="R34" i="7"/>
  <c r="Q34" i="7"/>
  <c r="P34" i="7"/>
  <c r="O34" i="7"/>
  <c r="N34" i="7"/>
  <c r="M34" i="7"/>
  <c r="S33" i="7"/>
  <c r="R33" i="7"/>
  <c r="Q33" i="7"/>
  <c r="P33" i="7"/>
  <c r="O33" i="7"/>
  <c r="N33" i="7"/>
  <c r="M33" i="7"/>
  <c r="S32" i="7"/>
  <c r="R32" i="7"/>
  <c r="Q32" i="7"/>
  <c r="P32" i="7"/>
  <c r="O32" i="7"/>
  <c r="N32" i="7"/>
  <c r="M32" i="7"/>
  <c r="S204" i="7"/>
  <c r="R204" i="7"/>
  <c r="Q204" i="7"/>
  <c r="P204" i="7"/>
  <c r="O204" i="7"/>
  <c r="N204" i="7"/>
  <c r="M204" i="7"/>
  <c r="S31" i="7"/>
  <c r="R31" i="7"/>
  <c r="Q31" i="7"/>
  <c r="P31" i="7"/>
  <c r="O31" i="7"/>
  <c r="N31" i="7"/>
  <c r="M31" i="7"/>
  <c r="S30" i="7"/>
  <c r="R30" i="7"/>
  <c r="Q30" i="7"/>
  <c r="P30" i="7"/>
  <c r="O30" i="7"/>
  <c r="N30" i="7"/>
  <c r="M30" i="7"/>
  <c r="S29" i="7"/>
  <c r="R29" i="7"/>
  <c r="Q29" i="7"/>
  <c r="P29" i="7"/>
  <c r="O29" i="7"/>
  <c r="N29" i="7"/>
  <c r="M29" i="7"/>
  <c r="S28" i="7"/>
  <c r="R28" i="7"/>
  <c r="Q28" i="7"/>
  <c r="P28" i="7"/>
  <c r="O28" i="7"/>
  <c r="N28" i="7"/>
  <c r="M28" i="7"/>
  <c r="S27" i="7"/>
  <c r="R27" i="7"/>
  <c r="Q27" i="7"/>
  <c r="P27" i="7"/>
  <c r="O27" i="7"/>
  <c r="N27" i="7"/>
  <c r="M27" i="7"/>
  <c r="S26" i="7"/>
  <c r="R26" i="7"/>
  <c r="Q26" i="7"/>
  <c r="P26" i="7"/>
  <c r="O26" i="7"/>
  <c r="N26" i="7"/>
  <c r="M26" i="7"/>
  <c r="S25" i="7"/>
  <c r="R25" i="7"/>
  <c r="Q25" i="7"/>
  <c r="P25" i="7"/>
  <c r="O25" i="7"/>
  <c r="N25" i="7"/>
  <c r="M25" i="7"/>
  <c r="S24" i="7"/>
  <c r="R24" i="7"/>
  <c r="Q24" i="7"/>
  <c r="P24" i="7"/>
  <c r="O24" i="7"/>
  <c r="N24" i="7"/>
  <c r="M24" i="7"/>
  <c r="S23" i="7"/>
  <c r="R23" i="7"/>
  <c r="Q23" i="7"/>
  <c r="P23" i="7"/>
  <c r="O23" i="7"/>
  <c r="N23" i="7"/>
  <c r="M23" i="7"/>
  <c r="S22" i="7"/>
  <c r="R22" i="7"/>
  <c r="Q22" i="7"/>
  <c r="P22" i="7"/>
  <c r="O22" i="7"/>
  <c r="N22" i="7"/>
  <c r="M22" i="7"/>
  <c r="S21" i="7"/>
  <c r="R21" i="7"/>
  <c r="Q21" i="7"/>
  <c r="P21" i="7"/>
  <c r="O21" i="7"/>
  <c r="N21" i="7"/>
  <c r="M21" i="7"/>
  <c r="S20" i="7"/>
  <c r="R20" i="7"/>
  <c r="Q20" i="7"/>
  <c r="P20" i="7"/>
  <c r="O20" i="7"/>
  <c r="N20" i="7"/>
  <c r="M20" i="7"/>
  <c r="S19" i="7"/>
  <c r="R19" i="7"/>
  <c r="Q19" i="7"/>
  <c r="P19" i="7"/>
  <c r="O19" i="7"/>
  <c r="N19" i="7"/>
  <c r="M19" i="7"/>
  <c r="S18" i="7"/>
  <c r="R18" i="7"/>
  <c r="Q18" i="7"/>
  <c r="P18" i="7"/>
  <c r="O18" i="7"/>
  <c r="N18" i="7"/>
  <c r="M18" i="7"/>
  <c r="S17" i="7"/>
  <c r="R17" i="7"/>
  <c r="Q17" i="7"/>
  <c r="P17" i="7"/>
  <c r="O17" i="7"/>
  <c r="N17" i="7"/>
  <c r="M17" i="7"/>
  <c r="S16" i="7"/>
  <c r="R16" i="7"/>
  <c r="Q16" i="7"/>
  <c r="P16" i="7"/>
  <c r="O16" i="7"/>
  <c r="N16" i="7"/>
  <c r="M16" i="7"/>
  <c r="S15" i="7"/>
  <c r="R15" i="7"/>
  <c r="Q15" i="7"/>
  <c r="P15" i="7"/>
  <c r="O15" i="7"/>
  <c r="N15" i="7"/>
  <c r="M15" i="7"/>
  <c r="S14" i="7"/>
  <c r="R14" i="7"/>
  <c r="Q14" i="7"/>
  <c r="P14" i="7"/>
  <c r="O14" i="7"/>
  <c r="N14" i="7"/>
  <c r="M14" i="7"/>
  <c r="S13" i="7"/>
  <c r="R13" i="7"/>
  <c r="Q13" i="7"/>
  <c r="P13" i="7"/>
  <c r="O13" i="7"/>
  <c r="N13" i="7"/>
  <c r="M13" i="7"/>
  <c r="S12" i="7"/>
  <c r="R12" i="7"/>
  <c r="Q12" i="7"/>
  <c r="P12" i="7"/>
  <c r="O12" i="7"/>
  <c r="N12" i="7"/>
  <c r="M12" i="7"/>
  <c r="S11" i="7"/>
  <c r="R11" i="7"/>
  <c r="Q11" i="7"/>
  <c r="P11" i="7"/>
  <c r="O11" i="7"/>
  <c r="N11" i="7"/>
  <c r="M11" i="7"/>
  <c r="S10" i="7"/>
  <c r="R10" i="7"/>
  <c r="Q10" i="7"/>
  <c r="P10" i="7"/>
  <c r="O10" i="7"/>
  <c r="N10" i="7"/>
  <c r="M10" i="7"/>
  <c r="K206" i="7"/>
  <c r="J206" i="7"/>
  <c r="I206" i="7"/>
  <c r="H206" i="7"/>
  <c r="K205" i="7"/>
  <c r="J205" i="7"/>
  <c r="I205" i="7"/>
  <c r="H205" i="7"/>
  <c r="K203" i="7"/>
  <c r="J203" i="7"/>
  <c r="I203" i="7"/>
  <c r="H203" i="7"/>
  <c r="K202" i="7"/>
  <c r="J202" i="7"/>
  <c r="I202" i="7"/>
  <c r="H202" i="7"/>
  <c r="K201" i="7"/>
  <c r="J201" i="7"/>
  <c r="I201" i="7"/>
  <c r="H201" i="7"/>
  <c r="K200" i="7"/>
  <c r="J200" i="7"/>
  <c r="I200" i="7"/>
  <c r="H200" i="7"/>
  <c r="K199" i="7"/>
  <c r="J199" i="7"/>
  <c r="I199" i="7"/>
  <c r="H199" i="7"/>
  <c r="K198" i="7"/>
  <c r="J198" i="7"/>
  <c r="I198" i="7"/>
  <c r="H198" i="7"/>
  <c r="K197" i="7"/>
  <c r="J197" i="7"/>
  <c r="I197" i="7"/>
  <c r="H197" i="7"/>
  <c r="K196" i="7"/>
  <c r="J196" i="7"/>
  <c r="I196" i="7"/>
  <c r="H196" i="7"/>
  <c r="K195" i="7"/>
  <c r="J195" i="7"/>
  <c r="I195" i="7"/>
  <c r="H195" i="7"/>
  <c r="K194" i="7"/>
  <c r="J194" i="7"/>
  <c r="I194" i="7"/>
  <c r="H194" i="7"/>
  <c r="K193" i="7"/>
  <c r="J193" i="7"/>
  <c r="I193" i="7"/>
  <c r="H193" i="7"/>
  <c r="K192" i="7"/>
  <c r="J192" i="7"/>
  <c r="I192" i="7"/>
  <c r="H192" i="7"/>
  <c r="K191" i="7"/>
  <c r="J191" i="7"/>
  <c r="I191" i="7"/>
  <c r="H191" i="7"/>
  <c r="K190" i="7"/>
  <c r="J190" i="7"/>
  <c r="I190" i="7"/>
  <c r="H190" i="7"/>
  <c r="K189" i="7"/>
  <c r="J189" i="7"/>
  <c r="I189" i="7"/>
  <c r="H189" i="7"/>
  <c r="K188" i="7"/>
  <c r="J188" i="7"/>
  <c r="I188" i="7"/>
  <c r="H188" i="7"/>
  <c r="K187" i="7"/>
  <c r="J187" i="7"/>
  <c r="I187" i="7"/>
  <c r="H187" i="7"/>
  <c r="K208" i="7"/>
  <c r="J208" i="7"/>
  <c r="I208" i="7"/>
  <c r="H208" i="7"/>
  <c r="K186" i="7"/>
  <c r="J186" i="7"/>
  <c r="I186" i="7"/>
  <c r="H186" i="7"/>
  <c r="K185" i="7"/>
  <c r="J185" i="7"/>
  <c r="I185" i="7"/>
  <c r="H185" i="7"/>
  <c r="K184" i="7"/>
  <c r="J184" i="7"/>
  <c r="I184" i="7"/>
  <c r="H184" i="7"/>
  <c r="K183" i="7"/>
  <c r="J183" i="7"/>
  <c r="I183" i="7"/>
  <c r="H183" i="7"/>
  <c r="K182" i="7"/>
  <c r="J182" i="7"/>
  <c r="I182" i="7"/>
  <c r="H182" i="7"/>
  <c r="K181" i="7"/>
  <c r="J181" i="7"/>
  <c r="I181" i="7"/>
  <c r="H181" i="7"/>
  <c r="K180" i="7"/>
  <c r="J180" i="7"/>
  <c r="I180" i="7"/>
  <c r="H180" i="7"/>
  <c r="K179" i="7"/>
  <c r="J179" i="7"/>
  <c r="I179" i="7"/>
  <c r="H179" i="7"/>
  <c r="K178" i="7"/>
  <c r="J178" i="7"/>
  <c r="I178" i="7"/>
  <c r="H178" i="7"/>
  <c r="K177" i="7"/>
  <c r="J177" i="7"/>
  <c r="I177" i="7"/>
  <c r="H177" i="7"/>
  <c r="K176" i="7"/>
  <c r="J176" i="7"/>
  <c r="I176" i="7"/>
  <c r="H176" i="7"/>
  <c r="K175" i="7"/>
  <c r="J175" i="7"/>
  <c r="I175" i="7"/>
  <c r="H175" i="7"/>
  <c r="K174" i="7"/>
  <c r="J174" i="7"/>
  <c r="I174" i="7"/>
  <c r="H174" i="7"/>
  <c r="K173" i="7"/>
  <c r="J173" i="7"/>
  <c r="I173" i="7"/>
  <c r="H173" i="7"/>
  <c r="K172" i="7"/>
  <c r="J172" i="7"/>
  <c r="I172" i="7"/>
  <c r="H172" i="7"/>
  <c r="K171" i="7"/>
  <c r="J171" i="7"/>
  <c r="I171" i="7"/>
  <c r="H171" i="7"/>
  <c r="K170" i="7"/>
  <c r="J170" i="7"/>
  <c r="I170" i="7"/>
  <c r="H170" i="7"/>
  <c r="K169" i="7"/>
  <c r="J169" i="7"/>
  <c r="I169" i="7"/>
  <c r="H169" i="7"/>
  <c r="K168" i="7"/>
  <c r="J168" i="7"/>
  <c r="I168" i="7"/>
  <c r="H168" i="7"/>
  <c r="K167" i="7"/>
  <c r="J167" i="7"/>
  <c r="I167" i="7"/>
  <c r="H167" i="7"/>
  <c r="K166" i="7"/>
  <c r="J166" i="7"/>
  <c r="I166" i="7"/>
  <c r="H166" i="7"/>
  <c r="K165" i="7"/>
  <c r="J165" i="7"/>
  <c r="I165" i="7"/>
  <c r="H165" i="7"/>
  <c r="K164" i="7"/>
  <c r="J164" i="7"/>
  <c r="I164" i="7"/>
  <c r="H164" i="7"/>
  <c r="K163" i="7"/>
  <c r="J163" i="7"/>
  <c r="I163" i="7"/>
  <c r="H163" i="7"/>
  <c r="K162" i="7"/>
  <c r="J162" i="7"/>
  <c r="I162" i="7"/>
  <c r="H162" i="7"/>
  <c r="K161" i="7"/>
  <c r="J161" i="7"/>
  <c r="I161" i="7"/>
  <c r="H161" i="7"/>
  <c r="K160" i="7"/>
  <c r="J160" i="7"/>
  <c r="I160" i="7"/>
  <c r="H160" i="7"/>
  <c r="K159" i="7"/>
  <c r="J159" i="7"/>
  <c r="I159" i="7"/>
  <c r="H159" i="7"/>
  <c r="K158" i="7"/>
  <c r="J158" i="7"/>
  <c r="I158" i="7"/>
  <c r="H158" i="7"/>
  <c r="K157" i="7"/>
  <c r="J157" i="7"/>
  <c r="I157" i="7"/>
  <c r="H157" i="7"/>
  <c r="K156" i="7"/>
  <c r="J156" i="7"/>
  <c r="I156" i="7"/>
  <c r="H156" i="7"/>
  <c r="K155" i="7"/>
  <c r="J155" i="7"/>
  <c r="I155" i="7"/>
  <c r="H155" i="7"/>
  <c r="K154" i="7"/>
  <c r="J154" i="7"/>
  <c r="I154" i="7"/>
  <c r="H154" i="7"/>
  <c r="K153" i="7"/>
  <c r="J153" i="7"/>
  <c r="I153" i="7"/>
  <c r="H153" i="7"/>
  <c r="K152" i="7"/>
  <c r="J152" i="7"/>
  <c r="I152" i="7"/>
  <c r="H152" i="7"/>
  <c r="K151" i="7"/>
  <c r="J151" i="7"/>
  <c r="I151" i="7"/>
  <c r="H151" i="7"/>
  <c r="K150" i="7"/>
  <c r="J150" i="7"/>
  <c r="I150" i="7"/>
  <c r="H150" i="7"/>
  <c r="K149" i="7"/>
  <c r="J149" i="7"/>
  <c r="I149" i="7"/>
  <c r="H149" i="7"/>
  <c r="K207" i="7"/>
  <c r="J207" i="7"/>
  <c r="I207" i="7"/>
  <c r="H207" i="7"/>
  <c r="K148" i="7"/>
  <c r="J148" i="7"/>
  <c r="I148" i="7"/>
  <c r="H148" i="7"/>
  <c r="K147" i="7"/>
  <c r="J147" i="7"/>
  <c r="I147" i="7"/>
  <c r="H147" i="7"/>
  <c r="K146" i="7"/>
  <c r="J146" i="7"/>
  <c r="I146" i="7"/>
  <c r="H146" i="7"/>
  <c r="K145" i="7"/>
  <c r="J145" i="7"/>
  <c r="I145" i="7"/>
  <c r="H145" i="7"/>
  <c r="K144" i="7"/>
  <c r="J144" i="7"/>
  <c r="I144" i="7"/>
  <c r="H144" i="7"/>
  <c r="K143" i="7"/>
  <c r="J143" i="7"/>
  <c r="I143" i="7"/>
  <c r="H143" i="7"/>
  <c r="K142" i="7"/>
  <c r="J142" i="7"/>
  <c r="I142" i="7"/>
  <c r="H142" i="7"/>
  <c r="K141" i="7"/>
  <c r="J141" i="7"/>
  <c r="I141" i="7"/>
  <c r="H141" i="7"/>
  <c r="K140" i="7"/>
  <c r="J140" i="7"/>
  <c r="I140" i="7"/>
  <c r="H140" i="7"/>
  <c r="K139" i="7"/>
  <c r="J139" i="7"/>
  <c r="I139" i="7"/>
  <c r="H139" i="7"/>
  <c r="K138" i="7"/>
  <c r="J138" i="7"/>
  <c r="I138" i="7"/>
  <c r="H138" i="7"/>
  <c r="K137" i="7"/>
  <c r="J137" i="7"/>
  <c r="I137" i="7"/>
  <c r="H137" i="7"/>
  <c r="K136" i="7"/>
  <c r="J136" i="7"/>
  <c r="I136" i="7"/>
  <c r="H136" i="7"/>
  <c r="K135" i="7"/>
  <c r="J135" i="7"/>
  <c r="I135" i="7"/>
  <c r="H135" i="7"/>
  <c r="K134" i="7"/>
  <c r="J134" i="7"/>
  <c r="I134" i="7"/>
  <c r="H134" i="7"/>
  <c r="K133" i="7"/>
  <c r="J133" i="7"/>
  <c r="I133" i="7"/>
  <c r="H133" i="7"/>
  <c r="K132" i="7"/>
  <c r="J132" i="7"/>
  <c r="I132" i="7"/>
  <c r="H132" i="7"/>
  <c r="K131" i="7"/>
  <c r="J131" i="7"/>
  <c r="I131" i="7"/>
  <c r="H131" i="7"/>
  <c r="K130" i="7"/>
  <c r="J130" i="7"/>
  <c r="I130" i="7"/>
  <c r="H130" i="7"/>
  <c r="K129" i="7"/>
  <c r="J129" i="7"/>
  <c r="I129" i="7"/>
  <c r="H129" i="7"/>
  <c r="K128" i="7"/>
  <c r="J128" i="7"/>
  <c r="I128" i="7"/>
  <c r="H128" i="7"/>
  <c r="K127" i="7"/>
  <c r="J127" i="7"/>
  <c r="I127" i="7"/>
  <c r="H127" i="7"/>
  <c r="K126" i="7"/>
  <c r="J126" i="7"/>
  <c r="I126" i="7"/>
  <c r="H126" i="7"/>
  <c r="K125" i="7"/>
  <c r="J125" i="7"/>
  <c r="I125" i="7"/>
  <c r="H125" i="7"/>
  <c r="K124" i="7"/>
  <c r="J124" i="7"/>
  <c r="I124" i="7"/>
  <c r="H124" i="7"/>
  <c r="K123" i="7"/>
  <c r="J123" i="7"/>
  <c r="I123" i="7"/>
  <c r="H123" i="7"/>
  <c r="K122" i="7"/>
  <c r="J122" i="7"/>
  <c r="I122" i="7"/>
  <c r="H122" i="7"/>
  <c r="K121" i="7"/>
  <c r="J121" i="7"/>
  <c r="I121" i="7"/>
  <c r="H121" i="7"/>
  <c r="K120" i="7"/>
  <c r="J120" i="7"/>
  <c r="I120" i="7"/>
  <c r="H120" i="7"/>
  <c r="K119" i="7"/>
  <c r="J119" i="7"/>
  <c r="I119" i="7"/>
  <c r="H119" i="7"/>
  <c r="K118" i="7"/>
  <c r="J118" i="7"/>
  <c r="I118" i="7"/>
  <c r="H118" i="7"/>
  <c r="K117" i="7"/>
  <c r="J117" i="7"/>
  <c r="I117" i="7"/>
  <c r="H117" i="7"/>
  <c r="K116" i="7"/>
  <c r="J116" i="7"/>
  <c r="I116" i="7"/>
  <c r="H116" i="7"/>
  <c r="K115" i="7"/>
  <c r="J115" i="7"/>
  <c r="I115" i="7"/>
  <c r="H115" i="7"/>
  <c r="K114" i="7"/>
  <c r="J114" i="7"/>
  <c r="I114" i="7"/>
  <c r="H114" i="7"/>
  <c r="K113" i="7"/>
  <c r="J113" i="7"/>
  <c r="I113" i="7"/>
  <c r="H113" i="7"/>
  <c r="K112" i="7"/>
  <c r="J112" i="7"/>
  <c r="I112" i="7"/>
  <c r="H112" i="7"/>
  <c r="K111" i="7"/>
  <c r="J111" i="7"/>
  <c r="I111" i="7"/>
  <c r="H111" i="7"/>
  <c r="K110" i="7"/>
  <c r="J110" i="7"/>
  <c r="I110" i="7"/>
  <c r="H110" i="7"/>
  <c r="K109" i="7"/>
  <c r="J109" i="7"/>
  <c r="I109" i="7"/>
  <c r="H109" i="7"/>
  <c r="K108" i="7"/>
  <c r="J108" i="7"/>
  <c r="I108" i="7"/>
  <c r="H108" i="7"/>
  <c r="K107" i="7"/>
  <c r="J107" i="7"/>
  <c r="I107" i="7"/>
  <c r="H107" i="7"/>
  <c r="K106" i="7"/>
  <c r="J106" i="7"/>
  <c r="I106" i="7"/>
  <c r="H106" i="7"/>
  <c r="K105" i="7"/>
  <c r="J105" i="7"/>
  <c r="I105" i="7"/>
  <c r="H105" i="7"/>
  <c r="K104" i="7"/>
  <c r="J104" i="7"/>
  <c r="I104" i="7"/>
  <c r="H104" i="7"/>
  <c r="K103" i="7"/>
  <c r="J103" i="7"/>
  <c r="I103" i="7"/>
  <c r="H103" i="7"/>
  <c r="K102" i="7"/>
  <c r="J102" i="7"/>
  <c r="I102" i="7"/>
  <c r="H102" i="7"/>
  <c r="K101" i="7"/>
  <c r="J101" i="7"/>
  <c r="I101" i="7"/>
  <c r="H101" i="7"/>
  <c r="K100" i="7"/>
  <c r="J100" i="7"/>
  <c r="I100" i="7"/>
  <c r="H100" i="7"/>
  <c r="K99" i="7"/>
  <c r="J99" i="7"/>
  <c r="I99" i="7"/>
  <c r="H99" i="7"/>
  <c r="K98" i="7"/>
  <c r="J98" i="7"/>
  <c r="I98" i="7"/>
  <c r="H98" i="7"/>
  <c r="K97" i="7"/>
  <c r="J97" i="7"/>
  <c r="I97" i="7"/>
  <c r="H97" i="7"/>
  <c r="K96" i="7"/>
  <c r="J96" i="7"/>
  <c r="I96" i="7"/>
  <c r="H96" i="7"/>
  <c r="K95" i="7"/>
  <c r="J95" i="7"/>
  <c r="I95" i="7"/>
  <c r="H95" i="7"/>
  <c r="K94" i="7"/>
  <c r="J94" i="7"/>
  <c r="I94" i="7"/>
  <c r="H94" i="7"/>
  <c r="K93" i="7"/>
  <c r="J93" i="7"/>
  <c r="I93" i="7"/>
  <c r="H93" i="7"/>
  <c r="K92" i="7"/>
  <c r="J92" i="7"/>
  <c r="I92" i="7"/>
  <c r="H92" i="7"/>
  <c r="K91" i="7"/>
  <c r="J91" i="7"/>
  <c r="I91" i="7"/>
  <c r="H91" i="7"/>
  <c r="K90" i="7"/>
  <c r="J90" i="7"/>
  <c r="I90" i="7"/>
  <c r="H90" i="7"/>
  <c r="K89" i="7"/>
  <c r="J89" i="7"/>
  <c r="I89" i="7"/>
  <c r="H89" i="7"/>
  <c r="K88" i="7"/>
  <c r="J88" i="7"/>
  <c r="I88" i="7"/>
  <c r="H88" i="7"/>
  <c r="K87" i="7"/>
  <c r="J87" i="7"/>
  <c r="I87" i="7"/>
  <c r="H87" i="7"/>
  <c r="K86" i="7"/>
  <c r="J86" i="7"/>
  <c r="I86" i="7"/>
  <c r="H86" i="7"/>
  <c r="K85" i="7"/>
  <c r="J85" i="7"/>
  <c r="I85" i="7"/>
  <c r="H85" i="7"/>
  <c r="K84" i="7"/>
  <c r="J84" i="7"/>
  <c r="I84" i="7"/>
  <c r="H84" i="7"/>
  <c r="K83" i="7"/>
  <c r="J83" i="7"/>
  <c r="I83" i="7"/>
  <c r="H83" i="7"/>
  <c r="K82" i="7"/>
  <c r="J82" i="7"/>
  <c r="I82" i="7"/>
  <c r="H82" i="7"/>
  <c r="K81" i="7"/>
  <c r="J81" i="7"/>
  <c r="I81" i="7"/>
  <c r="H81" i="7"/>
  <c r="K80" i="7"/>
  <c r="J80" i="7"/>
  <c r="I80" i="7"/>
  <c r="H80" i="7"/>
  <c r="K79" i="7"/>
  <c r="J79" i="7"/>
  <c r="I79" i="7"/>
  <c r="H79" i="7"/>
  <c r="K78" i="7"/>
  <c r="J78" i="7"/>
  <c r="I78" i="7"/>
  <c r="H78" i="7"/>
  <c r="K77" i="7"/>
  <c r="J77" i="7"/>
  <c r="I77" i="7"/>
  <c r="H77" i="7"/>
  <c r="K76" i="7"/>
  <c r="J76" i="7"/>
  <c r="I76" i="7"/>
  <c r="H76" i="7"/>
  <c r="K75" i="7"/>
  <c r="J75" i="7"/>
  <c r="I75" i="7"/>
  <c r="H75" i="7"/>
  <c r="K74" i="7"/>
  <c r="J74" i="7"/>
  <c r="I74" i="7"/>
  <c r="H74" i="7"/>
  <c r="K73" i="7"/>
  <c r="J73" i="7"/>
  <c r="I73" i="7"/>
  <c r="H73" i="7"/>
  <c r="K72" i="7"/>
  <c r="J72" i="7"/>
  <c r="I72" i="7"/>
  <c r="H72" i="7"/>
  <c r="K71" i="7"/>
  <c r="J71" i="7"/>
  <c r="I71" i="7"/>
  <c r="H71" i="7"/>
  <c r="K70" i="7"/>
  <c r="J70" i="7"/>
  <c r="I70" i="7"/>
  <c r="H70" i="7"/>
  <c r="K69" i="7"/>
  <c r="J69" i="7"/>
  <c r="I69" i="7"/>
  <c r="H69" i="7"/>
  <c r="K68" i="7"/>
  <c r="J68" i="7"/>
  <c r="I68" i="7"/>
  <c r="H68" i="7"/>
  <c r="K67" i="7"/>
  <c r="J67" i="7"/>
  <c r="I67" i="7"/>
  <c r="H67" i="7"/>
  <c r="K66" i="7"/>
  <c r="J66" i="7"/>
  <c r="I66" i="7"/>
  <c r="H66" i="7"/>
  <c r="K65" i="7"/>
  <c r="J65" i="7"/>
  <c r="I65" i="7"/>
  <c r="H65" i="7"/>
  <c r="K64" i="7"/>
  <c r="J64" i="7"/>
  <c r="I64" i="7"/>
  <c r="H64" i="7"/>
  <c r="K63" i="7"/>
  <c r="J63" i="7"/>
  <c r="I63" i="7"/>
  <c r="H63" i="7"/>
  <c r="K62" i="7"/>
  <c r="J62" i="7"/>
  <c r="I62" i="7"/>
  <c r="H62" i="7"/>
  <c r="K61" i="7"/>
  <c r="J61" i="7"/>
  <c r="I61" i="7"/>
  <c r="H61" i="7"/>
  <c r="K60" i="7"/>
  <c r="J60" i="7"/>
  <c r="I60" i="7"/>
  <c r="H60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K38" i="7"/>
  <c r="J38" i="7"/>
  <c r="I38" i="7"/>
  <c r="H38" i="7"/>
  <c r="K37" i="7"/>
  <c r="J37" i="7"/>
  <c r="I37" i="7"/>
  <c r="H37" i="7"/>
  <c r="K36" i="7"/>
  <c r="J36" i="7"/>
  <c r="I36" i="7"/>
  <c r="H36" i="7"/>
  <c r="K35" i="7"/>
  <c r="J35" i="7"/>
  <c r="I35" i="7"/>
  <c r="H35" i="7"/>
  <c r="K34" i="7"/>
  <c r="J34" i="7"/>
  <c r="I34" i="7"/>
  <c r="H34" i="7"/>
  <c r="K33" i="7"/>
  <c r="J33" i="7"/>
  <c r="I33" i="7"/>
  <c r="H33" i="7"/>
  <c r="K32" i="7"/>
  <c r="J32" i="7"/>
  <c r="I32" i="7"/>
  <c r="H32" i="7"/>
  <c r="K204" i="7"/>
  <c r="J204" i="7"/>
  <c r="I204" i="7"/>
  <c r="H204" i="7"/>
  <c r="K31" i="7"/>
  <c r="J31" i="7"/>
  <c r="I31" i="7"/>
  <c r="H31" i="7"/>
  <c r="K30" i="7"/>
  <c r="J30" i="7"/>
  <c r="I30" i="7"/>
  <c r="H30" i="7"/>
  <c r="K29" i="7"/>
  <c r="J29" i="7"/>
  <c r="I29" i="7"/>
  <c r="H29" i="7"/>
  <c r="K28" i="7"/>
  <c r="J28" i="7"/>
  <c r="I28" i="7"/>
  <c r="H28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J21" i="7"/>
  <c r="I21" i="7"/>
  <c r="H21" i="7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J10" i="7"/>
  <c r="I10" i="7"/>
  <c r="K10" i="7"/>
  <c r="H10" i="7"/>
  <c r="E231" i="7"/>
  <c r="G231" i="7" s="1"/>
  <c r="E230" i="7"/>
  <c r="G230" i="7" s="1"/>
  <c r="E229" i="7"/>
  <c r="E228" i="7"/>
  <c r="E227" i="7"/>
  <c r="E226" i="7"/>
  <c r="G226" i="7" s="1"/>
  <c r="E225" i="7"/>
  <c r="G225" i="7" s="1"/>
  <c r="E224" i="7"/>
  <c r="G224" i="7" s="1"/>
  <c r="E223" i="7"/>
  <c r="G223" i="7" s="1"/>
  <c r="E222" i="7"/>
  <c r="G222" i="7" s="1"/>
  <c r="E221" i="7"/>
  <c r="E220" i="7"/>
  <c r="E219" i="7"/>
  <c r="E218" i="7"/>
  <c r="E217" i="7"/>
  <c r="E216" i="7"/>
  <c r="G216" i="7" s="1"/>
  <c r="E215" i="7"/>
  <c r="G215" i="7" s="1"/>
  <c r="E214" i="7"/>
  <c r="G214" i="7" s="1"/>
  <c r="E213" i="7"/>
  <c r="G206" i="7"/>
  <c r="F206" i="7"/>
  <c r="E206" i="7"/>
  <c r="G205" i="7"/>
  <c r="F205" i="7"/>
  <c r="E205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G187" i="7"/>
  <c r="F187" i="7"/>
  <c r="E187" i="7"/>
  <c r="G208" i="7"/>
  <c r="F208" i="7"/>
  <c r="E208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G160" i="7"/>
  <c r="F160" i="7"/>
  <c r="E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207" i="7"/>
  <c r="F207" i="7"/>
  <c r="E207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G133" i="7"/>
  <c r="F133" i="7"/>
  <c r="E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G108" i="7"/>
  <c r="F108" i="7"/>
  <c r="E108" i="7"/>
  <c r="G107" i="7"/>
  <c r="F107" i="7"/>
  <c r="E107" i="7"/>
  <c r="G106" i="7"/>
  <c r="F106" i="7"/>
  <c r="E106" i="7"/>
  <c r="G105" i="7"/>
  <c r="F105" i="7"/>
  <c r="E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G78" i="7"/>
  <c r="F78" i="7"/>
  <c r="E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G51" i="7"/>
  <c r="F51" i="7"/>
  <c r="E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204" i="7"/>
  <c r="F204" i="7"/>
  <c r="E204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G24" i="7"/>
  <c r="F24" i="7"/>
  <c r="E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O228" i="7" l="1"/>
  <c r="O223" i="7"/>
  <c r="O231" i="7"/>
  <c r="R233" i="7"/>
  <c r="U222" i="7"/>
  <c r="W222" i="7" s="1"/>
  <c r="U224" i="7"/>
  <c r="W224" i="7" s="1"/>
  <c r="G220" i="7"/>
  <c r="G228" i="7"/>
  <c r="U218" i="7"/>
  <c r="W218" i="7" s="1"/>
  <c r="G213" i="7"/>
  <c r="G221" i="7"/>
  <c r="O224" i="7"/>
  <c r="N224" i="7"/>
  <c r="U216" i="7"/>
  <c r="W216" i="7" s="1"/>
  <c r="M233" i="7"/>
  <c r="N222" i="7"/>
  <c r="O222" i="7" s="1"/>
  <c r="N229" i="7"/>
  <c r="F217" i="7"/>
  <c r="G217" i="7" s="1"/>
  <c r="U214" i="7"/>
  <c r="W214" i="7" s="1"/>
  <c r="J233" i="7"/>
  <c r="F229" i="7"/>
  <c r="G229" i="7" s="1"/>
  <c r="F218" i="7"/>
  <c r="G218" i="7" s="1"/>
  <c r="O220" i="7"/>
  <c r="U230" i="7"/>
  <c r="W230" i="7" s="1"/>
  <c r="H210" i="7"/>
  <c r="H235" i="7" s="1"/>
  <c r="N210" i="7"/>
  <c r="O210" i="7"/>
  <c r="P210" i="7"/>
  <c r="P235" i="7" s="1"/>
  <c r="R210" i="7"/>
  <c r="R235" i="7" s="1"/>
  <c r="U154" i="7"/>
  <c r="W154" i="7" s="1"/>
  <c r="U162" i="7"/>
  <c r="W162" i="7" s="1"/>
  <c r="U170" i="7"/>
  <c r="W170" i="7" s="1"/>
  <c r="U178" i="7"/>
  <c r="W178" i="7" s="1"/>
  <c r="U186" i="7"/>
  <c r="W186" i="7" s="1"/>
  <c r="U193" i="7"/>
  <c r="W193" i="7" s="1"/>
  <c r="U201" i="7"/>
  <c r="W201" i="7" s="1"/>
  <c r="U11" i="7"/>
  <c r="W11" i="7" s="1"/>
  <c r="U19" i="7"/>
  <c r="W19" i="7" s="1"/>
  <c r="U27" i="7"/>
  <c r="W27" i="7" s="1"/>
  <c r="U34" i="7"/>
  <c r="W34" i="7" s="1"/>
  <c r="U42" i="7"/>
  <c r="W42" i="7" s="1"/>
  <c r="U50" i="7"/>
  <c r="W50" i="7" s="1"/>
  <c r="U58" i="7"/>
  <c r="W58" i="7" s="1"/>
  <c r="U66" i="7"/>
  <c r="W66" i="7" s="1"/>
  <c r="U74" i="7"/>
  <c r="W74" i="7" s="1"/>
  <c r="U82" i="7"/>
  <c r="W82" i="7" s="1"/>
  <c r="U90" i="7"/>
  <c r="W90" i="7" s="1"/>
  <c r="U98" i="7"/>
  <c r="W98" i="7" s="1"/>
  <c r="U106" i="7"/>
  <c r="W106" i="7" s="1"/>
  <c r="U114" i="7"/>
  <c r="W114" i="7" s="1"/>
  <c r="U122" i="7"/>
  <c r="W122" i="7" s="1"/>
  <c r="U130" i="7"/>
  <c r="W130" i="7" s="1"/>
  <c r="U138" i="7"/>
  <c r="W138" i="7" s="1"/>
  <c r="U146" i="7"/>
  <c r="W146" i="7" s="1"/>
  <c r="U153" i="7"/>
  <c r="W153" i="7" s="1"/>
  <c r="U161" i="7"/>
  <c r="W161" i="7" s="1"/>
  <c r="U169" i="7"/>
  <c r="W169" i="7" s="1"/>
  <c r="U177" i="7"/>
  <c r="W177" i="7" s="1"/>
  <c r="U185" i="7"/>
  <c r="W185" i="7" s="1"/>
  <c r="U192" i="7"/>
  <c r="W192" i="7" s="1"/>
  <c r="U200" i="7"/>
  <c r="W200" i="7" s="1"/>
  <c r="I210" i="7"/>
  <c r="I235" i="7" s="1"/>
  <c r="U10" i="7"/>
  <c r="W10" i="7" s="1"/>
  <c r="U18" i="7"/>
  <c r="W18" i="7" s="1"/>
  <c r="U26" i="7"/>
  <c r="W26" i="7" s="1"/>
  <c r="U33" i="7"/>
  <c r="W33" i="7" s="1"/>
  <c r="U41" i="7"/>
  <c r="W41" i="7" s="1"/>
  <c r="U49" i="7"/>
  <c r="W49" i="7" s="1"/>
  <c r="U57" i="7"/>
  <c r="W57" i="7" s="1"/>
  <c r="U65" i="7"/>
  <c r="W65" i="7" s="1"/>
  <c r="U73" i="7"/>
  <c r="W73" i="7" s="1"/>
  <c r="U81" i="7"/>
  <c r="W81" i="7" s="1"/>
  <c r="U89" i="7"/>
  <c r="W89" i="7" s="1"/>
  <c r="U97" i="7"/>
  <c r="W97" i="7" s="1"/>
  <c r="U105" i="7"/>
  <c r="W105" i="7" s="1"/>
  <c r="U113" i="7"/>
  <c r="W113" i="7" s="1"/>
  <c r="U121" i="7"/>
  <c r="W121" i="7" s="1"/>
  <c r="U129" i="7"/>
  <c r="W129" i="7" s="1"/>
  <c r="U137" i="7"/>
  <c r="W137" i="7" s="1"/>
  <c r="U145" i="7"/>
  <c r="W145" i="7" s="1"/>
  <c r="U152" i="7"/>
  <c r="W152" i="7" s="1"/>
  <c r="U160" i="7"/>
  <c r="W160" i="7" s="1"/>
  <c r="U168" i="7"/>
  <c r="W168" i="7" s="1"/>
  <c r="U176" i="7"/>
  <c r="W176" i="7" s="1"/>
  <c r="U184" i="7"/>
  <c r="W184" i="7" s="1"/>
  <c r="U191" i="7"/>
  <c r="W191" i="7" s="1"/>
  <c r="U199" i="7"/>
  <c r="W199" i="7" s="1"/>
  <c r="U17" i="7"/>
  <c r="W17" i="7" s="1"/>
  <c r="U25" i="7"/>
  <c r="W25" i="7" s="1"/>
  <c r="U32" i="7"/>
  <c r="W32" i="7" s="1"/>
  <c r="U40" i="7"/>
  <c r="W40" i="7" s="1"/>
  <c r="U48" i="7"/>
  <c r="W48" i="7" s="1"/>
  <c r="U56" i="7"/>
  <c r="W56" i="7" s="1"/>
  <c r="U64" i="7"/>
  <c r="W64" i="7" s="1"/>
  <c r="U72" i="7"/>
  <c r="W72" i="7" s="1"/>
  <c r="U80" i="7"/>
  <c r="W80" i="7" s="1"/>
  <c r="U88" i="7"/>
  <c r="W88" i="7" s="1"/>
  <c r="U96" i="7"/>
  <c r="W96" i="7" s="1"/>
  <c r="U104" i="7"/>
  <c r="W104" i="7" s="1"/>
  <c r="U112" i="7"/>
  <c r="W112" i="7" s="1"/>
  <c r="U120" i="7"/>
  <c r="W120" i="7" s="1"/>
  <c r="U128" i="7"/>
  <c r="W128" i="7" s="1"/>
  <c r="U136" i="7"/>
  <c r="W136" i="7" s="1"/>
  <c r="U144" i="7"/>
  <c r="W144" i="7" s="1"/>
  <c r="U151" i="7"/>
  <c r="W151" i="7" s="1"/>
  <c r="U159" i="7"/>
  <c r="W159" i="7" s="1"/>
  <c r="U167" i="7"/>
  <c r="W167" i="7" s="1"/>
  <c r="U175" i="7"/>
  <c r="W175" i="7" s="1"/>
  <c r="U183" i="7"/>
  <c r="W183" i="7" s="1"/>
  <c r="U190" i="7"/>
  <c r="W190" i="7" s="1"/>
  <c r="U198" i="7"/>
  <c r="W198" i="7" s="1"/>
  <c r="M210" i="7"/>
  <c r="M235" i="7" s="1"/>
  <c r="U16" i="7"/>
  <c r="W16" i="7" s="1"/>
  <c r="U24" i="7"/>
  <c r="W24" i="7" s="1"/>
  <c r="U204" i="7"/>
  <c r="W204" i="7" s="1"/>
  <c r="U39" i="7"/>
  <c r="W39" i="7" s="1"/>
  <c r="U47" i="7"/>
  <c r="W47" i="7" s="1"/>
  <c r="U55" i="7"/>
  <c r="W55" i="7" s="1"/>
  <c r="U63" i="7"/>
  <c r="W63" i="7" s="1"/>
  <c r="U71" i="7"/>
  <c r="W71" i="7" s="1"/>
  <c r="U79" i="7"/>
  <c r="W79" i="7" s="1"/>
  <c r="U87" i="7"/>
  <c r="W87" i="7" s="1"/>
  <c r="U95" i="7"/>
  <c r="W95" i="7" s="1"/>
  <c r="U103" i="7"/>
  <c r="W103" i="7" s="1"/>
  <c r="U111" i="7"/>
  <c r="W111" i="7" s="1"/>
  <c r="U119" i="7"/>
  <c r="W119" i="7" s="1"/>
  <c r="U127" i="7"/>
  <c r="W127" i="7" s="1"/>
  <c r="U135" i="7"/>
  <c r="W135" i="7" s="1"/>
  <c r="U143" i="7"/>
  <c r="W143" i="7" s="1"/>
  <c r="U150" i="7"/>
  <c r="W150" i="7" s="1"/>
  <c r="U158" i="7"/>
  <c r="W158" i="7" s="1"/>
  <c r="U166" i="7"/>
  <c r="W166" i="7" s="1"/>
  <c r="U174" i="7"/>
  <c r="W174" i="7" s="1"/>
  <c r="U182" i="7"/>
  <c r="W182" i="7" s="1"/>
  <c r="U189" i="7"/>
  <c r="W189" i="7" s="1"/>
  <c r="U197" i="7"/>
  <c r="W197" i="7" s="1"/>
  <c r="U206" i="7"/>
  <c r="W206" i="7" s="1"/>
  <c r="U15" i="7"/>
  <c r="W15" i="7" s="1"/>
  <c r="U23" i="7"/>
  <c r="W23" i="7" s="1"/>
  <c r="U31" i="7"/>
  <c r="W31" i="7" s="1"/>
  <c r="U38" i="7"/>
  <c r="W38" i="7" s="1"/>
  <c r="U46" i="7"/>
  <c r="W46" i="7" s="1"/>
  <c r="U54" i="7"/>
  <c r="W54" i="7" s="1"/>
  <c r="U62" i="7"/>
  <c r="W62" i="7" s="1"/>
  <c r="U70" i="7"/>
  <c r="W70" i="7" s="1"/>
  <c r="U78" i="7"/>
  <c r="W78" i="7" s="1"/>
  <c r="U86" i="7"/>
  <c r="W86" i="7" s="1"/>
  <c r="U94" i="7"/>
  <c r="W94" i="7" s="1"/>
  <c r="U102" i="7"/>
  <c r="W102" i="7" s="1"/>
  <c r="U110" i="7"/>
  <c r="W110" i="7" s="1"/>
  <c r="U118" i="7"/>
  <c r="W118" i="7" s="1"/>
  <c r="U126" i="7"/>
  <c r="W126" i="7" s="1"/>
  <c r="U134" i="7"/>
  <c r="W134" i="7" s="1"/>
  <c r="U142" i="7"/>
  <c r="W142" i="7" s="1"/>
  <c r="U149" i="7"/>
  <c r="W149" i="7" s="1"/>
  <c r="U157" i="7"/>
  <c r="W157" i="7" s="1"/>
  <c r="U165" i="7"/>
  <c r="W165" i="7" s="1"/>
  <c r="U173" i="7"/>
  <c r="W173" i="7" s="1"/>
  <c r="U181" i="7"/>
  <c r="W181" i="7" s="1"/>
  <c r="U188" i="7"/>
  <c r="W188" i="7" s="1"/>
  <c r="U196" i="7"/>
  <c r="W196" i="7" s="1"/>
  <c r="U205" i="7"/>
  <c r="W205" i="7" s="1"/>
  <c r="U14" i="7"/>
  <c r="W14" i="7" s="1"/>
  <c r="U22" i="7"/>
  <c r="W22" i="7" s="1"/>
  <c r="U30" i="7"/>
  <c r="W30" i="7" s="1"/>
  <c r="U37" i="7"/>
  <c r="W37" i="7" s="1"/>
  <c r="U45" i="7"/>
  <c r="W45" i="7" s="1"/>
  <c r="U53" i="7"/>
  <c r="W53" i="7" s="1"/>
  <c r="U61" i="7"/>
  <c r="W61" i="7" s="1"/>
  <c r="U69" i="7"/>
  <c r="W69" i="7" s="1"/>
  <c r="U77" i="7"/>
  <c r="W77" i="7" s="1"/>
  <c r="U85" i="7"/>
  <c r="W85" i="7" s="1"/>
  <c r="U93" i="7"/>
  <c r="W93" i="7" s="1"/>
  <c r="U101" i="7"/>
  <c r="W101" i="7" s="1"/>
  <c r="U109" i="7"/>
  <c r="W109" i="7" s="1"/>
  <c r="U117" i="7"/>
  <c r="W117" i="7" s="1"/>
  <c r="U125" i="7"/>
  <c r="W125" i="7" s="1"/>
  <c r="U133" i="7"/>
  <c r="W133" i="7" s="1"/>
  <c r="U141" i="7"/>
  <c r="W141" i="7" s="1"/>
  <c r="U207" i="7"/>
  <c r="W207" i="7" s="1"/>
  <c r="U156" i="7"/>
  <c r="W156" i="7" s="1"/>
  <c r="U164" i="7"/>
  <c r="W164" i="7" s="1"/>
  <c r="U172" i="7"/>
  <c r="W172" i="7" s="1"/>
  <c r="U180" i="7"/>
  <c r="W180" i="7" s="1"/>
  <c r="U187" i="7"/>
  <c r="W187" i="7" s="1"/>
  <c r="U195" i="7"/>
  <c r="W195" i="7" s="1"/>
  <c r="U203" i="7"/>
  <c r="W203" i="7" s="1"/>
  <c r="U13" i="7"/>
  <c r="W13" i="7" s="1"/>
  <c r="U21" i="7"/>
  <c r="W21" i="7" s="1"/>
  <c r="U29" i="7"/>
  <c r="W29" i="7" s="1"/>
  <c r="U36" i="7"/>
  <c r="W36" i="7" s="1"/>
  <c r="U44" i="7"/>
  <c r="W44" i="7" s="1"/>
  <c r="U52" i="7"/>
  <c r="W52" i="7" s="1"/>
  <c r="U60" i="7"/>
  <c r="W60" i="7" s="1"/>
  <c r="U68" i="7"/>
  <c r="W68" i="7" s="1"/>
  <c r="U76" i="7"/>
  <c r="W76" i="7" s="1"/>
  <c r="U84" i="7"/>
  <c r="W84" i="7" s="1"/>
  <c r="U92" i="7"/>
  <c r="W92" i="7" s="1"/>
  <c r="U100" i="7"/>
  <c r="W100" i="7" s="1"/>
  <c r="U108" i="7"/>
  <c r="W108" i="7" s="1"/>
  <c r="U116" i="7"/>
  <c r="W116" i="7" s="1"/>
  <c r="U124" i="7"/>
  <c r="W124" i="7" s="1"/>
  <c r="U132" i="7"/>
  <c r="W132" i="7" s="1"/>
  <c r="U140" i="7"/>
  <c r="W140" i="7" s="1"/>
  <c r="U148" i="7"/>
  <c r="W148" i="7" s="1"/>
  <c r="U155" i="7"/>
  <c r="W155" i="7" s="1"/>
  <c r="U163" i="7"/>
  <c r="W163" i="7" s="1"/>
  <c r="U171" i="7"/>
  <c r="W171" i="7" s="1"/>
  <c r="U179" i="7"/>
  <c r="W179" i="7" s="1"/>
  <c r="U208" i="7"/>
  <c r="W208" i="7" s="1"/>
  <c r="U194" i="7"/>
  <c r="W194" i="7" s="1"/>
  <c r="U202" i="7"/>
  <c r="W202" i="7" s="1"/>
  <c r="Q210" i="7"/>
  <c r="Q235" i="7" s="1"/>
  <c r="U12" i="7"/>
  <c r="W12" i="7" s="1"/>
  <c r="U20" i="7"/>
  <c r="W20" i="7" s="1"/>
  <c r="U28" i="7"/>
  <c r="W28" i="7" s="1"/>
  <c r="U35" i="7"/>
  <c r="W35" i="7" s="1"/>
  <c r="U43" i="7"/>
  <c r="W43" i="7" s="1"/>
  <c r="U51" i="7"/>
  <c r="W51" i="7" s="1"/>
  <c r="U59" i="7"/>
  <c r="W59" i="7" s="1"/>
  <c r="U67" i="7"/>
  <c r="W67" i="7" s="1"/>
  <c r="U75" i="7"/>
  <c r="W75" i="7" s="1"/>
  <c r="U83" i="7"/>
  <c r="W83" i="7" s="1"/>
  <c r="U91" i="7"/>
  <c r="W91" i="7" s="1"/>
  <c r="U99" i="7"/>
  <c r="W99" i="7" s="1"/>
  <c r="U107" i="7"/>
  <c r="W107" i="7" s="1"/>
  <c r="U115" i="7"/>
  <c r="W115" i="7" s="1"/>
  <c r="U123" i="7"/>
  <c r="W123" i="7" s="1"/>
  <c r="U131" i="7"/>
  <c r="W131" i="7" s="1"/>
  <c r="U139" i="7"/>
  <c r="W139" i="7" s="1"/>
  <c r="U147" i="7"/>
  <c r="W147" i="7" s="1"/>
  <c r="G219" i="7"/>
  <c r="G227" i="7"/>
  <c r="K233" i="7"/>
  <c r="N217" i="7"/>
  <c r="O217" i="7" s="1"/>
  <c r="U217" i="7"/>
  <c r="W217" i="7" s="1"/>
  <c r="U225" i="7"/>
  <c r="W225" i="7" s="1"/>
  <c r="K210" i="7"/>
  <c r="U226" i="7"/>
  <c r="W226" i="7" s="1"/>
  <c r="S210" i="7"/>
  <c r="S235" i="7" s="1"/>
  <c r="O215" i="7"/>
  <c r="O227" i="7"/>
  <c r="U219" i="7"/>
  <c r="W219" i="7" s="1"/>
  <c r="U227" i="7"/>
  <c r="W227" i="7" s="1"/>
  <c r="J210" i="7"/>
  <c r="J235" i="7" s="1"/>
  <c r="O216" i="7"/>
  <c r="O225" i="7"/>
  <c r="U220" i="7"/>
  <c r="W220" i="7" s="1"/>
  <c r="U228" i="7"/>
  <c r="W228" i="7" s="1"/>
  <c r="N214" i="7"/>
  <c r="N218" i="7"/>
  <c r="O221" i="7"/>
  <c r="U213" i="7"/>
  <c r="W213" i="7" s="1"/>
  <c r="U221" i="7"/>
  <c r="W221" i="7" s="1"/>
  <c r="U229" i="7"/>
  <c r="W229" i="7" s="1"/>
  <c r="O219" i="7"/>
  <c r="N230" i="7"/>
  <c r="O230" i="7" s="1"/>
  <c r="S233" i="7"/>
  <c r="U215" i="7"/>
  <c r="W215" i="7" s="1"/>
  <c r="U223" i="7"/>
  <c r="W223" i="7" s="1"/>
  <c r="U231" i="7"/>
  <c r="W231" i="7" s="1"/>
  <c r="O226" i="7"/>
  <c r="O229" i="7"/>
  <c r="O218" i="7"/>
  <c r="O213" i="7"/>
  <c r="G210" i="7"/>
  <c r="E233" i="7"/>
  <c r="E210" i="7"/>
  <c r="E235" i="7" s="1"/>
  <c r="F210" i="7"/>
  <c r="F233" i="7" l="1"/>
  <c r="R237" i="7"/>
  <c r="G233" i="7"/>
  <c r="G235" i="7" s="1"/>
  <c r="K235" i="7"/>
  <c r="S237" i="7" s="1"/>
  <c r="F235" i="7"/>
  <c r="W233" i="7"/>
  <c r="N233" i="7"/>
  <c r="N235" i="7" s="1"/>
  <c r="U210" i="7"/>
  <c r="M237" i="7"/>
  <c r="W210" i="7"/>
  <c r="O214" i="7"/>
  <c r="O233" i="7"/>
  <c r="O235" i="7" s="1"/>
  <c r="U233" i="7"/>
  <c r="W235" i="7" l="1"/>
  <c r="U235" i="7"/>
  <c r="O237" i="7"/>
  <c r="N237" i="7"/>
</calcChain>
</file>

<file path=xl/sharedStrings.xml><?xml version="1.0" encoding="utf-8"?>
<sst xmlns="http://schemas.openxmlformats.org/spreadsheetml/2006/main" count="10470" uniqueCount="1052">
  <si>
    <t>Fiscal Year</t>
  </si>
  <si>
    <t>Ratio</t>
  </si>
  <si>
    <t>Database Updated</t>
  </si>
  <si>
    <t>HAND ENTERED</t>
  </si>
  <si>
    <t>Institutions_Id</t>
  </si>
  <si>
    <t>CDS</t>
  </si>
  <si>
    <t>County</t>
  </si>
  <si>
    <t>District</t>
  </si>
  <si>
    <t>ESD_ID</t>
  </si>
  <si>
    <t>LocRevEst</t>
  </si>
  <si>
    <t>LocExcessRevAdj</t>
  </si>
  <si>
    <t>LocalRevSum</t>
  </si>
  <si>
    <t>ADMk_12</t>
  </si>
  <si>
    <t>ADMfactor</t>
  </si>
  <si>
    <t>ADMsum</t>
  </si>
  <si>
    <t>IEP11wt</t>
  </si>
  <si>
    <t>IEPWaiver</t>
  </si>
  <si>
    <t>ESLwt</t>
  </si>
  <si>
    <t>P_Pwt</t>
  </si>
  <si>
    <t>N_Dwt</t>
  </si>
  <si>
    <t>PovertyWt</t>
  </si>
  <si>
    <t>SSCwt</t>
  </si>
  <si>
    <t>SHSwt</t>
  </si>
  <si>
    <t>YCEP_SpclAdj</t>
  </si>
  <si>
    <t>ADMw</t>
  </si>
  <si>
    <t>prevADMw</t>
  </si>
  <si>
    <t>extADMw</t>
  </si>
  <si>
    <t>TchrExp_dif</t>
  </si>
  <si>
    <t>gp_Grant</t>
  </si>
  <si>
    <t>Trsp_Grant</t>
  </si>
  <si>
    <t>projRev</t>
  </si>
  <si>
    <t>perADMw</t>
  </si>
  <si>
    <t>SSF</t>
  </si>
  <si>
    <t>ESD Target Revenue Basis General Grant</t>
  </si>
  <si>
    <t>Facility Grants</t>
  </si>
  <si>
    <t>HCD_P</t>
  </si>
  <si>
    <t>HCD_P_Paid</t>
  </si>
  <si>
    <t>HCD_A</t>
  </si>
  <si>
    <t>HCD_Balance</t>
  </si>
  <si>
    <t>OpRev_FacilityGrant</t>
  </si>
  <si>
    <t>OldExperience</t>
  </si>
  <si>
    <t>SHSGrant_ADMr</t>
  </si>
  <si>
    <t>SHSGrant_ADMr_8500</t>
  </si>
  <si>
    <t>SHSGrant_E_Paid</t>
  </si>
  <si>
    <t>SHSGrant_A</t>
  </si>
  <si>
    <t>SHSGrant_Balance</t>
  </si>
  <si>
    <t>CommonSchoolEst</t>
  </si>
  <si>
    <t>Local Option Rev</t>
  </si>
  <si>
    <t>20% Limit</t>
  </si>
  <si>
    <t>$1,000/Ext ADMw limit</t>
  </si>
  <si>
    <t>Max Local Option Allowed</t>
  </si>
  <si>
    <t>Local Option that is Local Revenue</t>
  </si>
  <si>
    <t>01005</t>
  </si>
  <si>
    <t>Baker</t>
  </si>
  <si>
    <t>Baker SD 5J</t>
  </si>
  <si>
    <t>01016</t>
  </si>
  <si>
    <t>Huntington SD 16J</t>
  </si>
  <si>
    <t>01030</t>
  </si>
  <si>
    <t>Burnt River SD 30J</t>
  </si>
  <si>
    <t>01061</t>
  </si>
  <si>
    <t>Pine Eagle SD 61</t>
  </si>
  <si>
    <t>02001</t>
  </si>
  <si>
    <t>Benton</t>
  </si>
  <si>
    <t>Monroe SD 1J</t>
  </si>
  <si>
    <t>02007</t>
  </si>
  <si>
    <t>Alsea SD 7J</t>
  </si>
  <si>
    <t>02017</t>
  </si>
  <si>
    <t>Philomath SD 17J</t>
  </si>
  <si>
    <t>02509</t>
  </si>
  <si>
    <t>Corvallis SD 509J</t>
  </si>
  <si>
    <t>03003</t>
  </si>
  <si>
    <t>Clackamas</t>
  </si>
  <si>
    <t>West Linn-Wilsonville SD 3J</t>
  </si>
  <si>
    <t>03007</t>
  </si>
  <si>
    <t>Lake Oswego SD 7J</t>
  </si>
  <si>
    <t>03012</t>
  </si>
  <si>
    <t>North Clackamas SD 12</t>
  </si>
  <si>
    <t>03035</t>
  </si>
  <si>
    <t>Molalla River SD 35</t>
  </si>
  <si>
    <t>03046</t>
  </si>
  <si>
    <t>Oregon Trail SD 46</t>
  </si>
  <si>
    <t>03053</t>
  </si>
  <si>
    <t>Colton SD 53</t>
  </si>
  <si>
    <t>03062</t>
  </si>
  <si>
    <t>Oregon City SD 62</t>
  </si>
  <si>
    <t>03086</t>
  </si>
  <si>
    <t>Canby SD 86</t>
  </si>
  <si>
    <t>03108</t>
  </si>
  <si>
    <t>Estacada SD 108</t>
  </si>
  <si>
    <t>03115</t>
  </si>
  <si>
    <t>Gladstone SD 115</t>
  </si>
  <si>
    <t>04001</t>
  </si>
  <si>
    <t>Clatsop</t>
  </si>
  <si>
    <t>Astoria SD 1</t>
  </si>
  <si>
    <t>04008</t>
  </si>
  <si>
    <t>Jewell SD 8</t>
  </si>
  <si>
    <t>04010</t>
  </si>
  <si>
    <t>Seaside SD 10</t>
  </si>
  <si>
    <t>04030</t>
  </si>
  <si>
    <t>Warrenton-Hammond SD 30</t>
  </si>
  <si>
    <t>04004</t>
  </si>
  <si>
    <t>Knappa SD 4</t>
  </si>
  <si>
    <t>05001</t>
  </si>
  <si>
    <t>Columbia</t>
  </si>
  <si>
    <t>Scappoose SD 1J</t>
  </si>
  <si>
    <t>05006</t>
  </si>
  <si>
    <t>Clatskanie SD 6J</t>
  </si>
  <si>
    <t>05013</t>
  </si>
  <si>
    <t>Rainier SD 13</t>
  </si>
  <si>
    <t>05047</t>
  </si>
  <si>
    <t>Vernonia SD 47J</t>
  </si>
  <si>
    <t>05502</t>
  </si>
  <si>
    <t>St Helens SD 502</t>
  </si>
  <si>
    <t>06008</t>
  </si>
  <si>
    <t>Coos</t>
  </si>
  <si>
    <t>Coquille SD 8</t>
  </si>
  <si>
    <t>06009</t>
  </si>
  <si>
    <t>Coos Bay SD 9</t>
  </si>
  <si>
    <t>06013</t>
  </si>
  <si>
    <t>North Bend SD 13</t>
  </si>
  <si>
    <t>06031</t>
  </si>
  <si>
    <t>Powers SD 31</t>
  </si>
  <si>
    <t>06041</t>
  </si>
  <si>
    <t>Myrtle Point SD 41</t>
  </si>
  <si>
    <t>06054</t>
  </si>
  <si>
    <t>Bandon SD 54</t>
  </si>
  <si>
    <t>07600</t>
  </si>
  <si>
    <t>Crook</t>
  </si>
  <si>
    <t>Crook County SD</t>
  </si>
  <si>
    <t>08001</t>
  </si>
  <si>
    <t>Curry</t>
  </si>
  <si>
    <t>Central Curry SD 1</t>
  </si>
  <si>
    <t>08002</t>
  </si>
  <si>
    <t>Port Orford-Langlois SD 2CJ</t>
  </si>
  <si>
    <t>08017</t>
  </si>
  <si>
    <t>Brookings-Harbor SD 17C</t>
  </si>
  <si>
    <t>09001</t>
  </si>
  <si>
    <t>Deschutes</t>
  </si>
  <si>
    <t>Bend-LaPine Administrative SD 1</t>
  </si>
  <si>
    <t>09002</t>
  </si>
  <si>
    <t>Redmond SD 2J</t>
  </si>
  <si>
    <t>09006</t>
  </si>
  <si>
    <t>Sisters SD 6</t>
  </si>
  <si>
    <t>10001</t>
  </si>
  <si>
    <t>Douglas</t>
  </si>
  <si>
    <t>Oakland SD 1</t>
  </si>
  <si>
    <t>10004</t>
  </si>
  <si>
    <t>Douglas County SD 4</t>
  </si>
  <si>
    <t>10012</t>
  </si>
  <si>
    <t>Glide SD 12</t>
  </si>
  <si>
    <t>10015</t>
  </si>
  <si>
    <t>Douglas County SD 15</t>
  </si>
  <si>
    <t>10019</t>
  </si>
  <si>
    <t>South Umpqua SD 19</t>
  </si>
  <si>
    <t>10021</t>
  </si>
  <si>
    <t>Camas Valley SD 21J</t>
  </si>
  <si>
    <t>10022</t>
  </si>
  <si>
    <t>North Douglas SD 22</t>
  </si>
  <si>
    <t>10032</t>
  </si>
  <si>
    <t>Yoncalla SD 32</t>
  </si>
  <si>
    <t>10034</t>
  </si>
  <si>
    <t>Elkton SD 34</t>
  </si>
  <si>
    <t>10070</t>
  </si>
  <si>
    <t>Riddle SD 70</t>
  </si>
  <si>
    <t>10077</t>
  </si>
  <si>
    <t>Glendale SD 77</t>
  </si>
  <si>
    <t>10105</t>
  </si>
  <si>
    <t>Reedsport SD 105</t>
  </si>
  <si>
    <t>10116</t>
  </si>
  <si>
    <t>Winston-Dillard SD 116</t>
  </si>
  <si>
    <t>10130</t>
  </si>
  <si>
    <t>Sutherlin SD 130</t>
  </si>
  <si>
    <t>11003</t>
  </si>
  <si>
    <t>Gilliam</t>
  </si>
  <si>
    <t>Arlington SD 3</t>
  </si>
  <si>
    <t>11025</t>
  </si>
  <si>
    <t>Condon SD 25J</t>
  </si>
  <si>
    <t>12003</t>
  </si>
  <si>
    <t>Grant</t>
  </si>
  <si>
    <t>John Day SD 3</t>
  </si>
  <si>
    <t>12004</t>
  </si>
  <si>
    <t>Prairie City SD 4</t>
  </si>
  <si>
    <t>12008</t>
  </si>
  <si>
    <t>Monument SD 8</t>
  </si>
  <si>
    <t>12016</t>
  </si>
  <si>
    <t>Dayville SD 16J</t>
  </si>
  <si>
    <t>12017</t>
  </si>
  <si>
    <t>Long Creek SD 17</t>
  </si>
  <si>
    <t>13003</t>
  </si>
  <si>
    <t>Harney</t>
  </si>
  <si>
    <t>Harney County SD 3</t>
  </si>
  <si>
    <t>13004</t>
  </si>
  <si>
    <t>Harney County SD 4</t>
  </si>
  <si>
    <t>13005</t>
  </si>
  <si>
    <t>Pine Creek SD 5</t>
  </si>
  <si>
    <t>13007</t>
  </si>
  <si>
    <t>Diamond SD 7</t>
  </si>
  <si>
    <t>13010</t>
  </si>
  <si>
    <t>Suntex SD 10</t>
  </si>
  <si>
    <t>13013</t>
  </si>
  <si>
    <t>Drewsey SD 13</t>
  </si>
  <si>
    <t>13016</t>
  </si>
  <si>
    <t>Frenchglen SD 16</t>
  </si>
  <si>
    <t>13028</t>
  </si>
  <si>
    <t>Double O SD 28</t>
  </si>
  <si>
    <t>13033</t>
  </si>
  <si>
    <t>South Harney SD 33</t>
  </si>
  <si>
    <t>13701</t>
  </si>
  <si>
    <t>Harney County Union High SD 1J</t>
  </si>
  <si>
    <t>14001</t>
  </si>
  <si>
    <t>Hood River</t>
  </si>
  <si>
    <t>Hood River County SD</t>
  </si>
  <si>
    <t>15004</t>
  </si>
  <si>
    <t>Jackson</t>
  </si>
  <si>
    <t>Phoenix-Talent SD 4</t>
  </si>
  <si>
    <t>15005</t>
  </si>
  <si>
    <t>Ashland SD 5</t>
  </si>
  <si>
    <t>15006</t>
  </si>
  <si>
    <t>Central Point SD 6</t>
  </si>
  <si>
    <t>15009</t>
  </si>
  <si>
    <t>Eagle Point SD 9</t>
  </si>
  <si>
    <t>15035</t>
  </si>
  <si>
    <t>Rogue River SD 35</t>
  </si>
  <si>
    <t>15059</t>
  </si>
  <si>
    <t>Prospect SD 59</t>
  </si>
  <si>
    <t>15091</t>
  </si>
  <si>
    <t>Butte Falls SD 91</t>
  </si>
  <si>
    <t>15094</t>
  </si>
  <si>
    <t>Pinehurst SD 94</t>
  </si>
  <si>
    <t>15549</t>
  </si>
  <si>
    <t>Medford SD 549C</t>
  </si>
  <si>
    <t>16004</t>
  </si>
  <si>
    <t>Jefferson</t>
  </si>
  <si>
    <t>Culver SD 4</t>
  </si>
  <si>
    <t>16008</t>
  </si>
  <si>
    <t>Ashwood SD 8</t>
  </si>
  <si>
    <t>16041</t>
  </si>
  <si>
    <t>Black Butte SD 41</t>
  </si>
  <si>
    <t>16509</t>
  </si>
  <si>
    <t>Jefferson County SD 509J</t>
  </si>
  <si>
    <t>17007</t>
  </si>
  <si>
    <t>Josephine</t>
  </si>
  <si>
    <t>Grants Pass SD 7</t>
  </si>
  <si>
    <t>17600</t>
  </si>
  <si>
    <t>Three Rivers/Josephine County SD</t>
  </si>
  <si>
    <t>18001</t>
  </si>
  <si>
    <t>Klamath</t>
  </si>
  <si>
    <t>Klamath Falls City Schools</t>
  </si>
  <si>
    <t>18600</t>
  </si>
  <si>
    <t>Klamath County SD</t>
  </si>
  <si>
    <t>19007</t>
  </si>
  <si>
    <t>Lake</t>
  </si>
  <si>
    <t>Lake County SD 7</t>
  </si>
  <si>
    <t>19011</t>
  </si>
  <si>
    <t>Paisley SD 11</t>
  </si>
  <si>
    <t>19014</t>
  </si>
  <si>
    <t>North Lake SD 14</t>
  </si>
  <si>
    <t>19018</t>
  </si>
  <si>
    <t>Plush SD 18</t>
  </si>
  <si>
    <t>19021</t>
  </si>
  <si>
    <t>Adel SD 21</t>
  </si>
  <si>
    <t>20001</t>
  </si>
  <si>
    <t>Lane</t>
  </si>
  <si>
    <t>Pleasant Hill SD 1</t>
  </si>
  <si>
    <t>20004</t>
  </si>
  <si>
    <t>Eugene SD 4J</t>
  </si>
  <si>
    <t>20019</t>
  </si>
  <si>
    <t>Springfield SD 19</t>
  </si>
  <si>
    <t>20028</t>
  </si>
  <si>
    <t>Fern Ridge SD 28J</t>
  </si>
  <si>
    <t>20032</t>
  </si>
  <si>
    <t>Mapleton SD 32</t>
  </si>
  <si>
    <t>20040</t>
  </si>
  <si>
    <t>Creswell SD 40</t>
  </si>
  <si>
    <t>20045</t>
  </si>
  <si>
    <t>South Lane SD 45J3</t>
  </si>
  <si>
    <t>20052</t>
  </si>
  <si>
    <t>Bethel SD 52</t>
  </si>
  <si>
    <t>20066</t>
  </si>
  <si>
    <t>Crow-Applegate-Lorane SD 66</t>
  </si>
  <si>
    <t>20068</t>
  </si>
  <si>
    <t>McKenzie SD 68</t>
  </si>
  <si>
    <t>20069</t>
  </si>
  <si>
    <t>Junction City SD 69</t>
  </si>
  <si>
    <t>20071</t>
  </si>
  <si>
    <t>Lowell SD 71</t>
  </si>
  <si>
    <t>20076</t>
  </si>
  <si>
    <t>Oakridge SD 76</t>
  </si>
  <si>
    <t>20079</t>
  </si>
  <si>
    <t>Marcola SD 79J</t>
  </si>
  <si>
    <t>20090</t>
  </si>
  <si>
    <t>Blachly SD 90</t>
  </si>
  <si>
    <t>20097</t>
  </si>
  <si>
    <t>Siuslaw SD 97J</t>
  </si>
  <si>
    <t>21600</t>
  </si>
  <si>
    <t>Lincoln</t>
  </si>
  <si>
    <t>Lincoln County SD</t>
  </si>
  <si>
    <t>22007</t>
  </si>
  <si>
    <t>Linn</t>
  </si>
  <si>
    <t>Harrisburg SD 7J</t>
  </si>
  <si>
    <t>22008</t>
  </si>
  <si>
    <t>Greater Albany Public SD 8J</t>
  </si>
  <si>
    <t>22009</t>
  </si>
  <si>
    <t>Lebanon Community SD 9</t>
  </si>
  <si>
    <t>22055</t>
  </si>
  <si>
    <t>Sweet Home SD 55</t>
  </si>
  <si>
    <t>22095</t>
  </si>
  <si>
    <t>Scio SD 95</t>
  </si>
  <si>
    <t>22129</t>
  </si>
  <si>
    <t>Santiam Canyon SD 129J</t>
  </si>
  <si>
    <t>22552</t>
  </si>
  <si>
    <t>Central Linn SD 552</t>
  </si>
  <si>
    <t>23003</t>
  </si>
  <si>
    <t>Malheur</t>
  </si>
  <si>
    <t>Jordan Valley SD 3</t>
  </si>
  <si>
    <t>23008</t>
  </si>
  <si>
    <t>Ontario SD 8C</t>
  </si>
  <si>
    <t>23012</t>
  </si>
  <si>
    <t>Juntura SD 12</t>
  </si>
  <si>
    <t>23026</t>
  </si>
  <si>
    <t>Nyssa SD 26</t>
  </si>
  <si>
    <t>23029</t>
  </si>
  <si>
    <t>Annex SD 29</t>
  </si>
  <si>
    <t>23051</t>
  </si>
  <si>
    <t>Malheur County SD 51</t>
  </si>
  <si>
    <t>23061</t>
  </si>
  <si>
    <t>Adrian SD 61</t>
  </si>
  <si>
    <t>23066</t>
  </si>
  <si>
    <t>Harper SD 66</t>
  </si>
  <si>
    <t>23081</t>
  </si>
  <si>
    <t>Arock SD 81</t>
  </si>
  <si>
    <t>23084</t>
  </si>
  <si>
    <t>Vale SD 84</t>
  </si>
  <si>
    <t>24001</t>
  </si>
  <si>
    <t>Marion</t>
  </si>
  <si>
    <t>Gervais SD 1</t>
  </si>
  <si>
    <t>24004</t>
  </si>
  <si>
    <t>Silver Falls SD 4J</t>
  </si>
  <si>
    <t>24005</t>
  </si>
  <si>
    <t>Cascade SD 5</t>
  </si>
  <si>
    <t>24014</t>
  </si>
  <si>
    <t>Jefferson SD 14J</t>
  </si>
  <si>
    <t>24015</t>
  </si>
  <si>
    <t>North Marion SD 15</t>
  </si>
  <si>
    <t>24024</t>
  </si>
  <si>
    <t>Salem-Keizer SD 24J</t>
  </si>
  <si>
    <t>24029</t>
  </si>
  <si>
    <t>North Santiam SD 29J</t>
  </si>
  <si>
    <t>24045</t>
  </si>
  <si>
    <t>St Paul SD 45</t>
  </si>
  <si>
    <t>24091</t>
  </si>
  <si>
    <t>Mt Angel SD 91</t>
  </si>
  <si>
    <t>24103</t>
  </si>
  <si>
    <t>Woodburn SD 103</t>
  </si>
  <si>
    <t>25001</t>
  </si>
  <si>
    <t>Morrow</t>
  </si>
  <si>
    <t>Morrow SD 1</t>
  </si>
  <si>
    <t>25002</t>
  </si>
  <si>
    <t>Ione SD R2</t>
  </si>
  <si>
    <t>26001</t>
  </si>
  <si>
    <t>Multnomah</t>
  </si>
  <si>
    <t>Portland SD 1J</t>
  </si>
  <si>
    <t>26003</t>
  </si>
  <si>
    <t>Parkrose SD 3</t>
  </si>
  <si>
    <t>26007</t>
  </si>
  <si>
    <t>Reynolds SD 7</t>
  </si>
  <si>
    <t>26010</t>
  </si>
  <si>
    <t>Gresham-Barlow SD 10J</t>
  </si>
  <si>
    <t>26028</t>
  </si>
  <si>
    <t>Centennial SD 28J</t>
  </si>
  <si>
    <t>26039</t>
  </si>
  <si>
    <t>Corbett SD 39</t>
  </si>
  <si>
    <t>26040</t>
  </si>
  <si>
    <t>David Douglas SD 40</t>
  </si>
  <si>
    <t>26051</t>
  </si>
  <si>
    <t>Riverdale SD 51J</t>
  </si>
  <si>
    <t>27002</t>
  </si>
  <si>
    <t>Polk</t>
  </si>
  <si>
    <t>Dallas SD 2</t>
  </si>
  <si>
    <t>27013</t>
  </si>
  <si>
    <t>Central SD 13J</t>
  </si>
  <si>
    <t>27021</t>
  </si>
  <si>
    <t>Perrydale SD 21</t>
  </si>
  <si>
    <t>27057</t>
  </si>
  <si>
    <t>Falls City SD 57</t>
  </si>
  <si>
    <t>28001</t>
  </si>
  <si>
    <t>Sherman</t>
  </si>
  <si>
    <t>Sherman County SD</t>
  </si>
  <si>
    <t>29009</t>
  </si>
  <si>
    <t>Tillamook</t>
  </si>
  <si>
    <t>Tillamook SD 9</t>
  </si>
  <si>
    <t>29056</t>
  </si>
  <si>
    <t>Neah-Kah-Nie SD 56</t>
  </si>
  <si>
    <t>29101</t>
  </si>
  <si>
    <t>Nestucca Valley SD 101J</t>
  </si>
  <si>
    <t>30001</t>
  </si>
  <si>
    <t>Umatilla</t>
  </si>
  <si>
    <t>Helix SD 1</t>
  </si>
  <si>
    <t>30002</t>
  </si>
  <si>
    <t>Pilot Rock SD 2</t>
  </si>
  <si>
    <t>30005</t>
  </si>
  <si>
    <t>Echo SD 5</t>
  </si>
  <si>
    <t>30006</t>
  </si>
  <si>
    <t>Umatilla SD 6R</t>
  </si>
  <si>
    <t>30007</t>
  </si>
  <si>
    <t>Milton-Freewater Unified SD 7</t>
  </si>
  <si>
    <t>30008</t>
  </si>
  <si>
    <t>Hermiston SD 8</t>
  </si>
  <si>
    <t>30016</t>
  </si>
  <si>
    <t>Pendleton SD 16</t>
  </si>
  <si>
    <t>30029</t>
  </si>
  <si>
    <t>Athena-Weston SD 29RJ</t>
  </si>
  <si>
    <t>30061</t>
  </si>
  <si>
    <t>Stanfield SD 61</t>
  </si>
  <si>
    <t>30080</t>
  </si>
  <si>
    <t>Ukiah SD 80R</t>
  </si>
  <si>
    <t>31001</t>
  </si>
  <si>
    <t>Union</t>
  </si>
  <si>
    <t>La Grande SD 1</t>
  </si>
  <si>
    <t>31005</t>
  </si>
  <si>
    <t>Union SD 5</t>
  </si>
  <si>
    <t>31008</t>
  </si>
  <si>
    <t>North Powder SD 8J</t>
  </si>
  <si>
    <t>31011</t>
  </si>
  <si>
    <t>Imbler SD 11</t>
  </si>
  <si>
    <t>31015</t>
  </si>
  <si>
    <t>Cove SD 15</t>
  </si>
  <si>
    <t>31023</t>
  </si>
  <si>
    <t>Elgin SD 23</t>
  </si>
  <si>
    <t>32006</t>
  </si>
  <si>
    <t>Wallowa</t>
  </si>
  <si>
    <t>Joseph SD 6</t>
  </si>
  <si>
    <t>32012</t>
  </si>
  <si>
    <t>Wallowa SD 12</t>
  </si>
  <si>
    <t>32021</t>
  </si>
  <si>
    <t>Enterprise SD 21</t>
  </si>
  <si>
    <t>32054</t>
  </si>
  <si>
    <t>Troy SD 54</t>
  </si>
  <si>
    <t>33001</t>
  </si>
  <si>
    <t>Wasco</t>
  </si>
  <si>
    <t>South Wasco County SD 1</t>
  </si>
  <si>
    <t>33029</t>
  </si>
  <si>
    <t>Dufur SD 29</t>
  </si>
  <si>
    <t>33002</t>
  </si>
  <si>
    <t>North Wasco County SD 21</t>
  </si>
  <si>
    <t>34001</t>
  </si>
  <si>
    <t>Washington</t>
  </si>
  <si>
    <t>Hillsboro SD 1J</t>
  </si>
  <si>
    <t>34013</t>
  </si>
  <si>
    <t>Banks SD 13</t>
  </si>
  <si>
    <t>34015</t>
  </si>
  <si>
    <t>Forest Grove SD 15</t>
  </si>
  <si>
    <t>34023</t>
  </si>
  <si>
    <t>Tigard-Tualatin SD 23J</t>
  </si>
  <si>
    <t>34048</t>
  </si>
  <si>
    <t>Beaverton SD 48J</t>
  </si>
  <si>
    <t>34088</t>
  </si>
  <si>
    <t>Sherwood SD 88J</t>
  </si>
  <si>
    <t>34511</t>
  </si>
  <si>
    <t>Gaston SD 511J</t>
  </si>
  <si>
    <t>35001</t>
  </si>
  <si>
    <t>Wheeler</t>
  </si>
  <si>
    <t>Spray SD 1</t>
  </si>
  <si>
    <t>35021</t>
  </si>
  <si>
    <t>Fossil SD 21J</t>
  </si>
  <si>
    <t>35055</t>
  </si>
  <si>
    <t>Mitchell SD 55</t>
  </si>
  <si>
    <t>36001</t>
  </si>
  <si>
    <t>Yamhill</t>
  </si>
  <si>
    <t>Yamhill Carlton SD 1</t>
  </si>
  <si>
    <t>36004</t>
  </si>
  <si>
    <t>Amity SD 4J</t>
  </si>
  <si>
    <t>36008</t>
  </si>
  <si>
    <t>Dayton SD 8</t>
  </si>
  <si>
    <t>36029</t>
  </si>
  <si>
    <t>Newberg SD 29J</t>
  </si>
  <si>
    <t>36030</t>
  </si>
  <si>
    <t>Willamina SD 30J</t>
  </si>
  <si>
    <t>36040</t>
  </si>
  <si>
    <t>McMinnville SD 40</t>
  </si>
  <si>
    <t>36048</t>
  </si>
  <si>
    <t>Sheridan SD 48J</t>
  </si>
  <si>
    <t>State of Oregon</t>
  </si>
  <si>
    <t>ODE JDEP District</t>
  </si>
  <si>
    <t/>
  </si>
  <si>
    <t>ODE YCEP District</t>
  </si>
  <si>
    <t>State Totals:</t>
  </si>
  <si>
    <t>Dummy District:</t>
  </si>
  <si>
    <t>Statewide Target Numbers:</t>
  </si>
  <si>
    <t>Difference between Total and Target:</t>
  </si>
  <si>
    <t>Count:</t>
  </si>
  <si>
    <t xml:space="preserve">LEAs &amp; ESDs: </t>
  </si>
  <si>
    <t xml:space="preserve">YCEP/JDEP: </t>
  </si>
  <si>
    <t>Date:</t>
  </si>
  <si>
    <t xml:space="preserve">To: </t>
  </si>
  <si>
    <t>District Business Managers</t>
  </si>
  <si>
    <t xml:space="preserve">Re: </t>
  </si>
  <si>
    <t>2017-18</t>
  </si>
  <si>
    <t>2018-19</t>
  </si>
  <si>
    <t>2017-19 Biennium*</t>
  </si>
  <si>
    <t>2016-17 Budget Appropriation for school districts &amp; ESDs:</t>
  </si>
  <si>
    <t>Less Reserve Account:</t>
  </si>
  <si>
    <t>Less TAG, Speech Pathology, and Oregon Virtual School District:</t>
  </si>
  <si>
    <t>Less Long Term Care and State Schools:</t>
  </si>
  <si>
    <t>English Language Learner Improvement Funds:</t>
  </si>
  <si>
    <t xml:space="preserve">Less Network of Quality Teaching and Learning (NQTL): </t>
  </si>
  <si>
    <t>Less Small High School Grant</t>
  </si>
  <si>
    <t>Less Charter School Closure Funds</t>
  </si>
  <si>
    <t xml:space="preserve">Less Local Option Equalization Grant: </t>
  </si>
  <si>
    <t xml:space="preserve">Less Office of School Facilities: </t>
  </si>
  <si>
    <t xml:space="preserve">Skilled Nursing Facilities (pediatric nursing): </t>
  </si>
  <si>
    <t>Free Lunch program:</t>
  </si>
  <si>
    <t>Corrections from prior year and donations:</t>
  </si>
  <si>
    <t>Transfers/Deductions</t>
  </si>
  <si>
    <t>State Revenue for Formula</t>
  </si>
  <si>
    <t xml:space="preserve">   District Local Revenue:</t>
  </si>
  <si>
    <t xml:space="preserve">   ESD Local Revenue:</t>
  </si>
  <si>
    <t>Local Rev. for Formula (District + ESD)</t>
  </si>
  <si>
    <t>Total Revenue For Formula</t>
  </si>
  <si>
    <t xml:space="preserve">   District Share at 95.50%</t>
  </si>
  <si>
    <t>ESD Comparison Number</t>
  </si>
  <si>
    <t xml:space="preserve">   ESD Share at 4.50% </t>
  </si>
  <si>
    <t>Other Transfers/Deductions:</t>
  </si>
  <si>
    <t>Less High Cost Disability Grants:</t>
  </si>
  <si>
    <t>Less Facility Grants:</t>
  </si>
  <si>
    <t>Less share of NQTL</t>
  </si>
  <si>
    <t xml:space="preserve">  Districts</t>
  </si>
  <si>
    <t>Less ESD testing contract:</t>
  </si>
  <si>
    <t xml:space="preserve">  ESDs</t>
  </si>
  <si>
    <t>Formula Revenue for Distribution</t>
  </si>
  <si>
    <t xml:space="preserve">  School Districts</t>
  </si>
  <si>
    <t>ADMr:</t>
  </si>
  <si>
    <t>Actual</t>
  </si>
  <si>
    <t>Property Taxes:</t>
  </si>
  <si>
    <t>Common School Fund:</t>
  </si>
  <si>
    <t>Federal Forest Fees:</t>
  </si>
  <si>
    <t>Other Local Revenues:</t>
  </si>
  <si>
    <t>Teacher Experience:</t>
  </si>
  <si>
    <t>11% Cap Waiver Basis:</t>
  </si>
  <si>
    <t>Poverty Basis:</t>
  </si>
  <si>
    <t>December 2016</t>
  </si>
  <si>
    <t>School District Funding Ratio:</t>
  </si>
  <si>
    <t xml:space="preserve"> Transportation Grant:</t>
  </si>
  <si>
    <t xml:space="preserve"> ADMr:</t>
  </si>
  <si>
    <t xml:space="preserve"> ADMw:</t>
  </si>
  <si>
    <t>District Accrual per ADMw:</t>
  </si>
  <si>
    <t>ESD Accrual per ADMw:</t>
  </si>
  <si>
    <t>YCEP/JDEP amount per ADMw:</t>
  </si>
  <si>
    <t>If you have any questions please contact Adam Krein at Adam.Krein@state.or.us</t>
  </si>
  <si>
    <t>District  Revenue</t>
  </si>
  <si>
    <t>ADMw Extended</t>
  </si>
  <si>
    <t>Local Rev</t>
  </si>
  <si>
    <t>ESD Portion of District Revenue</t>
  </si>
  <si>
    <t>ESD Adj Formula Revenue</t>
  </si>
  <si>
    <t>Minimum General Services Grant</t>
  </si>
  <si>
    <t>Column1</t>
  </si>
  <si>
    <t>Per Admw</t>
  </si>
  <si>
    <t>SSF Balance</t>
  </si>
  <si>
    <t>Clackamas ESD</t>
  </si>
  <si>
    <t>South Coast ESD</t>
  </si>
  <si>
    <t>High Desert ESD</t>
  </si>
  <si>
    <t>Douglas ESD</t>
  </si>
  <si>
    <t>North Central ESD</t>
  </si>
  <si>
    <t>Grant ESD</t>
  </si>
  <si>
    <t>Harney ESD Region XVII</t>
  </si>
  <si>
    <t>Southern Oregon ESD</t>
  </si>
  <si>
    <t>Jefferson ESD</t>
  </si>
  <si>
    <t>Lake ESD</t>
  </si>
  <si>
    <t>Lane ESD</t>
  </si>
  <si>
    <t>Linn Benton Lincoln ESD</t>
  </si>
  <si>
    <t>Malheur ESD Region 14</t>
  </si>
  <si>
    <t>Willamette ESD</t>
  </si>
  <si>
    <t>Multnomah ESD</t>
  </si>
  <si>
    <t>InterMountain ESD</t>
  </si>
  <si>
    <t>Region 18 ESD</t>
  </si>
  <si>
    <t>Columbia Gorge ESD</t>
  </si>
  <si>
    <t>Northwest Regional ESD</t>
  </si>
  <si>
    <t>State Subtotal:</t>
  </si>
  <si>
    <t>Overfunded:</t>
  </si>
  <si>
    <t>Statewide Targets:</t>
  </si>
  <si>
    <t>Adjusted for Overfunded:</t>
  </si>
  <si>
    <t>Average SSF per ADMw:</t>
  </si>
  <si>
    <t>Adjustment Ratio:</t>
  </si>
  <si>
    <t>Ratio:</t>
  </si>
  <si>
    <t>Reserve:</t>
  </si>
  <si>
    <t>Oregon Department of Education</t>
  </si>
  <si>
    <t>OFIT - School Finance</t>
  </si>
  <si>
    <t xml:space="preserve">Report: </t>
  </si>
  <si>
    <t>Local Revenue</t>
  </si>
  <si>
    <t>Local Excess Rev Adj</t>
  </si>
  <si>
    <t>Local Revenue Net</t>
  </si>
  <si>
    <t>General Purpose Grant</t>
  </si>
  <si>
    <t>Transportation Grant</t>
  </si>
  <si>
    <t>Total Formula Grant</t>
  </si>
  <si>
    <t>With Federal Forest Fee Revenue Scenario</t>
  </si>
  <si>
    <t>Without Federal Forest Fee Revenue Scenario</t>
  </si>
  <si>
    <t>Inst_Id</t>
  </si>
  <si>
    <t>SSFG Variance</t>
  </si>
  <si>
    <t>State School Fund Grant (SSFG)</t>
  </si>
  <si>
    <t>DistrictInstitution_Id</t>
  </si>
  <si>
    <t>CharterSchool</t>
  </si>
  <si>
    <t>ESD_ID_F</t>
  </si>
  <si>
    <t>Tax_F</t>
  </si>
  <si>
    <t>FFF_F</t>
  </si>
  <si>
    <t>CMF_F</t>
  </si>
  <si>
    <t>CSF_F</t>
  </si>
  <si>
    <t>SMT_F</t>
  </si>
  <si>
    <t>EQESD_F</t>
  </si>
  <si>
    <t>InLieu_F</t>
  </si>
  <si>
    <t>LRevAdj_F</t>
  </si>
  <si>
    <t>AvgTchrExp_F</t>
  </si>
  <si>
    <t>Transp_F</t>
  </si>
  <si>
    <t>ADM_F</t>
  </si>
  <si>
    <t>ADM_DistAll_F</t>
  </si>
  <si>
    <t>ADM_NonChtr_F</t>
  </si>
  <si>
    <t>ADM_Chtr_F</t>
  </si>
  <si>
    <t>SpacerA</t>
  </si>
  <si>
    <t>SumFact_F</t>
  </si>
  <si>
    <t>SumFact_DistAll_F</t>
  </si>
  <si>
    <t>SumFact_NonChtr_F</t>
  </si>
  <si>
    <t>SumFact_Chtr_F</t>
  </si>
  <si>
    <t>IEP_F</t>
  </si>
  <si>
    <t>IEP11wt_F</t>
  </si>
  <si>
    <t>IEPWaiver_F</t>
  </si>
  <si>
    <t>ESL_F</t>
  </si>
  <si>
    <t>ESLwt_F</t>
  </si>
  <si>
    <t>ESL_DistAll_F</t>
  </si>
  <si>
    <t>ESL_NonChtr_F</t>
  </si>
  <si>
    <t>ESL_Chtr_F</t>
  </si>
  <si>
    <t>P_P_F</t>
  </si>
  <si>
    <t>P_Pwt_F</t>
  </si>
  <si>
    <t>P_P_DistAll_F</t>
  </si>
  <si>
    <t>P_P_NonChtr_F</t>
  </si>
  <si>
    <t>P_P_Chtr_F</t>
  </si>
  <si>
    <t>PGS_F</t>
  </si>
  <si>
    <t>PGSwt_F</t>
  </si>
  <si>
    <t>PGS_DistAll_F</t>
  </si>
  <si>
    <t>PGS_NonChtr_F</t>
  </si>
  <si>
    <t>PGS_Chtr_F</t>
  </si>
  <si>
    <t>ND_Foster_F</t>
  </si>
  <si>
    <t>ND_FosterWt_F</t>
  </si>
  <si>
    <t>Poverty_F</t>
  </si>
  <si>
    <t>PovertyWt_F</t>
  </si>
  <si>
    <t>Poverty_DistAll_F</t>
  </si>
  <si>
    <t>Poverty_NonChtr_F</t>
  </si>
  <si>
    <t>Poverty_Chtr_F</t>
  </si>
  <si>
    <t>SSCwt_F</t>
  </si>
  <si>
    <t>SSCwt_DistAll_F</t>
  </si>
  <si>
    <t>SSCwt_NonChtr_F</t>
  </si>
  <si>
    <t>SSCwt_Chtr_F</t>
  </si>
  <si>
    <t>SHSwt_F</t>
  </si>
  <si>
    <t>SHSwt_DistAll_F</t>
  </si>
  <si>
    <t>SHSwt_NonChtr_F</t>
  </si>
  <si>
    <t>SHSwt_Chtr_F</t>
  </si>
  <si>
    <t>ADMw_C1</t>
  </si>
  <si>
    <t>ADMw_F</t>
  </si>
  <si>
    <t>DistADMw_C</t>
  </si>
  <si>
    <t>DistADMw_F</t>
  </si>
  <si>
    <t>ExtADMw_F</t>
  </si>
  <si>
    <t>DistExtADMw_F</t>
  </si>
  <si>
    <t>SpacerB</t>
  </si>
  <si>
    <t>d2jAvgRatio_F</t>
  </si>
  <si>
    <t>Grant_F</t>
  </si>
  <si>
    <t>TransCostperADM_F</t>
  </si>
  <si>
    <t>TransRank_F</t>
  </si>
  <si>
    <t>TransRmbrsRt_F</t>
  </si>
  <si>
    <t>SpacerC</t>
  </si>
  <si>
    <t>SpacerD</t>
  </si>
  <si>
    <t>SpacerE</t>
  </si>
  <si>
    <t>SpacerF</t>
  </si>
  <si>
    <t>ESD_ID_C</t>
  </si>
  <si>
    <t>Tax_C</t>
  </si>
  <si>
    <t>FFF_C</t>
  </si>
  <si>
    <t>CMF_C</t>
  </si>
  <si>
    <t>CSF_C</t>
  </si>
  <si>
    <t>SMT_C</t>
  </si>
  <si>
    <t>EQESD_C</t>
  </si>
  <si>
    <t>InLieu_C</t>
  </si>
  <si>
    <t>LRevAdj_C</t>
  </si>
  <si>
    <t>AvgTchrExp_C</t>
  </si>
  <si>
    <t>Transp_C</t>
  </si>
  <si>
    <t>ADM_C</t>
  </si>
  <si>
    <t>ADM_DistAll_C</t>
  </si>
  <si>
    <t>ADM_NonChtr_C</t>
  </si>
  <si>
    <t>ADM_Chtr_C</t>
  </si>
  <si>
    <t>ADM_ClsdChtr_C</t>
  </si>
  <si>
    <t>SpacerG</t>
  </si>
  <si>
    <t>SumFact_C</t>
  </si>
  <si>
    <t>SumFact_DistAll_C</t>
  </si>
  <si>
    <t>SumFact_NonChtr_C</t>
  </si>
  <si>
    <t>SumFact_Chtr_C</t>
  </si>
  <si>
    <t>IEP_C</t>
  </si>
  <si>
    <t>IEP11wt_C</t>
  </si>
  <si>
    <t>IEPWaiver_C</t>
  </si>
  <si>
    <t>ESL_C</t>
  </si>
  <si>
    <t>ESLwt_C</t>
  </si>
  <si>
    <t>ESL_DistAll_C</t>
  </si>
  <si>
    <t>ESL_NonChtr_C</t>
  </si>
  <si>
    <t>ESL_Chtr_C</t>
  </si>
  <si>
    <t>P_P_C</t>
  </si>
  <si>
    <t>P_Pwt_C</t>
  </si>
  <si>
    <t>P_P_DistAll_C</t>
  </si>
  <si>
    <t>P_P_NonChtr_C</t>
  </si>
  <si>
    <t>P_P_Chtr_C</t>
  </si>
  <si>
    <t>PGS_C</t>
  </si>
  <si>
    <t>PGSwt_C</t>
  </si>
  <si>
    <t>PGS_DistAll_C</t>
  </si>
  <si>
    <t>PGS_NonChtr_C</t>
  </si>
  <si>
    <t>PGS_Chtr_C</t>
  </si>
  <si>
    <t>ND_Foster_C</t>
  </si>
  <si>
    <t>ND_FosterWt_C</t>
  </si>
  <si>
    <t>Poverty_C</t>
  </si>
  <si>
    <t>PovertyWt_C</t>
  </si>
  <si>
    <t>Poverty_DistAll_C</t>
  </si>
  <si>
    <t>Poverty_NonChtr_C</t>
  </si>
  <si>
    <t>Poverty_Chtr_C</t>
  </si>
  <si>
    <t>SSCwt_C</t>
  </si>
  <si>
    <t>SSCwt_DistAll_C</t>
  </si>
  <si>
    <t>SSCwt_NonChtr_C</t>
  </si>
  <si>
    <t>SSCwt_Chtr_C</t>
  </si>
  <si>
    <t>SHSwt_C</t>
  </si>
  <si>
    <t>SHSwt_DistAll_C</t>
  </si>
  <si>
    <t>SHSwt_NonChtr_C</t>
  </si>
  <si>
    <t>SHSwt_Chtr_C</t>
  </si>
  <si>
    <t>ADMw_P1</t>
  </si>
  <si>
    <t>ADMw_C</t>
  </si>
  <si>
    <t>DistADMw_P</t>
  </si>
  <si>
    <t>DistADMw_C2</t>
  </si>
  <si>
    <t>ExtADMw_C</t>
  </si>
  <si>
    <t>DistExtADMw_C</t>
  </si>
  <si>
    <t>SpacerH</t>
  </si>
  <si>
    <t>d2jAvgRatio_C</t>
  </si>
  <si>
    <t>Grant_C</t>
  </si>
  <si>
    <t>TransCostperADM_C</t>
  </si>
  <si>
    <t>TransRank_C</t>
  </si>
  <si>
    <t>TransRmbrsRt_C</t>
  </si>
  <si>
    <t>SpacerI</t>
  </si>
  <si>
    <t>SpacerJ</t>
  </si>
  <si>
    <t>SpacerK</t>
  </si>
  <si>
    <t>SpacerL</t>
  </si>
  <si>
    <t>ESD_ID_P</t>
  </si>
  <si>
    <t>Tax_P</t>
  </si>
  <si>
    <t>FFF_P</t>
  </si>
  <si>
    <t>CMF_P</t>
  </si>
  <si>
    <t>CSF_P</t>
  </si>
  <si>
    <t>SMT_P</t>
  </si>
  <si>
    <t>EQESD_P</t>
  </si>
  <si>
    <t>InLieu_P</t>
  </si>
  <si>
    <t>LRevAdj_P</t>
  </si>
  <si>
    <t>AvgTchrExp_P</t>
  </si>
  <si>
    <t>Transp_P</t>
  </si>
  <si>
    <t>ADM_P</t>
  </si>
  <si>
    <t>ADM_DistAll_P</t>
  </si>
  <si>
    <t>ADM_NonChtr_P</t>
  </si>
  <si>
    <t>ADM_Chtr_P</t>
  </si>
  <si>
    <t>ADM_ClsdChtr_P</t>
  </si>
  <si>
    <t>SpacerM</t>
  </si>
  <si>
    <t>SumFact_P</t>
  </si>
  <si>
    <t>SumFact_DistAll_P</t>
  </si>
  <si>
    <t>SumFact_NonChtr_P</t>
  </si>
  <si>
    <t>SumFact_Chtr_P</t>
  </si>
  <si>
    <t>IEP_P</t>
  </si>
  <si>
    <t>IEP11wt_P</t>
  </si>
  <si>
    <t>IEPWaiver_P</t>
  </si>
  <si>
    <t>ESL_P</t>
  </si>
  <si>
    <t>ESLwt_P</t>
  </si>
  <si>
    <t>ESL_DistAll_P</t>
  </si>
  <si>
    <t>ESL_NonChtr_P</t>
  </si>
  <si>
    <t>ESL_Chtr_P</t>
  </si>
  <si>
    <t>P_P_P</t>
  </si>
  <si>
    <t>P_Pwt_P</t>
  </si>
  <si>
    <t>P_P_DistAll_P</t>
  </si>
  <si>
    <t>P_P_NonChtr_P</t>
  </si>
  <si>
    <t>P_P_Chtr_P</t>
  </si>
  <si>
    <t>PGS_P</t>
  </si>
  <si>
    <t>PGSwt_P</t>
  </si>
  <si>
    <t>PGS_DistAll_P</t>
  </si>
  <si>
    <t>PGS_NonChtr_P</t>
  </si>
  <si>
    <t>PGS_Chtr_P</t>
  </si>
  <si>
    <t>ND_Foster_P</t>
  </si>
  <si>
    <t>ND_FosterWt_P</t>
  </si>
  <si>
    <t>Poverty_P</t>
  </si>
  <si>
    <t>PovertyWt_P</t>
  </si>
  <si>
    <t>Poverty_DistAll_P</t>
  </si>
  <si>
    <t>Poverty_NonChtr_P</t>
  </si>
  <si>
    <t>Poverty_Chtr_P</t>
  </si>
  <si>
    <t>SSCwt_P</t>
  </si>
  <si>
    <t>SSCwt_DistAll_P</t>
  </si>
  <si>
    <t>SSCwt_NonChtr_P</t>
  </si>
  <si>
    <t>SSCwt_Chtr_P</t>
  </si>
  <si>
    <t>SHSwt_P</t>
  </si>
  <si>
    <t>SHSwt_DistAll_P</t>
  </si>
  <si>
    <t>SHSwt_NonChtr_P</t>
  </si>
  <si>
    <t>SHSwt_Chtr_P</t>
  </si>
  <si>
    <t>ADMw_O1</t>
  </si>
  <si>
    <t>ADMw_P</t>
  </si>
  <si>
    <t>DistADMw_O</t>
  </si>
  <si>
    <t>DistADMw_P3</t>
  </si>
  <si>
    <t>ExtADMw_P</t>
  </si>
  <si>
    <t>DistExtADMw_P</t>
  </si>
  <si>
    <t>SpacerN</t>
  </si>
  <si>
    <t>d2jAvgRatio_P</t>
  </si>
  <si>
    <t>Grant_P</t>
  </si>
  <si>
    <t>TransCostperADM_P</t>
  </si>
  <si>
    <t>TransRank_P</t>
  </si>
  <si>
    <t>TransRmbrsRt_P</t>
  </si>
  <si>
    <t>SpacerO</t>
  </si>
  <si>
    <t>SpacerP</t>
  </si>
  <si>
    <t>SpacerQ</t>
  </si>
  <si>
    <t>SpacerR</t>
  </si>
  <si>
    <t>ESD_ID_O</t>
  </si>
  <si>
    <t>Tax_O</t>
  </si>
  <si>
    <t>FFF_O</t>
  </si>
  <si>
    <t>CMF_O</t>
  </si>
  <si>
    <t>CSF_O</t>
  </si>
  <si>
    <t>SMT_O</t>
  </si>
  <si>
    <t>EQESD_O</t>
  </si>
  <si>
    <t>InLieu_O</t>
  </si>
  <si>
    <t>LRevAdj_O</t>
  </si>
  <si>
    <t>AvgTchrExp_O</t>
  </si>
  <si>
    <t>Transp_O</t>
  </si>
  <si>
    <t>ADM_O</t>
  </si>
  <si>
    <t>ADM_DistAll_O</t>
  </si>
  <si>
    <t>ADM_NonChtr_O</t>
  </si>
  <si>
    <t>ADM_Chtr_O</t>
  </si>
  <si>
    <t>ADM_ClsdChtr_O</t>
  </si>
  <si>
    <t>SpacerS</t>
  </si>
  <si>
    <t>SumFact_O</t>
  </si>
  <si>
    <t>SumFact_DistAll_O</t>
  </si>
  <si>
    <t>SumFact_NonChtr_O</t>
  </si>
  <si>
    <t>SumFact_Chtr_O</t>
  </si>
  <si>
    <t>IEP_O</t>
  </si>
  <si>
    <t>IEP11wt_O</t>
  </si>
  <si>
    <t>IEPWaiver_O</t>
  </si>
  <si>
    <t>ESL_O</t>
  </si>
  <si>
    <t>ESLwt_O</t>
  </si>
  <si>
    <t>ESL_DistAll_O</t>
  </si>
  <si>
    <t>ESL_NonChtr_O</t>
  </si>
  <si>
    <t>ESL_Chtr_O</t>
  </si>
  <si>
    <t>P_P_O</t>
  </si>
  <si>
    <t>P_Pwt_O</t>
  </si>
  <si>
    <t>P_P_DistAll_O</t>
  </si>
  <si>
    <t>P_P_NonChtr_O</t>
  </si>
  <si>
    <t>P_P_Chtr_O</t>
  </si>
  <si>
    <t>PGS_O</t>
  </si>
  <si>
    <t>PGSwt_O</t>
  </si>
  <si>
    <t>PGS_DistAll_O</t>
  </si>
  <si>
    <t>PGS_NonChtr_O</t>
  </si>
  <si>
    <t>PGS_Chtr_O</t>
  </si>
  <si>
    <t>ND_Foster_O</t>
  </si>
  <si>
    <t>ND_FosterWt_O</t>
  </si>
  <si>
    <t>Poverty_O</t>
  </si>
  <si>
    <t>PovertyWt_O</t>
  </si>
  <si>
    <t>Poverty_DistAll_O</t>
  </si>
  <si>
    <t>Poverty_NonChtr_O</t>
  </si>
  <si>
    <t>Poverty_Chtr_O</t>
  </si>
  <si>
    <t>SSCwt_O</t>
  </si>
  <si>
    <t>SSCwt_DistAll_O</t>
  </si>
  <si>
    <t>SSCwt_NonChtr_O</t>
  </si>
  <si>
    <t>SSCwt_Chtr_O</t>
  </si>
  <si>
    <t>SHSwt_O</t>
  </si>
  <si>
    <t>SHSwt_DistAll_O</t>
  </si>
  <si>
    <t>SHSwt_NonChtr_O</t>
  </si>
  <si>
    <t>SHSwt_Chtr_O</t>
  </si>
  <si>
    <t>ADMw_O</t>
  </si>
  <si>
    <t>DistADMw_O4</t>
  </si>
  <si>
    <t>SpacerT</t>
  </si>
  <si>
    <t>d2jAvgRatio_O</t>
  </si>
  <si>
    <t>Grant_O</t>
  </si>
  <si>
    <t>TransCostperADM_O</t>
  </si>
  <si>
    <t>TransRank_O</t>
  </si>
  <si>
    <t>TransRmbrsRt_O</t>
  </si>
  <si>
    <t>UpdtDt</t>
  </si>
  <si>
    <t>OrderSeq</t>
  </si>
  <si>
    <t>InstTypSrt</t>
  </si>
  <si>
    <t>--ADMw_F--&gt;</t>
  </si>
  <si>
    <t>&lt;--ADMw_F--</t>
  </si>
  <si>
    <t>&lt;--Spacer--&gt;</t>
  </si>
  <si>
    <t>--ADMw_C--&gt;</t>
  </si>
  <si>
    <t>&lt;--ADMw_C--</t>
  </si>
  <si>
    <t>--ADMw_P--&gt;</t>
  </si>
  <si>
    <t>&lt;--ADMw_P--</t>
  </si>
  <si>
    <t>--ADMw_O--&gt;</t>
  </si>
  <si>
    <t>&lt;--ADMw_O--</t>
  </si>
  <si>
    <t>Baker Web Academy</t>
  </si>
  <si>
    <t>Baker Early College</t>
  </si>
  <si>
    <t>Huntington School</t>
  </si>
  <si>
    <t>Burnt River School</t>
  </si>
  <si>
    <t>Pine Eagle Charter School</t>
  </si>
  <si>
    <t>Alsea Charter School</t>
  </si>
  <si>
    <t>Kings Valley Charter School</t>
  </si>
  <si>
    <t xml:space="preserve">Inavale Community Partners dba Muddy Creek Charter School </t>
  </si>
  <si>
    <t>Three Rivers Charter School</t>
  </si>
  <si>
    <t>Clackamas Web Academy</t>
  </si>
  <si>
    <t>Clackamas Middle College</t>
  </si>
  <si>
    <t>Milwaukie Academy of the Arts</t>
  </si>
  <si>
    <t>Cascade Heights Public Charter School</t>
  </si>
  <si>
    <t>Molalla River Academy</t>
  </si>
  <si>
    <t>Renaissance Public Academy</t>
  </si>
  <si>
    <t>Oregon Trail  Academy</t>
  </si>
  <si>
    <t>Oregon City Service Learning Academy</t>
  </si>
  <si>
    <t>Springwater Environmental Sciences School</t>
  </si>
  <si>
    <t>Alliance Charter Academy</t>
  </si>
  <si>
    <t>Clackamas Academy of Industrial Sciences</t>
  </si>
  <si>
    <t>Summit Learning Charter</t>
  </si>
  <si>
    <t>Summit Community College High School</t>
  </si>
  <si>
    <t>The Cannon Beach Academy</t>
  </si>
  <si>
    <t>South Columbia Family School</t>
  </si>
  <si>
    <t>North Columbia Academy</t>
  </si>
  <si>
    <t>St Helens Arthur Academy</t>
  </si>
  <si>
    <t>Lighthouse Charter School</t>
  </si>
  <si>
    <t>Resource Link Charter School</t>
  </si>
  <si>
    <t>Oregon Virtual Academy</t>
  </si>
  <si>
    <t>Powell Butte Community Charter School</t>
  </si>
  <si>
    <t>Bend International School</t>
  </si>
  <si>
    <t>Desert Sky Montessori</t>
  </si>
  <si>
    <t>Redmond Proficiency Academy</t>
  </si>
  <si>
    <t>Phoenix School</t>
  </si>
  <si>
    <t>Days Creek Charter School</t>
  </si>
  <si>
    <t>Camas Valley School</t>
  </si>
  <si>
    <t>Elkton Charter School</t>
  </si>
  <si>
    <t>Glendale Community Charter School</t>
  </si>
  <si>
    <t>Reedsport Community Charter School</t>
  </si>
  <si>
    <t>Arlington Community Charter School</t>
  </si>
  <si>
    <t>Oregon Family School</t>
  </si>
  <si>
    <t>Silvies River Charter School</t>
  </si>
  <si>
    <t>Armadillo Technical Institute</t>
  </si>
  <si>
    <t>Crater Lake Charter Academy</t>
  </si>
  <si>
    <t>Rivers Edge Academy Charter School</t>
  </si>
  <si>
    <t>Prospect Charter School</t>
  </si>
  <si>
    <t>Butte Falls Charter School</t>
  </si>
  <si>
    <t>Madrone Trail Public Charter School</t>
  </si>
  <si>
    <t>Logos Public Charter School</t>
  </si>
  <si>
    <t>Kids Unlimited Academy</t>
  </si>
  <si>
    <t>The Valley School of Southern Oregon</t>
  </si>
  <si>
    <t>Sunny Wolf Charter School</t>
  </si>
  <si>
    <t>Woodland Charter School</t>
  </si>
  <si>
    <t>EagleRidge High School</t>
  </si>
  <si>
    <t>Sage Community School</t>
  </si>
  <si>
    <t>Paisley School</t>
  </si>
  <si>
    <t>Coburg Community Charter School</t>
  </si>
  <si>
    <t>Twin Rivers Charter School</t>
  </si>
  <si>
    <t>Village School</t>
  </si>
  <si>
    <t>Ridgeline Montessori</t>
  </si>
  <si>
    <t>Network Charter School</t>
  </si>
  <si>
    <t>Willamette Leadership Academy</t>
  </si>
  <si>
    <t>Academy of Arts and Academics</t>
  </si>
  <si>
    <t>West Lane Technology Learning Center</t>
  </si>
  <si>
    <t>Childs Way Charter School</t>
  </si>
  <si>
    <t>Academy for Character Education</t>
  </si>
  <si>
    <t>McKenzie River Community School</t>
  </si>
  <si>
    <t>Mountain View Academy</t>
  </si>
  <si>
    <t>Bridge Charter Academy</t>
  </si>
  <si>
    <t>TEACH-NW</t>
  </si>
  <si>
    <t>Triangle Lake Charter School</t>
  </si>
  <si>
    <t>Lincoln City Career Technical High School</t>
  </si>
  <si>
    <t>Eddyville Charter School</t>
  </si>
  <si>
    <t>Siletz Valley Schools</t>
  </si>
  <si>
    <t>Siletz Valley Early College Academy</t>
  </si>
  <si>
    <t>Sand Ridge Charter School</t>
  </si>
  <si>
    <t>Sweet Home Charter School</t>
  </si>
  <si>
    <t>Lourdes School</t>
  </si>
  <si>
    <t>Oregon Connections Academy</t>
  </si>
  <si>
    <t>Bridges Community School</t>
  </si>
  <si>
    <t>Four Rivers Community School</t>
  </si>
  <si>
    <t>Annex Charter School</t>
  </si>
  <si>
    <t>Harper Charter School</t>
  </si>
  <si>
    <t>Frontier Charter Academy</t>
  </si>
  <si>
    <t>Bethany Charter School</t>
  </si>
  <si>
    <t>The Community Roots School</t>
  </si>
  <si>
    <t>Howard Street Charter</t>
  </si>
  <si>
    <t>Optimum Learning Environment Charter School</t>
  </si>
  <si>
    <t>Jane Goodall Environmental Middle Charter School</t>
  </si>
  <si>
    <t>Valley Inquiry Charter School</t>
  </si>
  <si>
    <t>Eagle Charter School</t>
  </si>
  <si>
    <t>Woodburn Arthur Academy</t>
  </si>
  <si>
    <t>Ione Community Charter School</t>
  </si>
  <si>
    <t>Sauvie Island School</t>
  </si>
  <si>
    <t>Opal School of the Portland Children's Museum</t>
  </si>
  <si>
    <t xml:space="preserve">Trillium </t>
  </si>
  <si>
    <t>Emerson School</t>
  </si>
  <si>
    <t>Portland Arthur Academy Charter School</t>
  </si>
  <si>
    <t>Portland Village School</t>
  </si>
  <si>
    <t>The Cottonwood School of Civics and Science</t>
  </si>
  <si>
    <t>The Ivy School</t>
  </si>
  <si>
    <t>Le Monde French Immersion Public Charter School</t>
  </si>
  <si>
    <t>Kairos PDX</t>
  </si>
  <si>
    <t>Multnomah Learning Academy</t>
  </si>
  <si>
    <t>Reynolds Arthur Academy</t>
  </si>
  <si>
    <t>Rockwood Preparatory Academy</t>
  </si>
  <si>
    <t>Center for Advanced Learning</t>
  </si>
  <si>
    <t>Gresham Arthur Academy</t>
  </si>
  <si>
    <t>Lewis and Clark Montessori Charter School</t>
  </si>
  <si>
    <t>Metro East Web Academy</t>
  </si>
  <si>
    <t>Arthur Academy</t>
  </si>
  <si>
    <t>Luckiamute Valley Charter School</t>
  </si>
  <si>
    <t>Dallas Community Charter</t>
  </si>
  <si>
    <t>Nixyaawii Community School</t>
  </si>
  <si>
    <t>North Powder Charter School</t>
  </si>
  <si>
    <t>Imbler Charter School</t>
  </si>
  <si>
    <t>Cove Charter School</t>
  </si>
  <si>
    <t>Joseph Charter School</t>
  </si>
  <si>
    <t>Mosier Community School</t>
  </si>
  <si>
    <t>Oregon Virtual Education</t>
  </si>
  <si>
    <t>City View Charter School</t>
  </si>
  <si>
    <t>Forest Grove Community School</t>
  </si>
  <si>
    <t>Multi-sensory Instruction Teaching Children Hands-On (MITCH)</t>
  </si>
  <si>
    <t>Arco Iris Spanish Immersion School</t>
  </si>
  <si>
    <t>Hope Chinese Charter School</t>
  </si>
  <si>
    <t>Sherwood Charter School</t>
  </si>
  <si>
    <t>Fossil Charter School</t>
  </si>
  <si>
    <t>Insight School of Oregon Painted Hills</t>
  </si>
  <si>
    <t>Cascade Virtual Academy</t>
  </si>
  <si>
    <t>Destinations Career Academy of Oregon</t>
  </si>
  <si>
    <t>Eola Hills Charter School</t>
  </si>
  <si>
    <t>Sheridan Japanese School</t>
  </si>
  <si>
    <t>Sheridan AllPrep Academy</t>
  </si>
  <si>
    <t>37001</t>
  </si>
  <si>
    <t>03000</t>
  </si>
  <si>
    <t>06000</t>
  </si>
  <si>
    <t>09000</t>
  </si>
  <si>
    <t>10000</t>
  </si>
  <si>
    <t>11000</t>
  </si>
  <si>
    <t>12000</t>
  </si>
  <si>
    <t>13000</t>
  </si>
  <si>
    <t>15000</t>
  </si>
  <si>
    <t>16000</t>
  </si>
  <si>
    <t>19000</t>
  </si>
  <si>
    <t>20000</t>
  </si>
  <si>
    <t>22000</t>
  </si>
  <si>
    <t>23000</t>
  </si>
  <si>
    <t>24000</t>
  </si>
  <si>
    <t>26000</t>
  </si>
  <si>
    <t>30000</t>
  </si>
  <si>
    <t>32000</t>
  </si>
  <si>
    <t>33000</t>
  </si>
  <si>
    <t>34000</t>
  </si>
  <si>
    <t>Total</t>
  </si>
  <si>
    <t>Reported Fed Forest Fees</t>
  </si>
  <si>
    <t>Education Service Districts (ESD)</t>
  </si>
  <si>
    <t>School Districts</t>
  </si>
  <si>
    <t>Max of With or Without Scenario Variance</t>
  </si>
  <si>
    <t>With Federal Forest Fees Revenue Scenario</t>
  </si>
  <si>
    <t>Without Federal Forest Fees Revenue Scenario</t>
  </si>
  <si>
    <t>Adjustments</t>
  </si>
  <si>
    <t>State Totals Scenario Varinances:</t>
  </si>
  <si>
    <t>Harmony Academy</t>
  </si>
  <si>
    <t>Willamette Connections Academy</t>
  </si>
  <si>
    <t>Corbett School</t>
  </si>
  <si>
    <t xml:space="preserve">2018-19 State School Fund Estimates </t>
  </si>
  <si>
    <t>Sources for 2018-19 Estimates</t>
  </si>
  <si>
    <t>2018-19 Federal Forest Fee Review: With and Without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</si>
</sst>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000000_);_(* \(#,##0.0000000000000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000000000"/>
    <numFmt numFmtId="168" formatCode="0.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2" applyFont="1"/>
    <xf numFmtId="43" fontId="0" fillId="0" borderId="0" xfId="1" applyFont="1"/>
    <xf numFmtId="164" fontId="0" fillId="0" borderId="0" xfId="1" applyNumberFormat="1" applyFont="1"/>
    <xf numFmtId="43" fontId="0" fillId="2" borderId="0" xfId="1" applyFont="1" applyFill="1"/>
    <xf numFmtId="165" fontId="0" fillId="0" borderId="0" xfId="0" applyNumberFormat="1"/>
    <xf numFmtId="44" fontId="0" fillId="2" borderId="0" xfId="2" applyFont="1" applyFill="1"/>
    <xf numFmtId="0" fontId="0" fillId="3" borderId="0" xfId="0" applyFill="1"/>
    <xf numFmtId="43" fontId="0" fillId="3" borderId="0" xfId="1" applyFont="1" applyFill="1"/>
    <xf numFmtId="166" fontId="0" fillId="3" borderId="0" xfId="1" applyNumberFormat="1" applyFont="1" applyFill="1"/>
    <xf numFmtId="0" fontId="0" fillId="0" borderId="0" xfId="0" applyAlignment="1">
      <alignment horizontal="center"/>
    </xf>
    <xf numFmtId="164" fontId="0" fillId="3" borderId="0" xfId="1" applyNumberFormat="1" applyFont="1" applyFill="1"/>
    <xf numFmtId="0" fontId="0" fillId="0" borderId="1" xfId="0" applyBorder="1"/>
    <xf numFmtId="0" fontId="0" fillId="6" borderId="0" xfId="0" applyFill="1"/>
    <xf numFmtId="0" fontId="0" fillId="6" borderId="1" xfId="0" applyFill="1" applyBorder="1"/>
    <xf numFmtId="165" fontId="0" fillId="6" borderId="1" xfId="0" applyNumberFormat="1" applyFill="1" applyBorder="1"/>
    <xf numFmtId="0" fontId="0" fillId="0" borderId="3" xfId="0" applyBorder="1"/>
    <xf numFmtId="0" fontId="0" fillId="6" borderId="3" xfId="0" applyFill="1" applyBorder="1"/>
    <xf numFmtId="0" fontId="0" fillId="0" borderId="2" xfId="0" applyBorder="1"/>
    <xf numFmtId="165" fontId="0" fillId="0" borderId="2" xfId="2" applyNumberFormat="1" applyFont="1" applyBorder="1"/>
    <xf numFmtId="0" fontId="0" fillId="6" borderId="2" xfId="0" applyFill="1" applyBorder="1"/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/>
    <xf numFmtId="14" fontId="0" fillId="0" borderId="0" xfId="0" applyNumberFormat="1"/>
    <xf numFmtId="44" fontId="0" fillId="0" borderId="1" xfId="2" applyFont="1" applyBorder="1"/>
    <xf numFmtId="44" fontId="0" fillId="0" borderId="2" xfId="2" applyFont="1" applyBorder="1"/>
    <xf numFmtId="44" fontId="0" fillId="0" borderId="3" xfId="0" applyNumberFormat="1" applyBorder="1"/>
    <xf numFmtId="44" fontId="0" fillId="0" borderId="1" xfId="0" applyNumberFormat="1" applyBorder="1"/>
    <xf numFmtId="44" fontId="0" fillId="0" borderId="2" xfId="0" applyNumberFormat="1" applyBorder="1"/>
    <xf numFmtId="44" fontId="0" fillId="0" borderId="0" xfId="0" applyNumberFormat="1"/>
    <xf numFmtId="0" fontId="0" fillId="6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6" borderId="1" xfId="0" applyNumberFormat="1" applyFill="1" applyBorder="1"/>
    <xf numFmtId="44" fontId="0" fillId="6" borderId="2" xfId="0" applyNumberFormat="1" applyFill="1" applyBorder="1"/>
    <xf numFmtId="44" fontId="0" fillId="6" borderId="3" xfId="0" applyNumberFormat="1" applyFill="1" applyBorder="1"/>
    <xf numFmtId="44" fontId="0" fillId="6" borderId="0" xfId="0" applyNumberFormat="1" applyFill="1"/>
    <xf numFmtId="167" fontId="0" fillId="0" borderId="0" xfId="0" applyNumberFormat="1"/>
    <xf numFmtId="168" fontId="0" fillId="0" borderId="0" xfId="0" applyNumberFormat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8166-85CE-4155-B55E-F8CD99A66EBA}">
  <dimension ref="A1:JT358"/>
  <sheetViews>
    <sheetView zoomScale="80" zoomScaleNormal="80" workbookViewId="0">
      <pane xSplit="7" ySplit="1" topLeftCell="EG2" activePane="bottomRight" state="frozen"/>
      <selection pane="topRight" activeCell="H1" sqref="H1"/>
      <selection pane="bottomLeft" activeCell="A2" sqref="A2"/>
      <selection pane="bottomRight" sqref="A1:XFD1048576"/>
    </sheetView>
  </sheetViews>
  <sheetFormatPr defaultRowHeight="15" x14ac:dyDescent="0.25"/>
  <cols>
    <col min="148" max="148" width="9.140625" style="22"/>
  </cols>
  <sheetData>
    <row r="1" spans="1:280" x14ac:dyDescent="0.25">
      <c r="A1" t="s">
        <v>4</v>
      </c>
      <c r="B1" t="s">
        <v>599</v>
      </c>
      <c r="C1" t="s">
        <v>5</v>
      </c>
      <c r="D1" t="s">
        <v>6</v>
      </c>
      <c r="E1" t="s">
        <v>7</v>
      </c>
      <c r="F1" t="s">
        <v>600</v>
      </c>
      <c r="G1" t="s">
        <v>601</v>
      </c>
      <c r="H1" t="s">
        <v>602</v>
      </c>
      <c r="I1" t="s">
        <v>603</v>
      </c>
      <c r="J1" t="s">
        <v>604</v>
      </c>
      <c r="K1" t="s">
        <v>605</v>
      </c>
      <c r="L1" t="s">
        <v>606</v>
      </c>
      <c r="M1" t="s">
        <v>607</v>
      </c>
      <c r="N1" t="s">
        <v>608</v>
      </c>
      <c r="O1" t="s">
        <v>609</v>
      </c>
      <c r="P1" t="s">
        <v>610</v>
      </c>
      <c r="Q1" t="s">
        <v>611</v>
      </c>
      <c r="R1" t="s">
        <v>612</v>
      </c>
      <c r="S1" t="s">
        <v>613</v>
      </c>
      <c r="T1" t="s">
        <v>614</v>
      </c>
      <c r="U1" t="s">
        <v>615</v>
      </c>
      <c r="V1" t="s">
        <v>616</v>
      </c>
      <c r="W1" t="s">
        <v>617</v>
      </c>
      <c r="X1" t="s">
        <v>618</v>
      </c>
      <c r="Y1" t="s">
        <v>619</v>
      </c>
      <c r="Z1" t="s">
        <v>620</v>
      </c>
      <c r="AA1" t="s">
        <v>621</v>
      </c>
      <c r="AB1" t="s">
        <v>622</v>
      </c>
      <c r="AC1" t="s">
        <v>623</v>
      </c>
      <c r="AD1" t="s">
        <v>624</v>
      </c>
      <c r="AE1" t="s">
        <v>625</v>
      </c>
      <c r="AF1" t="s">
        <v>626</v>
      </c>
      <c r="AG1" t="s">
        <v>627</v>
      </c>
      <c r="AH1" t="s">
        <v>628</v>
      </c>
      <c r="AI1" t="s">
        <v>629</v>
      </c>
      <c r="AJ1" t="s">
        <v>630</v>
      </c>
      <c r="AK1" t="s">
        <v>631</v>
      </c>
      <c r="AL1" t="s">
        <v>632</v>
      </c>
      <c r="AM1" t="s">
        <v>633</v>
      </c>
      <c r="AN1" t="s">
        <v>634</v>
      </c>
      <c r="AO1" t="s">
        <v>635</v>
      </c>
      <c r="AP1" t="s">
        <v>636</v>
      </c>
      <c r="AQ1" t="s">
        <v>637</v>
      </c>
      <c r="AR1" t="s">
        <v>638</v>
      </c>
      <c r="AS1" t="s">
        <v>639</v>
      </c>
      <c r="AT1" t="s">
        <v>640</v>
      </c>
      <c r="AU1" t="s">
        <v>641</v>
      </c>
      <c r="AV1" t="s">
        <v>642</v>
      </c>
      <c r="AW1" t="s">
        <v>643</v>
      </c>
      <c r="AX1" t="s">
        <v>644</v>
      </c>
      <c r="AY1" t="s">
        <v>645</v>
      </c>
      <c r="AZ1" t="s">
        <v>646</v>
      </c>
      <c r="BA1" t="s">
        <v>647</v>
      </c>
      <c r="BB1" t="s">
        <v>648</v>
      </c>
      <c r="BC1" t="s">
        <v>649</v>
      </c>
      <c r="BD1" t="s">
        <v>650</v>
      </c>
      <c r="BE1" t="s">
        <v>651</v>
      </c>
      <c r="BF1" t="s">
        <v>652</v>
      </c>
      <c r="BG1" t="s">
        <v>653</v>
      </c>
      <c r="BH1" t="s">
        <v>654</v>
      </c>
      <c r="BI1" t="s">
        <v>655</v>
      </c>
      <c r="BJ1" t="s">
        <v>656</v>
      </c>
      <c r="BK1" t="s">
        <v>657</v>
      </c>
      <c r="BL1" t="s">
        <v>658</v>
      </c>
      <c r="BM1" t="s">
        <v>659</v>
      </c>
      <c r="BN1" t="s">
        <v>660</v>
      </c>
      <c r="BO1" t="s">
        <v>661</v>
      </c>
      <c r="BP1" t="s">
        <v>662</v>
      </c>
      <c r="BQ1" t="s">
        <v>663</v>
      </c>
      <c r="BR1" t="s">
        <v>664</v>
      </c>
      <c r="BS1" t="s">
        <v>665</v>
      </c>
      <c r="BT1" t="s">
        <v>666</v>
      </c>
      <c r="BU1" t="s">
        <v>667</v>
      </c>
      <c r="BV1" t="s">
        <v>668</v>
      </c>
      <c r="BW1" t="s">
        <v>669</v>
      </c>
      <c r="BX1" t="s">
        <v>670</v>
      </c>
      <c r="BY1" t="s">
        <v>671</v>
      </c>
      <c r="BZ1" t="s">
        <v>672</v>
      </c>
      <c r="CA1" t="s">
        <v>673</v>
      </c>
      <c r="CB1" t="s">
        <v>674</v>
      </c>
      <c r="CC1" t="s">
        <v>675</v>
      </c>
      <c r="CD1" t="s">
        <v>676</v>
      </c>
      <c r="CE1" t="s">
        <v>677</v>
      </c>
      <c r="CF1" t="s">
        <v>678</v>
      </c>
      <c r="CG1" t="s">
        <v>679</v>
      </c>
      <c r="CH1" t="s">
        <v>680</v>
      </c>
      <c r="CI1" t="s">
        <v>681</v>
      </c>
      <c r="CJ1" t="s">
        <v>682</v>
      </c>
      <c r="CK1" t="s">
        <v>683</v>
      </c>
      <c r="CL1" t="s">
        <v>684</v>
      </c>
      <c r="CM1" t="s">
        <v>685</v>
      </c>
      <c r="CN1" t="s">
        <v>686</v>
      </c>
      <c r="CO1" t="s">
        <v>687</v>
      </c>
      <c r="CP1" t="s">
        <v>688</v>
      </c>
      <c r="CQ1" t="s">
        <v>689</v>
      </c>
      <c r="CR1" t="s">
        <v>690</v>
      </c>
      <c r="CS1" t="s">
        <v>691</v>
      </c>
      <c r="CT1" t="s">
        <v>692</v>
      </c>
      <c r="CU1" t="s">
        <v>693</v>
      </c>
      <c r="CV1" t="s">
        <v>694</v>
      </c>
      <c r="CW1" t="s">
        <v>695</v>
      </c>
      <c r="CX1" t="s">
        <v>696</v>
      </c>
      <c r="CY1" t="s">
        <v>697</v>
      </c>
      <c r="CZ1" t="s">
        <v>698</v>
      </c>
      <c r="DA1" t="s">
        <v>699</v>
      </c>
      <c r="DB1" t="s">
        <v>700</v>
      </c>
      <c r="DC1" t="s">
        <v>701</v>
      </c>
      <c r="DD1" t="s">
        <v>702</v>
      </c>
      <c r="DE1" t="s">
        <v>703</v>
      </c>
      <c r="DF1" t="s">
        <v>704</v>
      </c>
      <c r="DG1" t="s">
        <v>705</v>
      </c>
      <c r="DH1" t="s">
        <v>706</v>
      </c>
      <c r="DI1" t="s">
        <v>707</v>
      </c>
      <c r="DJ1" t="s">
        <v>708</v>
      </c>
      <c r="DK1" t="s">
        <v>709</v>
      </c>
      <c r="DL1" t="s">
        <v>710</v>
      </c>
      <c r="DM1" t="s">
        <v>711</v>
      </c>
      <c r="DN1" t="s">
        <v>712</v>
      </c>
      <c r="DO1" t="s">
        <v>713</v>
      </c>
      <c r="DP1" t="s">
        <v>714</v>
      </c>
      <c r="DQ1" t="s">
        <v>715</v>
      </c>
      <c r="DR1" t="s">
        <v>716</v>
      </c>
      <c r="DS1" t="s">
        <v>717</v>
      </c>
      <c r="DT1" t="s">
        <v>718</v>
      </c>
      <c r="DU1" t="s">
        <v>719</v>
      </c>
      <c r="DV1" t="s">
        <v>720</v>
      </c>
      <c r="DW1" t="s">
        <v>721</v>
      </c>
      <c r="DX1" t="s">
        <v>722</v>
      </c>
      <c r="DY1" t="s">
        <v>723</v>
      </c>
      <c r="DZ1" t="s">
        <v>724</v>
      </c>
      <c r="EA1" t="s">
        <v>725</v>
      </c>
      <c r="EB1" t="s">
        <v>726</v>
      </c>
      <c r="EC1" t="s">
        <v>727</v>
      </c>
      <c r="ED1" t="s">
        <v>728</v>
      </c>
      <c r="EE1" t="s">
        <v>729</v>
      </c>
      <c r="EF1" t="s">
        <v>730</v>
      </c>
      <c r="EG1" t="s">
        <v>731</v>
      </c>
      <c r="EH1" t="s">
        <v>732</v>
      </c>
      <c r="EI1" t="s">
        <v>733</v>
      </c>
      <c r="EJ1" t="s">
        <v>734</v>
      </c>
      <c r="EK1" t="s">
        <v>735</v>
      </c>
      <c r="EL1" t="s">
        <v>736</v>
      </c>
      <c r="EM1" t="s">
        <v>737</v>
      </c>
      <c r="EN1" t="s">
        <v>738</v>
      </c>
      <c r="EO1" t="s">
        <v>739</v>
      </c>
      <c r="EP1" t="s">
        <v>740</v>
      </c>
      <c r="EQ1" t="s">
        <v>741</v>
      </c>
      <c r="ER1" s="22" t="s">
        <v>742</v>
      </c>
      <c r="ES1" t="s">
        <v>743</v>
      </c>
      <c r="ET1" t="s">
        <v>744</v>
      </c>
      <c r="EU1" t="s">
        <v>745</v>
      </c>
      <c r="EV1" t="s">
        <v>746</v>
      </c>
      <c r="EW1" t="s">
        <v>747</v>
      </c>
      <c r="EX1" t="s">
        <v>748</v>
      </c>
      <c r="EY1" t="s">
        <v>749</v>
      </c>
      <c r="EZ1" t="s">
        <v>750</v>
      </c>
      <c r="FA1" t="s">
        <v>751</v>
      </c>
      <c r="FB1" t="s">
        <v>752</v>
      </c>
      <c r="FC1" t="s">
        <v>753</v>
      </c>
      <c r="FD1" t="s">
        <v>754</v>
      </c>
      <c r="FE1" t="s">
        <v>755</v>
      </c>
      <c r="FF1" t="s">
        <v>756</v>
      </c>
      <c r="FG1" t="s">
        <v>757</v>
      </c>
      <c r="FH1" t="s">
        <v>758</v>
      </c>
      <c r="FI1" t="s">
        <v>759</v>
      </c>
      <c r="FJ1" t="s">
        <v>760</v>
      </c>
      <c r="FK1" t="s">
        <v>761</v>
      </c>
      <c r="FL1" t="s">
        <v>762</v>
      </c>
      <c r="FM1" t="s">
        <v>763</v>
      </c>
      <c r="FN1" t="s">
        <v>764</v>
      </c>
      <c r="FO1" t="s">
        <v>765</v>
      </c>
      <c r="FP1" t="s">
        <v>766</v>
      </c>
      <c r="FQ1" t="s">
        <v>767</v>
      </c>
      <c r="FR1" t="s">
        <v>768</v>
      </c>
      <c r="FS1" t="s">
        <v>769</v>
      </c>
      <c r="FT1" t="s">
        <v>770</v>
      </c>
      <c r="FU1" t="s">
        <v>771</v>
      </c>
      <c r="FV1" t="s">
        <v>772</v>
      </c>
      <c r="FW1" t="s">
        <v>773</v>
      </c>
      <c r="FX1" t="s">
        <v>774</v>
      </c>
      <c r="FY1" t="s">
        <v>775</v>
      </c>
      <c r="FZ1" t="s">
        <v>776</v>
      </c>
      <c r="GA1" t="s">
        <v>777</v>
      </c>
      <c r="GB1" t="s">
        <v>778</v>
      </c>
      <c r="GC1" t="s">
        <v>779</v>
      </c>
      <c r="GD1" t="s">
        <v>780</v>
      </c>
      <c r="GE1" t="s">
        <v>781</v>
      </c>
      <c r="GF1" t="s">
        <v>782</v>
      </c>
      <c r="GG1" t="s">
        <v>783</v>
      </c>
      <c r="GH1" t="s">
        <v>784</v>
      </c>
      <c r="GI1" t="s">
        <v>785</v>
      </c>
      <c r="GJ1" t="s">
        <v>786</v>
      </c>
      <c r="GK1" t="s">
        <v>787</v>
      </c>
      <c r="GL1" t="s">
        <v>788</v>
      </c>
      <c r="GM1" t="s">
        <v>789</v>
      </c>
      <c r="GN1" t="s">
        <v>790</v>
      </c>
      <c r="GO1" t="s">
        <v>791</v>
      </c>
      <c r="GP1" t="s">
        <v>792</v>
      </c>
      <c r="GQ1" t="s">
        <v>793</v>
      </c>
      <c r="GR1" t="s">
        <v>794</v>
      </c>
      <c r="GS1" t="s">
        <v>795</v>
      </c>
      <c r="GT1" t="s">
        <v>796</v>
      </c>
      <c r="GU1" t="s">
        <v>797</v>
      </c>
      <c r="GV1" t="s">
        <v>798</v>
      </c>
      <c r="GW1" t="s">
        <v>799</v>
      </c>
      <c r="GX1" t="s">
        <v>800</v>
      </c>
      <c r="GY1" t="s">
        <v>801</v>
      </c>
      <c r="GZ1" t="s">
        <v>802</v>
      </c>
      <c r="HA1" t="s">
        <v>803</v>
      </c>
      <c r="HB1" t="s">
        <v>804</v>
      </c>
      <c r="HC1" t="s">
        <v>805</v>
      </c>
      <c r="HD1" t="s">
        <v>806</v>
      </c>
      <c r="HE1" t="s">
        <v>807</v>
      </c>
      <c r="HF1" t="s">
        <v>808</v>
      </c>
      <c r="HG1" t="s">
        <v>809</v>
      </c>
      <c r="HH1" t="s">
        <v>810</v>
      </c>
      <c r="HI1" t="s">
        <v>811</v>
      </c>
      <c r="HJ1" t="s">
        <v>812</v>
      </c>
      <c r="HK1" t="s">
        <v>813</v>
      </c>
      <c r="HL1" t="s">
        <v>814</v>
      </c>
      <c r="HM1" t="s">
        <v>815</v>
      </c>
      <c r="HN1" t="s">
        <v>816</v>
      </c>
      <c r="HO1" t="s">
        <v>817</v>
      </c>
      <c r="HP1" t="s">
        <v>818</v>
      </c>
      <c r="HQ1" t="s">
        <v>819</v>
      </c>
      <c r="HR1" t="s">
        <v>820</v>
      </c>
      <c r="HS1" t="s">
        <v>821</v>
      </c>
      <c r="HT1" t="s">
        <v>822</v>
      </c>
      <c r="HU1" t="s">
        <v>823</v>
      </c>
      <c r="HV1" t="s">
        <v>824</v>
      </c>
      <c r="HW1" t="s">
        <v>825</v>
      </c>
      <c r="HX1" t="s">
        <v>826</v>
      </c>
      <c r="HY1" t="s">
        <v>827</v>
      </c>
      <c r="HZ1" t="s">
        <v>828</v>
      </c>
      <c r="IA1" t="s">
        <v>829</v>
      </c>
      <c r="IB1" t="s">
        <v>830</v>
      </c>
      <c r="IC1" t="s">
        <v>831</v>
      </c>
      <c r="ID1" t="s">
        <v>832</v>
      </c>
      <c r="IE1" t="s">
        <v>833</v>
      </c>
      <c r="IF1" t="s">
        <v>834</v>
      </c>
      <c r="IG1" t="s">
        <v>835</v>
      </c>
      <c r="IH1" t="s">
        <v>836</v>
      </c>
      <c r="II1" t="s">
        <v>837</v>
      </c>
      <c r="IJ1" t="s">
        <v>838</v>
      </c>
      <c r="IK1" t="s">
        <v>839</v>
      </c>
      <c r="IL1" t="s">
        <v>840</v>
      </c>
      <c r="IM1" t="s">
        <v>841</v>
      </c>
      <c r="IN1" t="s">
        <v>842</v>
      </c>
      <c r="IO1" t="s">
        <v>843</v>
      </c>
      <c r="IP1" t="s">
        <v>844</v>
      </c>
      <c r="IQ1" t="s">
        <v>845</v>
      </c>
      <c r="IR1" t="s">
        <v>846</v>
      </c>
      <c r="IS1" t="s">
        <v>847</v>
      </c>
      <c r="IT1" t="s">
        <v>848</v>
      </c>
      <c r="IU1" t="s">
        <v>849</v>
      </c>
      <c r="IV1" t="s">
        <v>850</v>
      </c>
      <c r="IW1" t="s">
        <v>851</v>
      </c>
      <c r="IX1" t="s">
        <v>852</v>
      </c>
      <c r="IY1" t="s">
        <v>853</v>
      </c>
      <c r="IZ1" t="s">
        <v>854</v>
      </c>
      <c r="JA1" t="s">
        <v>855</v>
      </c>
      <c r="JB1" t="s">
        <v>856</v>
      </c>
      <c r="JC1" t="s">
        <v>857</v>
      </c>
      <c r="JD1" t="s">
        <v>858</v>
      </c>
      <c r="JE1" t="s">
        <v>859</v>
      </c>
      <c r="JF1" t="s">
        <v>860</v>
      </c>
      <c r="JG1" t="s">
        <v>861</v>
      </c>
      <c r="JH1" t="s">
        <v>862</v>
      </c>
      <c r="JI1" t="s">
        <v>863</v>
      </c>
      <c r="JJ1" t="s">
        <v>864</v>
      </c>
      <c r="JK1" t="s">
        <v>865</v>
      </c>
      <c r="JL1" t="s">
        <v>866</v>
      </c>
      <c r="JM1" t="s">
        <v>867</v>
      </c>
      <c r="JN1" t="s">
        <v>868</v>
      </c>
      <c r="JO1" t="s">
        <v>869</v>
      </c>
      <c r="JP1" t="s">
        <v>870</v>
      </c>
      <c r="JQ1" t="s">
        <v>871</v>
      </c>
      <c r="JR1" t="s">
        <v>872</v>
      </c>
      <c r="JS1" t="s">
        <v>873</v>
      </c>
      <c r="JT1" t="s">
        <v>874</v>
      </c>
    </row>
    <row r="2" spans="1:280" x14ac:dyDescent="0.25">
      <c r="A2">
        <v>1894</v>
      </c>
      <c r="B2">
        <v>1894</v>
      </c>
      <c r="C2" t="s">
        <v>52</v>
      </c>
      <c r="D2" t="s">
        <v>53</v>
      </c>
      <c r="E2" t="s">
        <v>54</v>
      </c>
      <c r="G2">
        <v>2200</v>
      </c>
      <c r="H2">
        <v>5080253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10.08</v>
      </c>
      <c r="Q2">
        <v>892484</v>
      </c>
      <c r="R2">
        <v>4695</v>
      </c>
      <c r="S2">
        <v>4695</v>
      </c>
      <c r="T2">
        <v>4695</v>
      </c>
      <c r="U2">
        <v>0</v>
      </c>
      <c r="V2" t="s">
        <v>875</v>
      </c>
      <c r="W2">
        <v>4695</v>
      </c>
      <c r="X2">
        <v>4695</v>
      </c>
      <c r="Y2">
        <v>4695</v>
      </c>
      <c r="Z2">
        <v>0</v>
      </c>
      <c r="AA2">
        <v>534</v>
      </c>
      <c r="AB2">
        <v>516.45000000000005</v>
      </c>
      <c r="AC2">
        <v>0</v>
      </c>
      <c r="AD2">
        <v>47</v>
      </c>
      <c r="AE2">
        <v>23.5</v>
      </c>
      <c r="AF2">
        <v>47</v>
      </c>
      <c r="AG2">
        <v>47</v>
      </c>
      <c r="AH2">
        <v>0</v>
      </c>
      <c r="AI2">
        <v>2</v>
      </c>
      <c r="AJ2">
        <v>2</v>
      </c>
      <c r="AK2">
        <v>2</v>
      </c>
      <c r="AL2">
        <v>2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15</v>
      </c>
      <c r="AT2">
        <v>3.75</v>
      </c>
      <c r="AU2">
        <v>408</v>
      </c>
      <c r="AV2">
        <v>102</v>
      </c>
      <c r="AW2">
        <v>408</v>
      </c>
      <c r="AX2">
        <v>408</v>
      </c>
      <c r="AY2">
        <v>0</v>
      </c>
      <c r="AZ2">
        <v>34.770000000000003</v>
      </c>
      <c r="BA2">
        <v>34.770000000000003</v>
      </c>
      <c r="BB2">
        <v>34.770000000000003</v>
      </c>
      <c r="BC2">
        <v>0</v>
      </c>
      <c r="BD2">
        <v>0</v>
      </c>
      <c r="BE2">
        <v>0</v>
      </c>
      <c r="BF2">
        <v>0</v>
      </c>
      <c r="BG2">
        <v>0</v>
      </c>
      <c r="BH2">
        <v>2269.5898000000002</v>
      </c>
      <c r="BI2">
        <v>5377.47</v>
      </c>
      <c r="BJ2">
        <v>4753.8648000000003</v>
      </c>
      <c r="BK2">
        <v>5377.47</v>
      </c>
      <c r="BL2">
        <v>5377.47</v>
      </c>
      <c r="BM2">
        <v>5377.47</v>
      </c>
      <c r="BN2" t="s">
        <v>876</v>
      </c>
      <c r="BO2">
        <v>0</v>
      </c>
      <c r="BP2">
        <v>0</v>
      </c>
      <c r="BQ2">
        <v>190.09</v>
      </c>
      <c r="BR2">
        <v>4</v>
      </c>
      <c r="BS2">
        <v>0.7</v>
      </c>
      <c r="BT2" t="s">
        <v>877</v>
      </c>
      <c r="BU2" t="s">
        <v>877</v>
      </c>
      <c r="BV2" t="s">
        <v>877</v>
      </c>
      <c r="BW2" t="s">
        <v>877</v>
      </c>
      <c r="BX2">
        <v>2200</v>
      </c>
      <c r="BY2">
        <v>5111827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10.08</v>
      </c>
      <c r="CH2">
        <v>876102</v>
      </c>
      <c r="CI2">
        <v>1721.35</v>
      </c>
      <c r="CJ2">
        <v>4132.18</v>
      </c>
      <c r="CK2">
        <v>1721.35</v>
      </c>
      <c r="CL2">
        <v>2410.83</v>
      </c>
      <c r="CM2">
        <v>0</v>
      </c>
      <c r="CN2" t="s">
        <v>878</v>
      </c>
      <c r="CO2">
        <v>1721.35</v>
      </c>
      <c r="CP2">
        <v>4132.18</v>
      </c>
      <c r="CQ2">
        <v>1721.35</v>
      </c>
      <c r="CR2">
        <v>2410.83</v>
      </c>
      <c r="CS2">
        <v>492</v>
      </c>
      <c r="CT2">
        <v>454.53980000000001</v>
      </c>
      <c r="CU2">
        <v>0</v>
      </c>
      <c r="CV2">
        <v>23.53</v>
      </c>
      <c r="CW2">
        <v>11.765000000000001</v>
      </c>
      <c r="CX2">
        <v>51.29</v>
      </c>
      <c r="CY2">
        <v>23.53</v>
      </c>
      <c r="CZ2">
        <v>27.76</v>
      </c>
      <c r="DA2">
        <v>0.98</v>
      </c>
      <c r="DB2">
        <v>0.98</v>
      </c>
      <c r="DC2">
        <v>0.98</v>
      </c>
      <c r="DD2">
        <v>0.98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15</v>
      </c>
      <c r="DL2">
        <v>3.75</v>
      </c>
      <c r="DM2">
        <v>169.74</v>
      </c>
      <c r="DN2">
        <v>42.435000000000002</v>
      </c>
      <c r="DO2">
        <v>408</v>
      </c>
      <c r="DP2">
        <v>169.74</v>
      </c>
      <c r="DQ2">
        <v>238.26</v>
      </c>
      <c r="DR2">
        <v>34.770000000000003</v>
      </c>
      <c r="DS2">
        <v>34.770000000000003</v>
      </c>
      <c r="DT2">
        <v>34.770000000000003</v>
      </c>
      <c r="DU2">
        <v>0</v>
      </c>
      <c r="DV2">
        <v>0</v>
      </c>
      <c r="DW2">
        <v>0</v>
      </c>
      <c r="DX2">
        <v>0</v>
      </c>
      <c r="DY2">
        <v>0</v>
      </c>
      <c r="DZ2">
        <v>2183.6945999999998</v>
      </c>
      <c r="EA2">
        <v>2269.5898000000002</v>
      </c>
      <c r="EB2">
        <v>4391.4845999999998</v>
      </c>
      <c r="EC2">
        <v>4753.8648000000003</v>
      </c>
      <c r="ED2">
        <v>2269.5898000000002</v>
      </c>
      <c r="EE2">
        <v>4753.8648000000003</v>
      </c>
      <c r="EF2" t="s">
        <v>879</v>
      </c>
      <c r="EG2">
        <v>0</v>
      </c>
      <c r="EH2">
        <v>0</v>
      </c>
      <c r="EI2">
        <v>212.02</v>
      </c>
      <c r="EJ2">
        <v>4</v>
      </c>
      <c r="EK2">
        <v>0.7</v>
      </c>
      <c r="EL2" t="s">
        <v>877</v>
      </c>
      <c r="EM2" t="s">
        <v>877</v>
      </c>
      <c r="EN2" t="s">
        <v>877</v>
      </c>
      <c r="EO2" t="s">
        <v>877</v>
      </c>
      <c r="EP2">
        <v>2200</v>
      </c>
      <c r="EQ2">
        <v>4674236</v>
      </c>
      <c r="ER2" s="22">
        <v>143303</v>
      </c>
      <c r="ES2">
        <v>172296</v>
      </c>
      <c r="ET2">
        <v>0</v>
      </c>
      <c r="EU2">
        <v>0</v>
      </c>
      <c r="EV2">
        <v>0</v>
      </c>
      <c r="EW2">
        <v>0</v>
      </c>
      <c r="EX2">
        <v>0</v>
      </c>
      <c r="EY2">
        <v>10.08</v>
      </c>
      <c r="EZ2">
        <v>722835</v>
      </c>
      <c r="FA2">
        <v>1661.38</v>
      </c>
      <c r="FB2">
        <v>3786.36</v>
      </c>
      <c r="FC2">
        <v>1661.38</v>
      </c>
      <c r="FD2">
        <v>2124.98</v>
      </c>
      <c r="FE2">
        <v>0</v>
      </c>
      <c r="FF2" t="s">
        <v>880</v>
      </c>
      <c r="FG2">
        <v>1661.38</v>
      </c>
      <c r="FH2">
        <v>3786.36</v>
      </c>
      <c r="FI2">
        <v>1661.38</v>
      </c>
      <c r="FJ2">
        <v>2124.98</v>
      </c>
      <c r="FK2">
        <v>472</v>
      </c>
      <c r="FL2">
        <v>416.49959999999999</v>
      </c>
      <c r="FM2">
        <v>0</v>
      </c>
      <c r="FN2">
        <v>20.88</v>
      </c>
      <c r="FO2">
        <v>10.44</v>
      </c>
      <c r="FP2">
        <v>44.87</v>
      </c>
      <c r="FQ2">
        <v>20.88</v>
      </c>
      <c r="FR2">
        <v>23.99</v>
      </c>
      <c r="FS2">
        <v>1.42</v>
      </c>
      <c r="FT2">
        <v>1.42</v>
      </c>
      <c r="FU2">
        <v>1.42</v>
      </c>
      <c r="FV2">
        <v>1.42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16</v>
      </c>
      <c r="GD2">
        <v>4</v>
      </c>
      <c r="GE2">
        <v>220.74</v>
      </c>
      <c r="GF2">
        <v>55.185000000000002</v>
      </c>
      <c r="GG2">
        <v>504</v>
      </c>
      <c r="GH2">
        <v>220.74</v>
      </c>
      <c r="GI2">
        <v>283.26</v>
      </c>
      <c r="GJ2">
        <v>34.770000000000003</v>
      </c>
      <c r="GK2">
        <v>34.770000000000003</v>
      </c>
      <c r="GL2">
        <v>34.770000000000003</v>
      </c>
      <c r="GM2">
        <v>0</v>
      </c>
      <c r="GN2">
        <v>0</v>
      </c>
      <c r="GO2">
        <v>0</v>
      </c>
      <c r="GP2">
        <v>0</v>
      </c>
      <c r="GQ2">
        <v>0</v>
      </c>
      <c r="GR2">
        <v>2157.4371000000001</v>
      </c>
      <c r="GS2">
        <v>2183.6945999999998</v>
      </c>
      <c r="GT2">
        <v>3953.7671</v>
      </c>
      <c r="GU2">
        <v>4391.4845999999998</v>
      </c>
      <c r="GV2">
        <v>2183.6945999999998</v>
      </c>
      <c r="GW2">
        <v>4391.4845999999998</v>
      </c>
      <c r="GX2" t="s">
        <v>881</v>
      </c>
      <c r="GY2">
        <v>0</v>
      </c>
      <c r="GZ2">
        <v>0</v>
      </c>
      <c r="HA2">
        <v>190.9</v>
      </c>
      <c r="HB2">
        <v>3</v>
      </c>
      <c r="HC2">
        <v>0.7</v>
      </c>
      <c r="HD2" t="s">
        <v>877</v>
      </c>
      <c r="HE2" t="s">
        <v>877</v>
      </c>
      <c r="HF2" t="s">
        <v>877</v>
      </c>
      <c r="HG2" t="s">
        <v>877</v>
      </c>
      <c r="HH2">
        <v>2200</v>
      </c>
      <c r="HI2">
        <v>4860045</v>
      </c>
      <c r="HJ2">
        <v>184246</v>
      </c>
      <c r="HK2">
        <v>172303</v>
      </c>
      <c r="HL2">
        <v>0</v>
      </c>
      <c r="HM2">
        <v>0</v>
      </c>
      <c r="HN2">
        <v>0</v>
      </c>
      <c r="HO2">
        <v>0</v>
      </c>
      <c r="HP2">
        <v>0</v>
      </c>
      <c r="HQ2">
        <v>11.06</v>
      </c>
      <c r="HR2">
        <v>704204</v>
      </c>
      <c r="HS2">
        <v>1673.62</v>
      </c>
      <c r="HT2">
        <v>3395.61</v>
      </c>
      <c r="HU2">
        <v>1673.62</v>
      </c>
      <c r="HV2">
        <v>1721.99</v>
      </c>
      <c r="HW2">
        <v>0</v>
      </c>
      <c r="HX2" t="s">
        <v>882</v>
      </c>
      <c r="HY2">
        <v>1673.62</v>
      </c>
      <c r="HZ2">
        <v>3395.61</v>
      </c>
      <c r="IA2">
        <v>1673.62</v>
      </c>
      <c r="IB2">
        <v>1721.99</v>
      </c>
      <c r="IC2">
        <v>383</v>
      </c>
      <c r="ID2">
        <v>373.51710000000003</v>
      </c>
      <c r="IE2">
        <v>0</v>
      </c>
      <c r="IF2">
        <v>18.71</v>
      </c>
      <c r="IG2">
        <v>9.3550000000000004</v>
      </c>
      <c r="IH2">
        <v>40.1</v>
      </c>
      <c r="II2">
        <v>18.71</v>
      </c>
      <c r="IJ2">
        <v>21.39</v>
      </c>
      <c r="IK2">
        <v>0.22</v>
      </c>
      <c r="IL2">
        <v>0.22</v>
      </c>
      <c r="IM2">
        <v>0.22</v>
      </c>
      <c r="IN2">
        <v>0.22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26</v>
      </c>
      <c r="IV2">
        <v>6.5</v>
      </c>
      <c r="IW2">
        <v>247.42</v>
      </c>
      <c r="IX2">
        <v>61.854999999999997</v>
      </c>
      <c r="IY2">
        <v>502</v>
      </c>
      <c r="IZ2">
        <v>247.42</v>
      </c>
      <c r="JA2">
        <v>254.58</v>
      </c>
      <c r="JB2">
        <v>32.369999999999997</v>
      </c>
      <c r="JC2">
        <v>32.369999999999997</v>
      </c>
      <c r="JD2">
        <v>32.369999999999997</v>
      </c>
      <c r="JE2">
        <v>0</v>
      </c>
      <c r="JF2">
        <v>0</v>
      </c>
      <c r="JG2">
        <v>0</v>
      </c>
      <c r="JH2">
        <v>0</v>
      </c>
      <c r="JI2">
        <v>0</v>
      </c>
      <c r="JJ2">
        <v>2157.4371000000001</v>
      </c>
      <c r="JK2">
        <v>3953.7671</v>
      </c>
      <c r="JL2" t="s">
        <v>883</v>
      </c>
      <c r="JM2">
        <v>0</v>
      </c>
      <c r="JN2">
        <v>0</v>
      </c>
      <c r="JO2">
        <v>207.39</v>
      </c>
      <c r="JP2">
        <v>3</v>
      </c>
      <c r="JQ2">
        <v>0.7</v>
      </c>
      <c r="JR2">
        <v>43954.6104003125</v>
      </c>
      <c r="JS2">
        <v>1</v>
      </c>
      <c r="JT2">
        <v>2</v>
      </c>
    </row>
    <row r="3" spans="1:280" x14ac:dyDescent="0.25">
      <c r="A3">
        <v>4728</v>
      </c>
      <c r="B3">
        <v>1894</v>
      </c>
      <c r="D3" t="s">
        <v>53</v>
      </c>
      <c r="E3" t="s">
        <v>54</v>
      </c>
      <c r="F3" t="s">
        <v>884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  <c r="U3">
        <v>0</v>
      </c>
      <c r="V3" t="s">
        <v>875</v>
      </c>
      <c r="W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G3">
        <v>0</v>
      </c>
      <c r="AH3">
        <v>0</v>
      </c>
      <c r="AI3">
        <v>0</v>
      </c>
      <c r="AJ3">
        <v>0</v>
      </c>
      <c r="AL3">
        <v>0</v>
      </c>
      <c r="AM3">
        <v>0</v>
      </c>
      <c r="AN3">
        <v>0</v>
      </c>
      <c r="AO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X3">
        <v>0</v>
      </c>
      <c r="AY3">
        <v>0</v>
      </c>
      <c r="AZ3">
        <v>0</v>
      </c>
      <c r="BB3">
        <v>0</v>
      </c>
      <c r="BC3">
        <v>0</v>
      </c>
      <c r="BD3">
        <v>0</v>
      </c>
      <c r="BF3">
        <v>0</v>
      </c>
      <c r="BG3">
        <v>0</v>
      </c>
      <c r="BH3">
        <v>2160.7649999999999</v>
      </c>
      <c r="BI3">
        <v>0</v>
      </c>
      <c r="BL3">
        <v>2160.7649999999999</v>
      </c>
      <c r="BN3" t="s">
        <v>876</v>
      </c>
      <c r="BO3">
        <v>0</v>
      </c>
      <c r="BP3">
        <v>0</v>
      </c>
      <c r="BQ3">
        <v>0</v>
      </c>
      <c r="BR3">
        <v>0</v>
      </c>
      <c r="BS3">
        <v>0</v>
      </c>
      <c r="BT3" t="s">
        <v>877</v>
      </c>
      <c r="BU3" t="s">
        <v>877</v>
      </c>
      <c r="BV3" t="s">
        <v>877</v>
      </c>
      <c r="BW3" t="s">
        <v>877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2095.12</v>
      </c>
      <c r="CK3">
        <v>2095.12</v>
      </c>
      <c r="CL3">
        <v>0</v>
      </c>
      <c r="CM3">
        <v>0</v>
      </c>
      <c r="CN3" t="s">
        <v>878</v>
      </c>
      <c r="CO3">
        <v>2095.12</v>
      </c>
      <c r="CQ3">
        <v>2095.12</v>
      </c>
      <c r="CR3">
        <v>0</v>
      </c>
      <c r="CS3">
        <v>0</v>
      </c>
      <c r="CT3">
        <v>0</v>
      </c>
      <c r="CU3">
        <v>0</v>
      </c>
      <c r="CV3">
        <v>27.76</v>
      </c>
      <c r="CW3">
        <v>13.88</v>
      </c>
      <c r="CY3">
        <v>27.76</v>
      </c>
      <c r="CZ3">
        <v>0</v>
      </c>
      <c r="DA3">
        <v>0</v>
      </c>
      <c r="DB3">
        <v>0</v>
      </c>
      <c r="DD3">
        <v>0</v>
      </c>
      <c r="DE3">
        <v>0</v>
      </c>
      <c r="DF3">
        <v>0</v>
      </c>
      <c r="DG3">
        <v>0</v>
      </c>
      <c r="DI3">
        <v>0</v>
      </c>
      <c r="DJ3">
        <v>0</v>
      </c>
      <c r="DK3">
        <v>0</v>
      </c>
      <c r="DL3">
        <v>0</v>
      </c>
      <c r="DM3">
        <v>207.06</v>
      </c>
      <c r="DN3">
        <v>51.765000000000001</v>
      </c>
      <c r="DP3">
        <v>207.06</v>
      </c>
      <c r="DQ3">
        <v>0</v>
      </c>
      <c r="DR3">
        <v>0</v>
      </c>
      <c r="DT3">
        <v>0</v>
      </c>
      <c r="DU3">
        <v>0</v>
      </c>
      <c r="DV3">
        <v>0</v>
      </c>
      <c r="DX3">
        <v>0</v>
      </c>
      <c r="DY3">
        <v>0</v>
      </c>
      <c r="DZ3">
        <v>1878.645</v>
      </c>
      <c r="EA3">
        <v>2160.7649999999999</v>
      </c>
      <c r="ED3">
        <v>2160.7649999999999</v>
      </c>
      <c r="EF3" t="s">
        <v>879</v>
      </c>
      <c r="EG3">
        <v>0</v>
      </c>
      <c r="EH3">
        <v>0</v>
      </c>
      <c r="EI3">
        <v>0</v>
      </c>
      <c r="EJ3">
        <v>0</v>
      </c>
      <c r="EK3">
        <v>0</v>
      </c>
      <c r="EL3" t="s">
        <v>877</v>
      </c>
      <c r="EM3" t="s">
        <v>877</v>
      </c>
      <c r="EN3" t="s">
        <v>877</v>
      </c>
      <c r="EO3" t="s">
        <v>877</v>
      </c>
      <c r="EQ3">
        <v>0</v>
      </c>
      <c r="ER3" s="22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1806.45</v>
      </c>
      <c r="FC3">
        <v>1806.45</v>
      </c>
      <c r="FD3">
        <v>0</v>
      </c>
      <c r="FE3">
        <v>0</v>
      </c>
      <c r="FF3" t="s">
        <v>880</v>
      </c>
      <c r="FG3">
        <v>1806.45</v>
      </c>
      <c r="FI3">
        <v>1806.45</v>
      </c>
      <c r="FJ3">
        <v>0</v>
      </c>
      <c r="FK3">
        <v>0</v>
      </c>
      <c r="FL3">
        <v>0</v>
      </c>
      <c r="FM3">
        <v>0</v>
      </c>
      <c r="FN3">
        <v>23.99</v>
      </c>
      <c r="FO3">
        <v>11.994999999999999</v>
      </c>
      <c r="FQ3">
        <v>23.99</v>
      </c>
      <c r="FR3">
        <v>0</v>
      </c>
      <c r="FS3">
        <v>0</v>
      </c>
      <c r="FT3">
        <v>0</v>
      </c>
      <c r="FV3">
        <v>0</v>
      </c>
      <c r="FW3">
        <v>0</v>
      </c>
      <c r="FX3">
        <v>0</v>
      </c>
      <c r="FY3">
        <v>0</v>
      </c>
      <c r="GA3">
        <v>0</v>
      </c>
      <c r="GB3">
        <v>0</v>
      </c>
      <c r="GC3">
        <v>0</v>
      </c>
      <c r="GD3">
        <v>0</v>
      </c>
      <c r="GE3">
        <v>240.8</v>
      </c>
      <c r="GF3">
        <v>60.2</v>
      </c>
      <c r="GH3">
        <v>240.8</v>
      </c>
      <c r="GI3">
        <v>0</v>
      </c>
      <c r="GJ3">
        <v>0</v>
      </c>
      <c r="GL3">
        <v>0</v>
      </c>
      <c r="GM3">
        <v>0</v>
      </c>
      <c r="GN3">
        <v>0</v>
      </c>
      <c r="GP3">
        <v>0</v>
      </c>
      <c r="GQ3">
        <v>0</v>
      </c>
      <c r="GR3">
        <v>1501.9775</v>
      </c>
      <c r="GS3">
        <v>1878.645</v>
      </c>
      <c r="GV3">
        <v>1878.645</v>
      </c>
      <c r="GX3" t="s">
        <v>881</v>
      </c>
      <c r="GY3">
        <v>0</v>
      </c>
      <c r="GZ3">
        <v>0</v>
      </c>
      <c r="HA3">
        <v>0</v>
      </c>
      <c r="HB3">
        <v>0</v>
      </c>
      <c r="HC3">
        <v>0</v>
      </c>
      <c r="HD3" t="s">
        <v>877</v>
      </c>
      <c r="HE3" t="s">
        <v>877</v>
      </c>
      <c r="HF3" t="s">
        <v>877</v>
      </c>
      <c r="HG3" t="s">
        <v>877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1438.13</v>
      </c>
      <c r="HU3">
        <v>1438.13</v>
      </c>
      <c r="HV3">
        <v>0</v>
      </c>
      <c r="HW3">
        <v>0</v>
      </c>
      <c r="HX3" t="s">
        <v>882</v>
      </c>
      <c r="HY3">
        <v>1438.13</v>
      </c>
      <c r="IA3">
        <v>1438.13</v>
      </c>
      <c r="IB3">
        <v>0</v>
      </c>
      <c r="IC3">
        <v>0</v>
      </c>
      <c r="ID3">
        <v>0</v>
      </c>
      <c r="IE3">
        <v>0</v>
      </c>
      <c r="IF3">
        <v>21.39</v>
      </c>
      <c r="IG3">
        <v>10.695</v>
      </c>
      <c r="II3">
        <v>21.39</v>
      </c>
      <c r="IJ3">
        <v>0</v>
      </c>
      <c r="IK3">
        <v>0</v>
      </c>
      <c r="IL3">
        <v>0</v>
      </c>
      <c r="IN3">
        <v>0</v>
      </c>
      <c r="IO3">
        <v>0</v>
      </c>
      <c r="IP3">
        <v>0</v>
      </c>
      <c r="IQ3">
        <v>0</v>
      </c>
      <c r="IS3">
        <v>0</v>
      </c>
      <c r="IT3">
        <v>0</v>
      </c>
      <c r="IU3">
        <v>0</v>
      </c>
      <c r="IV3">
        <v>0</v>
      </c>
      <c r="IW3">
        <v>212.61</v>
      </c>
      <c r="IX3">
        <v>53.152500000000003</v>
      </c>
      <c r="IZ3">
        <v>212.61</v>
      </c>
      <c r="JA3">
        <v>0</v>
      </c>
      <c r="JB3">
        <v>0</v>
      </c>
      <c r="JD3">
        <v>0</v>
      </c>
      <c r="JE3">
        <v>0</v>
      </c>
      <c r="JF3">
        <v>0</v>
      </c>
      <c r="JH3">
        <v>0</v>
      </c>
      <c r="JI3">
        <v>0</v>
      </c>
      <c r="JJ3">
        <v>1501.9775</v>
      </c>
      <c r="JL3" t="s">
        <v>883</v>
      </c>
      <c r="JM3">
        <v>0</v>
      </c>
      <c r="JN3">
        <v>0</v>
      </c>
      <c r="JO3">
        <v>0</v>
      </c>
      <c r="JP3">
        <v>0</v>
      </c>
      <c r="JQ3">
        <v>0</v>
      </c>
      <c r="JR3">
        <v>43954.6104003125</v>
      </c>
      <c r="JS3">
        <v>1</v>
      </c>
      <c r="JT3">
        <v>3</v>
      </c>
    </row>
    <row r="4" spans="1:280" x14ac:dyDescent="0.25">
      <c r="A4">
        <v>4759</v>
      </c>
      <c r="B4">
        <v>1894</v>
      </c>
      <c r="D4" t="s">
        <v>53</v>
      </c>
      <c r="E4" t="s">
        <v>54</v>
      </c>
      <c r="F4" t="s">
        <v>885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 t="s">
        <v>875</v>
      </c>
      <c r="W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G4">
        <v>0</v>
      </c>
      <c r="AH4">
        <v>0</v>
      </c>
      <c r="AI4">
        <v>0</v>
      </c>
      <c r="AJ4">
        <v>0</v>
      </c>
      <c r="AL4">
        <v>0</v>
      </c>
      <c r="AM4">
        <v>0</v>
      </c>
      <c r="AN4">
        <v>0</v>
      </c>
      <c r="AO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X4">
        <v>0</v>
      </c>
      <c r="AY4">
        <v>0</v>
      </c>
      <c r="AZ4">
        <v>0</v>
      </c>
      <c r="BB4">
        <v>0</v>
      </c>
      <c r="BC4">
        <v>0</v>
      </c>
      <c r="BD4">
        <v>0</v>
      </c>
      <c r="BF4">
        <v>0</v>
      </c>
      <c r="BG4">
        <v>0</v>
      </c>
      <c r="BH4">
        <v>323.51</v>
      </c>
      <c r="BI4">
        <v>0</v>
      </c>
      <c r="BL4">
        <v>323.51</v>
      </c>
      <c r="BN4" t="s">
        <v>876</v>
      </c>
      <c r="BO4">
        <v>0</v>
      </c>
      <c r="BP4">
        <v>0</v>
      </c>
      <c r="BQ4">
        <v>0</v>
      </c>
      <c r="BR4">
        <v>0</v>
      </c>
      <c r="BS4">
        <v>0</v>
      </c>
      <c r="BT4" t="s">
        <v>877</v>
      </c>
      <c r="BU4" t="s">
        <v>877</v>
      </c>
      <c r="BV4" t="s">
        <v>877</v>
      </c>
      <c r="BW4" t="s">
        <v>877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315.70999999999998</v>
      </c>
      <c r="CK4">
        <v>315.70999999999998</v>
      </c>
      <c r="CL4">
        <v>0</v>
      </c>
      <c r="CM4">
        <v>0</v>
      </c>
      <c r="CN4" t="s">
        <v>878</v>
      </c>
      <c r="CO4">
        <v>315.70999999999998</v>
      </c>
      <c r="CQ4">
        <v>315.70999999999998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Y4">
        <v>0</v>
      </c>
      <c r="CZ4">
        <v>0</v>
      </c>
      <c r="DA4">
        <v>0</v>
      </c>
      <c r="DB4">
        <v>0</v>
      </c>
      <c r="DD4">
        <v>0</v>
      </c>
      <c r="DE4">
        <v>0</v>
      </c>
      <c r="DF4">
        <v>0</v>
      </c>
      <c r="DG4">
        <v>0</v>
      </c>
      <c r="DI4">
        <v>0</v>
      </c>
      <c r="DJ4">
        <v>0</v>
      </c>
      <c r="DK4">
        <v>0</v>
      </c>
      <c r="DL4">
        <v>0</v>
      </c>
      <c r="DM4">
        <v>31.2</v>
      </c>
      <c r="DN4">
        <v>7.8</v>
      </c>
      <c r="DP4">
        <v>31.2</v>
      </c>
      <c r="DQ4">
        <v>0</v>
      </c>
      <c r="DR4">
        <v>0</v>
      </c>
      <c r="DT4">
        <v>0</v>
      </c>
      <c r="DU4">
        <v>0</v>
      </c>
      <c r="DV4">
        <v>0</v>
      </c>
      <c r="DX4">
        <v>0</v>
      </c>
      <c r="DY4">
        <v>0</v>
      </c>
      <c r="DZ4">
        <v>329.14499999999998</v>
      </c>
      <c r="EA4">
        <v>323.51</v>
      </c>
      <c r="ED4">
        <v>329.14499999999998</v>
      </c>
      <c r="EF4" t="s">
        <v>879</v>
      </c>
      <c r="EG4">
        <v>0</v>
      </c>
      <c r="EH4">
        <v>0</v>
      </c>
      <c r="EI4">
        <v>0</v>
      </c>
      <c r="EJ4">
        <v>0</v>
      </c>
      <c r="EK4">
        <v>0</v>
      </c>
      <c r="EL4" t="s">
        <v>877</v>
      </c>
      <c r="EM4" t="s">
        <v>877</v>
      </c>
      <c r="EN4" t="s">
        <v>877</v>
      </c>
      <c r="EO4" t="s">
        <v>877</v>
      </c>
      <c r="EQ4">
        <v>0</v>
      </c>
      <c r="ER4" s="22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318.52999999999997</v>
      </c>
      <c r="FC4">
        <v>318.52999999999997</v>
      </c>
      <c r="FD4">
        <v>0</v>
      </c>
      <c r="FE4">
        <v>0</v>
      </c>
      <c r="FF4" t="s">
        <v>880</v>
      </c>
      <c r="FG4">
        <v>318.52999999999997</v>
      </c>
      <c r="FI4">
        <v>318.52999999999997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Q4">
        <v>0</v>
      </c>
      <c r="FR4">
        <v>0</v>
      </c>
      <c r="FS4">
        <v>0</v>
      </c>
      <c r="FT4">
        <v>0</v>
      </c>
      <c r="FV4">
        <v>0</v>
      </c>
      <c r="FW4">
        <v>0</v>
      </c>
      <c r="FX4">
        <v>0</v>
      </c>
      <c r="FY4">
        <v>0</v>
      </c>
      <c r="GA4">
        <v>0</v>
      </c>
      <c r="GB4">
        <v>0</v>
      </c>
      <c r="GC4">
        <v>0</v>
      </c>
      <c r="GD4">
        <v>0</v>
      </c>
      <c r="GE4">
        <v>42.46</v>
      </c>
      <c r="GF4">
        <v>10.615</v>
      </c>
      <c r="GH4">
        <v>42.46</v>
      </c>
      <c r="GI4">
        <v>0</v>
      </c>
      <c r="GJ4">
        <v>0</v>
      </c>
      <c r="GL4">
        <v>0</v>
      </c>
      <c r="GM4">
        <v>0</v>
      </c>
      <c r="GN4">
        <v>0</v>
      </c>
      <c r="GP4">
        <v>0</v>
      </c>
      <c r="GQ4">
        <v>0</v>
      </c>
      <c r="GR4">
        <v>294.35250000000002</v>
      </c>
      <c r="GS4">
        <v>329.14499999999998</v>
      </c>
      <c r="GV4">
        <v>329.14499999999998</v>
      </c>
      <c r="GX4" t="s">
        <v>881</v>
      </c>
      <c r="GY4">
        <v>0</v>
      </c>
      <c r="GZ4">
        <v>0</v>
      </c>
      <c r="HA4">
        <v>0</v>
      </c>
      <c r="HB4">
        <v>0</v>
      </c>
      <c r="HC4">
        <v>0</v>
      </c>
      <c r="HD4" t="s">
        <v>877</v>
      </c>
      <c r="HE4" t="s">
        <v>877</v>
      </c>
      <c r="HF4" t="s">
        <v>877</v>
      </c>
      <c r="HG4" t="s">
        <v>877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283.86</v>
      </c>
      <c r="HU4">
        <v>283.86</v>
      </c>
      <c r="HV4">
        <v>0</v>
      </c>
      <c r="HW4">
        <v>0</v>
      </c>
      <c r="HX4" t="s">
        <v>882</v>
      </c>
      <c r="HY4">
        <v>283.86</v>
      </c>
      <c r="IA4">
        <v>283.86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I4">
        <v>0</v>
      </c>
      <c r="IJ4">
        <v>0</v>
      </c>
      <c r="IK4">
        <v>0</v>
      </c>
      <c r="IL4">
        <v>0</v>
      </c>
      <c r="IN4">
        <v>0</v>
      </c>
      <c r="IO4">
        <v>0</v>
      </c>
      <c r="IP4">
        <v>0</v>
      </c>
      <c r="IQ4">
        <v>0</v>
      </c>
      <c r="IS4">
        <v>0</v>
      </c>
      <c r="IT4">
        <v>0</v>
      </c>
      <c r="IU4">
        <v>0</v>
      </c>
      <c r="IV4">
        <v>0</v>
      </c>
      <c r="IW4">
        <v>41.97</v>
      </c>
      <c r="IX4">
        <v>10.4925</v>
      </c>
      <c r="IZ4">
        <v>41.97</v>
      </c>
      <c r="JA4">
        <v>0</v>
      </c>
      <c r="JB4">
        <v>0</v>
      </c>
      <c r="JD4">
        <v>0</v>
      </c>
      <c r="JE4">
        <v>0</v>
      </c>
      <c r="JF4">
        <v>0</v>
      </c>
      <c r="JH4">
        <v>0</v>
      </c>
      <c r="JI4">
        <v>0</v>
      </c>
      <c r="JJ4">
        <v>294.35250000000002</v>
      </c>
      <c r="JL4" t="s">
        <v>883</v>
      </c>
      <c r="JM4">
        <v>0</v>
      </c>
      <c r="JN4">
        <v>0</v>
      </c>
      <c r="JO4">
        <v>0</v>
      </c>
      <c r="JP4">
        <v>0</v>
      </c>
      <c r="JQ4">
        <v>0</v>
      </c>
      <c r="JR4">
        <v>43954.6104003125</v>
      </c>
      <c r="JS4">
        <v>1</v>
      </c>
      <c r="JT4">
        <v>3</v>
      </c>
    </row>
    <row r="5" spans="1:280" x14ac:dyDescent="0.25">
      <c r="A5">
        <v>1895</v>
      </c>
      <c r="B5">
        <v>1895</v>
      </c>
      <c r="C5" t="s">
        <v>55</v>
      </c>
      <c r="D5" t="s">
        <v>53</v>
      </c>
      <c r="E5" t="s">
        <v>56</v>
      </c>
      <c r="G5">
        <v>2106</v>
      </c>
      <c r="H5">
        <v>712000</v>
      </c>
      <c r="I5">
        <v>10000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12.9</v>
      </c>
      <c r="Q5">
        <v>275000</v>
      </c>
      <c r="R5">
        <v>92</v>
      </c>
      <c r="S5">
        <v>92</v>
      </c>
      <c r="T5">
        <v>92</v>
      </c>
      <c r="U5">
        <v>0</v>
      </c>
      <c r="V5" t="s">
        <v>875</v>
      </c>
      <c r="W5">
        <v>92</v>
      </c>
      <c r="X5">
        <v>92</v>
      </c>
      <c r="Y5">
        <v>92</v>
      </c>
      <c r="Z5">
        <v>0</v>
      </c>
      <c r="AA5">
        <v>5</v>
      </c>
      <c r="AB5">
        <v>5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16</v>
      </c>
      <c r="AV5">
        <v>4</v>
      </c>
      <c r="AW5">
        <v>16</v>
      </c>
      <c r="AX5">
        <v>16</v>
      </c>
      <c r="AY5">
        <v>0</v>
      </c>
      <c r="AZ5">
        <v>0</v>
      </c>
      <c r="BA5">
        <v>52.28</v>
      </c>
      <c r="BB5">
        <v>0</v>
      </c>
      <c r="BC5">
        <v>52.28</v>
      </c>
      <c r="BD5">
        <v>0</v>
      </c>
      <c r="BE5">
        <v>50.46</v>
      </c>
      <c r="BF5">
        <v>0</v>
      </c>
      <c r="BG5">
        <v>50.46</v>
      </c>
      <c r="BH5">
        <v>5</v>
      </c>
      <c r="BI5">
        <v>101</v>
      </c>
      <c r="BJ5">
        <v>210.08</v>
      </c>
      <c r="BK5">
        <v>203.74</v>
      </c>
      <c r="BL5">
        <v>101</v>
      </c>
      <c r="BM5">
        <v>210.08</v>
      </c>
      <c r="BN5" t="s">
        <v>876</v>
      </c>
      <c r="BO5">
        <v>0</v>
      </c>
      <c r="BP5">
        <v>0</v>
      </c>
      <c r="BQ5">
        <v>2989.13</v>
      </c>
      <c r="BR5">
        <v>94</v>
      </c>
      <c r="BS5">
        <v>0.9</v>
      </c>
      <c r="BT5" t="s">
        <v>877</v>
      </c>
      <c r="BU5" t="s">
        <v>877</v>
      </c>
      <c r="BV5" t="s">
        <v>877</v>
      </c>
      <c r="BW5" t="s">
        <v>877</v>
      </c>
      <c r="BX5">
        <v>2106</v>
      </c>
      <c r="BY5">
        <v>710000</v>
      </c>
      <c r="BZ5">
        <v>10000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12.9</v>
      </c>
      <c r="CH5">
        <v>270000</v>
      </c>
      <c r="CI5">
        <v>0</v>
      </c>
      <c r="CJ5">
        <v>98.34</v>
      </c>
      <c r="CK5">
        <v>0</v>
      </c>
      <c r="CL5">
        <v>98.34</v>
      </c>
      <c r="CM5">
        <v>0</v>
      </c>
      <c r="CN5" t="s">
        <v>878</v>
      </c>
      <c r="CO5">
        <v>0</v>
      </c>
      <c r="CP5">
        <v>98.34</v>
      </c>
      <c r="CQ5">
        <v>0</v>
      </c>
      <c r="CR5">
        <v>98.34</v>
      </c>
      <c r="CS5">
        <v>5</v>
      </c>
      <c r="CT5">
        <v>5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16</v>
      </c>
      <c r="DP5">
        <v>0</v>
      </c>
      <c r="DQ5">
        <v>16</v>
      </c>
      <c r="DR5">
        <v>0</v>
      </c>
      <c r="DS5">
        <v>52.28</v>
      </c>
      <c r="DT5">
        <v>0</v>
      </c>
      <c r="DU5">
        <v>52.28</v>
      </c>
      <c r="DV5">
        <v>0</v>
      </c>
      <c r="DW5">
        <v>50.46</v>
      </c>
      <c r="DX5">
        <v>0</v>
      </c>
      <c r="DY5">
        <v>50.46</v>
      </c>
      <c r="DZ5">
        <v>9.5050000000000008</v>
      </c>
      <c r="EA5">
        <v>5</v>
      </c>
      <c r="EB5">
        <v>217.25</v>
      </c>
      <c r="EC5">
        <v>210.08</v>
      </c>
      <c r="ED5">
        <v>9.5050000000000008</v>
      </c>
      <c r="EE5">
        <v>217.25</v>
      </c>
      <c r="EF5" t="s">
        <v>879</v>
      </c>
      <c r="EG5">
        <v>0</v>
      </c>
      <c r="EH5">
        <v>0</v>
      </c>
      <c r="EI5">
        <v>2745.58</v>
      </c>
      <c r="EJ5">
        <v>93</v>
      </c>
      <c r="EK5">
        <v>0.9</v>
      </c>
      <c r="EL5" t="s">
        <v>877</v>
      </c>
      <c r="EM5" t="s">
        <v>877</v>
      </c>
      <c r="EN5" t="s">
        <v>877</v>
      </c>
      <c r="EO5" t="s">
        <v>877</v>
      </c>
      <c r="EP5">
        <v>2106</v>
      </c>
      <c r="EQ5">
        <v>1009444</v>
      </c>
      <c r="ER5" s="22">
        <v>10117</v>
      </c>
      <c r="ES5">
        <v>6523</v>
      </c>
      <c r="ET5">
        <v>0</v>
      </c>
      <c r="EU5">
        <v>0</v>
      </c>
      <c r="EV5">
        <v>0</v>
      </c>
      <c r="EW5">
        <v>0</v>
      </c>
      <c r="EX5">
        <v>0</v>
      </c>
      <c r="EY5">
        <v>12.9</v>
      </c>
      <c r="EZ5">
        <v>267187</v>
      </c>
      <c r="FA5">
        <v>0</v>
      </c>
      <c r="FB5">
        <v>100.76</v>
      </c>
      <c r="FC5">
        <v>0</v>
      </c>
      <c r="FD5">
        <v>100.76</v>
      </c>
      <c r="FE5">
        <v>0</v>
      </c>
      <c r="FF5" t="s">
        <v>880</v>
      </c>
      <c r="FG5">
        <v>0</v>
      </c>
      <c r="FH5">
        <v>100.76</v>
      </c>
      <c r="FI5">
        <v>0</v>
      </c>
      <c r="FJ5">
        <v>100.76</v>
      </c>
      <c r="FK5">
        <v>10</v>
      </c>
      <c r="FL5">
        <v>10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-1.98</v>
      </c>
      <c r="GF5">
        <v>-0.495</v>
      </c>
      <c r="GG5">
        <v>15</v>
      </c>
      <c r="GH5">
        <v>-1.98</v>
      </c>
      <c r="GI5">
        <v>16.98</v>
      </c>
      <c r="GJ5">
        <v>0</v>
      </c>
      <c r="GK5">
        <v>52.28</v>
      </c>
      <c r="GL5">
        <v>0</v>
      </c>
      <c r="GM5">
        <v>52.28</v>
      </c>
      <c r="GN5">
        <v>0</v>
      </c>
      <c r="GO5">
        <v>50.46</v>
      </c>
      <c r="GP5">
        <v>0</v>
      </c>
      <c r="GQ5">
        <v>50.46</v>
      </c>
      <c r="GR5">
        <v>9.7614000000000001</v>
      </c>
      <c r="GS5">
        <v>9.5050000000000008</v>
      </c>
      <c r="GT5">
        <v>201.62139999999999</v>
      </c>
      <c r="GU5">
        <v>217.25</v>
      </c>
      <c r="GV5">
        <v>9.7614000000000001</v>
      </c>
      <c r="GW5">
        <v>217.25</v>
      </c>
      <c r="GX5" t="s">
        <v>881</v>
      </c>
      <c r="GY5">
        <v>0</v>
      </c>
      <c r="GZ5">
        <v>0</v>
      </c>
      <c r="HA5">
        <v>2651.72</v>
      </c>
      <c r="HB5">
        <v>94</v>
      </c>
      <c r="HC5">
        <v>0.9</v>
      </c>
      <c r="HD5" t="s">
        <v>877</v>
      </c>
      <c r="HE5" t="s">
        <v>877</v>
      </c>
      <c r="HF5" t="s">
        <v>877</v>
      </c>
      <c r="HG5" t="s">
        <v>877</v>
      </c>
      <c r="HH5">
        <v>2106</v>
      </c>
      <c r="HI5">
        <v>332418</v>
      </c>
      <c r="HJ5">
        <v>3748</v>
      </c>
      <c r="HK5">
        <v>4687</v>
      </c>
      <c r="HL5">
        <v>0</v>
      </c>
      <c r="HM5">
        <v>0</v>
      </c>
      <c r="HN5">
        <v>0</v>
      </c>
      <c r="HO5">
        <v>0</v>
      </c>
      <c r="HP5">
        <v>0</v>
      </c>
      <c r="HQ5">
        <v>12.33</v>
      </c>
      <c r="HR5">
        <v>291201</v>
      </c>
      <c r="HS5">
        <v>0</v>
      </c>
      <c r="HT5">
        <v>88.74</v>
      </c>
      <c r="HU5">
        <v>0</v>
      </c>
      <c r="HV5">
        <v>88.74</v>
      </c>
      <c r="HW5">
        <v>0</v>
      </c>
      <c r="HX5" t="s">
        <v>882</v>
      </c>
      <c r="HY5">
        <v>0</v>
      </c>
      <c r="HZ5">
        <v>88.74</v>
      </c>
      <c r="IA5">
        <v>0</v>
      </c>
      <c r="IB5">
        <v>88.74</v>
      </c>
      <c r="IC5">
        <v>10</v>
      </c>
      <c r="ID5">
        <v>9.7614000000000001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11</v>
      </c>
      <c r="IZ5">
        <v>0</v>
      </c>
      <c r="JA5">
        <v>11</v>
      </c>
      <c r="JB5">
        <v>0</v>
      </c>
      <c r="JC5">
        <v>49.91</v>
      </c>
      <c r="JD5">
        <v>0</v>
      </c>
      <c r="JE5">
        <v>49.91</v>
      </c>
      <c r="JF5">
        <v>0</v>
      </c>
      <c r="JG5">
        <v>50.46</v>
      </c>
      <c r="JH5">
        <v>0</v>
      </c>
      <c r="JI5">
        <v>50.46</v>
      </c>
      <c r="JJ5">
        <v>9.7614000000000001</v>
      </c>
      <c r="JK5">
        <v>201.62139999999999</v>
      </c>
      <c r="JL5" t="s">
        <v>883</v>
      </c>
      <c r="JM5">
        <v>0</v>
      </c>
      <c r="JN5">
        <v>0</v>
      </c>
      <c r="JO5">
        <v>3281.51</v>
      </c>
      <c r="JP5">
        <v>95</v>
      </c>
      <c r="JQ5">
        <v>0.9</v>
      </c>
      <c r="JR5">
        <v>43954.6104003125</v>
      </c>
      <c r="JS5">
        <v>1</v>
      </c>
      <c r="JT5">
        <v>2</v>
      </c>
    </row>
    <row r="6" spans="1:280" x14ac:dyDescent="0.25">
      <c r="A6">
        <v>3351</v>
      </c>
      <c r="B6">
        <v>1895</v>
      </c>
      <c r="D6" t="s">
        <v>53</v>
      </c>
      <c r="E6" t="s">
        <v>56</v>
      </c>
      <c r="F6" t="s">
        <v>886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T6">
        <v>0</v>
      </c>
      <c r="U6">
        <v>0</v>
      </c>
      <c r="V6" t="s">
        <v>875</v>
      </c>
      <c r="W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G6">
        <v>0</v>
      </c>
      <c r="AH6">
        <v>0</v>
      </c>
      <c r="AI6">
        <v>0</v>
      </c>
      <c r="AJ6">
        <v>0</v>
      </c>
      <c r="AL6">
        <v>0</v>
      </c>
      <c r="AM6">
        <v>0</v>
      </c>
      <c r="AN6">
        <v>0</v>
      </c>
      <c r="AO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X6">
        <v>0</v>
      </c>
      <c r="AY6">
        <v>0</v>
      </c>
      <c r="AZ6">
        <v>52.28</v>
      </c>
      <c r="BB6">
        <v>52.28</v>
      </c>
      <c r="BC6">
        <v>0</v>
      </c>
      <c r="BD6">
        <v>50.46</v>
      </c>
      <c r="BF6">
        <v>50.46</v>
      </c>
      <c r="BG6">
        <v>0</v>
      </c>
      <c r="BH6">
        <v>205.08</v>
      </c>
      <c r="BI6">
        <v>102.74</v>
      </c>
      <c r="BL6">
        <v>205.08</v>
      </c>
      <c r="BN6" t="s">
        <v>876</v>
      </c>
      <c r="BO6">
        <v>0</v>
      </c>
      <c r="BP6">
        <v>0</v>
      </c>
      <c r="BQ6">
        <v>0</v>
      </c>
      <c r="BR6">
        <v>0</v>
      </c>
      <c r="BS6">
        <v>0</v>
      </c>
      <c r="BT6" t="s">
        <v>877</v>
      </c>
      <c r="BU6" t="s">
        <v>877</v>
      </c>
      <c r="BV6" t="s">
        <v>877</v>
      </c>
      <c r="BW6" t="s">
        <v>877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98.34</v>
      </c>
      <c r="CK6">
        <v>98.34</v>
      </c>
      <c r="CL6">
        <v>0</v>
      </c>
      <c r="CM6">
        <v>0</v>
      </c>
      <c r="CN6" t="s">
        <v>878</v>
      </c>
      <c r="CO6">
        <v>98.34</v>
      </c>
      <c r="CQ6">
        <v>98.34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Y6">
        <v>0</v>
      </c>
      <c r="CZ6">
        <v>0</v>
      </c>
      <c r="DA6">
        <v>0</v>
      </c>
      <c r="DB6">
        <v>0</v>
      </c>
      <c r="DD6">
        <v>0</v>
      </c>
      <c r="DE6">
        <v>0</v>
      </c>
      <c r="DF6">
        <v>0</v>
      </c>
      <c r="DG6">
        <v>0</v>
      </c>
      <c r="DI6">
        <v>0</v>
      </c>
      <c r="DJ6">
        <v>0</v>
      </c>
      <c r="DK6">
        <v>0</v>
      </c>
      <c r="DL6">
        <v>0</v>
      </c>
      <c r="DM6">
        <v>16</v>
      </c>
      <c r="DN6">
        <v>4</v>
      </c>
      <c r="DP6">
        <v>16</v>
      </c>
      <c r="DQ6">
        <v>0</v>
      </c>
      <c r="DR6">
        <v>52.28</v>
      </c>
      <c r="DT6">
        <v>52.28</v>
      </c>
      <c r="DU6">
        <v>0</v>
      </c>
      <c r="DV6">
        <v>50.46</v>
      </c>
      <c r="DX6">
        <v>50.46</v>
      </c>
      <c r="DY6">
        <v>0</v>
      </c>
      <c r="DZ6">
        <v>207.745</v>
      </c>
      <c r="EA6">
        <v>205.08</v>
      </c>
      <c r="ED6">
        <v>207.745</v>
      </c>
      <c r="EF6" t="s">
        <v>879</v>
      </c>
      <c r="EG6">
        <v>0</v>
      </c>
      <c r="EH6">
        <v>0</v>
      </c>
      <c r="EI6">
        <v>0</v>
      </c>
      <c r="EJ6">
        <v>0</v>
      </c>
      <c r="EK6">
        <v>0</v>
      </c>
      <c r="EL6" t="s">
        <v>877</v>
      </c>
      <c r="EM6" t="s">
        <v>877</v>
      </c>
      <c r="EN6" t="s">
        <v>877</v>
      </c>
      <c r="EO6" t="s">
        <v>877</v>
      </c>
      <c r="EQ6">
        <v>0</v>
      </c>
      <c r="ER6" s="22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100.76</v>
      </c>
      <c r="FC6">
        <v>100.76</v>
      </c>
      <c r="FD6">
        <v>0</v>
      </c>
      <c r="FE6">
        <v>0</v>
      </c>
      <c r="FF6" t="s">
        <v>880</v>
      </c>
      <c r="FG6">
        <v>100.76</v>
      </c>
      <c r="FI6">
        <v>100.76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Q6">
        <v>0</v>
      </c>
      <c r="FR6">
        <v>0</v>
      </c>
      <c r="FS6">
        <v>0</v>
      </c>
      <c r="FT6">
        <v>0</v>
      </c>
      <c r="FV6">
        <v>0</v>
      </c>
      <c r="FW6">
        <v>0</v>
      </c>
      <c r="FX6">
        <v>0</v>
      </c>
      <c r="FY6">
        <v>0</v>
      </c>
      <c r="GA6">
        <v>0</v>
      </c>
      <c r="GB6">
        <v>0</v>
      </c>
      <c r="GC6">
        <v>0</v>
      </c>
      <c r="GD6">
        <v>0</v>
      </c>
      <c r="GE6">
        <v>16.98</v>
      </c>
      <c r="GF6">
        <v>4.2450000000000001</v>
      </c>
      <c r="GH6">
        <v>16.98</v>
      </c>
      <c r="GI6">
        <v>0</v>
      </c>
      <c r="GJ6">
        <v>52.28</v>
      </c>
      <c r="GL6">
        <v>52.28</v>
      </c>
      <c r="GM6">
        <v>0</v>
      </c>
      <c r="GN6">
        <v>50.46</v>
      </c>
      <c r="GP6">
        <v>50.46</v>
      </c>
      <c r="GQ6">
        <v>0</v>
      </c>
      <c r="GR6">
        <v>191.86</v>
      </c>
      <c r="GS6">
        <v>207.745</v>
      </c>
      <c r="GV6">
        <v>207.745</v>
      </c>
      <c r="GX6" t="s">
        <v>881</v>
      </c>
      <c r="GY6">
        <v>0</v>
      </c>
      <c r="GZ6">
        <v>0</v>
      </c>
      <c r="HA6">
        <v>0</v>
      </c>
      <c r="HB6">
        <v>0</v>
      </c>
      <c r="HC6">
        <v>0</v>
      </c>
      <c r="HD6" t="s">
        <v>877</v>
      </c>
      <c r="HE6" t="s">
        <v>877</v>
      </c>
      <c r="HF6" t="s">
        <v>877</v>
      </c>
      <c r="HG6" t="s">
        <v>877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88.74</v>
      </c>
      <c r="HU6">
        <v>88.74</v>
      </c>
      <c r="HV6">
        <v>0</v>
      </c>
      <c r="HW6">
        <v>0</v>
      </c>
      <c r="HX6" t="s">
        <v>882</v>
      </c>
      <c r="HY6">
        <v>88.74</v>
      </c>
      <c r="IA6">
        <v>88.74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I6">
        <v>0</v>
      </c>
      <c r="IJ6">
        <v>0</v>
      </c>
      <c r="IK6">
        <v>0</v>
      </c>
      <c r="IL6">
        <v>0</v>
      </c>
      <c r="IN6">
        <v>0</v>
      </c>
      <c r="IO6">
        <v>0</v>
      </c>
      <c r="IP6">
        <v>0</v>
      </c>
      <c r="IQ6">
        <v>0</v>
      </c>
      <c r="IS6">
        <v>0</v>
      </c>
      <c r="IT6">
        <v>0</v>
      </c>
      <c r="IU6">
        <v>0</v>
      </c>
      <c r="IV6">
        <v>0</v>
      </c>
      <c r="IW6">
        <v>11</v>
      </c>
      <c r="IX6">
        <v>2.75</v>
      </c>
      <c r="IZ6">
        <v>11</v>
      </c>
      <c r="JA6">
        <v>0</v>
      </c>
      <c r="JB6">
        <v>49.91</v>
      </c>
      <c r="JD6">
        <v>49.91</v>
      </c>
      <c r="JE6">
        <v>0</v>
      </c>
      <c r="JF6">
        <v>50.46</v>
      </c>
      <c r="JH6">
        <v>50.46</v>
      </c>
      <c r="JI6">
        <v>0</v>
      </c>
      <c r="JJ6">
        <v>191.86</v>
      </c>
      <c r="JL6" t="s">
        <v>883</v>
      </c>
      <c r="JM6">
        <v>0</v>
      </c>
      <c r="JN6">
        <v>0</v>
      </c>
      <c r="JO6">
        <v>0</v>
      </c>
      <c r="JP6">
        <v>0</v>
      </c>
      <c r="JQ6">
        <v>0</v>
      </c>
      <c r="JR6">
        <v>43954.6104003125</v>
      </c>
      <c r="JS6">
        <v>1</v>
      </c>
      <c r="JT6">
        <v>3</v>
      </c>
    </row>
    <row r="7" spans="1:280" x14ac:dyDescent="0.25">
      <c r="A7">
        <v>1896</v>
      </c>
      <c r="B7">
        <v>1896</v>
      </c>
      <c r="C7" t="s">
        <v>57</v>
      </c>
      <c r="D7" t="s">
        <v>53</v>
      </c>
      <c r="E7" t="s">
        <v>58</v>
      </c>
      <c r="G7">
        <v>2200</v>
      </c>
      <c r="H7">
        <v>280000</v>
      </c>
      <c r="I7">
        <v>0</v>
      </c>
      <c r="J7">
        <v>0</v>
      </c>
      <c r="K7">
        <v>0</v>
      </c>
      <c r="L7">
        <v>0</v>
      </c>
      <c r="M7">
        <v>0</v>
      </c>
      <c r="N7">
        <v>1602</v>
      </c>
      <c r="O7">
        <v>0</v>
      </c>
      <c r="P7">
        <v>14.28</v>
      </c>
      <c r="Q7">
        <v>376957</v>
      </c>
      <c r="R7">
        <v>43</v>
      </c>
      <c r="S7">
        <v>43</v>
      </c>
      <c r="T7">
        <v>43</v>
      </c>
      <c r="U7">
        <v>0</v>
      </c>
      <c r="V7" t="s">
        <v>875</v>
      </c>
      <c r="W7">
        <v>43</v>
      </c>
      <c r="X7">
        <v>43</v>
      </c>
      <c r="Y7">
        <v>43</v>
      </c>
      <c r="Z7">
        <v>0</v>
      </c>
      <c r="AA7">
        <v>8</v>
      </c>
      <c r="AB7">
        <v>4.7300000000000004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6</v>
      </c>
      <c r="AV7">
        <v>1.5</v>
      </c>
      <c r="AW7">
        <v>6</v>
      </c>
      <c r="AX7">
        <v>6</v>
      </c>
      <c r="AY7">
        <v>0</v>
      </c>
      <c r="AZ7">
        <v>0</v>
      </c>
      <c r="BA7">
        <v>25.54</v>
      </c>
      <c r="BB7">
        <v>0</v>
      </c>
      <c r="BC7">
        <v>25.54</v>
      </c>
      <c r="BD7">
        <v>0</v>
      </c>
      <c r="BE7">
        <v>50.46</v>
      </c>
      <c r="BF7">
        <v>0</v>
      </c>
      <c r="BG7">
        <v>50.46</v>
      </c>
      <c r="BH7">
        <v>4.3989000000000003</v>
      </c>
      <c r="BI7">
        <v>49.23</v>
      </c>
      <c r="BJ7">
        <v>121.88890000000001</v>
      </c>
      <c r="BK7">
        <v>125.23</v>
      </c>
      <c r="BL7">
        <v>49.23</v>
      </c>
      <c r="BM7">
        <v>125.23</v>
      </c>
      <c r="BN7" t="s">
        <v>876</v>
      </c>
      <c r="BO7">
        <v>0</v>
      </c>
      <c r="BP7">
        <v>0</v>
      </c>
      <c r="BQ7">
        <v>8766.44</v>
      </c>
      <c r="BR7">
        <v>99</v>
      </c>
      <c r="BS7">
        <v>0.9</v>
      </c>
      <c r="BT7" t="s">
        <v>877</v>
      </c>
      <c r="BU7" t="s">
        <v>877</v>
      </c>
      <c r="BV7" t="s">
        <v>877</v>
      </c>
      <c r="BW7" t="s">
        <v>877</v>
      </c>
      <c r="BX7">
        <v>2200</v>
      </c>
      <c r="BY7">
        <v>280000</v>
      </c>
      <c r="BZ7">
        <v>0</v>
      </c>
      <c r="CA7">
        <v>0</v>
      </c>
      <c r="CB7">
        <v>0</v>
      </c>
      <c r="CC7">
        <v>0</v>
      </c>
      <c r="CD7">
        <v>0</v>
      </c>
      <c r="CE7">
        <v>1602</v>
      </c>
      <c r="CF7">
        <v>0</v>
      </c>
      <c r="CG7">
        <v>14.28</v>
      </c>
      <c r="CH7">
        <v>322732</v>
      </c>
      <c r="CI7">
        <v>0</v>
      </c>
      <c r="CJ7">
        <v>39.99</v>
      </c>
      <c r="CK7">
        <v>0</v>
      </c>
      <c r="CL7">
        <v>39.99</v>
      </c>
      <c r="CM7">
        <v>0</v>
      </c>
      <c r="CN7" t="s">
        <v>878</v>
      </c>
      <c r="CO7">
        <v>0</v>
      </c>
      <c r="CP7">
        <v>39.99</v>
      </c>
      <c r="CQ7">
        <v>0</v>
      </c>
      <c r="CR7">
        <v>39.99</v>
      </c>
      <c r="CS7">
        <v>6</v>
      </c>
      <c r="CT7">
        <v>4.3989000000000003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6</v>
      </c>
      <c r="DP7">
        <v>0</v>
      </c>
      <c r="DQ7">
        <v>6</v>
      </c>
      <c r="DR7">
        <v>0</v>
      </c>
      <c r="DS7">
        <v>25.54</v>
      </c>
      <c r="DT7">
        <v>0</v>
      </c>
      <c r="DU7">
        <v>25.54</v>
      </c>
      <c r="DV7">
        <v>0</v>
      </c>
      <c r="DW7">
        <v>50.46</v>
      </c>
      <c r="DX7">
        <v>0</v>
      </c>
      <c r="DY7">
        <v>50.46</v>
      </c>
      <c r="DZ7">
        <v>13.6746</v>
      </c>
      <c r="EA7">
        <v>4.3989000000000003</v>
      </c>
      <c r="EB7">
        <v>143.1396</v>
      </c>
      <c r="EC7">
        <v>121.88890000000001</v>
      </c>
      <c r="ED7">
        <v>13.6746</v>
      </c>
      <c r="EE7">
        <v>143.1396</v>
      </c>
      <c r="EF7" t="s">
        <v>879</v>
      </c>
      <c r="EG7">
        <v>0</v>
      </c>
      <c r="EH7">
        <v>0</v>
      </c>
      <c r="EI7">
        <v>8070.32</v>
      </c>
      <c r="EJ7">
        <v>98</v>
      </c>
      <c r="EK7">
        <v>0.9</v>
      </c>
      <c r="EL7" t="s">
        <v>877</v>
      </c>
      <c r="EM7" t="s">
        <v>877</v>
      </c>
      <c r="EN7" t="s">
        <v>877</v>
      </c>
      <c r="EO7" t="s">
        <v>877</v>
      </c>
      <c r="EP7">
        <v>2200</v>
      </c>
      <c r="EQ7">
        <v>276927</v>
      </c>
      <c r="ER7" s="22">
        <v>3222</v>
      </c>
      <c r="ES7">
        <v>2725</v>
      </c>
      <c r="ET7">
        <v>0</v>
      </c>
      <c r="EU7">
        <v>0</v>
      </c>
      <c r="EV7">
        <v>0</v>
      </c>
      <c r="EW7">
        <v>1092</v>
      </c>
      <c r="EX7">
        <v>0</v>
      </c>
      <c r="EY7">
        <v>14.28</v>
      </c>
      <c r="EZ7">
        <v>314483</v>
      </c>
      <c r="FA7">
        <v>7</v>
      </c>
      <c r="FB7">
        <v>59.36</v>
      </c>
      <c r="FC7">
        <v>7</v>
      </c>
      <c r="FD7">
        <v>52.36</v>
      </c>
      <c r="FE7">
        <v>0</v>
      </c>
      <c r="FF7" t="s">
        <v>880</v>
      </c>
      <c r="FG7">
        <v>7</v>
      </c>
      <c r="FH7">
        <v>59.36</v>
      </c>
      <c r="FI7">
        <v>7</v>
      </c>
      <c r="FJ7">
        <v>52.36</v>
      </c>
      <c r="FK7">
        <v>10</v>
      </c>
      <c r="FL7">
        <v>6.5296000000000003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0.57999999999999996</v>
      </c>
      <c r="GF7">
        <v>0.14499999999999999</v>
      </c>
      <c r="GG7">
        <v>5</v>
      </c>
      <c r="GH7">
        <v>0.57999999999999996</v>
      </c>
      <c r="GI7">
        <v>4.42</v>
      </c>
      <c r="GJ7">
        <v>0</v>
      </c>
      <c r="GK7">
        <v>25.54</v>
      </c>
      <c r="GL7">
        <v>0</v>
      </c>
      <c r="GM7">
        <v>25.54</v>
      </c>
      <c r="GN7">
        <v>0</v>
      </c>
      <c r="GO7">
        <v>50.46</v>
      </c>
      <c r="GP7">
        <v>0</v>
      </c>
      <c r="GQ7">
        <v>50.46</v>
      </c>
      <c r="GR7">
        <v>5.32</v>
      </c>
      <c r="GS7">
        <v>13.6746</v>
      </c>
      <c r="GT7">
        <v>124.32</v>
      </c>
      <c r="GU7">
        <v>143.1396</v>
      </c>
      <c r="GV7">
        <v>13.6746</v>
      </c>
      <c r="GW7">
        <v>143.1396</v>
      </c>
      <c r="GX7" t="s">
        <v>881</v>
      </c>
      <c r="GY7">
        <v>0</v>
      </c>
      <c r="GZ7">
        <v>0</v>
      </c>
      <c r="HA7">
        <v>5297.89</v>
      </c>
      <c r="HB7">
        <v>96</v>
      </c>
      <c r="HC7">
        <v>0.9</v>
      </c>
      <c r="HD7" t="s">
        <v>877</v>
      </c>
      <c r="HE7" t="s">
        <v>877</v>
      </c>
      <c r="HF7" t="s">
        <v>877</v>
      </c>
      <c r="HG7" t="s">
        <v>877</v>
      </c>
      <c r="HH7">
        <v>2200</v>
      </c>
      <c r="HI7">
        <v>270024</v>
      </c>
      <c r="HJ7">
        <v>1556</v>
      </c>
      <c r="HK7">
        <v>2594</v>
      </c>
      <c r="HL7">
        <v>0</v>
      </c>
      <c r="HM7">
        <v>0</v>
      </c>
      <c r="HN7">
        <v>0</v>
      </c>
      <c r="HO7">
        <v>1216</v>
      </c>
      <c r="HP7">
        <v>0</v>
      </c>
      <c r="HQ7">
        <v>12</v>
      </c>
      <c r="HR7">
        <v>314853</v>
      </c>
      <c r="HS7">
        <v>0</v>
      </c>
      <c r="HT7">
        <v>42</v>
      </c>
      <c r="HU7">
        <v>0</v>
      </c>
      <c r="HV7">
        <v>42</v>
      </c>
      <c r="HW7">
        <v>0</v>
      </c>
      <c r="HX7" t="s">
        <v>882</v>
      </c>
      <c r="HY7">
        <v>0</v>
      </c>
      <c r="HZ7">
        <v>42</v>
      </c>
      <c r="IA7">
        <v>0</v>
      </c>
      <c r="IB7">
        <v>42</v>
      </c>
      <c r="IC7">
        <v>7</v>
      </c>
      <c r="ID7">
        <v>4.62</v>
      </c>
      <c r="IE7">
        <v>0.7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4</v>
      </c>
      <c r="IZ7">
        <v>0</v>
      </c>
      <c r="JA7">
        <v>4</v>
      </c>
      <c r="JB7">
        <v>0</v>
      </c>
      <c r="JC7">
        <v>25.54</v>
      </c>
      <c r="JD7">
        <v>0</v>
      </c>
      <c r="JE7">
        <v>25.54</v>
      </c>
      <c r="JF7">
        <v>0</v>
      </c>
      <c r="JG7">
        <v>50.46</v>
      </c>
      <c r="JH7">
        <v>0</v>
      </c>
      <c r="JI7">
        <v>50.46</v>
      </c>
      <c r="JJ7">
        <v>5.32</v>
      </c>
      <c r="JK7">
        <v>124.32</v>
      </c>
      <c r="JL7" t="s">
        <v>883</v>
      </c>
      <c r="JM7">
        <v>0</v>
      </c>
      <c r="JN7">
        <v>0</v>
      </c>
      <c r="JO7">
        <v>7496.5</v>
      </c>
      <c r="JP7">
        <v>97</v>
      </c>
      <c r="JQ7">
        <v>0.9</v>
      </c>
      <c r="JR7">
        <v>43954.6104003125</v>
      </c>
      <c r="JS7">
        <v>1</v>
      </c>
      <c r="JT7">
        <v>2</v>
      </c>
    </row>
    <row r="8" spans="1:280" x14ac:dyDescent="0.25">
      <c r="A8">
        <v>3347</v>
      </c>
      <c r="B8">
        <v>1896</v>
      </c>
      <c r="D8" t="s">
        <v>53</v>
      </c>
      <c r="E8" t="s">
        <v>58</v>
      </c>
      <c r="F8" t="s">
        <v>887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U8">
        <v>0</v>
      </c>
      <c r="V8" t="s">
        <v>875</v>
      </c>
      <c r="W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L8">
        <v>0</v>
      </c>
      <c r="AM8">
        <v>0</v>
      </c>
      <c r="AN8">
        <v>0</v>
      </c>
      <c r="AO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X8">
        <v>0</v>
      </c>
      <c r="AY8">
        <v>0</v>
      </c>
      <c r="AZ8">
        <v>25.54</v>
      </c>
      <c r="BB8">
        <v>25.54</v>
      </c>
      <c r="BC8">
        <v>0</v>
      </c>
      <c r="BD8">
        <v>50.46</v>
      </c>
      <c r="BF8">
        <v>50.46</v>
      </c>
      <c r="BG8">
        <v>0</v>
      </c>
      <c r="BH8">
        <v>117.49</v>
      </c>
      <c r="BI8">
        <v>76</v>
      </c>
      <c r="BL8">
        <v>117.49</v>
      </c>
      <c r="BN8" t="s">
        <v>876</v>
      </c>
      <c r="BO8">
        <v>0</v>
      </c>
      <c r="BP8">
        <v>0</v>
      </c>
      <c r="BQ8">
        <v>0</v>
      </c>
      <c r="BR8">
        <v>0</v>
      </c>
      <c r="BS8">
        <v>0</v>
      </c>
      <c r="BT8" t="s">
        <v>877</v>
      </c>
      <c r="BU8" t="s">
        <v>877</v>
      </c>
      <c r="BV8" t="s">
        <v>877</v>
      </c>
      <c r="BW8" t="s">
        <v>877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39.99</v>
      </c>
      <c r="CK8">
        <v>39.99</v>
      </c>
      <c r="CL8">
        <v>0</v>
      </c>
      <c r="CM8">
        <v>0</v>
      </c>
      <c r="CN8" t="s">
        <v>878</v>
      </c>
      <c r="CO8">
        <v>39.99</v>
      </c>
      <c r="CQ8">
        <v>39.99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Y8">
        <v>0</v>
      </c>
      <c r="CZ8">
        <v>0</v>
      </c>
      <c r="DA8">
        <v>0</v>
      </c>
      <c r="DB8">
        <v>0</v>
      </c>
      <c r="DD8">
        <v>0</v>
      </c>
      <c r="DE8">
        <v>0</v>
      </c>
      <c r="DF8">
        <v>0</v>
      </c>
      <c r="DG8">
        <v>0</v>
      </c>
      <c r="DI8">
        <v>0</v>
      </c>
      <c r="DJ8">
        <v>0</v>
      </c>
      <c r="DK8">
        <v>0</v>
      </c>
      <c r="DL8">
        <v>0</v>
      </c>
      <c r="DM8">
        <v>6</v>
      </c>
      <c r="DN8">
        <v>1.5</v>
      </c>
      <c r="DP8">
        <v>6</v>
      </c>
      <c r="DQ8">
        <v>0</v>
      </c>
      <c r="DR8">
        <v>25.54</v>
      </c>
      <c r="DT8">
        <v>25.54</v>
      </c>
      <c r="DU8">
        <v>0</v>
      </c>
      <c r="DV8">
        <v>50.46</v>
      </c>
      <c r="DX8">
        <v>50.46</v>
      </c>
      <c r="DY8">
        <v>0</v>
      </c>
      <c r="DZ8">
        <v>129.465</v>
      </c>
      <c r="EA8">
        <v>117.49</v>
      </c>
      <c r="ED8">
        <v>129.465</v>
      </c>
      <c r="EF8" t="s">
        <v>879</v>
      </c>
      <c r="EG8">
        <v>0</v>
      </c>
      <c r="EH8">
        <v>0</v>
      </c>
      <c r="EI8">
        <v>0</v>
      </c>
      <c r="EJ8">
        <v>0</v>
      </c>
      <c r="EK8">
        <v>0</v>
      </c>
      <c r="EL8" t="s">
        <v>877</v>
      </c>
      <c r="EM8" t="s">
        <v>877</v>
      </c>
      <c r="EN8" t="s">
        <v>877</v>
      </c>
      <c r="EO8" t="s">
        <v>877</v>
      </c>
      <c r="EQ8">
        <v>0</v>
      </c>
      <c r="ER8" s="22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52.36</v>
      </c>
      <c r="FC8">
        <v>52.36</v>
      </c>
      <c r="FD8">
        <v>0</v>
      </c>
      <c r="FE8">
        <v>0</v>
      </c>
      <c r="FF8" t="s">
        <v>880</v>
      </c>
      <c r="FG8">
        <v>52.36</v>
      </c>
      <c r="FI8">
        <v>52.36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Q8">
        <v>0</v>
      </c>
      <c r="FR8">
        <v>0</v>
      </c>
      <c r="FS8">
        <v>0</v>
      </c>
      <c r="FT8">
        <v>0</v>
      </c>
      <c r="FV8">
        <v>0</v>
      </c>
      <c r="FW8">
        <v>0</v>
      </c>
      <c r="FX8">
        <v>0</v>
      </c>
      <c r="FY8">
        <v>0</v>
      </c>
      <c r="GA8">
        <v>0</v>
      </c>
      <c r="GB8">
        <v>0</v>
      </c>
      <c r="GC8">
        <v>0</v>
      </c>
      <c r="GD8">
        <v>0</v>
      </c>
      <c r="GE8">
        <v>4.42</v>
      </c>
      <c r="GF8">
        <v>1.105</v>
      </c>
      <c r="GH8">
        <v>4.42</v>
      </c>
      <c r="GI8">
        <v>0</v>
      </c>
      <c r="GJ8">
        <v>25.54</v>
      </c>
      <c r="GL8">
        <v>25.54</v>
      </c>
      <c r="GM8">
        <v>0</v>
      </c>
      <c r="GN8">
        <v>50.46</v>
      </c>
      <c r="GP8">
        <v>50.46</v>
      </c>
      <c r="GQ8">
        <v>0</v>
      </c>
      <c r="GR8">
        <v>119</v>
      </c>
      <c r="GS8">
        <v>129.465</v>
      </c>
      <c r="GV8">
        <v>129.465</v>
      </c>
      <c r="GX8" t="s">
        <v>881</v>
      </c>
      <c r="GY8">
        <v>0</v>
      </c>
      <c r="GZ8">
        <v>0</v>
      </c>
      <c r="HA8">
        <v>0</v>
      </c>
      <c r="HB8">
        <v>0</v>
      </c>
      <c r="HC8">
        <v>0</v>
      </c>
      <c r="HD8" t="s">
        <v>877</v>
      </c>
      <c r="HE8" t="s">
        <v>877</v>
      </c>
      <c r="HF8" t="s">
        <v>877</v>
      </c>
      <c r="HG8" t="s">
        <v>877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42</v>
      </c>
      <c r="HU8">
        <v>42</v>
      </c>
      <c r="HV8">
        <v>0</v>
      </c>
      <c r="HW8">
        <v>0</v>
      </c>
      <c r="HX8" t="s">
        <v>882</v>
      </c>
      <c r="HY8">
        <v>42</v>
      </c>
      <c r="IA8">
        <v>42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I8">
        <v>0</v>
      </c>
      <c r="IJ8">
        <v>0</v>
      </c>
      <c r="IK8">
        <v>0</v>
      </c>
      <c r="IL8">
        <v>0</v>
      </c>
      <c r="IN8">
        <v>0</v>
      </c>
      <c r="IO8">
        <v>0</v>
      </c>
      <c r="IP8">
        <v>0</v>
      </c>
      <c r="IQ8">
        <v>0</v>
      </c>
      <c r="IS8">
        <v>0</v>
      </c>
      <c r="IT8">
        <v>0</v>
      </c>
      <c r="IU8">
        <v>0</v>
      </c>
      <c r="IV8">
        <v>0</v>
      </c>
      <c r="IW8">
        <v>4</v>
      </c>
      <c r="IX8">
        <v>1</v>
      </c>
      <c r="IZ8">
        <v>4</v>
      </c>
      <c r="JA8">
        <v>0</v>
      </c>
      <c r="JB8">
        <v>25.54</v>
      </c>
      <c r="JD8">
        <v>25.54</v>
      </c>
      <c r="JE8">
        <v>0</v>
      </c>
      <c r="JF8">
        <v>50.46</v>
      </c>
      <c r="JH8">
        <v>50.46</v>
      </c>
      <c r="JI8">
        <v>0</v>
      </c>
      <c r="JJ8">
        <v>119</v>
      </c>
      <c r="JL8" t="s">
        <v>883</v>
      </c>
      <c r="JM8">
        <v>0</v>
      </c>
      <c r="JN8">
        <v>0</v>
      </c>
      <c r="JO8">
        <v>0</v>
      </c>
      <c r="JP8">
        <v>0</v>
      </c>
      <c r="JQ8">
        <v>0</v>
      </c>
      <c r="JR8">
        <v>43954.6104003125</v>
      </c>
      <c r="JS8">
        <v>1</v>
      </c>
      <c r="JT8">
        <v>3</v>
      </c>
    </row>
    <row r="9" spans="1:280" x14ac:dyDescent="0.25">
      <c r="A9">
        <v>1897</v>
      </c>
      <c r="B9">
        <v>1897</v>
      </c>
      <c r="C9" t="s">
        <v>59</v>
      </c>
      <c r="D9" t="s">
        <v>53</v>
      </c>
      <c r="E9" t="s">
        <v>60</v>
      </c>
      <c r="G9">
        <v>2200</v>
      </c>
      <c r="H9">
        <v>890000</v>
      </c>
      <c r="I9">
        <v>19000</v>
      </c>
      <c r="J9">
        <v>0</v>
      </c>
      <c r="K9">
        <v>18000</v>
      </c>
      <c r="L9">
        <v>0</v>
      </c>
      <c r="M9">
        <v>0</v>
      </c>
      <c r="N9">
        <v>0</v>
      </c>
      <c r="O9">
        <v>0</v>
      </c>
      <c r="P9">
        <v>11.76</v>
      </c>
      <c r="Q9">
        <v>398000</v>
      </c>
      <c r="R9">
        <v>221</v>
      </c>
      <c r="S9">
        <v>221</v>
      </c>
      <c r="T9">
        <v>221</v>
      </c>
      <c r="U9">
        <v>0</v>
      </c>
      <c r="V9" t="s">
        <v>875</v>
      </c>
      <c r="W9">
        <v>221</v>
      </c>
      <c r="X9">
        <v>221</v>
      </c>
      <c r="Y9">
        <v>221</v>
      </c>
      <c r="Z9">
        <v>0</v>
      </c>
      <c r="AA9">
        <v>25</v>
      </c>
      <c r="AB9">
        <v>24.31</v>
      </c>
      <c r="AC9">
        <v>0.4</v>
      </c>
      <c r="AD9">
        <v>2</v>
      </c>
      <c r="AE9">
        <v>1</v>
      </c>
      <c r="AF9">
        <v>2</v>
      </c>
      <c r="AG9">
        <v>2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  <c r="AT9">
        <v>0.25</v>
      </c>
      <c r="AU9">
        <v>32</v>
      </c>
      <c r="AV9">
        <v>8</v>
      </c>
      <c r="AW9">
        <v>32</v>
      </c>
      <c r="AX9">
        <v>32</v>
      </c>
      <c r="AY9">
        <v>0</v>
      </c>
      <c r="AZ9">
        <v>0</v>
      </c>
      <c r="BA9">
        <v>70.3</v>
      </c>
      <c r="BB9">
        <v>0</v>
      </c>
      <c r="BC9">
        <v>70.3</v>
      </c>
      <c r="BD9">
        <v>0</v>
      </c>
      <c r="BE9">
        <v>54.06</v>
      </c>
      <c r="BF9">
        <v>0</v>
      </c>
      <c r="BG9">
        <v>54.06</v>
      </c>
      <c r="BH9">
        <v>24.869800000000001</v>
      </c>
      <c r="BI9">
        <v>254.96</v>
      </c>
      <c r="BJ9">
        <v>377.40980000000002</v>
      </c>
      <c r="BK9">
        <v>379.32</v>
      </c>
      <c r="BL9">
        <v>254.96</v>
      </c>
      <c r="BM9">
        <v>379.32</v>
      </c>
      <c r="BN9" t="s">
        <v>876</v>
      </c>
      <c r="BO9">
        <v>0</v>
      </c>
      <c r="BP9">
        <v>0</v>
      </c>
      <c r="BQ9">
        <v>1800.9</v>
      </c>
      <c r="BR9">
        <v>90</v>
      </c>
      <c r="BS9">
        <v>0.9</v>
      </c>
      <c r="BT9" t="s">
        <v>877</v>
      </c>
      <c r="BU9" t="s">
        <v>877</v>
      </c>
      <c r="BV9" t="s">
        <v>877</v>
      </c>
      <c r="BW9" t="s">
        <v>877</v>
      </c>
      <c r="BX9">
        <v>2200</v>
      </c>
      <c r="BY9">
        <v>875000</v>
      </c>
      <c r="BZ9">
        <v>19000</v>
      </c>
      <c r="CA9">
        <v>0</v>
      </c>
      <c r="CB9">
        <v>18000</v>
      </c>
      <c r="CC9">
        <v>0</v>
      </c>
      <c r="CD9">
        <v>0</v>
      </c>
      <c r="CE9">
        <v>0</v>
      </c>
      <c r="CF9">
        <v>0</v>
      </c>
      <c r="CG9">
        <v>11.76</v>
      </c>
      <c r="CH9">
        <v>385000</v>
      </c>
      <c r="CI9">
        <v>0</v>
      </c>
      <c r="CJ9">
        <v>220.18</v>
      </c>
      <c r="CK9">
        <v>0</v>
      </c>
      <c r="CL9">
        <v>220.18</v>
      </c>
      <c r="CM9">
        <v>0</v>
      </c>
      <c r="CN9" t="s">
        <v>878</v>
      </c>
      <c r="CO9">
        <v>0</v>
      </c>
      <c r="CP9">
        <v>220.18</v>
      </c>
      <c r="CQ9">
        <v>0</v>
      </c>
      <c r="CR9">
        <v>220.18</v>
      </c>
      <c r="CS9">
        <v>31</v>
      </c>
      <c r="CT9">
        <v>24.219799999999999</v>
      </c>
      <c r="CU9">
        <v>0.4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1</v>
      </c>
      <c r="DL9">
        <v>0.25</v>
      </c>
      <c r="DM9">
        <v>0</v>
      </c>
      <c r="DN9">
        <v>0</v>
      </c>
      <c r="DO9">
        <v>32</v>
      </c>
      <c r="DP9">
        <v>0</v>
      </c>
      <c r="DQ9">
        <v>32</v>
      </c>
      <c r="DR9">
        <v>0</v>
      </c>
      <c r="DS9">
        <v>70.3</v>
      </c>
      <c r="DT9">
        <v>0</v>
      </c>
      <c r="DU9">
        <v>70.3</v>
      </c>
      <c r="DV9">
        <v>0</v>
      </c>
      <c r="DW9">
        <v>54.06</v>
      </c>
      <c r="DX9">
        <v>0</v>
      </c>
      <c r="DY9">
        <v>54.06</v>
      </c>
      <c r="DZ9">
        <v>23.4298</v>
      </c>
      <c r="EA9">
        <v>24.869800000000001</v>
      </c>
      <c r="EB9">
        <v>367.25229999999999</v>
      </c>
      <c r="EC9">
        <v>377.40980000000002</v>
      </c>
      <c r="ED9">
        <v>24.869800000000001</v>
      </c>
      <c r="EE9">
        <v>377.40980000000002</v>
      </c>
      <c r="EF9" t="s">
        <v>879</v>
      </c>
      <c r="EG9">
        <v>0</v>
      </c>
      <c r="EH9">
        <v>0</v>
      </c>
      <c r="EI9">
        <v>1748.57</v>
      </c>
      <c r="EJ9">
        <v>88</v>
      </c>
      <c r="EK9">
        <v>0.8</v>
      </c>
      <c r="EL9" t="s">
        <v>877</v>
      </c>
      <c r="EM9" t="s">
        <v>877</v>
      </c>
      <c r="EN9" t="s">
        <v>877</v>
      </c>
      <c r="EO9" t="s">
        <v>877</v>
      </c>
      <c r="EP9">
        <v>2200</v>
      </c>
      <c r="EQ9">
        <v>869543</v>
      </c>
      <c r="ER9" s="22">
        <v>20471</v>
      </c>
      <c r="ES9">
        <v>17972</v>
      </c>
      <c r="ET9">
        <v>0</v>
      </c>
      <c r="EU9">
        <v>0</v>
      </c>
      <c r="EV9">
        <v>0</v>
      </c>
      <c r="EW9">
        <v>0</v>
      </c>
      <c r="EX9">
        <v>0</v>
      </c>
      <c r="EY9">
        <v>11.76</v>
      </c>
      <c r="EZ9">
        <v>352186</v>
      </c>
      <c r="FA9">
        <v>0</v>
      </c>
      <c r="FB9">
        <v>207.43</v>
      </c>
      <c r="FC9">
        <v>0</v>
      </c>
      <c r="FD9">
        <v>207.43</v>
      </c>
      <c r="FE9">
        <v>0</v>
      </c>
      <c r="FF9" t="s">
        <v>880</v>
      </c>
      <c r="FG9">
        <v>0</v>
      </c>
      <c r="FH9">
        <v>207.43</v>
      </c>
      <c r="FI9">
        <v>0</v>
      </c>
      <c r="FJ9">
        <v>207.43</v>
      </c>
      <c r="FK9">
        <v>29</v>
      </c>
      <c r="FL9">
        <v>22.817299999999999</v>
      </c>
      <c r="FM9">
        <v>0.4</v>
      </c>
      <c r="FN9">
        <v>0</v>
      </c>
      <c r="FO9">
        <v>0</v>
      </c>
      <c r="FP9">
        <v>3.99</v>
      </c>
      <c r="FQ9">
        <v>0</v>
      </c>
      <c r="FR9">
        <v>3.99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1</v>
      </c>
      <c r="GD9">
        <v>0.25</v>
      </c>
      <c r="GE9">
        <v>-0.15</v>
      </c>
      <c r="GF9">
        <v>-3.7499999999999999E-2</v>
      </c>
      <c r="GG9">
        <v>40</v>
      </c>
      <c r="GH9">
        <v>-0.15</v>
      </c>
      <c r="GI9">
        <v>40.15</v>
      </c>
      <c r="GJ9">
        <v>0</v>
      </c>
      <c r="GK9">
        <v>70.3</v>
      </c>
      <c r="GL9">
        <v>0</v>
      </c>
      <c r="GM9">
        <v>70.3</v>
      </c>
      <c r="GN9">
        <v>0</v>
      </c>
      <c r="GO9">
        <v>54.06</v>
      </c>
      <c r="GP9">
        <v>0</v>
      </c>
      <c r="GQ9">
        <v>54.06</v>
      </c>
      <c r="GR9">
        <v>20.9861</v>
      </c>
      <c r="GS9">
        <v>23.4298</v>
      </c>
      <c r="GT9">
        <v>340.33609999999999</v>
      </c>
      <c r="GU9">
        <v>367.25229999999999</v>
      </c>
      <c r="GV9">
        <v>23.4298</v>
      </c>
      <c r="GW9">
        <v>367.25229999999999</v>
      </c>
      <c r="GX9" t="s">
        <v>881</v>
      </c>
      <c r="GY9">
        <v>-5.757E-3</v>
      </c>
      <c r="GZ9">
        <v>0</v>
      </c>
      <c r="HA9">
        <v>1697.85</v>
      </c>
      <c r="HB9">
        <v>89</v>
      </c>
      <c r="HC9">
        <v>0.8</v>
      </c>
      <c r="HD9" t="s">
        <v>877</v>
      </c>
      <c r="HE9" t="s">
        <v>877</v>
      </c>
      <c r="HF9" t="s">
        <v>877</v>
      </c>
      <c r="HG9" t="s">
        <v>877</v>
      </c>
      <c r="HH9">
        <v>2200</v>
      </c>
      <c r="HI9">
        <v>870026</v>
      </c>
      <c r="HJ9">
        <v>11243</v>
      </c>
      <c r="HK9">
        <v>11577</v>
      </c>
      <c r="HL9">
        <v>0</v>
      </c>
      <c r="HM9">
        <v>0</v>
      </c>
      <c r="HN9">
        <v>0</v>
      </c>
      <c r="HO9">
        <v>0</v>
      </c>
      <c r="HP9">
        <v>0</v>
      </c>
      <c r="HQ9">
        <v>11.48</v>
      </c>
      <c r="HR9">
        <v>327701</v>
      </c>
      <c r="HS9">
        <v>0</v>
      </c>
      <c r="HT9">
        <v>188.51</v>
      </c>
      <c r="HU9">
        <v>0</v>
      </c>
      <c r="HV9">
        <v>188.51</v>
      </c>
      <c r="HW9">
        <v>0</v>
      </c>
      <c r="HX9" t="s">
        <v>882</v>
      </c>
      <c r="HY9">
        <v>0</v>
      </c>
      <c r="HZ9">
        <v>188.51</v>
      </c>
      <c r="IA9">
        <v>0</v>
      </c>
      <c r="IB9">
        <v>188.51</v>
      </c>
      <c r="IC9">
        <v>29</v>
      </c>
      <c r="ID9">
        <v>20.7361</v>
      </c>
      <c r="IE9">
        <v>0</v>
      </c>
      <c r="IF9">
        <v>0</v>
      </c>
      <c r="IG9">
        <v>0</v>
      </c>
      <c r="IH9">
        <v>1</v>
      </c>
      <c r="II9">
        <v>0</v>
      </c>
      <c r="IJ9">
        <v>1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1</v>
      </c>
      <c r="IV9">
        <v>0.25</v>
      </c>
      <c r="IW9">
        <v>0</v>
      </c>
      <c r="IX9">
        <v>0</v>
      </c>
      <c r="IY9">
        <v>35.72</v>
      </c>
      <c r="IZ9">
        <v>0</v>
      </c>
      <c r="JA9">
        <v>35.72</v>
      </c>
      <c r="JB9">
        <v>0</v>
      </c>
      <c r="JC9">
        <v>70.95</v>
      </c>
      <c r="JD9">
        <v>0</v>
      </c>
      <c r="JE9">
        <v>70.95</v>
      </c>
      <c r="JF9">
        <v>0</v>
      </c>
      <c r="JG9">
        <v>50.46</v>
      </c>
      <c r="JH9">
        <v>0</v>
      </c>
      <c r="JI9">
        <v>50.46</v>
      </c>
      <c r="JJ9">
        <v>20.9861</v>
      </c>
      <c r="JK9">
        <v>340.33609999999999</v>
      </c>
      <c r="JL9" t="s">
        <v>883</v>
      </c>
      <c r="JM9">
        <v>0</v>
      </c>
      <c r="JN9">
        <v>0</v>
      </c>
      <c r="JO9">
        <v>1738.37</v>
      </c>
      <c r="JP9">
        <v>89</v>
      </c>
      <c r="JQ9">
        <v>0.8</v>
      </c>
      <c r="JR9">
        <v>43954.6104003125</v>
      </c>
      <c r="JS9">
        <v>1</v>
      </c>
      <c r="JT9">
        <v>2</v>
      </c>
    </row>
    <row r="10" spans="1:280" x14ac:dyDescent="0.25">
      <c r="A10">
        <v>15</v>
      </c>
      <c r="B10">
        <v>1897</v>
      </c>
      <c r="D10" t="s">
        <v>53</v>
      </c>
      <c r="E10" t="s">
        <v>60</v>
      </c>
      <c r="F10" t="s">
        <v>888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T10">
        <v>0</v>
      </c>
      <c r="U10">
        <v>0</v>
      </c>
      <c r="V10" t="s">
        <v>875</v>
      </c>
      <c r="W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G10">
        <v>0</v>
      </c>
      <c r="AH10">
        <v>0</v>
      </c>
      <c r="AI10">
        <v>0</v>
      </c>
      <c r="AJ10">
        <v>0</v>
      </c>
      <c r="AL10">
        <v>0</v>
      </c>
      <c r="AM10">
        <v>0</v>
      </c>
      <c r="AN10">
        <v>0</v>
      </c>
      <c r="AO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X10">
        <v>0</v>
      </c>
      <c r="AY10">
        <v>0</v>
      </c>
      <c r="AZ10">
        <v>70.3</v>
      </c>
      <c r="BB10">
        <v>70.3</v>
      </c>
      <c r="BC10">
        <v>0</v>
      </c>
      <c r="BD10">
        <v>54.06</v>
      </c>
      <c r="BF10">
        <v>54.06</v>
      </c>
      <c r="BG10">
        <v>0</v>
      </c>
      <c r="BH10">
        <v>352.54</v>
      </c>
      <c r="BI10">
        <v>124.36</v>
      </c>
      <c r="BL10">
        <v>352.54</v>
      </c>
      <c r="BN10" t="s">
        <v>876</v>
      </c>
      <c r="BO10">
        <v>0</v>
      </c>
      <c r="BP10">
        <v>0</v>
      </c>
      <c r="BQ10">
        <v>0</v>
      </c>
      <c r="BR10">
        <v>0</v>
      </c>
      <c r="BS10">
        <v>0</v>
      </c>
      <c r="BT10" t="s">
        <v>877</v>
      </c>
      <c r="BU10" t="s">
        <v>877</v>
      </c>
      <c r="BV10" t="s">
        <v>877</v>
      </c>
      <c r="BW10" t="s">
        <v>877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220.18</v>
      </c>
      <c r="CK10">
        <v>220.18</v>
      </c>
      <c r="CL10">
        <v>0</v>
      </c>
      <c r="CM10">
        <v>0</v>
      </c>
      <c r="CN10" t="s">
        <v>878</v>
      </c>
      <c r="CO10">
        <v>220.18</v>
      </c>
      <c r="CQ10">
        <v>220.18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Y10">
        <v>0</v>
      </c>
      <c r="CZ10">
        <v>0</v>
      </c>
      <c r="DA10">
        <v>0</v>
      </c>
      <c r="DB10">
        <v>0</v>
      </c>
      <c r="DD10">
        <v>0</v>
      </c>
      <c r="DE10">
        <v>0</v>
      </c>
      <c r="DF10">
        <v>0</v>
      </c>
      <c r="DG10">
        <v>0</v>
      </c>
      <c r="DI10">
        <v>0</v>
      </c>
      <c r="DJ10">
        <v>0</v>
      </c>
      <c r="DK10">
        <v>0</v>
      </c>
      <c r="DL10">
        <v>0</v>
      </c>
      <c r="DM10">
        <v>32</v>
      </c>
      <c r="DN10">
        <v>8</v>
      </c>
      <c r="DP10">
        <v>32</v>
      </c>
      <c r="DQ10">
        <v>0</v>
      </c>
      <c r="DR10">
        <v>70.3</v>
      </c>
      <c r="DT10">
        <v>70.3</v>
      </c>
      <c r="DU10">
        <v>0</v>
      </c>
      <c r="DV10">
        <v>54.06</v>
      </c>
      <c r="DX10">
        <v>54.06</v>
      </c>
      <c r="DY10">
        <v>0</v>
      </c>
      <c r="DZ10">
        <v>343.82249999999999</v>
      </c>
      <c r="EA10">
        <v>352.54</v>
      </c>
      <c r="ED10">
        <v>352.54</v>
      </c>
      <c r="EF10" t="s">
        <v>879</v>
      </c>
      <c r="EG10">
        <v>0</v>
      </c>
      <c r="EH10">
        <v>0</v>
      </c>
      <c r="EI10">
        <v>0</v>
      </c>
      <c r="EJ10">
        <v>0</v>
      </c>
      <c r="EK10">
        <v>0</v>
      </c>
      <c r="EL10" t="s">
        <v>877</v>
      </c>
      <c r="EM10" t="s">
        <v>877</v>
      </c>
      <c r="EN10" t="s">
        <v>877</v>
      </c>
      <c r="EO10" t="s">
        <v>877</v>
      </c>
      <c r="EQ10">
        <v>0</v>
      </c>
      <c r="ER10" s="22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207.43</v>
      </c>
      <c r="FC10">
        <v>207.43</v>
      </c>
      <c r="FD10">
        <v>0</v>
      </c>
      <c r="FE10">
        <v>0</v>
      </c>
      <c r="FF10" t="s">
        <v>880</v>
      </c>
      <c r="FG10">
        <v>207.43</v>
      </c>
      <c r="FI10">
        <v>207.43</v>
      </c>
      <c r="FJ10">
        <v>0</v>
      </c>
      <c r="FK10">
        <v>0</v>
      </c>
      <c r="FL10">
        <v>0</v>
      </c>
      <c r="FM10">
        <v>0</v>
      </c>
      <c r="FN10">
        <v>3.99</v>
      </c>
      <c r="FO10">
        <v>1.9950000000000001</v>
      </c>
      <c r="FQ10">
        <v>3.99</v>
      </c>
      <c r="FR10">
        <v>0</v>
      </c>
      <c r="FS10">
        <v>0</v>
      </c>
      <c r="FT10">
        <v>0</v>
      </c>
      <c r="FV10">
        <v>0</v>
      </c>
      <c r="FW10">
        <v>0</v>
      </c>
      <c r="FX10">
        <v>0</v>
      </c>
      <c r="FY10">
        <v>0</v>
      </c>
      <c r="GA10">
        <v>0</v>
      </c>
      <c r="GB10">
        <v>0</v>
      </c>
      <c r="GC10">
        <v>0</v>
      </c>
      <c r="GD10">
        <v>0</v>
      </c>
      <c r="GE10">
        <v>40.15</v>
      </c>
      <c r="GF10">
        <v>10.0375</v>
      </c>
      <c r="GH10">
        <v>40.15</v>
      </c>
      <c r="GI10">
        <v>0</v>
      </c>
      <c r="GJ10">
        <v>70.3</v>
      </c>
      <c r="GL10">
        <v>70.3</v>
      </c>
      <c r="GM10">
        <v>0</v>
      </c>
      <c r="GN10">
        <v>54.06</v>
      </c>
      <c r="GP10">
        <v>54.06</v>
      </c>
      <c r="GQ10">
        <v>0</v>
      </c>
      <c r="GR10">
        <v>319.35000000000002</v>
      </c>
      <c r="GS10">
        <v>343.82249999999999</v>
      </c>
      <c r="GV10">
        <v>343.82249999999999</v>
      </c>
      <c r="GX10" t="s">
        <v>881</v>
      </c>
      <c r="GY10">
        <v>0</v>
      </c>
      <c r="GZ10">
        <v>0</v>
      </c>
      <c r="HA10">
        <v>0</v>
      </c>
      <c r="HB10">
        <v>0</v>
      </c>
      <c r="HC10">
        <v>0</v>
      </c>
      <c r="HD10" t="s">
        <v>877</v>
      </c>
      <c r="HE10" t="s">
        <v>877</v>
      </c>
      <c r="HF10" t="s">
        <v>877</v>
      </c>
      <c r="HG10" t="s">
        <v>877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188.51</v>
      </c>
      <c r="HU10">
        <v>188.51</v>
      </c>
      <c r="HV10">
        <v>0</v>
      </c>
      <c r="HW10">
        <v>0</v>
      </c>
      <c r="HX10" t="s">
        <v>882</v>
      </c>
      <c r="HY10">
        <v>188.51</v>
      </c>
      <c r="IA10">
        <v>188.51</v>
      </c>
      <c r="IB10">
        <v>0</v>
      </c>
      <c r="IC10">
        <v>0</v>
      </c>
      <c r="ID10">
        <v>0</v>
      </c>
      <c r="IE10">
        <v>0</v>
      </c>
      <c r="IF10">
        <v>1</v>
      </c>
      <c r="IG10">
        <v>0.5</v>
      </c>
      <c r="II10">
        <v>1</v>
      </c>
      <c r="IJ10">
        <v>0</v>
      </c>
      <c r="IK10">
        <v>0</v>
      </c>
      <c r="IL10">
        <v>0</v>
      </c>
      <c r="IN10">
        <v>0</v>
      </c>
      <c r="IO10">
        <v>0</v>
      </c>
      <c r="IP10">
        <v>0</v>
      </c>
      <c r="IQ10">
        <v>0</v>
      </c>
      <c r="IS10">
        <v>0</v>
      </c>
      <c r="IT10">
        <v>0</v>
      </c>
      <c r="IU10">
        <v>0</v>
      </c>
      <c r="IV10">
        <v>0</v>
      </c>
      <c r="IW10">
        <v>35.72</v>
      </c>
      <c r="IX10">
        <v>8.93</v>
      </c>
      <c r="IZ10">
        <v>35.72</v>
      </c>
      <c r="JA10">
        <v>0</v>
      </c>
      <c r="JB10">
        <v>70.95</v>
      </c>
      <c r="JD10">
        <v>70.95</v>
      </c>
      <c r="JE10">
        <v>0</v>
      </c>
      <c r="JF10">
        <v>50.46</v>
      </c>
      <c r="JH10">
        <v>50.46</v>
      </c>
      <c r="JI10">
        <v>0</v>
      </c>
      <c r="JJ10">
        <v>319.35000000000002</v>
      </c>
      <c r="JL10" t="s">
        <v>883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43954.6104003125</v>
      </c>
      <c r="JS10">
        <v>1</v>
      </c>
      <c r="JT10">
        <v>3</v>
      </c>
    </row>
    <row r="11" spans="1:280" x14ac:dyDescent="0.25">
      <c r="A11">
        <v>1898</v>
      </c>
      <c r="B11">
        <v>1898</v>
      </c>
      <c r="C11" t="s">
        <v>61</v>
      </c>
      <c r="D11" t="s">
        <v>62</v>
      </c>
      <c r="E11" t="s">
        <v>63</v>
      </c>
      <c r="G11">
        <v>2098</v>
      </c>
      <c r="H11">
        <v>1395264</v>
      </c>
      <c r="I11">
        <v>0</v>
      </c>
      <c r="J11">
        <v>0</v>
      </c>
      <c r="K11">
        <v>8000</v>
      </c>
      <c r="L11">
        <v>0</v>
      </c>
      <c r="M11">
        <v>0</v>
      </c>
      <c r="N11">
        <v>1650</v>
      </c>
      <c r="O11">
        <v>0</v>
      </c>
      <c r="P11">
        <v>9.44</v>
      </c>
      <c r="Q11">
        <v>640000</v>
      </c>
      <c r="R11">
        <v>360</v>
      </c>
      <c r="S11">
        <v>360</v>
      </c>
      <c r="T11">
        <v>360</v>
      </c>
      <c r="U11">
        <v>0</v>
      </c>
      <c r="V11" t="s">
        <v>875</v>
      </c>
      <c r="W11">
        <v>360</v>
      </c>
      <c r="X11">
        <v>360</v>
      </c>
      <c r="Y11">
        <v>360</v>
      </c>
      <c r="Z11">
        <v>0</v>
      </c>
      <c r="AA11">
        <v>47</v>
      </c>
      <c r="AB11">
        <v>39.6</v>
      </c>
      <c r="AC11">
        <v>7.1</v>
      </c>
      <c r="AD11">
        <v>30</v>
      </c>
      <c r="AE11">
        <v>15</v>
      </c>
      <c r="AF11">
        <v>30</v>
      </c>
      <c r="AG11">
        <v>30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</v>
      </c>
      <c r="AT11">
        <v>0.25</v>
      </c>
      <c r="AU11">
        <v>43.97</v>
      </c>
      <c r="AV11">
        <v>10.9925</v>
      </c>
      <c r="AW11">
        <v>43.97</v>
      </c>
      <c r="AX11">
        <v>43.97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77.55</v>
      </c>
      <c r="BE11">
        <v>77.55</v>
      </c>
      <c r="BF11">
        <v>77.55</v>
      </c>
      <c r="BG11">
        <v>0</v>
      </c>
      <c r="BH11">
        <v>497.97019999999998</v>
      </c>
      <c r="BI11">
        <v>510.49250000000001</v>
      </c>
      <c r="BJ11">
        <v>497.97019999999998</v>
      </c>
      <c r="BK11">
        <v>510.49250000000001</v>
      </c>
      <c r="BL11">
        <v>510.49250000000001</v>
      </c>
      <c r="BM11">
        <v>510.49250000000001</v>
      </c>
      <c r="BN11" t="s">
        <v>876</v>
      </c>
      <c r="BO11">
        <v>0</v>
      </c>
      <c r="BP11">
        <v>0</v>
      </c>
      <c r="BQ11">
        <v>1777.78</v>
      </c>
      <c r="BR11">
        <v>89</v>
      </c>
      <c r="BS11">
        <v>0.8</v>
      </c>
      <c r="BT11" t="s">
        <v>877</v>
      </c>
      <c r="BU11" t="s">
        <v>877</v>
      </c>
      <c r="BV11" t="s">
        <v>877</v>
      </c>
      <c r="BW11" t="s">
        <v>877</v>
      </c>
      <c r="BX11">
        <v>2098</v>
      </c>
      <c r="BY11">
        <v>1341600</v>
      </c>
      <c r="BZ11">
        <v>0</v>
      </c>
      <c r="CA11">
        <v>0</v>
      </c>
      <c r="CB11">
        <v>5200</v>
      </c>
      <c r="CC11">
        <v>0</v>
      </c>
      <c r="CD11">
        <v>0</v>
      </c>
      <c r="CE11">
        <v>1624</v>
      </c>
      <c r="CF11">
        <v>0</v>
      </c>
      <c r="CG11">
        <v>9.44</v>
      </c>
      <c r="CH11">
        <v>615000</v>
      </c>
      <c r="CI11">
        <v>348.32</v>
      </c>
      <c r="CJ11">
        <v>348.32</v>
      </c>
      <c r="CK11">
        <v>348.32</v>
      </c>
      <c r="CL11">
        <v>0</v>
      </c>
      <c r="CM11">
        <v>0</v>
      </c>
      <c r="CN11" t="s">
        <v>878</v>
      </c>
      <c r="CO11">
        <v>348.32</v>
      </c>
      <c r="CP11">
        <v>348.32</v>
      </c>
      <c r="CQ11">
        <v>348.32</v>
      </c>
      <c r="CR11">
        <v>0</v>
      </c>
      <c r="CS11">
        <v>46</v>
      </c>
      <c r="CT11">
        <v>38.315199999999997</v>
      </c>
      <c r="CU11">
        <v>7.1</v>
      </c>
      <c r="CV11">
        <v>31.6</v>
      </c>
      <c r="CW11">
        <v>15.8</v>
      </c>
      <c r="CX11">
        <v>31.6</v>
      </c>
      <c r="CY11">
        <v>31.6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1</v>
      </c>
      <c r="DL11">
        <v>0.25</v>
      </c>
      <c r="DM11">
        <v>42.54</v>
      </c>
      <c r="DN11">
        <v>10.635</v>
      </c>
      <c r="DO11">
        <v>42.54</v>
      </c>
      <c r="DP11">
        <v>42.54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77.55</v>
      </c>
      <c r="DW11">
        <v>77.55</v>
      </c>
      <c r="DX11">
        <v>77.55</v>
      </c>
      <c r="DY11">
        <v>0</v>
      </c>
      <c r="DZ11">
        <v>531.44470000000001</v>
      </c>
      <c r="EA11">
        <v>497.97019999999998</v>
      </c>
      <c r="EB11">
        <v>531.44470000000001</v>
      </c>
      <c r="EC11">
        <v>497.97019999999998</v>
      </c>
      <c r="ED11">
        <v>531.44470000000001</v>
      </c>
      <c r="EE11">
        <v>531.44470000000001</v>
      </c>
      <c r="EF11" t="s">
        <v>879</v>
      </c>
      <c r="EG11">
        <v>-9.2449999999999997E-3</v>
      </c>
      <c r="EH11">
        <v>0</v>
      </c>
      <c r="EI11">
        <v>1749.3</v>
      </c>
      <c r="EJ11">
        <v>88</v>
      </c>
      <c r="EK11">
        <v>0.8</v>
      </c>
      <c r="EL11" t="s">
        <v>877</v>
      </c>
      <c r="EM11" t="s">
        <v>877</v>
      </c>
      <c r="EN11" t="s">
        <v>877</v>
      </c>
      <c r="EO11" t="s">
        <v>877</v>
      </c>
      <c r="EP11">
        <v>2098</v>
      </c>
      <c r="EQ11">
        <v>1279191</v>
      </c>
      <c r="ER11" s="22">
        <v>0</v>
      </c>
      <c r="ES11">
        <v>64050</v>
      </c>
      <c r="ET11">
        <v>17190</v>
      </c>
      <c r="EU11">
        <v>0</v>
      </c>
      <c r="EV11">
        <v>0</v>
      </c>
      <c r="EW11">
        <v>1417</v>
      </c>
      <c r="EX11">
        <v>0</v>
      </c>
      <c r="EY11">
        <v>9.44</v>
      </c>
      <c r="EZ11">
        <v>591069</v>
      </c>
      <c r="FA11">
        <v>371.52</v>
      </c>
      <c r="FB11">
        <v>371.52</v>
      </c>
      <c r="FC11">
        <v>371.52</v>
      </c>
      <c r="FD11">
        <v>0</v>
      </c>
      <c r="FE11">
        <v>0</v>
      </c>
      <c r="FF11" t="s">
        <v>880</v>
      </c>
      <c r="FG11">
        <v>371.52</v>
      </c>
      <c r="FH11">
        <v>371.52</v>
      </c>
      <c r="FI11">
        <v>371.52</v>
      </c>
      <c r="FJ11">
        <v>0</v>
      </c>
      <c r="FK11">
        <v>59</v>
      </c>
      <c r="FL11">
        <v>40.867199999999997</v>
      </c>
      <c r="FM11">
        <v>7.1</v>
      </c>
      <c r="FN11">
        <v>27.56</v>
      </c>
      <c r="FO11">
        <v>13.78</v>
      </c>
      <c r="FP11">
        <v>27.56</v>
      </c>
      <c r="FQ11">
        <v>27.56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3</v>
      </c>
      <c r="GD11">
        <v>0.75</v>
      </c>
      <c r="GE11">
        <v>79.510000000000005</v>
      </c>
      <c r="GF11">
        <v>19.877500000000001</v>
      </c>
      <c r="GG11">
        <v>79.510000000000005</v>
      </c>
      <c r="GH11">
        <v>79.510000000000005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77.55</v>
      </c>
      <c r="GO11">
        <v>77.55</v>
      </c>
      <c r="GP11">
        <v>77.55</v>
      </c>
      <c r="GQ11">
        <v>0</v>
      </c>
      <c r="GR11">
        <v>592.02369999999996</v>
      </c>
      <c r="GS11">
        <v>531.44470000000001</v>
      </c>
      <c r="GT11">
        <v>592.02369999999996</v>
      </c>
      <c r="GU11">
        <v>531.44470000000001</v>
      </c>
      <c r="GV11">
        <v>592.02369999999996</v>
      </c>
      <c r="GW11">
        <v>592.02369999999996</v>
      </c>
      <c r="GX11" t="s">
        <v>881</v>
      </c>
      <c r="GY11">
        <v>-1.4885000000000001E-2</v>
      </c>
      <c r="GZ11">
        <v>0</v>
      </c>
      <c r="HA11">
        <v>1590.95</v>
      </c>
      <c r="HB11">
        <v>87</v>
      </c>
      <c r="HC11">
        <v>0.8</v>
      </c>
      <c r="HD11" t="s">
        <v>877</v>
      </c>
      <c r="HE11" t="s">
        <v>877</v>
      </c>
      <c r="HF11" t="s">
        <v>877</v>
      </c>
      <c r="HG11" t="s">
        <v>877</v>
      </c>
      <c r="HH11">
        <v>2098</v>
      </c>
      <c r="HI11">
        <v>1169675</v>
      </c>
      <c r="HJ11">
        <v>0</v>
      </c>
      <c r="HK11">
        <v>64134</v>
      </c>
      <c r="HL11">
        <v>9944</v>
      </c>
      <c r="HM11">
        <v>0</v>
      </c>
      <c r="HN11">
        <v>0</v>
      </c>
      <c r="HO11">
        <v>1742</v>
      </c>
      <c r="HP11">
        <v>0</v>
      </c>
      <c r="HQ11">
        <v>8.8000000000000007</v>
      </c>
      <c r="HR11">
        <v>508439</v>
      </c>
      <c r="HS11">
        <v>418.92</v>
      </c>
      <c r="HT11">
        <v>418.92</v>
      </c>
      <c r="HU11">
        <v>418.92</v>
      </c>
      <c r="HV11">
        <v>0</v>
      </c>
      <c r="HW11">
        <v>0</v>
      </c>
      <c r="HX11" t="s">
        <v>882</v>
      </c>
      <c r="HY11">
        <v>418.92</v>
      </c>
      <c r="HZ11">
        <v>418.92</v>
      </c>
      <c r="IA11">
        <v>418.92</v>
      </c>
      <c r="IB11">
        <v>0</v>
      </c>
      <c r="IC11">
        <v>58</v>
      </c>
      <c r="ID11">
        <v>46.081200000000003</v>
      </c>
      <c r="IE11">
        <v>3.7</v>
      </c>
      <c r="IF11">
        <v>28.56</v>
      </c>
      <c r="IG11">
        <v>14.28</v>
      </c>
      <c r="IH11">
        <v>28.56</v>
      </c>
      <c r="II11">
        <v>28.56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1</v>
      </c>
      <c r="IV11">
        <v>0.25</v>
      </c>
      <c r="IW11">
        <v>100.09</v>
      </c>
      <c r="IX11">
        <v>25.022500000000001</v>
      </c>
      <c r="IY11">
        <v>100.09</v>
      </c>
      <c r="IZ11">
        <v>100.09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83.77</v>
      </c>
      <c r="JG11">
        <v>83.77</v>
      </c>
      <c r="JH11">
        <v>83.77</v>
      </c>
      <c r="JI11">
        <v>0</v>
      </c>
      <c r="JJ11">
        <v>592.02369999999996</v>
      </c>
      <c r="JK11">
        <v>592.02369999999996</v>
      </c>
      <c r="JL11" t="s">
        <v>883</v>
      </c>
      <c r="JM11">
        <v>0</v>
      </c>
      <c r="JN11">
        <v>0</v>
      </c>
      <c r="JO11">
        <v>1213.69</v>
      </c>
      <c r="JP11">
        <v>79</v>
      </c>
      <c r="JQ11">
        <v>0.7</v>
      </c>
      <c r="JR11">
        <v>43954.6104003125</v>
      </c>
      <c r="JS11">
        <v>1</v>
      </c>
      <c r="JT11">
        <v>2</v>
      </c>
    </row>
    <row r="12" spans="1:280" x14ac:dyDescent="0.25">
      <c r="A12">
        <v>1899</v>
      </c>
      <c r="B12">
        <v>1899</v>
      </c>
      <c r="C12" t="s">
        <v>64</v>
      </c>
      <c r="D12" t="s">
        <v>62</v>
      </c>
      <c r="E12" t="s">
        <v>65</v>
      </c>
      <c r="G12">
        <v>2098</v>
      </c>
      <c r="H12">
        <v>415000</v>
      </c>
      <c r="I12">
        <v>0</v>
      </c>
      <c r="J12">
        <v>0</v>
      </c>
      <c r="K12">
        <v>2000</v>
      </c>
      <c r="L12">
        <v>0</v>
      </c>
      <c r="M12">
        <v>0</v>
      </c>
      <c r="N12">
        <v>0</v>
      </c>
      <c r="O12">
        <v>0</v>
      </c>
      <c r="P12">
        <v>11</v>
      </c>
      <c r="Q12">
        <v>830000</v>
      </c>
      <c r="R12">
        <v>212</v>
      </c>
      <c r="S12">
        <v>212</v>
      </c>
      <c r="T12">
        <v>212</v>
      </c>
      <c r="U12">
        <v>0</v>
      </c>
      <c r="V12" t="s">
        <v>875</v>
      </c>
      <c r="W12">
        <v>212</v>
      </c>
      <c r="X12">
        <v>212</v>
      </c>
      <c r="Y12">
        <v>212</v>
      </c>
      <c r="Z12">
        <v>0</v>
      </c>
      <c r="AA12">
        <v>40</v>
      </c>
      <c r="AB12">
        <v>23.32</v>
      </c>
      <c r="AC12">
        <v>1.1000000000000001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18</v>
      </c>
      <c r="AV12">
        <v>4.5</v>
      </c>
      <c r="AW12">
        <v>18</v>
      </c>
      <c r="AX12">
        <v>18</v>
      </c>
      <c r="AY12">
        <v>0</v>
      </c>
      <c r="AZ12">
        <v>0</v>
      </c>
      <c r="BA12">
        <v>66.040000000000006</v>
      </c>
      <c r="BB12">
        <v>0</v>
      </c>
      <c r="BC12">
        <v>66.040000000000006</v>
      </c>
      <c r="BD12">
        <v>0</v>
      </c>
      <c r="BE12">
        <v>80.41</v>
      </c>
      <c r="BF12">
        <v>0</v>
      </c>
      <c r="BG12">
        <v>80.41</v>
      </c>
      <c r="BH12">
        <v>29.465699999999998</v>
      </c>
      <c r="BI12">
        <v>240.92</v>
      </c>
      <c r="BJ12">
        <v>438.28570000000002</v>
      </c>
      <c r="BK12">
        <v>387.37</v>
      </c>
      <c r="BL12">
        <v>240.92</v>
      </c>
      <c r="BM12">
        <v>438.28570000000002</v>
      </c>
      <c r="BN12" t="s">
        <v>876</v>
      </c>
      <c r="BO12">
        <v>0</v>
      </c>
      <c r="BP12">
        <v>0</v>
      </c>
      <c r="BQ12">
        <v>3915.09</v>
      </c>
      <c r="BR12">
        <v>97</v>
      </c>
      <c r="BS12">
        <v>0.9</v>
      </c>
      <c r="BT12" t="s">
        <v>877</v>
      </c>
      <c r="BU12" t="s">
        <v>877</v>
      </c>
      <c r="BV12" t="s">
        <v>877</v>
      </c>
      <c r="BW12" t="s">
        <v>877</v>
      </c>
      <c r="BX12">
        <v>2098</v>
      </c>
      <c r="BY12">
        <v>412000</v>
      </c>
      <c r="BZ12">
        <v>0</v>
      </c>
      <c r="CA12">
        <v>0</v>
      </c>
      <c r="CB12">
        <v>2000</v>
      </c>
      <c r="CC12">
        <v>0</v>
      </c>
      <c r="CD12">
        <v>0</v>
      </c>
      <c r="CE12">
        <v>0</v>
      </c>
      <c r="CF12">
        <v>0</v>
      </c>
      <c r="CG12">
        <v>11</v>
      </c>
      <c r="CH12">
        <v>800000</v>
      </c>
      <c r="CI12">
        <v>0</v>
      </c>
      <c r="CJ12">
        <v>257.87</v>
      </c>
      <c r="CK12">
        <v>0</v>
      </c>
      <c r="CL12">
        <v>257.87</v>
      </c>
      <c r="CM12">
        <v>0</v>
      </c>
      <c r="CN12" t="s">
        <v>878</v>
      </c>
      <c r="CO12">
        <v>0</v>
      </c>
      <c r="CP12">
        <v>257.87</v>
      </c>
      <c r="CQ12">
        <v>0</v>
      </c>
      <c r="CR12">
        <v>257.87</v>
      </c>
      <c r="CS12">
        <v>38</v>
      </c>
      <c r="CT12">
        <v>28.3657</v>
      </c>
      <c r="CU12">
        <v>1.1000000000000001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18</v>
      </c>
      <c r="DP12">
        <v>0</v>
      </c>
      <c r="DQ12">
        <v>18</v>
      </c>
      <c r="DR12">
        <v>0</v>
      </c>
      <c r="DS12">
        <v>66.040000000000006</v>
      </c>
      <c r="DT12">
        <v>0</v>
      </c>
      <c r="DU12">
        <v>66.040000000000006</v>
      </c>
      <c r="DV12">
        <v>0</v>
      </c>
      <c r="DW12">
        <v>80.41</v>
      </c>
      <c r="DX12">
        <v>0</v>
      </c>
      <c r="DY12">
        <v>80.41</v>
      </c>
      <c r="DZ12">
        <v>30.837700000000002</v>
      </c>
      <c r="EA12">
        <v>29.465699999999998</v>
      </c>
      <c r="EB12">
        <v>465.87020000000001</v>
      </c>
      <c r="EC12">
        <v>438.28570000000002</v>
      </c>
      <c r="ED12">
        <v>30.837700000000002</v>
      </c>
      <c r="EE12">
        <v>465.87020000000001</v>
      </c>
      <c r="EF12" t="s">
        <v>879</v>
      </c>
      <c r="EG12">
        <v>0</v>
      </c>
      <c r="EH12">
        <v>0</v>
      </c>
      <c r="EI12">
        <v>3102.34</v>
      </c>
      <c r="EJ12">
        <v>94</v>
      </c>
      <c r="EK12">
        <v>0.9</v>
      </c>
      <c r="EL12" t="s">
        <v>877</v>
      </c>
      <c r="EM12" t="s">
        <v>877</v>
      </c>
      <c r="EN12" t="s">
        <v>877</v>
      </c>
      <c r="EO12" t="s">
        <v>877</v>
      </c>
      <c r="EP12">
        <v>2098</v>
      </c>
      <c r="EQ12">
        <v>424954</v>
      </c>
      <c r="ER12" s="22">
        <v>0</v>
      </c>
      <c r="ES12">
        <v>27565</v>
      </c>
      <c r="ET12">
        <v>7272</v>
      </c>
      <c r="EU12">
        <v>0</v>
      </c>
      <c r="EV12">
        <v>0</v>
      </c>
      <c r="EW12">
        <v>0</v>
      </c>
      <c r="EX12">
        <v>0</v>
      </c>
      <c r="EY12">
        <v>11</v>
      </c>
      <c r="EZ12">
        <v>574463</v>
      </c>
      <c r="FA12">
        <v>0</v>
      </c>
      <c r="FB12">
        <v>281.82</v>
      </c>
      <c r="FC12">
        <v>0</v>
      </c>
      <c r="FD12">
        <v>281.82</v>
      </c>
      <c r="FE12">
        <v>0</v>
      </c>
      <c r="FF12" t="s">
        <v>880</v>
      </c>
      <c r="FG12">
        <v>0</v>
      </c>
      <c r="FH12">
        <v>281.82</v>
      </c>
      <c r="FI12">
        <v>0</v>
      </c>
      <c r="FJ12">
        <v>281.82</v>
      </c>
      <c r="FK12">
        <v>37</v>
      </c>
      <c r="FL12">
        <v>31.0002</v>
      </c>
      <c r="FM12">
        <v>1.1000000000000001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-5.05</v>
      </c>
      <c r="GF12">
        <v>-1.2625</v>
      </c>
      <c r="GG12">
        <v>22</v>
      </c>
      <c r="GH12">
        <v>-5.05</v>
      </c>
      <c r="GI12">
        <v>27.05</v>
      </c>
      <c r="GJ12">
        <v>0</v>
      </c>
      <c r="GK12">
        <v>66.040000000000006</v>
      </c>
      <c r="GL12">
        <v>0</v>
      </c>
      <c r="GM12">
        <v>66.040000000000006</v>
      </c>
      <c r="GN12">
        <v>0</v>
      </c>
      <c r="GO12">
        <v>80.41</v>
      </c>
      <c r="GP12">
        <v>0</v>
      </c>
      <c r="GQ12">
        <v>80.41</v>
      </c>
      <c r="GR12">
        <v>21.884599999999999</v>
      </c>
      <c r="GS12">
        <v>30.837700000000002</v>
      </c>
      <c r="GT12">
        <v>335.31709999999998</v>
      </c>
      <c r="GU12">
        <v>465.87020000000001</v>
      </c>
      <c r="GV12">
        <v>30.837700000000002</v>
      </c>
      <c r="GW12">
        <v>465.87020000000001</v>
      </c>
      <c r="GX12" t="s">
        <v>881</v>
      </c>
      <c r="GY12">
        <v>0</v>
      </c>
      <c r="GZ12">
        <v>0</v>
      </c>
      <c r="HA12">
        <v>2038.4</v>
      </c>
      <c r="HB12">
        <v>93</v>
      </c>
      <c r="HC12">
        <v>0.9</v>
      </c>
      <c r="HD12" t="s">
        <v>877</v>
      </c>
      <c r="HE12" t="s">
        <v>877</v>
      </c>
      <c r="HF12" t="s">
        <v>877</v>
      </c>
      <c r="HG12" t="s">
        <v>877</v>
      </c>
      <c r="HH12">
        <v>2098</v>
      </c>
      <c r="HI12">
        <v>391201</v>
      </c>
      <c r="HJ12">
        <v>0</v>
      </c>
      <c r="HK12">
        <v>20828</v>
      </c>
      <c r="HL12">
        <v>3229</v>
      </c>
      <c r="HM12">
        <v>0</v>
      </c>
      <c r="HN12">
        <v>0</v>
      </c>
      <c r="HO12">
        <v>0</v>
      </c>
      <c r="HP12">
        <v>0</v>
      </c>
      <c r="HQ12">
        <v>10.63</v>
      </c>
      <c r="HR12">
        <v>438328</v>
      </c>
      <c r="HS12">
        <v>-2</v>
      </c>
      <c r="HT12">
        <v>180.61</v>
      </c>
      <c r="HU12">
        <v>-2</v>
      </c>
      <c r="HV12">
        <v>182.61</v>
      </c>
      <c r="HW12">
        <v>0</v>
      </c>
      <c r="HX12" t="s">
        <v>882</v>
      </c>
      <c r="HY12">
        <v>-2</v>
      </c>
      <c r="HZ12">
        <v>180.61</v>
      </c>
      <c r="IA12">
        <v>-2</v>
      </c>
      <c r="IB12">
        <v>182.61</v>
      </c>
      <c r="IC12">
        <v>29</v>
      </c>
      <c r="ID12">
        <v>19.867100000000001</v>
      </c>
      <c r="IE12">
        <v>4.0999999999999996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-0.33</v>
      </c>
      <c r="IX12">
        <v>-8.2500000000000004E-2</v>
      </c>
      <c r="IY12">
        <v>30</v>
      </c>
      <c r="IZ12">
        <v>-0.33</v>
      </c>
      <c r="JA12">
        <v>30.33</v>
      </c>
      <c r="JB12">
        <v>0</v>
      </c>
      <c r="JC12">
        <v>71.3</v>
      </c>
      <c r="JD12">
        <v>0</v>
      </c>
      <c r="JE12">
        <v>71.3</v>
      </c>
      <c r="JF12">
        <v>0</v>
      </c>
      <c r="JG12">
        <v>51.94</v>
      </c>
      <c r="JH12">
        <v>0</v>
      </c>
      <c r="JI12">
        <v>51.94</v>
      </c>
      <c r="JJ12">
        <v>21.884599999999999</v>
      </c>
      <c r="JK12">
        <v>335.31709999999998</v>
      </c>
      <c r="JL12" t="s">
        <v>883</v>
      </c>
      <c r="JM12">
        <v>-4.9800000000000001E-3</v>
      </c>
      <c r="JN12">
        <v>0</v>
      </c>
      <c r="JO12">
        <v>2426.9299999999998</v>
      </c>
      <c r="JP12">
        <v>93</v>
      </c>
      <c r="JQ12">
        <v>0.9</v>
      </c>
      <c r="JR12">
        <v>43954.6104003125</v>
      </c>
      <c r="JS12">
        <v>1</v>
      </c>
      <c r="JT12">
        <v>2</v>
      </c>
    </row>
    <row r="13" spans="1:280" x14ac:dyDescent="0.25">
      <c r="A13">
        <v>17</v>
      </c>
      <c r="B13">
        <v>1899</v>
      </c>
      <c r="D13" t="s">
        <v>62</v>
      </c>
      <c r="E13" t="s">
        <v>65</v>
      </c>
      <c r="F13" t="s">
        <v>889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T13">
        <v>0</v>
      </c>
      <c r="U13">
        <v>0</v>
      </c>
      <c r="V13" t="s">
        <v>875</v>
      </c>
      <c r="W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G13">
        <v>0</v>
      </c>
      <c r="AH13">
        <v>0</v>
      </c>
      <c r="AI13">
        <v>0</v>
      </c>
      <c r="AJ13">
        <v>0</v>
      </c>
      <c r="AL13">
        <v>0</v>
      </c>
      <c r="AM13">
        <v>0</v>
      </c>
      <c r="AN13">
        <v>0</v>
      </c>
      <c r="AO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X13">
        <v>0</v>
      </c>
      <c r="AY13">
        <v>0</v>
      </c>
      <c r="AZ13">
        <v>66.040000000000006</v>
      </c>
      <c r="BB13">
        <v>66.040000000000006</v>
      </c>
      <c r="BC13">
        <v>0</v>
      </c>
      <c r="BD13">
        <v>80.41</v>
      </c>
      <c r="BF13">
        <v>80.41</v>
      </c>
      <c r="BG13">
        <v>0</v>
      </c>
      <c r="BH13">
        <v>408.82</v>
      </c>
      <c r="BI13">
        <v>146.44999999999999</v>
      </c>
      <c r="BL13">
        <v>408.82</v>
      </c>
      <c r="BN13" t="s">
        <v>876</v>
      </c>
      <c r="BO13">
        <v>0</v>
      </c>
      <c r="BP13">
        <v>0</v>
      </c>
      <c r="BQ13">
        <v>0</v>
      </c>
      <c r="BR13">
        <v>0</v>
      </c>
      <c r="BS13">
        <v>0</v>
      </c>
      <c r="BT13" t="s">
        <v>877</v>
      </c>
      <c r="BU13" t="s">
        <v>877</v>
      </c>
      <c r="BV13" t="s">
        <v>877</v>
      </c>
      <c r="BW13" t="s">
        <v>877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257.87</v>
      </c>
      <c r="CK13">
        <v>257.87</v>
      </c>
      <c r="CL13">
        <v>0</v>
      </c>
      <c r="CM13">
        <v>0</v>
      </c>
      <c r="CN13" t="s">
        <v>878</v>
      </c>
      <c r="CO13">
        <v>257.87</v>
      </c>
      <c r="CQ13">
        <v>257.87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Y13">
        <v>0</v>
      </c>
      <c r="CZ13">
        <v>0</v>
      </c>
      <c r="DA13">
        <v>0</v>
      </c>
      <c r="DB13">
        <v>0</v>
      </c>
      <c r="DD13">
        <v>0</v>
      </c>
      <c r="DE13">
        <v>0</v>
      </c>
      <c r="DF13">
        <v>0</v>
      </c>
      <c r="DG13">
        <v>0</v>
      </c>
      <c r="DI13">
        <v>0</v>
      </c>
      <c r="DJ13">
        <v>0</v>
      </c>
      <c r="DK13">
        <v>0</v>
      </c>
      <c r="DL13">
        <v>0</v>
      </c>
      <c r="DM13">
        <v>18</v>
      </c>
      <c r="DN13">
        <v>4.5</v>
      </c>
      <c r="DP13">
        <v>18</v>
      </c>
      <c r="DQ13">
        <v>0</v>
      </c>
      <c r="DR13">
        <v>66.040000000000006</v>
      </c>
      <c r="DT13">
        <v>66.040000000000006</v>
      </c>
      <c r="DU13">
        <v>0</v>
      </c>
      <c r="DV13">
        <v>80.41</v>
      </c>
      <c r="DX13">
        <v>80.41</v>
      </c>
      <c r="DY13">
        <v>0</v>
      </c>
      <c r="DZ13">
        <v>435.03250000000003</v>
      </c>
      <c r="EA13">
        <v>408.82</v>
      </c>
      <c r="ED13">
        <v>435.03250000000003</v>
      </c>
      <c r="EF13" t="s">
        <v>879</v>
      </c>
      <c r="EG13">
        <v>0</v>
      </c>
      <c r="EH13">
        <v>0</v>
      </c>
      <c r="EI13">
        <v>0</v>
      </c>
      <c r="EJ13">
        <v>0</v>
      </c>
      <c r="EK13">
        <v>0</v>
      </c>
      <c r="EL13" t="s">
        <v>877</v>
      </c>
      <c r="EM13" t="s">
        <v>877</v>
      </c>
      <c r="EN13" t="s">
        <v>877</v>
      </c>
      <c r="EO13" t="s">
        <v>877</v>
      </c>
      <c r="EQ13">
        <v>0</v>
      </c>
      <c r="ER13" s="22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281.82</v>
      </c>
      <c r="FC13">
        <v>281.82</v>
      </c>
      <c r="FD13">
        <v>0</v>
      </c>
      <c r="FE13">
        <v>0</v>
      </c>
      <c r="FF13" t="s">
        <v>880</v>
      </c>
      <c r="FG13">
        <v>281.82</v>
      </c>
      <c r="FI13">
        <v>281.82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Q13">
        <v>0</v>
      </c>
      <c r="FR13">
        <v>0</v>
      </c>
      <c r="FS13">
        <v>0</v>
      </c>
      <c r="FT13">
        <v>0</v>
      </c>
      <c r="FV13">
        <v>0</v>
      </c>
      <c r="FW13">
        <v>0</v>
      </c>
      <c r="FX13">
        <v>0</v>
      </c>
      <c r="FY13">
        <v>0</v>
      </c>
      <c r="GA13">
        <v>0</v>
      </c>
      <c r="GB13">
        <v>0</v>
      </c>
      <c r="GC13">
        <v>0</v>
      </c>
      <c r="GD13">
        <v>0</v>
      </c>
      <c r="GE13">
        <v>27.05</v>
      </c>
      <c r="GF13">
        <v>6.7625000000000002</v>
      </c>
      <c r="GH13">
        <v>27.05</v>
      </c>
      <c r="GI13">
        <v>0</v>
      </c>
      <c r="GJ13">
        <v>66.040000000000006</v>
      </c>
      <c r="GL13">
        <v>66.040000000000006</v>
      </c>
      <c r="GM13">
        <v>0</v>
      </c>
      <c r="GN13">
        <v>80.41</v>
      </c>
      <c r="GP13">
        <v>80.41</v>
      </c>
      <c r="GQ13">
        <v>0</v>
      </c>
      <c r="GR13">
        <v>313.4325</v>
      </c>
      <c r="GS13">
        <v>435.03250000000003</v>
      </c>
      <c r="GV13">
        <v>435.03250000000003</v>
      </c>
      <c r="GX13" t="s">
        <v>881</v>
      </c>
      <c r="GY13">
        <v>0</v>
      </c>
      <c r="GZ13">
        <v>0</v>
      </c>
      <c r="HA13">
        <v>0</v>
      </c>
      <c r="HB13">
        <v>0</v>
      </c>
      <c r="HC13">
        <v>0</v>
      </c>
      <c r="HD13" t="s">
        <v>877</v>
      </c>
      <c r="HE13" t="s">
        <v>877</v>
      </c>
      <c r="HF13" t="s">
        <v>877</v>
      </c>
      <c r="HG13" t="s">
        <v>877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182.61</v>
      </c>
      <c r="HU13">
        <v>182.61</v>
      </c>
      <c r="HV13">
        <v>0</v>
      </c>
      <c r="HW13">
        <v>0</v>
      </c>
      <c r="HX13" t="s">
        <v>882</v>
      </c>
      <c r="HY13">
        <v>182.61</v>
      </c>
      <c r="IA13">
        <v>182.61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I13">
        <v>0</v>
      </c>
      <c r="IJ13">
        <v>0</v>
      </c>
      <c r="IK13">
        <v>0</v>
      </c>
      <c r="IL13">
        <v>0</v>
      </c>
      <c r="IN13">
        <v>0</v>
      </c>
      <c r="IO13">
        <v>0</v>
      </c>
      <c r="IP13">
        <v>0</v>
      </c>
      <c r="IQ13">
        <v>0</v>
      </c>
      <c r="IS13">
        <v>0</v>
      </c>
      <c r="IT13">
        <v>0</v>
      </c>
      <c r="IU13">
        <v>0</v>
      </c>
      <c r="IV13">
        <v>0</v>
      </c>
      <c r="IW13">
        <v>30.33</v>
      </c>
      <c r="IX13">
        <v>7.5824999999999996</v>
      </c>
      <c r="IZ13">
        <v>30.33</v>
      </c>
      <c r="JA13">
        <v>0</v>
      </c>
      <c r="JB13">
        <v>71.3</v>
      </c>
      <c r="JD13">
        <v>71.3</v>
      </c>
      <c r="JE13">
        <v>0</v>
      </c>
      <c r="JF13">
        <v>51.94</v>
      </c>
      <c r="JH13">
        <v>51.94</v>
      </c>
      <c r="JI13">
        <v>0</v>
      </c>
      <c r="JJ13">
        <v>313.4325</v>
      </c>
      <c r="JL13" t="s">
        <v>883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43954.6104003125</v>
      </c>
      <c r="JS13">
        <v>1</v>
      </c>
      <c r="JT13">
        <v>3</v>
      </c>
    </row>
    <row r="14" spans="1:280" x14ac:dyDescent="0.25">
      <c r="A14">
        <v>1900</v>
      </c>
      <c r="B14">
        <v>1900</v>
      </c>
      <c r="C14" t="s">
        <v>66</v>
      </c>
      <c r="D14" t="s">
        <v>62</v>
      </c>
      <c r="E14" t="s">
        <v>67</v>
      </c>
      <c r="G14">
        <v>2098</v>
      </c>
      <c r="H14">
        <v>4157500</v>
      </c>
      <c r="I14">
        <v>0</v>
      </c>
      <c r="J14">
        <v>0</v>
      </c>
      <c r="K14">
        <v>30000</v>
      </c>
      <c r="L14">
        <v>300000</v>
      </c>
      <c r="M14">
        <v>0</v>
      </c>
      <c r="N14">
        <v>0</v>
      </c>
      <c r="O14">
        <v>0</v>
      </c>
      <c r="P14">
        <v>13.02</v>
      </c>
      <c r="Q14">
        <v>776600</v>
      </c>
      <c r="R14">
        <v>1621</v>
      </c>
      <c r="S14">
        <v>1621</v>
      </c>
      <c r="T14">
        <v>1621</v>
      </c>
      <c r="U14">
        <v>0</v>
      </c>
      <c r="V14" t="s">
        <v>875</v>
      </c>
      <c r="W14">
        <v>1621</v>
      </c>
      <c r="X14">
        <v>1621</v>
      </c>
      <c r="Y14">
        <v>1621</v>
      </c>
      <c r="Z14">
        <v>0</v>
      </c>
      <c r="AA14">
        <v>165</v>
      </c>
      <c r="AB14">
        <v>165</v>
      </c>
      <c r="AC14">
        <v>0</v>
      </c>
      <c r="AD14">
        <v>17</v>
      </c>
      <c r="AE14">
        <v>8.5</v>
      </c>
      <c r="AF14">
        <v>17</v>
      </c>
      <c r="AG14">
        <v>17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6</v>
      </c>
      <c r="AT14">
        <v>1.5</v>
      </c>
      <c r="AU14">
        <v>138</v>
      </c>
      <c r="AV14">
        <v>34.5</v>
      </c>
      <c r="AW14">
        <v>138</v>
      </c>
      <c r="AX14">
        <v>138</v>
      </c>
      <c r="AY14">
        <v>0</v>
      </c>
      <c r="AZ14">
        <v>23.19</v>
      </c>
      <c r="BA14">
        <v>92.16</v>
      </c>
      <c r="BB14">
        <v>23.19</v>
      </c>
      <c r="BC14">
        <v>68.97</v>
      </c>
      <c r="BD14">
        <v>0</v>
      </c>
      <c r="BE14">
        <v>0</v>
      </c>
      <c r="BF14">
        <v>0</v>
      </c>
      <c r="BG14">
        <v>0</v>
      </c>
      <c r="BH14">
        <v>1661.655</v>
      </c>
      <c r="BI14">
        <v>1853.69</v>
      </c>
      <c r="BJ14">
        <v>1939.8225</v>
      </c>
      <c r="BK14">
        <v>1922.66</v>
      </c>
      <c r="BL14">
        <v>1853.69</v>
      </c>
      <c r="BM14">
        <v>1939.8225</v>
      </c>
      <c r="BN14" t="s">
        <v>876</v>
      </c>
      <c r="BO14">
        <v>-9.7599999999999998E-4</v>
      </c>
      <c r="BP14">
        <v>0</v>
      </c>
      <c r="BQ14">
        <v>479.09</v>
      </c>
      <c r="BR14">
        <v>21</v>
      </c>
      <c r="BS14">
        <v>0.7</v>
      </c>
      <c r="BT14" t="s">
        <v>877</v>
      </c>
      <c r="BU14" t="s">
        <v>877</v>
      </c>
      <c r="BV14" t="s">
        <v>877</v>
      </c>
      <c r="BW14" t="s">
        <v>877</v>
      </c>
      <c r="BX14">
        <v>2098</v>
      </c>
      <c r="BY14">
        <v>3896095</v>
      </c>
      <c r="BZ14">
        <v>0</v>
      </c>
      <c r="CA14">
        <v>0</v>
      </c>
      <c r="CB14">
        <v>30000</v>
      </c>
      <c r="CC14">
        <v>200000</v>
      </c>
      <c r="CD14">
        <v>0</v>
      </c>
      <c r="CE14">
        <v>0</v>
      </c>
      <c r="CF14">
        <v>0</v>
      </c>
      <c r="CG14">
        <v>13.02</v>
      </c>
      <c r="CH14">
        <v>753981</v>
      </c>
      <c r="CI14">
        <v>1436.3</v>
      </c>
      <c r="CJ14">
        <v>1640.7</v>
      </c>
      <c r="CK14">
        <v>1436.3</v>
      </c>
      <c r="CL14">
        <v>204.4</v>
      </c>
      <c r="CM14">
        <v>0</v>
      </c>
      <c r="CN14" t="s">
        <v>878</v>
      </c>
      <c r="CO14">
        <v>1436.3</v>
      </c>
      <c r="CP14">
        <v>1640.7</v>
      </c>
      <c r="CQ14">
        <v>1436.3</v>
      </c>
      <c r="CR14">
        <v>204.4</v>
      </c>
      <c r="CS14">
        <v>164</v>
      </c>
      <c r="CT14">
        <v>164</v>
      </c>
      <c r="CU14">
        <v>0</v>
      </c>
      <c r="CV14">
        <v>14.26</v>
      </c>
      <c r="CW14">
        <v>7.13</v>
      </c>
      <c r="CX14">
        <v>15.26</v>
      </c>
      <c r="CY14">
        <v>14.26</v>
      </c>
      <c r="CZ14">
        <v>1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2.67</v>
      </c>
      <c r="DG14">
        <v>-0.66749999999999998</v>
      </c>
      <c r="DH14">
        <v>2.67</v>
      </c>
      <c r="DI14">
        <v>2.67</v>
      </c>
      <c r="DJ14">
        <v>0</v>
      </c>
      <c r="DK14">
        <v>6</v>
      </c>
      <c r="DL14">
        <v>1.5</v>
      </c>
      <c r="DM14">
        <v>120.81</v>
      </c>
      <c r="DN14">
        <v>30.202500000000001</v>
      </c>
      <c r="DO14">
        <v>138</v>
      </c>
      <c r="DP14">
        <v>120.81</v>
      </c>
      <c r="DQ14">
        <v>17.190000000000001</v>
      </c>
      <c r="DR14">
        <v>23.19</v>
      </c>
      <c r="DS14">
        <v>92.16</v>
      </c>
      <c r="DT14">
        <v>23.19</v>
      </c>
      <c r="DU14">
        <v>68.97</v>
      </c>
      <c r="DV14">
        <v>0</v>
      </c>
      <c r="DW14">
        <v>0</v>
      </c>
      <c r="DX14">
        <v>0</v>
      </c>
      <c r="DY14">
        <v>0</v>
      </c>
      <c r="DZ14">
        <v>1653.335</v>
      </c>
      <c r="EA14">
        <v>1661.655</v>
      </c>
      <c r="EB14">
        <v>1926.5775000000001</v>
      </c>
      <c r="EC14">
        <v>1939.8225</v>
      </c>
      <c r="ED14">
        <v>1661.655</v>
      </c>
      <c r="EE14">
        <v>1939.8225</v>
      </c>
      <c r="EF14" t="s">
        <v>879</v>
      </c>
      <c r="EG14">
        <v>-1.212E-3</v>
      </c>
      <c r="EH14">
        <v>0</v>
      </c>
      <c r="EI14">
        <v>458.99</v>
      </c>
      <c r="EJ14">
        <v>20</v>
      </c>
      <c r="EK14">
        <v>0.7</v>
      </c>
      <c r="EL14" t="s">
        <v>877</v>
      </c>
      <c r="EM14" t="s">
        <v>877</v>
      </c>
      <c r="EN14" t="s">
        <v>877</v>
      </c>
      <c r="EO14" t="s">
        <v>877</v>
      </c>
      <c r="EP14">
        <v>2098</v>
      </c>
      <c r="EQ14">
        <v>3573999</v>
      </c>
      <c r="ER14" s="22">
        <v>0</v>
      </c>
      <c r="ES14">
        <v>231752</v>
      </c>
      <c r="ET14">
        <v>70059</v>
      </c>
      <c r="EU14">
        <v>702590</v>
      </c>
      <c r="EV14">
        <v>0</v>
      </c>
      <c r="EW14">
        <v>0</v>
      </c>
      <c r="EX14">
        <v>0</v>
      </c>
      <c r="EY14">
        <v>13.02</v>
      </c>
      <c r="EZ14">
        <v>747871</v>
      </c>
      <c r="FA14">
        <v>1421.31</v>
      </c>
      <c r="FB14">
        <v>1620.53</v>
      </c>
      <c r="FC14">
        <v>1421.31</v>
      </c>
      <c r="FD14">
        <v>199.22</v>
      </c>
      <c r="FE14">
        <v>0</v>
      </c>
      <c r="FF14" t="s">
        <v>880</v>
      </c>
      <c r="FG14">
        <v>1421.31</v>
      </c>
      <c r="FH14">
        <v>1620.53</v>
      </c>
      <c r="FI14">
        <v>1421.31</v>
      </c>
      <c r="FJ14">
        <v>199.22</v>
      </c>
      <c r="FK14">
        <v>172</v>
      </c>
      <c r="FL14">
        <v>172</v>
      </c>
      <c r="FM14">
        <v>0</v>
      </c>
      <c r="FN14">
        <v>9.27</v>
      </c>
      <c r="FO14">
        <v>4.6349999999999998</v>
      </c>
      <c r="FP14">
        <v>10.54</v>
      </c>
      <c r="FQ14">
        <v>9.27</v>
      </c>
      <c r="FR14">
        <v>1.27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0.53</v>
      </c>
      <c r="FY14">
        <v>-0.13250000000000001</v>
      </c>
      <c r="FZ14">
        <v>0.53</v>
      </c>
      <c r="GA14">
        <v>0.53</v>
      </c>
      <c r="GB14">
        <v>0</v>
      </c>
      <c r="GC14">
        <v>3</v>
      </c>
      <c r="GD14">
        <v>0.75</v>
      </c>
      <c r="GE14">
        <v>126.33</v>
      </c>
      <c r="GF14">
        <v>31.5825</v>
      </c>
      <c r="GG14">
        <v>144</v>
      </c>
      <c r="GH14">
        <v>126.33</v>
      </c>
      <c r="GI14">
        <v>17.670000000000002</v>
      </c>
      <c r="GJ14">
        <v>23.19</v>
      </c>
      <c r="GK14">
        <v>92.16</v>
      </c>
      <c r="GL14">
        <v>23.19</v>
      </c>
      <c r="GM14">
        <v>68.97</v>
      </c>
      <c r="GN14">
        <v>0</v>
      </c>
      <c r="GO14">
        <v>0</v>
      </c>
      <c r="GP14">
        <v>0</v>
      </c>
      <c r="GQ14">
        <v>0</v>
      </c>
      <c r="GR14">
        <v>1653.3911000000001</v>
      </c>
      <c r="GS14">
        <v>1653.335</v>
      </c>
      <c r="GT14">
        <v>1931.9060999999999</v>
      </c>
      <c r="GU14">
        <v>1926.5775000000001</v>
      </c>
      <c r="GV14">
        <v>1653.3911000000001</v>
      </c>
      <c r="GW14">
        <v>1931.9060999999999</v>
      </c>
      <c r="GX14" t="s">
        <v>881</v>
      </c>
      <c r="GY14">
        <v>-2.036E-3</v>
      </c>
      <c r="GZ14">
        <v>0</v>
      </c>
      <c r="HA14">
        <v>461.5</v>
      </c>
      <c r="HB14">
        <v>19</v>
      </c>
      <c r="HC14">
        <v>0.7</v>
      </c>
      <c r="HD14" t="s">
        <v>877</v>
      </c>
      <c r="HE14" t="s">
        <v>877</v>
      </c>
      <c r="HF14" t="s">
        <v>877</v>
      </c>
      <c r="HG14" t="s">
        <v>877</v>
      </c>
      <c r="HH14">
        <v>2098</v>
      </c>
      <c r="HI14">
        <v>3531851</v>
      </c>
      <c r="HJ14">
        <v>0</v>
      </c>
      <c r="HK14">
        <v>221730</v>
      </c>
      <c r="HL14">
        <v>32763</v>
      </c>
      <c r="HM14">
        <v>205384</v>
      </c>
      <c r="HN14">
        <v>0</v>
      </c>
      <c r="HO14">
        <v>0</v>
      </c>
      <c r="HP14">
        <v>0</v>
      </c>
      <c r="HQ14">
        <v>13.14</v>
      </c>
      <c r="HR14">
        <v>738289</v>
      </c>
      <c r="HS14">
        <v>1402.2</v>
      </c>
      <c r="HT14">
        <v>1605.51</v>
      </c>
      <c r="HU14">
        <v>1402.2</v>
      </c>
      <c r="HV14">
        <v>203.31</v>
      </c>
      <c r="HW14">
        <v>0</v>
      </c>
      <c r="HX14" t="s">
        <v>882</v>
      </c>
      <c r="HY14">
        <v>1402.2</v>
      </c>
      <c r="HZ14">
        <v>1605.51</v>
      </c>
      <c r="IA14">
        <v>1402.2</v>
      </c>
      <c r="IB14">
        <v>203.31</v>
      </c>
      <c r="IC14">
        <v>190</v>
      </c>
      <c r="ID14">
        <v>176.6061</v>
      </c>
      <c r="IE14">
        <v>2.5</v>
      </c>
      <c r="IF14">
        <v>8.5399999999999991</v>
      </c>
      <c r="IG14">
        <v>4.2699999999999996</v>
      </c>
      <c r="IH14">
        <v>10.54</v>
      </c>
      <c r="II14">
        <v>8.5399999999999991</v>
      </c>
      <c r="IJ14">
        <v>2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4</v>
      </c>
      <c r="IV14">
        <v>1</v>
      </c>
      <c r="IW14">
        <v>181.66</v>
      </c>
      <c r="IX14">
        <v>45.414999999999999</v>
      </c>
      <c r="IY14">
        <v>208</v>
      </c>
      <c r="IZ14">
        <v>181.66</v>
      </c>
      <c r="JA14">
        <v>26.34</v>
      </c>
      <c r="JB14">
        <v>21.4</v>
      </c>
      <c r="JC14">
        <v>89.02</v>
      </c>
      <c r="JD14">
        <v>21.4</v>
      </c>
      <c r="JE14">
        <v>67.62</v>
      </c>
      <c r="JF14">
        <v>0</v>
      </c>
      <c r="JG14">
        <v>0</v>
      </c>
      <c r="JH14">
        <v>0</v>
      </c>
      <c r="JI14">
        <v>0</v>
      </c>
      <c r="JJ14">
        <v>1653.3911000000001</v>
      </c>
      <c r="JK14">
        <v>1931.9060999999999</v>
      </c>
      <c r="JL14" t="s">
        <v>883</v>
      </c>
      <c r="JM14">
        <v>-5.2459999999999998E-3</v>
      </c>
      <c r="JN14">
        <v>0</v>
      </c>
      <c r="JO14">
        <v>459.85</v>
      </c>
      <c r="JP14">
        <v>17</v>
      </c>
      <c r="JQ14">
        <v>0.7</v>
      </c>
      <c r="JR14">
        <v>43954.6104003125</v>
      </c>
      <c r="JS14">
        <v>1</v>
      </c>
      <c r="JT14">
        <v>2</v>
      </c>
    </row>
    <row r="15" spans="1:280" x14ac:dyDescent="0.25">
      <c r="A15">
        <v>3440</v>
      </c>
      <c r="B15">
        <v>1900</v>
      </c>
      <c r="D15" t="s">
        <v>62</v>
      </c>
      <c r="E15" t="s">
        <v>67</v>
      </c>
      <c r="F15" t="s">
        <v>890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T15">
        <v>0</v>
      </c>
      <c r="U15">
        <v>0</v>
      </c>
      <c r="V15" t="s">
        <v>875</v>
      </c>
      <c r="W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G15">
        <v>0</v>
      </c>
      <c r="AH15">
        <v>0</v>
      </c>
      <c r="AI15">
        <v>0</v>
      </c>
      <c r="AJ15">
        <v>0</v>
      </c>
      <c r="AL15">
        <v>0</v>
      </c>
      <c r="AM15">
        <v>0</v>
      </c>
      <c r="AN15">
        <v>0</v>
      </c>
      <c r="AO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X15">
        <v>0</v>
      </c>
      <c r="AY15">
        <v>0</v>
      </c>
      <c r="AZ15">
        <v>68.97</v>
      </c>
      <c r="BB15">
        <v>68.97</v>
      </c>
      <c r="BC15">
        <v>0</v>
      </c>
      <c r="BD15">
        <v>0</v>
      </c>
      <c r="BF15">
        <v>0</v>
      </c>
      <c r="BG15">
        <v>0</v>
      </c>
      <c r="BH15">
        <v>278.16750000000002</v>
      </c>
      <c r="BI15">
        <v>68.97</v>
      </c>
      <c r="BL15">
        <v>278.16750000000002</v>
      </c>
      <c r="BN15" t="s">
        <v>876</v>
      </c>
      <c r="BO15">
        <v>0</v>
      </c>
      <c r="BP15">
        <v>0</v>
      </c>
      <c r="BQ15">
        <v>0</v>
      </c>
      <c r="BR15">
        <v>0</v>
      </c>
      <c r="BS15">
        <v>0</v>
      </c>
      <c r="BT15" t="s">
        <v>877</v>
      </c>
      <c r="BU15" t="s">
        <v>877</v>
      </c>
      <c r="BV15" t="s">
        <v>877</v>
      </c>
      <c r="BW15" t="s">
        <v>877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204.4</v>
      </c>
      <c r="CK15">
        <v>204.4</v>
      </c>
      <c r="CL15">
        <v>0</v>
      </c>
      <c r="CM15">
        <v>0</v>
      </c>
      <c r="CN15" t="s">
        <v>878</v>
      </c>
      <c r="CO15">
        <v>204.4</v>
      </c>
      <c r="CQ15">
        <v>204.4</v>
      </c>
      <c r="CR15">
        <v>0</v>
      </c>
      <c r="CS15">
        <v>0</v>
      </c>
      <c r="CT15">
        <v>0</v>
      </c>
      <c r="CU15">
        <v>0</v>
      </c>
      <c r="CV15">
        <v>1</v>
      </c>
      <c r="CW15">
        <v>0.5</v>
      </c>
      <c r="CY15">
        <v>1</v>
      </c>
      <c r="CZ15">
        <v>0</v>
      </c>
      <c r="DA15">
        <v>0</v>
      </c>
      <c r="DB15">
        <v>0</v>
      </c>
      <c r="DD15">
        <v>0</v>
      </c>
      <c r="DE15">
        <v>0</v>
      </c>
      <c r="DF15">
        <v>0</v>
      </c>
      <c r="DG15">
        <v>0</v>
      </c>
      <c r="DI15">
        <v>0</v>
      </c>
      <c r="DJ15">
        <v>0</v>
      </c>
      <c r="DK15">
        <v>0</v>
      </c>
      <c r="DL15">
        <v>0</v>
      </c>
      <c r="DM15">
        <v>17.190000000000001</v>
      </c>
      <c r="DN15">
        <v>4.2975000000000003</v>
      </c>
      <c r="DP15">
        <v>17.190000000000001</v>
      </c>
      <c r="DQ15">
        <v>0</v>
      </c>
      <c r="DR15">
        <v>68.97</v>
      </c>
      <c r="DT15">
        <v>68.97</v>
      </c>
      <c r="DU15">
        <v>0</v>
      </c>
      <c r="DV15">
        <v>0</v>
      </c>
      <c r="DX15">
        <v>0</v>
      </c>
      <c r="DY15">
        <v>0</v>
      </c>
      <c r="DZ15">
        <v>273.24250000000001</v>
      </c>
      <c r="EA15">
        <v>278.16750000000002</v>
      </c>
      <c r="ED15">
        <v>278.16750000000002</v>
      </c>
      <c r="EF15" t="s">
        <v>879</v>
      </c>
      <c r="EG15">
        <v>-1.212E-3</v>
      </c>
      <c r="EH15">
        <v>0</v>
      </c>
      <c r="EI15">
        <v>0</v>
      </c>
      <c r="EJ15">
        <v>0</v>
      </c>
      <c r="EK15">
        <v>0</v>
      </c>
      <c r="EL15" t="s">
        <v>877</v>
      </c>
      <c r="EM15" t="s">
        <v>877</v>
      </c>
      <c r="EN15" t="s">
        <v>877</v>
      </c>
      <c r="EO15" t="s">
        <v>877</v>
      </c>
      <c r="EQ15">
        <v>0</v>
      </c>
      <c r="ER15" s="22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199.22</v>
      </c>
      <c r="FC15">
        <v>199.22</v>
      </c>
      <c r="FD15">
        <v>0</v>
      </c>
      <c r="FE15">
        <v>0</v>
      </c>
      <c r="FF15" t="s">
        <v>880</v>
      </c>
      <c r="FG15">
        <v>199.22</v>
      </c>
      <c r="FI15">
        <v>199.22</v>
      </c>
      <c r="FJ15">
        <v>0</v>
      </c>
      <c r="FK15">
        <v>0</v>
      </c>
      <c r="FL15">
        <v>0</v>
      </c>
      <c r="FM15">
        <v>0</v>
      </c>
      <c r="FN15">
        <v>1.27</v>
      </c>
      <c r="FO15">
        <v>0.63500000000000001</v>
      </c>
      <c r="FQ15">
        <v>1.27</v>
      </c>
      <c r="FR15">
        <v>0</v>
      </c>
      <c r="FS15">
        <v>0</v>
      </c>
      <c r="FT15">
        <v>0</v>
      </c>
      <c r="FV15">
        <v>0</v>
      </c>
      <c r="FW15">
        <v>0</v>
      </c>
      <c r="FX15">
        <v>0</v>
      </c>
      <c r="FY15">
        <v>0</v>
      </c>
      <c r="GA15">
        <v>0</v>
      </c>
      <c r="GB15">
        <v>0</v>
      </c>
      <c r="GC15">
        <v>0</v>
      </c>
      <c r="GD15">
        <v>0</v>
      </c>
      <c r="GE15">
        <v>17.670000000000002</v>
      </c>
      <c r="GF15">
        <v>4.4175000000000004</v>
      </c>
      <c r="GH15">
        <v>17.670000000000002</v>
      </c>
      <c r="GI15">
        <v>0</v>
      </c>
      <c r="GJ15">
        <v>68.97</v>
      </c>
      <c r="GL15">
        <v>68.97</v>
      </c>
      <c r="GM15">
        <v>0</v>
      </c>
      <c r="GN15">
        <v>0</v>
      </c>
      <c r="GP15">
        <v>0</v>
      </c>
      <c r="GQ15">
        <v>0</v>
      </c>
      <c r="GR15">
        <v>278.51499999999999</v>
      </c>
      <c r="GS15">
        <v>273.24250000000001</v>
      </c>
      <c r="GV15">
        <v>278.51499999999999</v>
      </c>
      <c r="GX15" t="s">
        <v>881</v>
      </c>
      <c r="GY15">
        <v>0</v>
      </c>
      <c r="GZ15">
        <v>0</v>
      </c>
      <c r="HA15">
        <v>0</v>
      </c>
      <c r="HB15">
        <v>0</v>
      </c>
      <c r="HC15">
        <v>0</v>
      </c>
      <c r="HD15" t="s">
        <v>877</v>
      </c>
      <c r="HE15" t="s">
        <v>877</v>
      </c>
      <c r="HF15" t="s">
        <v>877</v>
      </c>
      <c r="HG15" t="s">
        <v>877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203.31</v>
      </c>
      <c r="HU15">
        <v>203.31</v>
      </c>
      <c r="HV15">
        <v>0</v>
      </c>
      <c r="HW15">
        <v>0</v>
      </c>
      <c r="HX15" t="s">
        <v>882</v>
      </c>
      <c r="HY15">
        <v>203.31</v>
      </c>
      <c r="IA15">
        <v>203.31</v>
      </c>
      <c r="IB15">
        <v>0</v>
      </c>
      <c r="IC15">
        <v>0</v>
      </c>
      <c r="ID15">
        <v>0</v>
      </c>
      <c r="IE15">
        <v>0</v>
      </c>
      <c r="IF15">
        <v>2</v>
      </c>
      <c r="IG15">
        <v>1</v>
      </c>
      <c r="II15">
        <v>2</v>
      </c>
      <c r="IJ15">
        <v>0</v>
      </c>
      <c r="IK15">
        <v>0</v>
      </c>
      <c r="IL15">
        <v>0</v>
      </c>
      <c r="IN15">
        <v>0</v>
      </c>
      <c r="IO15">
        <v>0</v>
      </c>
      <c r="IP15">
        <v>0</v>
      </c>
      <c r="IQ15">
        <v>0</v>
      </c>
      <c r="IS15">
        <v>0</v>
      </c>
      <c r="IT15">
        <v>0</v>
      </c>
      <c r="IU15">
        <v>0</v>
      </c>
      <c r="IV15">
        <v>0</v>
      </c>
      <c r="IW15">
        <v>26.34</v>
      </c>
      <c r="IX15">
        <v>6.585</v>
      </c>
      <c r="IZ15">
        <v>26.34</v>
      </c>
      <c r="JA15">
        <v>0</v>
      </c>
      <c r="JB15">
        <v>67.62</v>
      </c>
      <c r="JD15">
        <v>67.62</v>
      </c>
      <c r="JE15">
        <v>0</v>
      </c>
      <c r="JF15">
        <v>0</v>
      </c>
      <c r="JH15">
        <v>0</v>
      </c>
      <c r="JI15">
        <v>0</v>
      </c>
      <c r="JJ15">
        <v>278.51499999999999</v>
      </c>
      <c r="JL15" t="s">
        <v>883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43954.6104003125</v>
      </c>
      <c r="JS15">
        <v>1</v>
      </c>
      <c r="JT15">
        <v>3</v>
      </c>
    </row>
    <row r="16" spans="1:280" x14ac:dyDescent="0.25">
      <c r="A16">
        <v>1901</v>
      </c>
      <c r="B16">
        <v>1901</v>
      </c>
      <c r="C16" t="s">
        <v>68</v>
      </c>
      <c r="D16" t="s">
        <v>62</v>
      </c>
      <c r="E16" t="s">
        <v>69</v>
      </c>
      <c r="G16">
        <v>2098</v>
      </c>
      <c r="H16">
        <v>30876118</v>
      </c>
      <c r="I16">
        <v>0</v>
      </c>
      <c r="J16">
        <v>0</v>
      </c>
      <c r="K16">
        <v>260000</v>
      </c>
      <c r="L16">
        <v>0</v>
      </c>
      <c r="M16">
        <v>0</v>
      </c>
      <c r="N16">
        <v>0</v>
      </c>
      <c r="O16">
        <v>0</v>
      </c>
      <c r="P16">
        <v>12.55</v>
      </c>
      <c r="Q16">
        <v>5613054</v>
      </c>
      <c r="R16">
        <v>6829</v>
      </c>
      <c r="S16">
        <v>6829</v>
      </c>
      <c r="T16">
        <v>6829</v>
      </c>
      <c r="U16">
        <v>0</v>
      </c>
      <c r="V16" t="s">
        <v>875</v>
      </c>
      <c r="W16">
        <v>6829</v>
      </c>
      <c r="X16">
        <v>6829</v>
      </c>
      <c r="Y16">
        <v>6829</v>
      </c>
      <c r="Z16">
        <v>0</v>
      </c>
      <c r="AA16">
        <v>703</v>
      </c>
      <c r="AB16">
        <v>703</v>
      </c>
      <c r="AC16">
        <v>0</v>
      </c>
      <c r="AD16">
        <v>478</v>
      </c>
      <c r="AE16">
        <v>239</v>
      </c>
      <c r="AF16">
        <v>478</v>
      </c>
      <c r="AG16">
        <v>478</v>
      </c>
      <c r="AH16">
        <v>0</v>
      </c>
      <c r="AI16">
        <v>2</v>
      </c>
      <c r="AJ16">
        <v>2</v>
      </c>
      <c r="AK16">
        <v>2</v>
      </c>
      <c r="AL16">
        <v>2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42</v>
      </c>
      <c r="AT16">
        <v>10.5</v>
      </c>
      <c r="AU16">
        <v>737.62</v>
      </c>
      <c r="AV16">
        <v>184.405</v>
      </c>
      <c r="AW16">
        <v>737.62</v>
      </c>
      <c r="AX16">
        <v>737.62</v>
      </c>
      <c r="AY16">
        <v>0</v>
      </c>
      <c r="AZ16">
        <v>0</v>
      </c>
      <c r="BA16">
        <v>9.77</v>
      </c>
      <c r="BB16">
        <v>0</v>
      </c>
      <c r="BC16">
        <v>9.77</v>
      </c>
      <c r="BD16">
        <v>0</v>
      </c>
      <c r="BE16">
        <v>0</v>
      </c>
      <c r="BF16">
        <v>0</v>
      </c>
      <c r="BG16">
        <v>0</v>
      </c>
      <c r="BH16">
        <v>7639.75</v>
      </c>
      <c r="BI16">
        <v>7967.9049999999997</v>
      </c>
      <c r="BJ16">
        <v>7773.47</v>
      </c>
      <c r="BK16">
        <v>7977.6750000000002</v>
      </c>
      <c r="BL16">
        <v>7967.9049999999997</v>
      </c>
      <c r="BM16">
        <v>7977.6750000000002</v>
      </c>
      <c r="BN16" t="s">
        <v>876</v>
      </c>
      <c r="BO16">
        <v>-2.5509999999999999E-3</v>
      </c>
      <c r="BP16">
        <v>0</v>
      </c>
      <c r="BQ16">
        <v>821.94</v>
      </c>
      <c r="BR16">
        <v>67</v>
      </c>
      <c r="BS16">
        <v>0.7</v>
      </c>
      <c r="BT16" t="s">
        <v>877</v>
      </c>
      <c r="BU16" t="s">
        <v>877</v>
      </c>
      <c r="BV16" t="s">
        <v>877</v>
      </c>
      <c r="BW16" t="s">
        <v>877</v>
      </c>
      <c r="BX16">
        <v>2098</v>
      </c>
      <c r="BY16">
        <v>29762663</v>
      </c>
      <c r="BZ16">
        <v>0</v>
      </c>
      <c r="CA16">
        <v>0</v>
      </c>
      <c r="CB16">
        <v>260000</v>
      </c>
      <c r="CC16">
        <v>0</v>
      </c>
      <c r="CD16">
        <v>0</v>
      </c>
      <c r="CE16">
        <v>0</v>
      </c>
      <c r="CF16">
        <v>0</v>
      </c>
      <c r="CG16">
        <v>12.55</v>
      </c>
      <c r="CH16">
        <v>5476150</v>
      </c>
      <c r="CI16">
        <v>6538.84</v>
      </c>
      <c r="CJ16">
        <v>6659.03</v>
      </c>
      <c r="CK16">
        <v>6538.84</v>
      </c>
      <c r="CL16">
        <v>120.19</v>
      </c>
      <c r="CM16">
        <v>0</v>
      </c>
      <c r="CN16" t="s">
        <v>878</v>
      </c>
      <c r="CO16">
        <v>6538.84</v>
      </c>
      <c r="CP16">
        <v>6659.03</v>
      </c>
      <c r="CQ16">
        <v>6538.84</v>
      </c>
      <c r="CR16">
        <v>120.19</v>
      </c>
      <c r="CS16">
        <v>679</v>
      </c>
      <c r="CT16">
        <v>679</v>
      </c>
      <c r="CU16">
        <v>0</v>
      </c>
      <c r="CV16">
        <v>470.73</v>
      </c>
      <c r="CW16">
        <v>235.36500000000001</v>
      </c>
      <c r="CX16">
        <v>471.73</v>
      </c>
      <c r="CY16">
        <v>470.73</v>
      </c>
      <c r="CZ16">
        <v>1</v>
      </c>
      <c r="DA16">
        <v>1.24</v>
      </c>
      <c r="DB16">
        <v>1.24</v>
      </c>
      <c r="DC16">
        <v>1.24</v>
      </c>
      <c r="DD16">
        <v>1.24</v>
      </c>
      <c r="DE16">
        <v>0</v>
      </c>
      <c r="DF16">
        <v>7</v>
      </c>
      <c r="DG16">
        <v>-1.75</v>
      </c>
      <c r="DH16">
        <v>7</v>
      </c>
      <c r="DI16">
        <v>7</v>
      </c>
      <c r="DJ16">
        <v>0</v>
      </c>
      <c r="DK16">
        <v>42</v>
      </c>
      <c r="DL16">
        <v>10.5</v>
      </c>
      <c r="DM16">
        <v>706.22</v>
      </c>
      <c r="DN16">
        <v>176.55500000000001</v>
      </c>
      <c r="DO16">
        <v>719.26</v>
      </c>
      <c r="DP16">
        <v>706.22</v>
      </c>
      <c r="DQ16">
        <v>13.04</v>
      </c>
      <c r="DR16">
        <v>0</v>
      </c>
      <c r="DS16">
        <v>9.77</v>
      </c>
      <c r="DT16">
        <v>0</v>
      </c>
      <c r="DU16">
        <v>9.77</v>
      </c>
      <c r="DV16">
        <v>0</v>
      </c>
      <c r="DW16">
        <v>0</v>
      </c>
      <c r="DX16">
        <v>0</v>
      </c>
      <c r="DY16">
        <v>0</v>
      </c>
      <c r="DZ16">
        <v>7725.4375</v>
      </c>
      <c r="EA16">
        <v>7639.75</v>
      </c>
      <c r="EB16">
        <v>7847.5024999999996</v>
      </c>
      <c r="EC16">
        <v>7773.47</v>
      </c>
      <c r="ED16">
        <v>7725.4375</v>
      </c>
      <c r="EE16">
        <v>7847.5024999999996</v>
      </c>
      <c r="EF16" t="s">
        <v>879</v>
      </c>
      <c r="EG16">
        <v>-4.4939999999999997E-3</v>
      </c>
      <c r="EH16">
        <v>0</v>
      </c>
      <c r="EI16">
        <v>818.67</v>
      </c>
      <c r="EJ16">
        <v>69</v>
      </c>
      <c r="EK16">
        <v>0.7</v>
      </c>
      <c r="EL16" t="s">
        <v>877</v>
      </c>
      <c r="EM16" t="s">
        <v>877</v>
      </c>
      <c r="EN16" t="s">
        <v>877</v>
      </c>
      <c r="EO16" t="s">
        <v>877</v>
      </c>
      <c r="EP16">
        <v>2098</v>
      </c>
      <c r="EQ16">
        <v>29158432</v>
      </c>
      <c r="ER16" s="22">
        <v>4396</v>
      </c>
      <c r="ES16">
        <v>1029035</v>
      </c>
      <c r="ET16">
        <v>325089</v>
      </c>
      <c r="EU16">
        <v>0</v>
      </c>
      <c r="EV16">
        <v>0</v>
      </c>
      <c r="EW16">
        <v>15955</v>
      </c>
      <c r="EX16">
        <v>0</v>
      </c>
      <c r="EY16">
        <v>12.55</v>
      </c>
      <c r="EZ16">
        <v>3848913</v>
      </c>
      <c r="FA16">
        <v>6625.72</v>
      </c>
      <c r="FB16">
        <v>6734.69</v>
      </c>
      <c r="FC16">
        <v>6625.72</v>
      </c>
      <c r="FD16">
        <v>108.97</v>
      </c>
      <c r="FE16">
        <v>0</v>
      </c>
      <c r="FF16" t="s">
        <v>880</v>
      </c>
      <c r="FG16">
        <v>6625.72</v>
      </c>
      <c r="FH16">
        <v>6734.69</v>
      </c>
      <c r="FI16">
        <v>6625.72</v>
      </c>
      <c r="FJ16">
        <v>108.97</v>
      </c>
      <c r="FK16">
        <v>678</v>
      </c>
      <c r="FL16">
        <v>678</v>
      </c>
      <c r="FM16">
        <v>0</v>
      </c>
      <c r="FN16">
        <v>478.23</v>
      </c>
      <c r="FO16">
        <v>239.11500000000001</v>
      </c>
      <c r="FP16">
        <v>479.17</v>
      </c>
      <c r="FQ16">
        <v>478.23</v>
      </c>
      <c r="FR16">
        <v>0.94</v>
      </c>
      <c r="FS16">
        <v>1.44</v>
      </c>
      <c r="FT16">
        <v>1.44</v>
      </c>
      <c r="FU16">
        <v>1.44</v>
      </c>
      <c r="FV16">
        <v>1.44</v>
      </c>
      <c r="FW16">
        <v>0</v>
      </c>
      <c r="FX16">
        <v>8.81</v>
      </c>
      <c r="FY16">
        <v>-2.2025000000000001</v>
      </c>
      <c r="FZ16">
        <v>8.81</v>
      </c>
      <c r="GA16">
        <v>8.81</v>
      </c>
      <c r="GB16">
        <v>0</v>
      </c>
      <c r="GC16">
        <v>39</v>
      </c>
      <c r="GD16">
        <v>9.75</v>
      </c>
      <c r="GE16">
        <v>694.46</v>
      </c>
      <c r="GF16">
        <v>173.61500000000001</v>
      </c>
      <c r="GG16">
        <v>705.88</v>
      </c>
      <c r="GH16">
        <v>694.46</v>
      </c>
      <c r="GI16">
        <v>11.42</v>
      </c>
      <c r="GJ16">
        <v>0</v>
      </c>
      <c r="GK16">
        <v>9.77</v>
      </c>
      <c r="GL16">
        <v>0</v>
      </c>
      <c r="GM16">
        <v>9.77</v>
      </c>
      <c r="GN16">
        <v>0</v>
      </c>
      <c r="GO16">
        <v>0</v>
      </c>
      <c r="GP16">
        <v>0</v>
      </c>
      <c r="GQ16">
        <v>0</v>
      </c>
      <c r="GR16">
        <v>7818.8059999999996</v>
      </c>
      <c r="GS16">
        <v>7725.4375</v>
      </c>
      <c r="GT16">
        <v>7942.0685000000003</v>
      </c>
      <c r="GU16">
        <v>7847.5024999999996</v>
      </c>
      <c r="GV16">
        <v>7818.8059999999996</v>
      </c>
      <c r="GW16">
        <v>7942.0685000000003</v>
      </c>
      <c r="GX16" t="s">
        <v>881</v>
      </c>
      <c r="GY16">
        <v>-3.4600000000000001E-4</v>
      </c>
      <c r="GZ16">
        <v>0</v>
      </c>
      <c r="HA16">
        <v>571.51</v>
      </c>
      <c r="HB16">
        <v>38</v>
      </c>
      <c r="HC16">
        <v>0.7</v>
      </c>
      <c r="HD16" t="s">
        <v>877</v>
      </c>
      <c r="HE16" t="s">
        <v>877</v>
      </c>
      <c r="HF16" t="s">
        <v>877</v>
      </c>
      <c r="HG16" t="s">
        <v>877</v>
      </c>
      <c r="HH16">
        <v>2098</v>
      </c>
      <c r="HI16">
        <v>27195629</v>
      </c>
      <c r="HJ16">
        <v>0</v>
      </c>
      <c r="HK16">
        <v>979239</v>
      </c>
      <c r="HL16">
        <v>159175</v>
      </c>
      <c r="HM16">
        <v>0</v>
      </c>
      <c r="HN16">
        <v>0</v>
      </c>
      <c r="HO16">
        <v>0</v>
      </c>
      <c r="HP16">
        <v>0</v>
      </c>
      <c r="HQ16">
        <v>12.69</v>
      </c>
      <c r="HR16">
        <v>3416611</v>
      </c>
      <c r="HS16">
        <v>6691.67</v>
      </c>
      <c r="HT16">
        <v>6801.56</v>
      </c>
      <c r="HU16">
        <v>6691.67</v>
      </c>
      <c r="HV16">
        <v>109.89</v>
      </c>
      <c r="HW16">
        <v>0</v>
      </c>
      <c r="HX16" t="s">
        <v>882</v>
      </c>
      <c r="HY16">
        <v>6691.67</v>
      </c>
      <c r="HZ16">
        <v>6801.56</v>
      </c>
      <c r="IA16">
        <v>6691.67</v>
      </c>
      <c r="IB16">
        <v>109.89</v>
      </c>
      <c r="IC16">
        <v>693</v>
      </c>
      <c r="ID16">
        <v>693</v>
      </c>
      <c r="IE16">
        <v>0</v>
      </c>
      <c r="IF16">
        <v>455.71</v>
      </c>
      <c r="IG16">
        <v>227.85499999999999</v>
      </c>
      <c r="IH16">
        <v>456.71</v>
      </c>
      <c r="II16">
        <v>455.71</v>
      </c>
      <c r="IJ16">
        <v>1</v>
      </c>
      <c r="IK16">
        <v>1.39</v>
      </c>
      <c r="IL16">
        <v>1.39</v>
      </c>
      <c r="IM16">
        <v>1.39</v>
      </c>
      <c r="IN16">
        <v>1.39</v>
      </c>
      <c r="IO16">
        <v>0</v>
      </c>
      <c r="IP16">
        <v>8.81</v>
      </c>
      <c r="IQ16">
        <v>-1.3214999999999999</v>
      </c>
      <c r="IR16">
        <v>8.81</v>
      </c>
      <c r="IS16">
        <v>8.81</v>
      </c>
      <c r="IT16">
        <v>0</v>
      </c>
      <c r="IU16">
        <v>52</v>
      </c>
      <c r="IV16">
        <v>13</v>
      </c>
      <c r="IW16">
        <v>772.85</v>
      </c>
      <c r="IX16">
        <v>193.21250000000001</v>
      </c>
      <c r="IY16">
        <v>785.54</v>
      </c>
      <c r="IZ16">
        <v>772.85</v>
      </c>
      <c r="JA16">
        <v>12.69</v>
      </c>
      <c r="JB16">
        <v>0</v>
      </c>
      <c r="JC16">
        <v>9.6999999999999993</v>
      </c>
      <c r="JD16">
        <v>0</v>
      </c>
      <c r="JE16">
        <v>9.6999999999999993</v>
      </c>
      <c r="JF16">
        <v>0</v>
      </c>
      <c r="JG16">
        <v>0</v>
      </c>
      <c r="JH16">
        <v>0</v>
      </c>
      <c r="JI16">
        <v>0</v>
      </c>
      <c r="JJ16">
        <v>7818.8059999999996</v>
      </c>
      <c r="JK16">
        <v>7942.0685000000003</v>
      </c>
      <c r="JL16" t="s">
        <v>883</v>
      </c>
      <c r="JM16">
        <v>-9.77E-4</v>
      </c>
      <c r="JN16">
        <v>0</v>
      </c>
      <c r="JO16">
        <v>502.33</v>
      </c>
      <c r="JP16">
        <v>27</v>
      </c>
      <c r="JQ16">
        <v>0.7</v>
      </c>
      <c r="JR16">
        <v>43954.6104003125</v>
      </c>
      <c r="JS16">
        <v>1</v>
      </c>
      <c r="JT16">
        <v>2</v>
      </c>
    </row>
    <row r="17" spans="1:280" x14ac:dyDescent="0.25">
      <c r="A17">
        <v>4637</v>
      </c>
      <c r="B17">
        <v>1901</v>
      </c>
      <c r="D17" t="s">
        <v>62</v>
      </c>
      <c r="E17" t="s">
        <v>69</v>
      </c>
      <c r="F17" t="s">
        <v>891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 t="s">
        <v>875</v>
      </c>
      <c r="W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G17">
        <v>0</v>
      </c>
      <c r="AH17">
        <v>0</v>
      </c>
      <c r="AI17">
        <v>0</v>
      </c>
      <c r="AJ17">
        <v>0</v>
      </c>
      <c r="AL17">
        <v>0</v>
      </c>
      <c r="AM17">
        <v>0</v>
      </c>
      <c r="AN17">
        <v>0</v>
      </c>
      <c r="AO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X17">
        <v>0</v>
      </c>
      <c r="AY17">
        <v>0</v>
      </c>
      <c r="AZ17">
        <v>9.77</v>
      </c>
      <c r="BB17">
        <v>9.77</v>
      </c>
      <c r="BC17">
        <v>0</v>
      </c>
      <c r="BD17">
        <v>0</v>
      </c>
      <c r="BF17">
        <v>0</v>
      </c>
      <c r="BG17">
        <v>0</v>
      </c>
      <c r="BH17">
        <v>133.72</v>
      </c>
      <c r="BI17">
        <v>9.77</v>
      </c>
      <c r="BL17">
        <v>133.72</v>
      </c>
      <c r="BN17" t="s">
        <v>876</v>
      </c>
      <c r="BO17">
        <v>0</v>
      </c>
      <c r="BP17">
        <v>0</v>
      </c>
      <c r="BQ17">
        <v>0</v>
      </c>
      <c r="BR17">
        <v>0</v>
      </c>
      <c r="BS17">
        <v>0</v>
      </c>
      <c r="BT17" t="s">
        <v>877</v>
      </c>
      <c r="BU17" t="s">
        <v>877</v>
      </c>
      <c r="BV17" t="s">
        <v>877</v>
      </c>
      <c r="BW17" t="s">
        <v>877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120.19</v>
      </c>
      <c r="CK17">
        <v>120.19</v>
      </c>
      <c r="CL17">
        <v>0</v>
      </c>
      <c r="CM17">
        <v>0</v>
      </c>
      <c r="CN17" t="s">
        <v>878</v>
      </c>
      <c r="CO17">
        <v>120.19</v>
      </c>
      <c r="CQ17">
        <v>120.19</v>
      </c>
      <c r="CR17">
        <v>0</v>
      </c>
      <c r="CS17">
        <v>0</v>
      </c>
      <c r="CT17">
        <v>0</v>
      </c>
      <c r="CU17">
        <v>0</v>
      </c>
      <c r="CV17">
        <v>1</v>
      </c>
      <c r="CW17">
        <v>0.5</v>
      </c>
      <c r="CY17">
        <v>1</v>
      </c>
      <c r="CZ17">
        <v>0</v>
      </c>
      <c r="DA17">
        <v>0</v>
      </c>
      <c r="DB17">
        <v>0</v>
      </c>
      <c r="DD17">
        <v>0</v>
      </c>
      <c r="DE17">
        <v>0</v>
      </c>
      <c r="DF17">
        <v>0</v>
      </c>
      <c r="DG17">
        <v>0</v>
      </c>
      <c r="DI17">
        <v>0</v>
      </c>
      <c r="DJ17">
        <v>0</v>
      </c>
      <c r="DK17">
        <v>0</v>
      </c>
      <c r="DL17">
        <v>0</v>
      </c>
      <c r="DM17">
        <v>13.04</v>
      </c>
      <c r="DN17">
        <v>3.26</v>
      </c>
      <c r="DP17">
        <v>13.04</v>
      </c>
      <c r="DQ17">
        <v>0</v>
      </c>
      <c r="DR17">
        <v>9.77</v>
      </c>
      <c r="DT17">
        <v>9.77</v>
      </c>
      <c r="DU17">
        <v>0</v>
      </c>
      <c r="DV17">
        <v>0</v>
      </c>
      <c r="DX17">
        <v>0</v>
      </c>
      <c r="DY17">
        <v>0</v>
      </c>
      <c r="DZ17">
        <v>122.065</v>
      </c>
      <c r="EA17">
        <v>133.72</v>
      </c>
      <c r="ED17">
        <v>133.72</v>
      </c>
      <c r="EF17" t="s">
        <v>879</v>
      </c>
      <c r="EG17">
        <v>-4.4939999999999997E-3</v>
      </c>
      <c r="EH17">
        <v>0</v>
      </c>
      <c r="EI17">
        <v>0</v>
      </c>
      <c r="EJ17">
        <v>0</v>
      </c>
      <c r="EK17">
        <v>0</v>
      </c>
      <c r="EL17" t="s">
        <v>877</v>
      </c>
      <c r="EM17" t="s">
        <v>877</v>
      </c>
      <c r="EN17" t="s">
        <v>877</v>
      </c>
      <c r="EO17" t="s">
        <v>877</v>
      </c>
      <c r="EQ17">
        <v>0</v>
      </c>
      <c r="ER17" s="22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108.97</v>
      </c>
      <c r="FC17">
        <v>108.97</v>
      </c>
      <c r="FD17">
        <v>0</v>
      </c>
      <c r="FE17">
        <v>0</v>
      </c>
      <c r="FF17" t="s">
        <v>880</v>
      </c>
      <c r="FG17">
        <v>108.97</v>
      </c>
      <c r="FI17">
        <v>108.97</v>
      </c>
      <c r="FJ17">
        <v>0</v>
      </c>
      <c r="FK17">
        <v>0</v>
      </c>
      <c r="FL17">
        <v>0</v>
      </c>
      <c r="FM17">
        <v>0</v>
      </c>
      <c r="FN17">
        <v>0.94</v>
      </c>
      <c r="FO17">
        <v>0.47</v>
      </c>
      <c r="FQ17">
        <v>0.94</v>
      </c>
      <c r="FR17">
        <v>0</v>
      </c>
      <c r="FS17">
        <v>0</v>
      </c>
      <c r="FT17">
        <v>0</v>
      </c>
      <c r="FV17">
        <v>0</v>
      </c>
      <c r="FW17">
        <v>0</v>
      </c>
      <c r="FX17">
        <v>0</v>
      </c>
      <c r="FY17">
        <v>0</v>
      </c>
      <c r="GA17">
        <v>0</v>
      </c>
      <c r="GB17">
        <v>0</v>
      </c>
      <c r="GC17">
        <v>0</v>
      </c>
      <c r="GD17">
        <v>0</v>
      </c>
      <c r="GE17">
        <v>11.42</v>
      </c>
      <c r="GF17">
        <v>2.855</v>
      </c>
      <c r="GH17">
        <v>11.42</v>
      </c>
      <c r="GI17">
        <v>0</v>
      </c>
      <c r="GJ17">
        <v>9.77</v>
      </c>
      <c r="GL17">
        <v>9.77</v>
      </c>
      <c r="GM17">
        <v>0</v>
      </c>
      <c r="GN17">
        <v>0</v>
      </c>
      <c r="GP17">
        <v>0</v>
      </c>
      <c r="GQ17">
        <v>0</v>
      </c>
      <c r="GR17">
        <v>123.2625</v>
      </c>
      <c r="GS17">
        <v>122.065</v>
      </c>
      <c r="GV17">
        <v>123.2625</v>
      </c>
      <c r="GX17" t="s">
        <v>881</v>
      </c>
      <c r="GY17">
        <v>0</v>
      </c>
      <c r="GZ17">
        <v>0</v>
      </c>
      <c r="HA17">
        <v>0</v>
      </c>
      <c r="HB17">
        <v>0</v>
      </c>
      <c r="HC17">
        <v>0</v>
      </c>
      <c r="HD17" t="s">
        <v>877</v>
      </c>
      <c r="HE17" t="s">
        <v>877</v>
      </c>
      <c r="HF17" t="s">
        <v>877</v>
      </c>
      <c r="HG17" t="s">
        <v>877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109.89</v>
      </c>
      <c r="HU17">
        <v>109.89</v>
      </c>
      <c r="HV17">
        <v>0</v>
      </c>
      <c r="HW17">
        <v>0</v>
      </c>
      <c r="HX17" t="s">
        <v>882</v>
      </c>
      <c r="HY17">
        <v>109.89</v>
      </c>
      <c r="IA17">
        <v>109.89</v>
      </c>
      <c r="IB17">
        <v>0</v>
      </c>
      <c r="IC17">
        <v>0</v>
      </c>
      <c r="ID17">
        <v>0</v>
      </c>
      <c r="IE17">
        <v>0</v>
      </c>
      <c r="IF17">
        <v>1</v>
      </c>
      <c r="IG17">
        <v>0.5</v>
      </c>
      <c r="II17">
        <v>1</v>
      </c>
      <c r="IJ17">
        <v>0</v>
      </c>
      <c r="IK17">
        <v>0</v>
      </c>
      <c r="IL17">
        <v>0</v>
      </c>
      <c r="IN17">
        <v>0</v>
      </c>
      <c r="IO17">
        <v>0</v>
      </c>
      <c r="IP17">
        <v>0</v>
      </c>
      <c r="IQ17">
        <v>0</v>
      </c>
      <c r="IS17">
        <v>0</v>
      </c>
      <c r="IT17">
        <v>0</v>
      </c>
      <c r="IU17">
        <v>0</v>
      </c>
      <c r="IV17">
        <v>0</v>
      </c>
      <c r="IW17">
        <v>12.69</v>
      </c>
      <c r="IX17">
        <v>3.1724999999999999</v>
      </c>
      <c r="IZ17">
        <v>12.69</v>
      </c>
      <c r="JA17">
        <v>0</v>
      </c>
      <c r="JB17">
        <v>9.6999999999999993</v>
      </c>
      <c r="JD17">
        <v>9.6999999999999993</v>
      </c>
      <c r="JE17">
        <v>0</v>
      </c>
      <c r="JF17">
        <v>0</v>
      </c>
      <c r="JH17">
        <v>0</v>
      </c>
      <c r="JI17">
        <v>0</v>
      </c>
      <c r="JJ17">
        <v>123.2625</v>
      </c>
      <c r="JL17" t="s">
        <v>883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43954.6104003125</v>
      </c>
      <c r="JS17">
        <v>1</v>
      </c>
      <c r="JT17">
        <v>3</v>
      </c>
    </row>
    <row r="18" spans="1:280" x14ac:dyDescent="0.25">
      <c r="A18">
        <v>1922</v>
      </c>
      <c r="B18">
        <v>1922</v>
      </c>
      <c r="C18" t="s">
        <v>70</v>
      </c>
      <c r="D18" t="s">
        <v>71</v>
      </c>
      <c r="E18" t="s">
        <v>72</v>
      </c>
      <c r="G18">
        <v>1902</v>
      </c>
      <c r="H18">
        <v>40068618</v>
      </c>
      <c r="I18">
        <v>17500</v>
      </c>
      <c r="J18">
        <v>0</v>
      </c>
      <c r="K18">
        <v>1000</v>
      </c>
      <c r="L18">
        <v>0</v>
      </c>
      <c r="M18">
        <v>0</v>
      </c>
      <c r="N18">
        <v>0</v>
      </c>
      <c r="O18">
        <v>0</v>
      </c>
      <c r="P18">
        <v>12.95</v>
      </c>
      <c r="Q18">
        <v>6000000</v>
      </c>
      <c r="R18">
        <v>9938</v>
      </c>
      <c r="S18">
        <v>9938</v>
      </c>
      <c r="T18">
        <v>9938</v>
      </c>
      <c r="U18">
        <v>0</v>
      </c>
      <c r="V18" t="s">
        <v>875</v>
      </c>
      <c r="W18">
        <v>9938</v>
      </c>
      <c r="X18">
        <v>9938</v>
      </c>
      <c r="Y18">
        <v>9938</v>
      </c>
      <c r="Z18">
        <v>0</v>
      </c>
      <c r="AA18">
        <v>1100</v>
      </c>
      <c r="AB18">
        <v>1093.18</v>
      </c>
      <c r="AC18">
        <v>1.5</v>
      </c>
      <c r="AD18">
        <v>145</v>
      </c>
      <c r="AE18">
        <v>72.5</v>
      </c>
      <c r="AF18">
        <v>145</v>
      </c>
      <c r="AG18">
        <v>145</v>
      </c>
      <c r="AH18">
        <v>0</v>
      </c>
      <c r="AI18">
        <v>4</v>
      </c>
      <c r="AJ18">
        <v>4</v>
      </c>
      <c r="AK18">
        <v>4</v>
      </c>
      <c r="AL18">
        <v>4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22</v>
      </c>
      <c r="AT18">
        <v>5.5</v>
      </c>
      <c r="AU18">
        <v>464</v>
      </c>
      <c r="AV18">
        <v>116</v>
      </c>
      <c r="AW18">
        <v>464</v>
      </c>
      <c r="AX18">
        <v>464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11006.102999999999</v>
      </c>
      <c r="BI18">
        <v>11230.68</v>
      </c>
      <c r="BJ18">
        <v>11115.338</v>
      </c>
      <c r="BK18">
        <v>11230.68</v>
      </c>
      <c r="BL18">
        <v>11230.68</v>
      </c>
      <c r="BM18">
        <v>11230.68</v>
      </c>
      <c r="BN18" t="s">
        <v>876</v>
      </c>
      <c r="BO18">
        <v>-2.5430000000000001E-3</v>
      </c>
      <c r="BP18">
        <v>0</v>
      </c>
      <c r="BQ18">
        <v>603.74</v>
      </c>
      <c r="BR18">
        <v>41</v>
      </c>
      <c r="BS18">
        <v>0.7</v>
      </c>
      <c r="BT18" t="s">
        <v>877</v>
      </c>
      <c r="BU18" t="s">
        <v>877</v>
      </c>
      <c r="BV18" t="s">
        <v>877</v>
      </c>
      <c r="BW18" t="s">
        <v>877</v>
      </c>
      <c r="BX18">
        <v>1902</v>
      </c>
      <c r="BY18">
        <v>38901571</v>
      </c>
      <c r="BZ18">
        <v>17500</v>
      </c>
      <c r="CA18">
        <v>0</v>
      </c>
      <c r="CB18">
        <v>1000</v>
      </c>
      <c r="CC18">
        <v>0</v>
      </c>
      <c r="CD18">
        <v>0</v>
      </c>
      <c r="CE18">
        <v>0</v>
      </c>
      <c r="CF18">
        <v>0</v>
      </c>
      <c r="CG18">
        <v>12.95</v>
      </c>
      <c r="CH18">
        <v>5000000</v>
      </c>
      <c r="CI18">
        <v>9640.85</v>
      </c>
      <c r="CJ18">
        <v>9748.7999999999993</v>
      </c>
      <c r="CK18">
        <v>9640.85</v>
      </c>
      <c r="CL18">
        <v>107.95</v>
      </c>
      <c r="CM18">
        <v>0</v>
      </c>
      <c r="CN18" t="s">
        <v>878</v>
      </c>
      <c r="CO18">
        <v>9640.85</v>
      </c>
      <c r="CP18">
        <v>9748.7999999999993</v>
      </c>
      <c r="CQ18">
        <v>9640.85</v>
      </c>
      <c r="CR18">
        <v>107.95</v>
      </c>
      <c r="CS18">
        <v>1128</v>
      </c>
      <c r="CT18">
        <v>1072.3679999999999</v>
      </c>
      <c r="CU18">
        <v>1.5</v>
      </c>
      <c r="CV18">
        <v>339.88</v>
      </c>
      <c r="CW18">
        <v>169.94</v>
      </c>
      <c r="CX18">
        <v>339.88</v>
      </c>
      <c r="CY18">
        <v>339.88</v>
      </c>
      <c r="CZ18">
        <v>0</v>
      </c>
      <c r="DA18">
        <v>1.23</v>
      </c>
      <c r="DB18">
        <v>1.23</v>
      </c>
      <c r="DC18">
        <v>1.23</v>
      </c>
      <c r="DD18">
        <v>1.23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22</v>
      </c>
      <c r="DL18">
        <v>5.5</v>
      </c>
      <c r="DM18">
        <v>458.86</v>
      </c>
      <c r="DN18">
        <v>114.715</v>
      </c>
      <c r="DO18">
        <v>464</v>
      </c>
      <c r="DP18">
        <v>458.86</v>
      </c>
      <c r="DQ18">
        <v>5.14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11156.0506</v>
      </c>
      <c r="EA18">
        <v>11006.102999999999</v>
      </c>
      <c r="EB18">
        <v>11269.168100000001</v>
      </c>
      <c r="EC18">
        <v>11115.338</v>
      </c>
      <c r="ED18">
        <v>11156.0506</v>
      </c>
      <c r="EE18">
        <v>11269.168100000001</v>
      </c>
      <c r="EF18" t="s">
        <v>879</v>
      </c>
      <c r="EG18">
        <v>-3.4889999999999999E-3</v>
      </c>
      <c r="EH18">
        <v>0</v>
      </c>
      <c r="EI18">
        <v>511.09</v>
      </c>
      <c r="EJ18">
        <v>26</v>
      </c>
      <c r="EK18">
        <v>0.7</v>
      </c>
      <c r="EL18" t="s">
        <v>877</v>
      </c>
      <c r="EM18" t="s">
        <v>877</v>
      </c>
      <c r="EN18" t="s">
        <v>877</v>
      </c>
      <c r="EO18" t="s">
        <v>877</v>
      </c>
      <c r="EP18">
        <v>1902</v>
      </c>
      <c r="EQ18">
        <v>36830155</v>
      </c>
      <c r="ER18" s="22">
        <v>37940</v>
      </c>
      <c r="ES18">
        <v>1098073</v>
      </c>
      <c r="ET18">
        <v>1368</v>
      </c>
      <c r="EU18">
        <v>0</v>
      </c>
      <c r="EV18">
        <v>0</v>
      </c>
      <c r="EW18">
        <v>0</v>
      </c>
      <c r="EX18">
        <v>0</v>
      </c>
      <c r="EY18">
        <v>12.95</v>
      </c>
      <c r="EZ18">
        <v>5123533</v>
      </c>
      <c r="FA18">
        <v>9764.0400000000009</v>
      </c>
      <c r="FB18">
        <v>9875.7099999999991</v>
      </c>
      <c r="FC18">
        <v>9764.0400000000009</v>
      </c>
      <c r="FD18">
        <v>111.67</v>
      </c>
      <c r="FE18">
        <v>0</v>
      </c>
      <c r="FF18" t="s">
        <v>880</v>
      </c>
      <c r="FG18">
        <v>9764.0400000000009</v>
      </c>
      <c r="FH18">
        <v>9875.7099999999991</v>
      </c>
      <c r="FI18">
        <v>9764.0400000000009</v>
      </c>
      <c r="FJ18">
        <v>111.67</v>
      </c>
      <c r="FK18">
        <v>1101</v>
      </c>
      <c r="FL18">
        <v>1086.3280999999999</v>
      </c>
      <c r="FM18">
        <v>1.5</v>
      </c>
      <c r="FN18">
        <v>339.2</v>
      </c>
      <c r="FO18">
        <v>169.6</v>
      </c>
      <c r="FP18">
        <v>339.2</v>
      </c>
      <c r="FQ18">
        <v>339.2</v>
      </c>
      <c r="FR18">
        <v>0</v>
      </c>
      <c r="FS18">
        <v>2.0299999999999998</v>
      </c>
      <c r="FT18">
        <v>2.0299999999999998</v>
      </c>
      <c r="FU18">
        <v>2.0299999999999998</v>
      </c>
      <c r="FV18">
        <v>2.0299999999999998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21</v>
      </c>
      <c r="GD18">
        <v>5.25</v>
      </c>
      <c r="GE18">
        <v>509.21</v>
      </c>
      <c r="GF18">
        <v>127.30249999999999</v>
      </c>
      <c r="GG18">
        <v>515</v>
      </c>
      <c r="GH18">
        <v>509.21</v>
      </c>
      <c r="GI18">
        <v>5.79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11096.07</v>
      </c>
      <c r="GS18">
        <v>11156.0506</v>
      </c>
      <c r="GT18">
        <v>11206.735000000001</v>
      </c>
      <c r="GU18">
        <v>11269.168100000001</v>
      </c>
      <c r="GV18">
        <v>11156.0506</v>
      </c>
      <c r="GW18">
        <v>11269.168100000001</v>
      </c>
      <c r="GX18" t="s">
        <v>881</v>
      </c>
      <c r="GY18">
        <v>-1.923E-3</v>
      </c>
      <c r="GZ18">
        <v>0</v>
      </c>
      <c r="HA18">
        <v>518.79999999999995</v>
      </c>
      <c r="HB18">
        <v>25</v>
      </c>
      <c r="HC18">
        <v>0.7</v>
      </c>
      <c r="HD18" t="s">
        <v>877</v>
      </c>
      <c r="HE18" t="s">
        <v>877</v>
      </c>
      <c r="HF18" t="s">
        <v>877</v>
      </c>
      <c r="HG18" t="s">
        <v>877</v>
      </c>
      <c r="HH18">
        <v>1902</v>
      </c>
      <c r="HI18">
        <v>34388787</v>
      </c>
      <c r="HJ18">
        <v>9911</v>
      </c>
      <c r="HK18">
        <v>932518</v>
      </c>
      <c r="HL18">
        <v>1421</v>
      </c>
      <c r="HM18">
        <v>0</v>
      </c>
      <c r="HN18">
        <v>0</v>
      </c>
      <c r="HO18">
        <v>0</v>
      </c>
      <c r="HP18">
        <v>0</v>
      </c>
      <c r="HQ18">
        <v>12.75</v>
      </c>
      <c r="HR18">
        <v>4731935</v>
      </c>
      <c r="HS18">
        <v>9758.27</v>
      </c>
      <c r="HT18">
        <v>9867.5499999999993</v>
      </c>
      <c r="HU18">
        <v>9758.27</v>
      </c>
      <c r="HV18">
        <v>109.28</v>
      </c>
      <c r="HW18">
        <v>0</v>
      </c>
      <c r="HX18" t="s">
        <v>882</v>
      </c>
      <c r="HY18">
        <v>9758.27</v>
      </c>
      <c r="HZ18">
        <v>9867.5499999999993</v>
      </c>
      <c r="IA18">
        <v>9758.27</v>
      </c>
      <c r="IB18">
        <v>109.28</v>
      </c>
      <c r="IC18">
        <v>1038</v>
      </c>
      <c r="ID18">
        <v>1038</v>
      </c>
      <c r="IE18">
        <v>0</v>
      </c>
      <c r="IF18">
        <v>340.03</v>
      </c>
      <c r="IG18">
        <v>170.01499999999999</v>
      </c>
      <c r="IH18">
        <v>340.03</v>
      </c>
      <c r="II18">
        <v>340.03</v>
      </c>
      <c r="IJ18">
        <v>0</v>
      </c>
      <c r="IK18">
        <v>1.17</v>
      </c>
      <c r="IL18">
        <v>1.17</v>
      </c>
      <c r="IM18">
        <v>1.17</v>
      </c>
      <c r="IN18">
        <v>1.17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20</v>
      </c>
      <c r="IV18">
        <v>5</v>
      </c>
      <c r="IW18">
        <v>494.46</v>
      </c>
      <c r="IX18">
        <v>123.61499999999999</v>
      </c>
      <c r="IY18">
        <v>500</v>
      </c>
      <c r="IZ18">
        <v>494.46</v>
      </c>
      <c r="JA18">
        <v>5.54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11096.07</v>
      </c>
      <c r="JK18">
        <v>11206.735000000001</v>
      </c>
      <c r="JL18" t="s">
        <v>883</v>
      </c>
      <c r="JM18">
        <v>-5.5400000000000002E-4</v>
      </c>
      <c r="JN18">
        <v>0</v>
      </c>
      <c r="JO18">
        <v>479.55</v>
      </c>
      <c r="JP18">
        <v>21</v>
      </c>
      <c r="JQ18">
        <v>0.7</v>
      </c>
      <c r="JR18">
        <v>43954.6104003125</v>
      </c>
      <c r="JS18">
        <v>1</v>
      </c>
      <c r="JT18">
        <v>2</v>
      </c>
    </row>
    <row r="19" spans="1:280" x14ac:dyDescent="0.25">
      <c r="A19">
        <v>3452</v>
      </c>
      <c r="B19">
        <v>1922</v>
      </c>
      <c r="D19" t="s">
        <v>71</v>
      </c>
      <c r="E19" t="s">
        <v>72</v>
      </c>
      <c r="F19" t="s">
        <v>892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T19">
        <v>0</v>
      </c>
      <c r="U19">
        <v>0</v>
      </c>
      <c r="V19" t="s">
        <v>875</v>
      </c>
      <c r="W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v>0</v>
      </c>
      <c r="AH19">
        <v>0</v>
      </c>
      <c r="AI19">
        <v>0</v>
      </c>
      <c r="AJ19">
        <v>0</v>
      </c>
      <c r="AL19">
        <v>0</v>
      </c>
      <c r="AM19">
        <v>0</v>
      </c>
      <c r="AN19">
        <v>0</v>
      </c>
      <c r="AO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X19">
        <v>0</v>
      </c>
      <c r="AY19">
        <v>0</v>
      </c>
      <c r="AZ19">
        <v>0</v>
      </c>
      <c r="BB19">
        <v>0</v>
      </c>
      <c r="BC19">
        <v>0</v>
      </c>
      <c r="BD19">
        <v>0</v>
      </c>
      <c r="BF19">
        <v>0</v>
      </c>
      <c r="BG19">
        <v>0</v>
      </c>
      <c r="BH19">
        <v>109.235</v>
      </c>
      <c r="BI19">
        <v>0</v>
      </c>
      <c r="BL19">
        <v>109.235</v>
      </c>
      <c r="BN19" t="s">
        <v>876</v>
      </c>
      <c r="BO19">
        <v>0</v>
      </c>
      <c r="BP19">
        <v>0</v>
      </c>
      <c r="BQ19">
        <v>0</v>
      </c>
      <c r="BR19">
        <v>0</v>
      </c>
      <c r="BS19">
        <v>0</v>
      </c>
      <c r="BT19" t="s">
        <v>877</v>
      </c>
      <c r="BU19" t="s">
        <v>877</v>
      </c>
      <c r="BV19" t="s">
        <v>877</v>
      </c>
      <c r="BW19" t="s">
        <v>877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107.95</v>
      </c>
      <c r="CK19">
        <v>107.95</v>
      </c>
      <c r="CL19">
        <v>0</v>
      </c>
      <c r="CM19">
        <v>0</v>
      </c>
      <c r="CN19" t="s">
        <v>878</v>
      </c>
      <c r="CO19">
        <v>107.95</v>
      </c>
      <c r="CQ19">
        <v>107.95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Y19">
        <v>0</v>
      </c>
      <c r="CZ19">
        <v>0</v>
      </c>
      <c r="DA19">
        <v>0</v>
      </c>
      <c r="DB19">
        <v>0</v>
      </c>
      <c r="DD19">
        <v>0</v>
      </c>
      <c r="DE19">
        <v>0</v>
      </c>
      <c r="DF19">
        <v>0</v>
      </c>
      <c r="DG19">
        <v>0</v>
      </c>
      <c r="DI19">
        <v>0</v>
      </c>
      <c r="DJ19">
        <v>0</v>
      </c>
      <c r="DK19">
        <v>0</v>
      </c>
      <c r="DL19">
        <v>0</v>
      </c>
      <c r="DM19">
        <v>5.14</v>
      </c>
      <c r="DN19">
        <v>1.2849999999999999</v>
      </c>
      <c r="DP19">
        <v>5.14</v>
      </c>
      <c r="DQ19">
        <v>0</v>
      </c>
      <c r="DR19">
        <v>0</v>
      </c>
      <c r="DT19">
        <v>0</v>
      </c>
      <c r="DU19">
        <v>0</v>
      </c>
      <c r="DV19">
        <v>0</v>
      </c>
      <c r="DX19">
        <v>0</v>
      </c>
      <c r="DY19">
        <v>0</v>
      </c>
      <c r="DZ19">
        <v>113.11750000000001</v>
      </c>
      <c r="EA19">
        <v>109.235</v>
      </c>
      <c r="ED19">
        <v>113.11750000000001</v>
      </c>
      <c r="EF19" t="s">
        <v>879</v>
      </c>
      <c r="EG19">
        <v>-3.4889999999999999E-3</v>
      </c>
      <c r="EH19">
        <v>0</v>
      </c>
      <c r="EI19">
        <v>0</v>
      </c>
      <c r="EJ19">
        <v>0</v>
      </c>
      <c r="EK19">
        <v>0</v>
      </c>
      <c r="EL19" t="s">
        <v>877</v>
      </c>
      <c r="EM19" t="s">
        <v>877</v>
      </c>
      <c r="EN19" t="s">
        <v>877</v>
      </c>
      <c r="EO19" t="s">
        <v>877</v>
      </c>
      <c r="EQ19">
        <v>0</v>
      </c>
      <c r="ER19" s="22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111.67</v>
      </c>
      <c r="FC19">
        <v>111.67</v>
      </c>
      <c r="FD19">
        <v>0</v>
      </c>
      <c r="FE19">
        <v>0</v>
      </c>
      <c r="FF19" t="s">
        <v>880</v>
      </c>
      <c r="FG19">
        <v>111.67</v>
      </c>
      <c r="FI19">
        <v>111.67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Q19">
        <v>0</v>
      </c>
      <c r="FR19">
        <v>0</v>
      </c>
      <c r="FS19">
        <v>0</v>
      </c>
      <c r="FT19">
        <v>0</v>
      </c>
      <c r="FV19">
        <v>0</v>
      </c>
      <c r="FW19">
        <v>0</v>
      </c>
      <c r="FX19">
        <v>0</v>
      </c>
      <c r="FY19">
        <v>0</v>
      </c>
      <c r="GA19">
        <v>0</v>
      </c>
      <c r="GB19">
        <v>0</v>
      </c>
      <c r="GC19">
        <v>0</v>
      </c>
      <c r="GD19">
        <v>0</v>
      </c>
      <c r="GE19">
        <v>5.79</v>
      </c>
      <c r="GF19">
        <v>1.4475</v>
      </c>
      <c r="GH19">
        <v>5.79</v>
      </c>
      <c r="GI19">
        <v>0</v>
      </c>
      <c r="GJ19">
        <v>0</v>
      </c>
      <c r="GL19">
        <v>0</v>
      </c>
      <c r="GM19">
        <v>0</v>
      </c>
      <c r="GN19">
        <v>0</v>
      </c>
      <c r="GP19">
        <v>0</v>
      </c>
      <c r="GQ19">
        <v>0</v>
      </c>
      <c r="GR19">
        <v>110.66500000000001</v>
      </c>
      <c r="GS19">
        <v>113.11750000000001</v>
      </c>
      <c r="GV19">
        <v>113.11750000000001</v>
      </c>
      <c r="GX19" t="s">
        <v>881</v>
      </c>
      <c r="GY19">
        <v>0</v>
      </c>
      <c r="GZ19">
        <v>0</v>
      </c>
      <c r="HA19">
        <v>0</v>
      </c>
      <c r="HB19">
        <v>0</v>
      </c>
      <c r="HC19">
        <v>0</v>
      </c>
      <c r="HD19" t="s">
        <v>877</v>
      </c>
      <c r="HE19" t="s">
        <v>877</v>
      </c>
      <c r="HF19" t="s">
        <v>877</v>
      </c>
      <c r="HG19" t="s">
        <v>877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109.28</v>
      </c>
      <c r="HU19">
        <v>109.28</v>
      </c>
      <c r="HV19">
        <v>0</v>
      </c>
      <c r="HW19">
        <v>0</v>
      </c>
      <c r="HX19" t="s">
        <v>882</v>
      </c>
      <c r="HY19">
        <v>109.28</v>
      </c>
      <c r="IA19">
        <v>109.28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I19">
        <v>0</v>
      </c>
      <c r="IJ19">
        <v>0</v>
      </c>
      <c r="IK19">
        <v>0</v>
      </c>
      <c r="IL19">
        <v>0</v>
      </c>
      <c r="IN19">
        <v>0</v>
      </c>
      <c r="IO19">
        <v>0</v>
      </c>
      <c r="IP19">
        <v>0</v>
      </c>
      <c r="IQ19">
        <v>0</v>
      </c>
      <c r="IS19">
        <v>0</v>
      </c>
      <c r="IT19">
        <v>0</v>
      </c>
      <c r="IU19">
        <v>0</v>
      </c>
      <c r="IV19">
        <v>0</v>
      </c>
      <c r="IW19">
        <v>5.54</v>
      </c>
      <c r="IX19">
        <v>1.385</v>
      </c>
      <c r="IZ19">
        <v>5.54</v>
      </c>
      <c r="JA19">
        <v>0</v>
      </c>
      <c r="JB19">
        <v>0</v>
      </c>
      <c r="JD19">
        <v>0</v>
      </c>
      <c r="JE19">
        <v>0</v>
      </c>
      <c r="JF19">
        <v>0</v>
      </c>
      <c r="JH19">
        <v>0</v>
      </c>
      <c r="JI19">
        <v>0</v>
      </c>
      <c r="JJ19">
        <v>110.66500000000001</v>
      </c>
      <c r="JL19" t="s">
        <v>883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43954.6104003125</v>
      </c>
      <c r="JS19">
        <v>1</v>
      </c>
      <c r="JT19">
        <v>3</v>
      </c>
    </row>
    <row r="20" spans="1:280" x14ac:dyDescent="0.25">
      <c r="A20">
        <v>1923</v>
      </c>
      <c r="B20">
        <v>1923</v>
      </c>
      <c r="C20" t="s">
        <v>73</v>
      </c>
      <c r="D20" t="s">
        <v>71</v>
      </c>
      <c r="E20" t="s">
        <v>74</v>
      </c>
      <c r="G20">
        <v>1902</v>
      </c>
      <c r="H20">
        <v>37400000</v>
      </c>
      <c r="I20">
        <v>10000</v>
      </c>
      <c r="J20">
        <v>0</v>
      </c>
      <c r="K20">
        <v>1000</v>
      </c>
      <c r="L20">
        <v>0</v>
      </c>
      <c r="M20">
        <v>0</v>
      </c>
      <c r="N20">
        <v>0</v>
      </c>
      <c r="O20">
        <v>0</v>
      </c>
      <c r="P20">
        <v>12.94</v>
      </c>
      <c r="Q20">
        <v>4000000</v>
      </c>
      <c r="R20">
        <v>7025</v>
      </c>
      <c r="S20">
        <v>7025</v>
      </c>
      <c r="T20">
        <v>7025</v>
      </c>
      <c r="U20">
        <v>0</v>
      </c>
      <c r="V20" t="s">
        <v>875</v>
      </c>
      <c r="W20">
        <v>7025</v>
      </c>
      <c r="X20">
        <v>7025</v>
      </c>
      <c r="Y20">
        <v>7025</v>
      </c>
      <c r="Z20">
        <v>0</v>
      </c>
      <c r="AA20">
        <v>712</v>
      </c>
      <c r="AB20">
        <v>712</v>
      </c>
      <c r="AC20">
        <v>0</v>
      </c>
      <c r="AD20">
        <v>120</v>
      </c>
      <c r="AE20">
        <v>60</v>
      </c>
      <c r="AF20">
        <v>120</v>
      </c>
      <c r="AG20">
        <v>120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10</v>
      </c>
      <c r="AT20">
        <v>2.5</v>
      </c>
      <c r="AU20">
        <v>227.87</v>
      </c>
      <c r="AV20">
        <v>56.967500000000001</v>
      </c>
      <c r="AW20">
        <v>227.87</v>
      </c>
      <c r="AX20">
        <v>227.87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7884.8874999999998</v>
      </c>
      <c r="BI20">
        <v>7857.4674999999997</v>
      </c>
      <c r="BJ20">
        <v>7901.5</v>
      </c>
      <c r="BK20">
        <v>7857.4674999999997</v>
      </c>
      <c r="BL20">
        <v>7884.8874999999998</v>
      </c>
      <c r="BM20">
        <v>7901.5</v>
      </c>
      <c r="BN20" t="s">
        <v>876</v>
      </c>
      <c r="BO20">
        <v>-4.1E-5</v>
      </c>
      <c r="BP20">
        <v>0</v>
      </c>
      <c r="BQ20">
        <v>569.4</v>
      </c>
      <c r="BR20">
        <v>35</v>
      </c>
      <c r="BS20">
        <v>0.7</v>
      </c>
      <c r="BT20" t="s">
        <v>877</v>
      </c>
      <c r="BU20" t="s">
        <v>877</v>
      </c>
      <c r="BV20" t="s">
        <v>877</v>
      </c>
      <c r="BW20" t="s">
        <v>877</v>
      </c>
      <c r="BX20">
        <v>1902</v>
      </c>
      <c r="BY20">
        <v>36050000</v>
      </c>
      <c r="BZ20">
        <v>10000</v>
      </c>
      <c r="CA20">
        <v>0</v>
      </c>
      <c r="CB20">
        <v>1000</v>
      </c>
      <c r="CC20">
        <v>0</v>
      </c>
      <c r="CD20">
        <v>0</v>
      </c>
      <c r="CE20">
        <v>0</v>
      </c>
      <c r="CF20">
        <v>0</v>
      </c>
      <c r="CG20">
        <v>12.94</v>
      </c>
      <c r="CH20">
        <v>4200000</v>
      </c>
      <c r="CI20">
        <v>7052.57</v>
      </c>
      <c r="CJ20">
        <v>7069.05</v>
      </c>
      <c r="CK20">
        <v>7052.57</v>
      </c>
      <c r="CL20">
        <v>16.48</v>
      </c>
      <c r="CM20">
        <v>0</v>
      </c>
      <c r="CN20" t="s">
        <v>878</v>
      </c>
      <c r="CO20">
        <v>7052.57</v>
      </c>
      <c r="CP20">
        <v>7069.05</v>
      </c>
      <c r="CQ20">
        <v>7052.57</v>
      </c>
      <c r="CR20">
        <v>16.48</v>
      </c>
      <c r="CS20">
        <v>684</v>
      </c>
      <c r="CT20">
        <v>684</v>
      </c>
      <c r="CU20">
        <v>0</v>
      </c>
      <c r="CV20">
        <v>176.37</v>
      </c>
      <c r="CW20">
        <v>88.185000000000002</v>
      </c>
      <c r="CX20">
        <v>176.37</v>
      </c>
      <c r="CY20">
        <v>176.37</v>
      </c>
      <c r="CZ20">
        <v>0</v>
      </c>
      <c r="DA20">
        <v>0.44</v>
      </c>
      <c r="DB20">
        <v>0.44</v>
      </c>
      <c r="DC20">
        <v>0.44</v>
      </c>
      <c r="DD20">
        <v>0.44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10</v>
      </c>
      <c r="DL20">
        <v>2.5</v>
      </c>
      <c r="DM20">
        <v>228.77</v>
      </c>
      <c r="DN20">
        <v>57.192500000000003</v>
      </c>
      <c r="DO20">
        <v>229.3</v>
      </c>
      <c r="DP20">
        <v>228.77</v>
      </c>
      <c r="DQ20">
        <v>0.53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7806.5050000000001</v>
      </c>
      <c r="EA20">
        <v>7884.8874999999998</v>
      </c>
      <c r="EB20">
        <v>7806.5050000000001</v>
      </c>
      <c r="EC20">
        <v>7901.5</v>
      </c>
      <c r="ED20">
        <v>7884.8874999999998</v>
      </c>
      <c r="EE20">
        <v>7901.5</v>
      </c>
      <c r="EF20" t="s">
        <v>879</v>
      </c>
      <c r="EG20">
        <v>-4.9100000000000001E-4</v>
      </c>
      <c r="EH20">
        <v>0</v>
      </c>
      <c r="EI20">
        <v>593.85</v>
      </c>
      <c r="EJ20">
        <v>44</v>
      </c>
      <c r="EK20">
        <v>0.7</v>
      </c>
      <c r="EL20" t="s">
        <v>877</v>
      </c>
      <c r="EM20" t="s">
        <v>877</v>
      </c>
      <c r="EN20" t="s">
        <v>877</v>
      </c>
      <c r="EO20" t="s">
        <v>877</v>
      </c>
      <c r="EP20">
        <v>1902</v>
      </c>
      <c r="EQ20">
        <v>35823577</v>
      </c>
      <c r="ER20" s="22">
        <v>26385</v>
      </c>
      <c r="ES20">
        <v>785807</v>
      </c>
      <c r="ET20">
        <v>1787</v>
      </c>
      <c r="EU20">
        <v>0</v>
      </c>
      <c r="EV20">
        <v>0</v>
      </c>
      <c r="EW20">
        <v>0</v>
      </c>
      <c r="EX20">
        <v>0</v>
      </c>
      <c r="EY20">
        <v>12.94</v>
      </c>
      <c r="EZ20">
        <v>4164513</v>
      </c>
      <c r="FA20">
        <v>7013.16</v>
      </c>
      <c r="FB20">
        <v>7013.16</v>
      </c>
      <c r="FC20">
        <v>7013.16</v>
      </c>
      <c r="FD20">
        <v>0</v>
      </c>
      <c r="FE20">
        <v>0</v>
      </c>
      <c r="FF20" t="s">
        <v>880</v>
      </c>
      <c r="FG20">
        <v>7013.16</v>
      </c>
      <c r="FH20">
        <v>7013.16</v>
      </c>
      <c r="FI20">
        <v>7013.16</v>
      </c>
      <c r="FJ20">
        <v>0</v>
      </c>
      <c r="FK20">
        <v>664</v>
      </c>
      <c r="FL20">
        <v>664</v>
      </c>
      <c r="FM20">
        <v>0</v>
      </c>
      <c r="FN20">
        <v>115.82</v>
      </c>
      <c r="FO20">
        <v>57.91</v>
      </c>
      <c r="FP20">
        <v>115.82</v>
      </c>
      <c r="FQ20">
        <v>115.82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7</v>
      </c>
      <c r="GD20">
        <v>1.75</v>
      </c>
      <c r="GE20">
        <v>278.74</v>
      </c>
      <c r="GF20">
        <v>69.685000000000002</v>
      </c>
      <c r="GG20">
        <v>278.74</v>
      </c>
      <c r="GH20">
        <v>278.74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7884.0649999999996</v>
      </c>
      <c r="GS20">
        <v>7806.5050000000001</v>
      </c>
      <c r="GT20">
        <v>7884.0649999999996</v>
      </c>
      <c r="GU20">
        <v>7806.5050000000001</v>
      </c>
      <c r="GV20">
        <v>7884.0649999999996</v>
      </c>
      <c r="GW20">
        <v>7884.0649999999996</v>
      </c>
      <c r="GX20" t="s">
        <v>881</v>
      </c>
      <c r="GY20">
        <v>-8.7100000000000003E-4</v>
      </c>
      <c r="GZ20">
        <v>0</v>
      </c>
      <c r="HA20">
        <v>593.80999999999995</v>
      </c>
      <c r="HB20">
        <v>43</v>
      </c>
      <c r="HC20">
        <v>0.7</v>
      </c>
      <c r="HD20" t="s">
        <v>877</v>
      </c>
      <c r="HE20" t="s">
        <v>877</v>
      </c>
      <c r="HF20" t="s">
        <v>877</v>
      </c>
      <c r="HG20" t="s">
        <v>877</v>
      </c>
      <c r="HH20">
        <v>1902</v>
      </c>
      <c r="HI20">
        <v>33590971</v>
      </c>
      <c r="HJ20">
        <v>7229</v>
      </c>
      <c r="HK20">
        <v>656071</v>
      </c>
      <c r="HL20">
        <v>1202</v>
      </c>
      <c r="HM20">
        <v>0</v>
      </c>
      <c r="HN20">
        <v>0</v>
      </c>
      <c r="HO20">
        <v>0</v>
      </c>
      <c r="HP20">
        <v>0</v>
      </c>
      <c r="HQ20">
        <v>13.22</v>
      </c>
      <c r="HR20">
        <v>3868272</v>
      </c>
      <c r="HS20">
        <v>7033.64</v>
      </c>
      <c r="HT20">
        <v>7033.64</v>
      </c>
      <c r="HU20">
        <v>7033.64</v>
      </c>
      <c r="HV20">
        <v>0</v>
      </c>
      <c r="HW20">
        <v>0</v>
      </c>
      <c r="HX20" t="s">
        <v>882</v>
      </c>
      <c r="HY20">
        <v>7033.64</v>
      </c>
      <c r="HZ20">
        <v>7033.64</v>
      </c>
      <c r="IA20">
        <v>7033.64</v>
      </c>
      <c r="IB20">
        <v>0</v>
      </c>
      <c r="IC20">
        <v>678</v>
      </c>
      <c r="ID20">
        <v>678</v>
      </c>
      <c r="IE20">
        <v>0</v>
      </c>
      <c r="IF20">
        <v>119.71</v>
      </c>
      <c r="IG20">
        <v>59.854999999999997</v>
      </c>
      <c r="IH20">
        <v>119.71</v>
      </c>
      <c r="II20">
        <v>119.71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6</v>
      </c>
      <c r="IV20">
        <v>1.5</v>
      </c>
      <c r="IW20">
        <v>444.28</v>
      </c>
      <c r="IX20">
        <v>111.07</v>
      </c>
      <c r="IY20">
        <v>444.28</v>
      </c>
      <c r="IZ20">
        <v>444.28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7884.0649999999996</v>
      </c>
      <c r="JK20">
        <v>7884.0649999999996</v>
      </c>
      <c r="JL20" t="s">
        <v>883</v>
      </c>
      <c r="JM20">
        <v>-1.1789999999999999E-3</v>
      </c>
      <c r="JN20">
        <v>0</v>
      </c>
      <c r="JO20">
        <v>549.97</v>
      </c>
      <c r="JP20">
        <v>40</v>
      </c>
      <c r="JQ20">
        <v>0.7</v>
      </c>
      <c r="JR20">
        <v>43954.6104003125</v>
      </c>
      <c r="JS20">
        <v>1</v>
      </c>
      <c r="JT20">
        <v>2</v>
      </c>
    </row>
    <row r="21" spans="1:280" x14ac:dyDescent="0.25">
      <c r="A21">
        <v>5455</v>
      </c>
      <c r="B21">
        <v>1923</v>
      </c>
      <c r="D21" t="s">
        <v>71</v>
      </c>
      <c r="E21" t="s">
        <v>74</v>
      </c>
      <c r="F21" t="s">
        <v>1046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T21">
        <v>0</v>
      </c>
      <c r="U21">
        <v>0</v>
      </c>
      <c r="V21" t="s">
        <v>875</v>
      </c>
      <c r="W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G21">
        <v>0</v>
      </c>
      <c r="AH21">
        <v>0</v>
      </c>
      <c r="AI21">
        <v>0</v>
      </c>
      <c r="AJ21">
        <v>0</v>
      </c>
      <c r="AL21">
        <v>0</v>
      </c>
      <c r="AM21">
        <v>0</v>
      </c>
      <c r="AN21">
        <v>0</v>
      </c>
      <c r="AO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X21">
        <v>0</v>
      </c>
      <c r="AY21">
        <v>0</v>
      </c>
      <c r="AZ21">
        <v>0</v>
      </c>
      <c r="BB21">
        <v>0</v>
      </c>
      <c r="BC21">
        <v>0</v>
      </c>
      <c r="BD21">
        <v>0</v>
      </c>
      <c r="BF21">
        <v>0</v>
      </c>
      <c r="BG21">
        <v>0</v>
      </c>
      <c r="BH21">
        <v>16.612500000000001</v>
      </c>
      <c r="BI21">
        <v>0</v>
      </c>
      <c r="BL21">
        <v>16.612500000000001</v>
      </c>
      <c r="BN21" t="s">
        <v>876</v>
      </c>
      <c r="BO21">
        <v>0</v>
      </c>
      <c r="BP21">
        <v>0</v>
      </c>
      <c r="BQ21">
        <v>0</v>
      </c>
      <c r="BR21">
        <v>0</v>
      </c>
      <c r="BS21">
        <v>0</v>
      </c>
      <c r="BT21" t="s">
        <v>877</v>
      </c>
      <c r="BU21" t="s">
        <v>877</v>
      </c>
      <c r="BV21" t="s">
        <v>877</v>
      </c>
      <c r="BW21" t="s">
        <v>877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16.48</v>
      </c>
      <c r="CK21">
        <v>16.48</v>
      </c>
      <c r="CL21">
        <v>0</v>
      </c>
      <c r="CM21">
        <v>0</v>
      </c>
      <c r="CN21" t="s">
        <v>878</v>
      </c>
      <c r="CO21">
        <v>16.48</v>
      </c>
      <c r="CQ21">
        <v>16.48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Y21">
        <v>0</v>
      </c>
      <c r="CZ21">
        <v>0</v>
      </c>
      <c r="DA21">
        <v>0</v>
      </c>
      <c r="DB21">
        <v>0</v>
      </c>
      <c r="DD21">
        <v>0</v>
      </c>
      <c r="DE21">
        <v>0</v>
      </c>
      <c r="DF21">
        <v>0</v>
      </c>
      <c r="DG21">
        <v>0</v>
      </c>
      <c r="DI21">
        <v>0</v>
      </c>
      <c r="DJ21">
        <v>0</v>
      </c>
      <c r="DK21">
        <v>0</v>
      </c>
      <c r="DL21">
        <v>0</v>
      </c>
      <c r="DM21">
        <v>0.53</v>
      </c>
      <c r="DN21">
        <v>0.13250000000000001</v>
      </c>
      <c r="DP21">
        <v>0.53</v>
      </c>
      <c r="DQ21">
        <v>0</v>
      </c>
      <c r="DR21">
        <v>0</v>
      </c>
      <c r="DT21">
        <v>0</v>
      </c>
      <c r="DU21">
        <v>0</v>
      </c>
      <c r="DV21">
        <v>0</v>
      </c>
      <c r="DX21">
        <v>0</v>
      </c>
      <c r="DY21">
        <v>0</v>
      </c>
      <c r="DZ21">
        <v>0</v>
      </c>
      <c r="EA21">
        <v>16.612500000000001</v>
      </c>
      <c r="ED21">
        <v>16.612500000000001</v>
      </c>
      <c r="EF21" t="s">
        <v>879</v>
      </c>
      <c r="EG21">
        <v>-4.9100000000000001E-4</v>
      </c>
      <c r="EH21">
        <v>0</v>
      </c>
      <c r="EI21">
        <v>0</v>
      </c>
      <c r="EJ21">
        <v>0</v>
      </c>
      <c r="EK21">
        <v>0</v>
      </c>
      <c r="EL21" t="s">
        <v>877</v>
      </c>
      <c r="EM21" t="s">
        <v>877</v>
      </c>
      <c r="EN21" t="s">
        <v>877</v>
      </c>
      <c r="EO21" t="s">
        <v>877</v>
      </c>
      <c r="FF21" t="s">
        <v>880</v>
      </c>
      <c r="GX21" t="s">
        <v>881</v>
      </c>
      <c r="HD21" t="s">
        <v>877</v>
      </c>
      <c r="HE21" t="s">
        <v>877</v>
      </c>
      <c r="HF21" t="s">
        <v>877</v>
      </c>
      <c r="HG21" t="s">
        <v>877</v>
      </c>
      <c r="HX21" t="s">
        <v>882</v>
      </c>
      <c r="JL21" t="s">
        <v>883</v>
      </c>
      <c r="JR21">
        <v>43954.6104003125</v>
      </c>
      <c r="JS21">
        <v>1</v>
      </c>
      <c r="JT21">
        <v>3</v>
      </c>
    </row>
    <row r="22" spans="1:280" x14ac:dyDescent="0.25">
      <c r="A22">
        <v>1924</v>
      </c>
      <c r="B22">
        <v>1924</v>
      </c>
      <c r="C22" t="s">
        <v>75</v>
      </c>
      <c r="D22" t="s">
        <v>71</v>
      </c>
      <c r="E22" t="s">
        <v>76</v>
      </c>
      <c r="G22">
        <v>1902</v>
      </c>
      <c r="H22">
        <v>74500000</v>
      </c>
      <c r="I22">
        <v>90000</v>
      </c>
      <c r="J22">
        <v>0</v>
      </c>
      <c r="K22">
        <v>5000</v>
      </c>
      <c r="L22">
        <v>0</v>
      </c>
      <c r="M22">
        <v>0</v>
      </c>
      <c r="N22">
        <v>0</v>
      </c>
      <c r="O22">
        <v>0</v>
      </c>
      <c r="P22">
        <v>13.72</v>
      </c>
      <c r="Q22">
        <v>12500000</v>
      </c>
      <c r="R22">
        <v>17200</v>
      </c>
      <c r="S22">
        <v>17200</v>
      </c>
      <c r="T22">
        <v>17200</v>
      </c>
      <c r="U22">
        <v>0</v>
      </c>
      <c r="V22" t="s">
        <v>875</v>
      </c>
      <c r="W22">
        <v>17200</v>
      </c>
      <c r="X22">
        <v>17200</v>
      </c>
      <c r="Y22">
        <v>17200</v>
      </c>
      <c r="Z22">
        <v>0</v>
      </c>
      <c r="AA22">
        <v>2820</v>
      </c>
      <c r="AB22">
        <v>1892</v>
      </c>
      <c r="AC22">
        <v>292.89999999999998</v>
      </c>
      <c r="AD22">
        <v>1546</v>
      </c>
      <c r="AE22">
        <v>773</v>
      </c>
      <c r="AF22">
        <v>1546</v>
      </c>
      <c r="AG22">
        <v>1546</v>
      </c>
      <c r="AH22">
        <v>0</v>
      </c>
      <c r="AI22">
        <v>13</v>
      </c>
      <c r="AJ22">
        <v>13</v>
      </c>
      <c r="AK22">
        <v>13</v>
      </c>
      <c r="AL22">
        <v>13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59</v>
      </c>
      <c r="AT22">
        <v>14.75</v>
      </c>
      <c r="AU22">
        <v>1427.45</v>
      </c>
      <c r="AV22">
        <v>356.86250000000001</v>
      </c>
      <c r="AW22">
        <v>1427.45</v>
      </c>
      <c r="AX22">
        <v>1427.45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19179.7127</v>
      </c>
      <c r="BI22">
        <v>20542.512500000001</v>
      </c>
      <c r="BJ22">
        <v>20481.467700000001</v>
      </c>
      <c r="BK22">
        <v>20542.512500000001</v>
      </c>
      <c r="BL22">
        <v>20542.512500000001</v>
      </c>
      <c r="BM22">
        <v>20542.512500000001</v>
      </c>
      <c r="BN22" t="s">
        <v>876</v>
      </c>
      <c r="BO22">
        <v>-2.7430000000000002E-3</v>
      </c>
      <c r="BP22">
        <v>0</v>
      </c>
      <c r="BQ22">
        <v>726.74</v>
      </c>
      <c r="BR22">
        <v>55</v>
      </c>
      <c r="BS22">
        <v>0.7</v>
      </c>
      <c r="BT22" t="s">
        <v>877</v>
      </c>
      <c r="BU22" t="s">
        <v>877</v>
      </c>
      <c r="BV22" t="s">
        <v>877</v>
      </c>
      <c r="BW22" t="s">
        <v>877</v>
      </c>
      <c r="BX22">
        <v>1902</v>
      </c>
      <c r="BY22">
        <v>71300000</v>
      </c>
      <c r="BZ22">
        <v>90000</v>
      </c>
      <c r="CA22">
        <v>0</v>
      </c>
      <c r="CB22">
        <v>5000</v>
      </c>
      <c r="CC22">
        <v>0</v>
      </c>
      <c r="CD22">
        <v>0</v>
      </c>
      <c r="CE22">
        <v>0</v>
      </c>
      <c r="CF22">
        <v>0</v>
      </c>
      <c r="CG22">
        <v>13.72</v>
      </c>
      <c r="CH22">
        <v>12100000</v>
      </c>
      <c r="CI22">
        <v>15864.17</v>
      </c>
      <c r="CJ22">
        <v>17119.32</v>
      </c>
      <c r="CK22">
        <v>15864.17</v>
      </c>
      <c r="CL22">
        <v>1255.1500000000001</v>
      </c>
      <c r="CM22">
        <v>0</v>
      </c>
      <c r="CN22" t="s">
        <v>878</v>
      </c>
      <c r="CO22">
        <v>15864.17</v>
      </c>
      <c r="CP22">
        <v>17119.32</v>
      </c>
      <c r="CQ22">
        <v>15864.17</v>
      </c>
      <c r="CR22">
        <v>1255.1500000000001</v>
      </c>
      <c r="CS22">
        <v>2796</v>
      </c>
      <c r="CT22">
        <v>1883.1251999999999</v>
      </c>
      <c r="CU22">
        <v>292.89999999999998</v>
      </c>
      <c r="CV22">
        <v>1584.29</v>
      </c>
      <c r="CW22">
        <v>792.14499999999998</v>
      </c>
      <c r="CX22">
        <v>1625.11</v>
      </c>
      <c r="CY22">
        <v>1584.29</v>
      </c>
      <c r="CZ22">
        <v>40.82</v>
      </c>
      <c r="DA22">
        <v>3.63</v>
      </c>
      <c r="DB22">
        <v>3.63</v>
      </c>
      <c r="DC22">
        <v>3.63</v>
      </c>
      <c r="DD22">
        <v>3.63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59</v>
      </c>
      <c r="DL22">
        <v>14.75</v>
      </c>
      <c r="DM22">
        <v>1315.97</v>
      </c>
      <c r="DN22">
        <v>328.99250000000001</v>
      </c>
      <c r="DO22">
        <v>1420.75</v>
      </c>
      <c r="DP22">
        <v>1315.97</v>
      </c>
      <c r="DQ22">
        <v>104.78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19141.071100000001</v>
      </c>
      <c r="EA22">
        <v>19179.7127</v>
      </c>
      <c r="EB22">
        <v>20450.548599999998</v>
      </c>
      <c r="EC22">
        <v>20481.467700000001</v>
      </c>
      <c r="ED22">
        <v>19179.7127</v>
      </c>
      <c r="EE22">
        <v>20481.467700000001</v>
      </c>
      <c r="EF22" t="s">
        <v>879</v>
      </c>
      <c r="EG22">
        <v>-5.94E-3</v>
      </c>
      <c r="EH22">
        <v>0</v>
      </c>
      <c r="EI22">
        <v>702.61</v>
      </c>
      <c r="EJ22">
        <v>57</v>
      </c>
      <c r="EK22">
        <v>0.7</v>
      </c>
      <c r="EL22" t="s">
        <v>877</v>
      </c>
      <c r="EM22" t="s">
        <v>877</v>
      </c>
      <c r="EN22" t="s">
        <v>877</v>
      </c>
      <c r="EO22" t="s">
        <v>877</v>
      </c>
      <c r="EP22">
        <v>1902</v>
      </c>
      <c r="EQ22">
        <v>68239795</v>
      </c>
      <c r="ER22" s="22">
        <v>67173</v>
      </c>
      <c r="ES22">
        <v>1766655</v>
      </c>
      <c r="ET22">
        <v>140015</v>
      </c>
      <c r="EU22">
        <v>0</v>
      </c>
      <c r="EV22">
        <v>0</v>
      </c>
      <c r="EW22">
        <v>0</v>
      </c>
      <c r="EX22">
        <v>0</v>
      </c>
      <c r="EY22">
        <v>13.72</v>
      </c>
      <c r="EZ22">
        <v>13799653</v>
      </c>
      <c r="FA22">
        <v>15832.89</v>
      </c>
      <c r="FB22">
        <v>17094.259999999998</v>
      </c>
      <c r="FC22">
        <v>15832.89</v>
      </c>
      <c r="FD22">
        <v>1261.3699999999999</v>
      </c>
      <c r="FE22">
        <v>0</v>
      </c>
      <c r="FF22" t="s">
        <v>880</v>
      </c>
      <c r="FG22">
        <v>15832.89</v>
      </c>
      <c r="FH22">
        <v>17094.259999999998</v>
      </c>
      <c r="FI22">
        <v>15832.89</v>
      </c>
      <c r="FJ22">
        <v>1261.3699999999999</v>
      </c>
      <c r="FK22">
        <v>2723</v>
      </c>
      <c r="FL22">
        <v>1880.3686</v>
      </c>
      <c r="FM22">
        <v>292.89999999999998</v>
      </c>
      <c r="FN22">
        <v>1403.87</v>
      </c>
      <c r="FO22">
        <v>701.93499999999995</v>
      </c>
      <c r="FP22">
        <v>1436.15</v>
      </c>
      <c r="FQ22">
        <v>1403.87</v>
      </c>
      <c r="FR22">
        <v>32.28</v>
      </c>
      <c r="FS22">
        <v>13.22</v>
      </c>
      <c r="FT22">
        <v>13.22</v>
      </c>
      <c r="FU22">
        <v>13.22</v>
      </c>
      <c r="FV22">
        <v>13.22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74</v>
      </c>
      <c r="GD22">
        <v>18.5</v>
      </c>
      <c r="GE22">
        <v>1605.03</v>
      </c>
      <c r="GF22">
        <v>401.25749999999999</v>
      </c>
      <c r="GG22">
        <v>1732.9</v>
      </c>
      <c r="GH22">
        <v>1605.03</v>
      </c>
      <c r="GI22">
        <v>127.87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19148.527999999998</v>
      </c>
      <c r="GS22">
        <v>19141.071100000001</v>
      </c>
      <c r="GT22">
        <v>20480.130499999999</v>
      </c>
      <c r="GU22">
        <v>20450.548599999998</v>
      </c>
      <c r="GV22">
        <v>19148.527999999998</v>
      </c>
      <c r="GW22">
        <v>20480.130499999999</v>
      </c>
      <c r="GX22" t="s">
        <v>881</v>
      </c>
      <c r="GY22">
        <v>-5.5710000000000004E-3</v>
      </c>
      <c r="GZ22">
        <v>0</v>
      </c>
      <c r="HA22">
        <v>807.27</v>
      </c>
      <c r="HB22">
        <v>68</v>
      </c>
      <c r="HC22">
        <v>0.7</v>
      </c>
      <c r="HD22" t="s">
        <v>877</v>
      </c>
      <c r="HE22" t="s">
        <v>877</v>
      </c>
      <c r="HF22" t="s">
        <v>877</v>
      </c>
      <c r="HG22" t="s">
        <v>877</v>
      </c>
      <c r="HH22">
        <v>1902</v>
      </c>
      <c r="HI22">
        <v>63040618</v>
      </c>
      <c r="HJ22">
        <v>18126</v>
      </c>
      <c r="HK22">
        <v>1658196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13.42</v>
      </c>
      <c r="HR22">
        <v>13258249</v>
      </c>
      <c r="HS22">
        <v>15806.78</v>
      </c>
      <c r="HT22">
        <v>17088.3</v>
      </c>
      <c r="HU22">
        <v>15806.78</v>
      </c>
      <c r="HV22">
        <v>1281.52</v>
      </c>
      <c r="HW22">
        <v>0</v>
      </c>
      <c r="HX22" t="s">
        <v>882</v>
      </c>
      <c r="HY22">
        <v>15806.78</v>
      </c>
      <c r="HZ22">
        <v>17088.3</v>
      </c>
      <c r="IA22">
        <v>15806.78</v>
      </c>
      <c r="IB22">
        <v>1281.52</v>
      </c>
      <c r="IC22">
        <v>2706</v>
      </c>
      <c r="ID22">
        <v>1879.713</v>
      </c>
      <c r="IE22">
        <v>286.89999999999998</v>
      </c>
      <c r="IF22">
        <v>1443.28</v>
      </c>
      <c r="IG22">
        <v>721.64</v>
      </c>
      <c r="IH22">
        <v>1475.99</v>
      </c>
      <c r="II22">
        <v>1443.28</v>
      </c>
      <c r="IJ22">
        <v>32.71</v>
      </c>
      <c r="IK22">
        <v>18.2</v>
      </c>
      <c r="IL22">
        <v>18.2</v>
      </c>
      <c r="IM22">
        <v>18.2</v>
      </c>
      <c r="IN22">
        <v>18.2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76</v>
      </c>
      <c r="IV22">
        <v>19</v>
      </c>
      <c r="IW22">
        <v>1665.18</v>
      </c>
      <c r="IX22">
        <v>416.29500000000002</v>
      </c>
      <c r="IY22">
        <v>1800.09</v>
      </c>
      <c r="IZ22">
        <v>1665.18</v>
      </c>
      <c r="JA22">
        <v>134.91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19148.527999999998</v>
      </c>
      <c r="JK22">
        <v>20480.130499999999</v>
      </c>
      <c r="JL22" t="s">
        <v>883</v>
      </c>
      <c r="JM22">
        <v>-4.0229999999999997E-3</v>
      </c>
      <c r="JN22">
        <v>0</v>
      </c>
      <c r="JO22">
        <v>775.87</v>
      </c>
      <c r="JP22">
        <v>68</v>
      </c>
      <c r="JQ22">
        <v>0.7</v>
      </c>
      <c r="JR22">
        <v>43954.6104003125</v>
      </c>
      <c r="JS22">
        <v>1</v>
      </c>
      <c r="JT22">
        <v>2</v>
      </c>
    </row>
    <row r="23" spans="1:280" x14ac:dyDescent="0.25">
      <c r="A23">
        <v>4223</v>
      </c>
      <c r="B23">
        <v>1924</v>
      </c>
      <c r="D23" t="s">
        <v>71</v>
      </c>
      <c r="E23" t="s">
        <v>76</v>
      </c>
      <c r="F23" t="s">
        <v>893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T23">
        <v>0</v>
      </c>
      <c r="U23">
        <v>0</v>
      </c>
      <c r="V23" t="s">
        <v>875</v>
      </c>
      <c r="W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G23">
        <v>0</v>
      </c>
      <c r="AH23">
        <v>0</v>
      </c>
      <c r="AI23">
        <v>0</v>
      </c>
      <c r="AJ23">
        <v>0</v>
      </c>
      <c r="AL23">
        <v>0</v>
      </c>
      <c r="AM23">
        <v>0</v>
      </c>
      <c r="AN23">
        <v>0</v>
      </c>
      <c r="AO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X23">
        <v>0</v>
      </c>
      <c r="AY23">
        <v>0</v>
      </c>
      <c r="AZ23">
        <v>0</v>
      </c>
      <c r="BB23">
        <v>0</v>
      </c>
      <c r="BC23">
        <v>0</v>
      </c>
      <c r="BD23">
        <v>0</v>
      </c>
      <c r="BF23">
        <v>0</v>
      </c>
      <c r="BG23">
        <v>0</v>
      </c>
      <c r="BH23">
        <v>469.92</v>
      </c>
      <c r="BI23">
        <v>0</v>
      </c>
      <c r="BL23">
        <v>469.92</v>
      </c>
      <c r="BN23" t="s">
        <v>876</v>
      </c>
      <c r="BO23">
        <v>0</v>
      </c>
      <c r="BP23">
        <v>0</v>
      </c>
      <c r="BQ23">
        <v>0</v>
      </c>
      <c r="BR23">
        <v>0</v>
      </c>
      <c r="BS23">
        <v>0</v>
      </c>
      <c r="BT23" t="s">
        <v>877</v>
      </c>
      <c r="BU23" t="s">
        <v>877</v>
      </c>
      <c r="BV23" t="s">
        <v>877</v>
      </c>
      <c r="BW23" t="s">
        <v>877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450.59</v>
      </c>
      <c r="CK23">
        <v>450.59</v>
      </c>
      <c r="CL23">
        <v>0</v>
      </c>
      <c r="CM23">
        <v>0</v>
      </c>
      <c r="CN23" t="s">
        <v>878</v>
      </c>
      <c r="CO23">
        <v>450.59</v>
      </c>
      <c r="CQ23">
        <v>450.59</v>
      </c>
      <c r="CR23">
        <v>0</v>
      </c>
      <c r="CS23">
        <v>0</v>
      </c>
      <c r="CT23">
        <v>0</v>
      </c>
      <c r="CU23">
        <v>0</v>
      </c>
      <c r="CV23">
        <v>19.850000000000001</v>
      </c>
      <c r="CW23">
        <v>9.9250000000000007</v>
      </c>
      <c r="CY23">
        <v>19.850000000000001</v>
      </c>
      <c r="CZ23">
        <v>0</v>
      </c>
      <c r="DA23">
        <v>0</v>
      </c>
      <c r="DB23">
        <v>0</v>
      </c>
      <c r="DD23">
        <v>0</v>
      </c>
      <c r="DE23">
        <v>0</v>
      </c>
      <c r="DF23">
        <v>0</v>
      </c>
      <c r="DG23">
        <v>0</v>
      </c>
      <c r="DI23">
        <v>0</v>
      </c>
      <c r="DJ23">
        <v>0</v>
      </c>
      <c r="DK23">
        <v>0</v>
      </c>
      <c r="DL23">
        <v>0</v>
      </c>
      <c r="DM23">
        <v>37.619999999999997</v>
      </c>
      <c r="DN23">
        <v>9.4049999999999994</v>
      </c>
      <c r="DP23">
        <v>37.619999999999997</v>
      </c>
      <c r="DQ23">
        <v>0</v>
      </c>
      <c r="DR23">
        <v>0</v>
      </c>
      <c r="DT23">
        <v>0</v>
      </c>
      <c r="DU23">
        <v>0</v>
      </c>
      <c r="DV23">
        <v>0</v>
      </c>
      <c r="DX23">
        <v>0</v>
      </c>
      <c r="DY23">
        <v>0</v>
      </c>
      <c r="DZ23">
        <v>475.45499999999998</v>
      </c>
      <c r="EA23">
        <v>469.92</v>
      </c>
      <c r="ED23">
        <v>475.45499999999998</v>
      </c>
      <c r="EF23" t="s">
        <v>879</v>
      </c>
      <c r="EG23">
        <v>-5.94E-3</v>
      </c>
      <c r="EH23">
        <v>0</v>
      </c>
      <c r="EI23">
        <v>0</v>
      </c>
      <c r="EJ23">
        <v>0</v>
      </c>
      <c r="EK23">
        <v>0</v>
      </c>
      <c r="EL23" t="s">
        <v>877</v>
      </c>
      <c r="EM23" t="s">
        <v>877</v>
      </c>
      <c r="EN23" t="s">
        <v>877</v>
      </c>
      <c r="EO23" t="s">
        <v>877</v>
      </c>
      <c r="EQ23">
        <v>0</v>
      </c>
      <c r="ER23" s="22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459.85</v>
      </c>
      <c r="FC23">
        <v>459.85</v>
      </c>
      <c r="FD23">
        <v>0</v>
      </c>
      <c r="FE23">
        <v>0</v>
      </c>
      <c r="FF23" t="s">
        <v>880</v>
      </c>
      <c r="FG23">
        <v>459.85</v>
      </c>
      <c r="FI23">
        <v>459.85</v>
      </c>
      <c r="FJ23">
        <v>0</v>
      </c>
      <c r="FK23">
        <v>0</v>
      </c>
      <c r="FL23">
        <v>0</v>
      </c>
      <c r="FM23">
        <v>0</v>
      </c>
      <c r="FN23">
        <v>7.9</v>
      </c>
      <c r="FO23">
        <v>3.95</v>
      </c>
      <c r="FQ23">
        <v>7.9</v>
      </c>
      <c r="FR23">
        <v>0</v>
      </c>
      <c r="FS23">
        <v>0</v>
      </c>
      <c r="FT23">
        <v>0</v>
      </c>
      <c r="FV23">
        <v>0</v>
      </c>
      <c r="FW23">
        <v>0</v>
      </c>
      <c r="FX23">
        <v>0</v>
      </c>
      <c r="FY23">
        <v>0</v>
      </c>
      <c r="GA23">
        <v>0</v>
      </c>
      <c r="GB23">
        <v>0</v>
      </c>
      <c r="GC23">
        <v>0</v>
      </c>
      <c r="GD23">
        <v>0</v>
      </c>
      <c r="GE23">
        <v>46.62</v>
      </c>
      <c r="GF23">
        <v>11.654999999999999</v>
      </c>
      <c r="GH23">
        <v>46.62</v>
      </c>
      <c r="GI23">
        <v>0</v>
      </c>
      <c r="GJ23">
        <v>0</v>
      </c>
      <c r="GL23">
        <v>0</v>
      </c>
      <c r="GM23">
        <v>0</v>
      </c>
      <c r="GN23">
        <v>0</v>
      </c>
      <c r="GP23">
        <v>0</v>
      </c>
      <c r="GQ23">
        <v>0</v>
      </c>
      <c r="GR23">
        <v>475.005</v>
      </c>
      <c r="GS23">
        <v>475.45499999999998</v>
      </c>
      <c r="GV23">
        <v>475.45499999999998</v>
      </c>
      <c r="GX23" t="s">
        <v>881</v>
      </c>
      <c r="GY23">
        <v>0</v>
      </c>
      <c r="GZ23">
        <v>0</v>
      </c>
      <c r="HA23">
        <v>0</v>
      </c>
      <c r="HB23">
        <v>0</v>
      </c>
      <c r="HC23">
        <v>0</v>
      </c>
      <c r="HD23" t="s">
        <v>877</v>
      </c>
      <c r="HE23" t="s">
        <v>877</v>
      </c>
      <c r="HF23" t="s">
        <v>877</v>
      </c>
      <c r="HG23" t="s">
        <v>877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457.9</v>
      </c>
      <c r="HU23">
        <v>457.9</v>
      </c>
      <c r="HV23">
        <v>0</v>
      </c>
      <c r="HW23">
        <v>0</v>
      </c>
      <c r="HX23" t="s">
        <v>882</v>
      </c>
      <c r="HY23">
        <v>457.9</v>
      </c>
      <c r="IA23">
        <v>457.9</v>
      </c>
      <c r="IB23">
        <v>0</v>
      </c>
      <c r="IC23">
        <v>0</v>
      </c>
      <c r="ID23">
        <v>0</v>
      </c>
      <c r="IE23">
        <v>0</v>
      </c>
      <c r="IF23">
        <v>10.11</v>
      </c>
      <c r="IG23">
        <v>5.0549999999999997</v>
      </c>
      <c r="II23">
        <v>10.11</v>
      </c>
      <c r="IJ23">
        <v>0</v>
      </c>
      <c r="IK23">
        <v>0</v>
      </c>
      <c r="IL23">
        <v>0</v>
      </c>
      <c r="IN23">
        <v>0</v>
      </c>
      <c r="IO23">
        <v>0</v>
      </c>
      <c r="IP23">
        <v>0</v>
      </c>
      <c r="IQ23">
        <v>0</v>
      </c>
      <c r="IS23">
        <v>0</v>
      </c>
      <c r="IT23">
        <v>0</v>
      </c>
      <c r="IU23">
        <v>0</v>
      </c>
      <c r="IV23">
        <v>0</v>
      </c>
      <c r="IW23">
        <v>48.2</v>
      </c>
      <c r="IX23">
        <v>12.05</v>
      </c>
      <c r="IZ23">
        <v>48.2</v>
      </c>
      <c r="JA23">
        <v>0</v>
      </c>
      <c r="JB23">
        <v>0</v>
      </c>
      <c r="JD23">
        <v>0</v>
      </c>
      <c r="JE23">
        <v>0</v>
      </c>
      <c r="JF23">
        <v>0</v>
      </c>
      <c r="JH23">
        <v>0</v>
      </c>
      <c r="JI23">
        <v>0</v>
      </c>
      <c r="JJ23">
        <v>475.005</v>
      </c>
      <c r="JL23" t="s">
        <v>883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43954.6104003125</v>
      </c>
      <c r="JS23">
        <v>1</v>
      </c>
      <c r="JT23">
        <v>3</v>
      </c>
    </row>
    <row r="24" spans="1:280" x14ac:dyDescent="0.25">
      <c r="A24">
        <v>4226</v>
      </c>
      <c r="B24">
        <v>1924</v>
      </c>
      <c r="D24" t="s">
        <v>71</v>
      </c>
      <c r="E24" t="s">
        <v>76</v>
      </c>
      <c r="F24" t="s">
        <v>894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T24">
        <v>0</v>
      </c>
      <c r="U24">
        <v>0</v>
      </c>
      <c r="V24" t="s">
        <v>875</v>
      </c>
      <c r="W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G24">
        <v>0</v>
      </c>
      <c r="AH24">
        <v>0</v>
      </c>
      <c r="AI24">
        <v>0</v>
      </c>
      <c r="AJ24">
        <v>0</v>
      </c>
      <c r="AL24">
        <v>0</v>
      </c>
      <c r="AM24">
        <v>0</v>
      </c>
      <c r="AN24">
        <v>0</v>
      </c>
      <c r="AO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X24">
        <v>0</v>
      </c>
      <c r="AY24">
        <v>0</v>
      </c>
      <c r="AZ24">
        <v>0</v>
      </c>
      <c r="BB24">
        <v>0</v>
      </c>
      <c r="BC24">
        <v>0</v>
      </c>
      <c r="BD24">
        <v>0</v>
      </c>
      <c r="BF24">
        <v>0</v>
      </c>
      <c r="BG24">
        <v>0</v>
      </c>
      <c r="BH24">
        <v>298.23500000000001</v>
      </c>
      <c r="BI24">
        <v>0</v>
      </c>
      <c r="BL24">
        <v>298.23500000000001</v>
      </c>
      <c r="BN24" t="s">
        <v>876</v>
      </c>
      <c r="BO24">
        <v>0</v>
      </c>
      <c r="BP24">
        <v>0</v>
      </c>
      <c r="BQ24">
        <v>0</v>
      </c>
      <c r="BR24">
        <v>0</v>
      </c>
      <c r="BS24">
        <v>0</v>
      </c>
      <c r="BT24" t="s">
        <v>877</v>
      </c>
      <c r="BU24" t="s">
        <v>877</v>
      </c>
      <c r="BV24" t="s">
        <v>877</v>
      </c>
      <c r="BW24" t="s">
        <v>877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289.2</v>
      </c>
      <c r="CK24">
        <v>289.2</v>
      </c>
      <c r="CL24">
        <v>0</v>
      </c>
      <c r="CM24">
        <v>0</v>
      </c>
      <c r="CN24" t="s">
        <v>878</v>
      </c>
      <c r="CO24">
        <v>289.2</v>
      </c>
      <c r="CQ24">
        <v>289.2</v>
      </c>
      <c r="CR24">
        <v>0</v>
      </c>
      <c r="CS24">
        <v>0</v>
      </c>
      <c r="CT24">
        <v>0</v>
      </c>
      <c r="CU24">
        <v>0</v>
      </c>
      <c r="CV24">
        <v>6</v>
      </c>
      <c r="CW24">
        <v>3</v>
      </c>
      <c r="CY24">
        <v>6</v>
      </c>
      <c r="CZ24">
        <v>0</v>
      </c>
      <c r="DA24">
        <v>0</v>
      </c>
      <c r="DB24">
        <v>0</v>
      </c>
      <c r="DD24">
        <v>0</v>
      </c>
      <c r="DE24">
        <v>0</v>
      </c>
      <c r="DF24">
        <v>0</v>
      </c>
      <c r="DG24">
        <v>0</v>
      </c>
      <c r="DI24">
        <v>0</v>
      </c>
      <c r="DJ24">
        <v>0</v>
      </c>
      <c r="DK24">
        <v>0</v>
      </c>
      <c r="DL24">
        <v>0</v>
      </c>
      <c r="DM24">
        <v>24.14</v>
      </c>
      <c r="DN24">
        <v>6.0350000000000001</v>
      </c>
      <c r="DP24">
        <v>24.14</v>
      </c>
      <c r="DQ24">
        <v>0</v>
      </c>
      <c r="DR24">
        <v>0</v>
      </c>
      <c r="DT24">
        <v>0</v>
      </c>
      <c r="DU24">
        <v>0</v>
      </c>
      <c r="DV24">
        <v>0</v>
      </c>
      <c r="DX24">
        <v>0</v>
      </c>
      <c r="DY24">
        <v>0</v>
      </c>
      <c r="DZ24">
        <v>304.21249999999998</v>
      </c>
      <c r="EA24">
        <v>298.23500000000001</v>
      </c>
      <c r="ED24">
        <v>304.21249999999998</v>
      </c>
      <c r="EF24" t="s">
        <v>879</v>
      </c>
      <c r="EG24">
        <v>-5.94E-3</v>
      </c>
      <c r="EH24">
        <v>0</v>
      </c>
      <c r="EI24">
        <v>0</v>
      </c>
      <c r="EJ24">
        <v>0</v>
      </c>
      <c r="EK24">
        <v>0</v>
      </c>
      <c r="EL24" t="s">
        <v>877</v>
      </c>
      <c r="EM24" t="s">
        <v>877</v>
      </c>
      <c r="EN24" t="s">
        <v>877</v>
      </c>
      <c r="EO24" t="s">
        <v>877</v>
      </c>
      <c r="EQ24">
        <v>0</v>
      </c>
      <c r="ER24" s="22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294.07</v>
      </c>
      <c r="FC24">
        <v>294.07</v>
      </c>
      <c r="FD24">
        <v>0</v>
      </c>
      <c r="FE24">
        <v>0</v>
      </c>
      <c r="FF24" t="s">
        <v>880</v>
      </c>
      <c r="FG24">
        <v>294.07</v>
      </c>
      <c r="FI24">
        <v>294.07</v>
      </c>
      <c r="FJ24">
        <v>0</v>
      </c>
      <c r="FK24">
        <v>0</v>
      </c>
      <c r="FL24">
        <v>0</v>
      </c>
      <c r="FM24">
        <v>0</v>
      </c>
      <c r="FN24">
        <v>5.38</v>
      </c>
      <c r="FO24">
        <v>2.69</v>
      </c>
      <c r="FQ24">
        <v>5.38</v>
      </c>
      <c r="FR24">
        <v>0</v>
      </c>
      <c r="FS24">
        <v>0</v>
      </c>
      <c r="FT24">
        <v>0</v>
      </c>
      <c r="FV24">
        <v>0</v>
      </c>
      <c r="FW24">
        <v>0</v>
      </c>
      <c r="FX24">
        <v>0</v>
      </c>
      <c r="FY24">
        <v>0</v>
      </c>
      <c r="GA24">
        <v>0</v>
      </c>
      <c r="GB24">
        <v>0</v>
      </c>
      <c r="GC24">
        <v>0</v>
      </c>
      <c r="GD24">
        <v>0</v>
      </c>
      <c r="GE24">
        <v>29.81</v>
      </c>
      <c r="GF24">
        <v>7.4524999999999997</v>
      </c>
      <c r="GH24">
        <v>29.81</v>
      </c>
      <c r="GI24">
        <v>0</v>
      </c>
      <c r="GJ24">
        <v>0</v>
      </c>
      <c r="GL24">
        <v>0</v>
      </c>
      <c r="GM24">
        <v>0</v>
      </c>
      <c r="GN24">
        <v>0</v>
      </c>
      <c r="GP24">
        <v>0</v>
      </c>
      <c r="GQ24">
        <v>0</v>
      </c>
      <c r="GR24">
        <v>308.4425</v>
      </c>
      <c r="GS24">
        <v>304.21249999999998</v>
      </c>
      <c r="GV24">
        <v>308.4425</v>
      </c>
      <c r="GX24" t="s">
        <v>881</v>
      </c>
      <c r="GY24">
        <v>0</v>
      </c>
      <c r="GZ24">
        <v>0</v>
      </c>
      <c r="HA24">
        <v>0</v>
      </c>
      <c r="HB24">
        <v>0</v>
      </c>
      <c r="HC24">
        <v>0</v>
      </c>
      <c r="HD24" t="s">
        <v>877</v>
      </c>
      <c r="HE24" t="s">
        <v>877</v>
      </c>
      <c r="HF24" t="s">
        <v>877</v>
      </c>
      <c r="HG24" t="s">
        <v>877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298.16000000000003</v>
      </c>
      <c r="HU24">
        <v>298.16000000000003</v>
      </c>
      <c r="HV24">
        <v>0</v>
      </c>
      <c r="HW24">
        <v>0</v>
      </c>
      <c r="HX24" t="s">
        <v>882</v>
      </c>
      <c r="HY24">
        <v>298.16000000000003</v>
      </c>
      <c r="IA24">
        <v>298.16000000000003</v>
      </c>
      <c r="IB24">
        <v>0</v>
      </c>
      <c r="IC24">
        <v>0</v>
      </c>
      <c r="ID24">
        <v>0</v>
      </c>
      <c r="IE24">
        <v>0</v>
      </c>
      <c r="IF24">
        <v>4.87</v>
      </c>
      <c r="IG24">
        <v>2.4350000000000001</v>
      </c>
      <c r="II24">
        <v>4.87</v>
      </c>
      <c r="IJ24">
        <v>0</v>
      </c>
      <c r="IK24">
        <v>0</v>
      </c>
      <c r="IL24">
        <v>0</v>
      </c>
      <c r="IN24">
        <v>0</v>
      </c>
      <c r="IO24">
        <v>0</v>
      </c>
      <c r="IP24">
        <v>0</v>
      </c>
      <c r="IQ24">
        <v>0</v>
      </c>
      <c r="IS24">
        <v>0</v>
      </c>
      <c r="IT24">
        <v>0</v>
      </c>
      <c r="IU24">
        <v>0</v>
      </c>
      <c r="IV24">
        <v>0</v>
      </c>
      <c r="IW24">
        <v>31.39</v>
      </c>
      <c r="IX24">
        <v>7.8475000000000001</v>
      </c>
      <c r="IZ24">
        <v>31.39</v>
      </c>
      <c r="JA24">
        <v>0</v>
      </c>
      <c r="JB24">
        <v>0</v>
      </c>
      <c r="JD24">
        <v>0</v>
      </c>
      <c r="JE24">
        <v>0</v>
      </c>
      <c r="JF24">
        <v>0</v>
      </c>
      <c r="JH24">
        <v>0</v>
      </c>
      <c r="JI24">
        <v>0</v>
      </c>
      <c r="JJ24">
        <v>308.4425</v>
      </c>
      <c r="JL24" t="s">
        <v>883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43954.6104003125</v>
      </c>
      <c r="JS24">
        <v>1</v>
      </c>
      <c r="JT24">
        <v>3</v>
      </c>
    </row>
    <row r="25" spans="1:280" x14ac:dyDescent="0.25">
      <c r="A25">
        <v>4369</v>
      </c>
      <c r="B25">
        <v>1924</v>
      </c>
      <c r="D25" t="s">
        <v>71</v>
      </c>
      <c r="E25" t="s">
        <v>76</v>
      </c>
      <c r="F25" t="s">
        <v>895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T25">
        <v>0</v>
      </c>
      <c r="U25">
        <v>0</v>
      </c>
      <c r="V25" t="s">
        <v>875</v>
      </c>
      <c r="W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G25">
        <v>0</v>
      </c>
      <c r="AH25">
        <v>0</v>
      </c>
      <c r="AI25">
        <v>0</v>
      </c>
      <c r="AJ25">
        <v>0</v>
      </c>
      <c r="AL25">
        <v>0</v>
      </c>
      <c r="AM25">
        <v>0</v>
      </c>
      <c r="AN25">
        <v>0</v>
      </c>
      <c r="AO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X25">
        <v>0</v>
      </c>
      <c r="AY25">
        <v>0</v>
      </c>
      <c r="AZ25">
        <v>0</v>
      </c>
      <c r="BB25">
        <v>0</v>
      </c>
      <c r="BC25">
        <v>0</v>
      </c>
      <c r="BD25">
        <v>0</v>
      </c>
      <c r="BF25">
        <v>0</v>
      </c>
      <c r="BG25">
        <v>0</v>
      </c>
      <c r="BH25">
        <v>301.57749999999999</v>
      </c>
      <c r="BI25">
        <v>0</v>
      </c>
      <c r="BL25">
        <v>301.57749999999999</v>
      </c>
      <c r="BN25" t="s">
        <v>876</v>
      </c>
      <c r="BO25">
        <v>0</v>
      </c>
      <c r="BP25">
        <v>0</v>
      </c>
      <c r="BQ25">
        <v>0</v>
      </c>
      <c r="BR25">
        <v>0</v>
      </c>
      <c r="BS25">
        <v>0</v>
      </c>
      <c r="BT25" t="s">
        <v>877</v>
      </c>
      <c r="BU25" t="s">
        <v>877</v>
      </c>
      <c r="BV25" t="s">
        <v>877</v>
      </c>
      <c r="BW25" t="s">
        <v>877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294.33</v>
      </c>
      <c r="CK25">
        <v>294.33</v>
      </c>
      <c r="CL25">
        <v>0</v>
      </c>
      <c r="CM25">
        <v>0</v>
      </c>
      <c r="CN25" t="s">
        <v>878</v>
      </c>
      <c r="CO25">
        <v>294.33</v>
      </c>
      <c r="CQ25">
        <v>294.33</v>
      </c>
      <c r="CR25">
        <v>0</v>
      </c>
      <c r="CS25">
        <v>0</v>
      </c>
      <c r="CT25">
        <v>0</v>
      </c>
      <c r="CU25">
        <v>0</v>
      </c>
      <c r="CV25">
        <v>2.21</v>
      </c>
      <c r="CW25">
        <v>1.105</v>
      </c>
      <c r="CY25">
        <v>2.21</v>
      </c>
      <c r="CZ25">
        <v>0</v>
      </c>
      <c r="DA25">
        <v>0</v>
      </c>
      <c r="DB25">
        <v>0</v>
      </c>
      <c r="DD25">
        <v>0</v>
      </c>
      <c r="DE25">
        <v>0</v>
      </c>
      <c r="DF25">
        <v>0</v>
      </c>
      <c r="DG25">
        <v>0</v>
      </c>
      <c r="DI25">
        <v>0</v>
      </c>
      <c r="DJ25">
        <v>0</v>
      </c>
      <c r="DK25">
        <v>0</v>
      </c>
      <c r="DL25">
        <v>0</v>
      </c>
      <c r="DM25">
        <v>24.57</v>
      </c>
      <c r="DN25">
        <v>6.1425000000000001</v>
      </c>
      <c r="DP25">
        <v>24.57</v>
      </c>
      <c r="DQ25">
        <v>0</v>
      </c>
      <c r="DR25">
        <v>0</v>
      </c>
      <c r="DT25">
        <v>0</v>
      </c>
      <c r="DU25">
        <v>0</v>
      </c>
      <c r="DV25">
        <v>0</v>
      </c>
      <c r="DX25">
        <v>0</v>
      </c>
      <c r="DY25">
        <v>0</v>
      </c>
      <c r="DZ25">
        <v>298.92750000000001</v>
      </c>
      <c r="EA25">
        <v>301.57749999999999</v>
      </c>
      <c r="ED25">
        <v>301.57749999999999</v>
      </c>
      <c r="EF25" t="s">
        <v>879</v>
      </c>
      <c r="EG25">
        <v>-5.94E-3</v>
      </c>
      <c r="EH25">
        <v>0</v>
      </c>
      <c r="EI25">
        <v>0</v>
      </c>
      <c r="EJ25">
        <v>0</v>
      </c>
      <c r="EK25">
        <v>0</v>
      </c>
      <c r="EL25" t="s">
        <v>877</v>
      </c>
      <c r="EM25" t="s">
        <v>877</v>
      </c>
      <c r="EN25" t="s">
        <v>877</v>
      </c>
      <c r="EO25" t="s">
        <v>877</v>
      </c>
      <c r="EQ25">
        <v>0</v>
      </c>
      <c r="ER25" s="22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290.56</v>
      </c>
      <c r="FC25">
        <v>290.56</v>
      </c>
      <c r="FD25">
        <v>0</v>
      </c>
      <c r="FE25">
        <v>0</v>
      </c>
      <c r="FF25" t="s">
        <v>880</v>
      </c>
      <c r="FG25">
        <v>290.56</v>
      </c>
      <c r="FI25">
        <v>290.56</v>
      </c>
      <c r="FJ25">
        <v>0</v>
      </c>
      <c r="FK25">
        <v>0</v>
      </c>
      <c r="FL25">
        <v>0</v>
      </c>
      <c r="FM25">
        <v>0</v>
      </c>
      <c r="FN25">
        <v>2.0099999999999998</v>
      </c>
      <c r="FO25">
        <v>1.0049999999999999</v>
      </c>
      <c r="FQ25">
        <v>2.0099999999999998</v>
      </c>
      <c r="FR25">
        <v>0</v>
      </c>
      <c r="FS25">
        <v>0</v>
      </c>
      <c r="FT25">
        <v>0</v>
      </c>
      <c r="FV25">
        <v>0</v>
      </c>
      <c r="FW25">
        <v>0</v>
      </c>
      <c r="FX25">
        <v>0</v>
      </c>
      <c r="FY25">
        <v>0</v>
      </c>
      <c r="GA25">
        <v>0</v>
      </c>
      <c r="GB25">
        <v>0</v>
      </c>
      <c r="GC25">
        <v>0</v>
      </c>
      <c r="GD25">
        <v>0</v>
      </c>
      <c r="GE25">
        <v>29.45</v>
      </c>
      <c r="GF25">
        <v>7.3624999999999998</v>
      </c>
      <c r="GH25">
        <v>29.45</v>
      </c>
      <c r="GI25">
        <v>0</v>
      </c>
      <c r="GJ25">
        <v>0</v>
      </c>
      <c r="GL25">
        <v>0</v>
      </c>
      <c r="GM25">
        <v>0</v>
      </c>
      <c r="GN25">
        <v>0</v>
      </c>
      <c r="GP25">
        <v>0</v>
      </c>
      <c r="GQ25">
        <v>0</v>
      </c>
      <c r="GR25">
        <v>314.21249999999998</v>
      </c>
      <c r="GS25">
        <v>298.92750000000001</v>
      </c>
      <c r="GV25">
        <v>314.21249999999998</v>
      </c>
      <c r="GX25" t="s">
        <v>881</v>
      </c>
      <c r="GY25">
        <v>0</v>
      </c>
      <c r="GZ25">
        <v>0</v>
      </c>
      <c r="HA25">
        <v>0</v>
      </c>
      <c r="HB25">
        <v>0</v>
      </c>
      <c r="HC25">
        <v>0</v>
      </c>
      <c r="HD25" t="s">
        <v>877</v>
      </c>
      <c r="HE25" t="s">
        <v>877</v>
      </c>
      <c r="HF25" t="s">
        <v>877</v>
      </c>
      <c r="HG25" t="s">
        <v>877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305.18</v>
      </c>
      <c r="HU25">
        <v>305.18</v>
      </c>
      <c r="HV25">
        <v>0</v>
      </c>
      <c r="HW25">
        <v>0</v>
      </c>
      <c r="HX25" t="s">
        <v>882</v>
      </c>
      <c r="HY25">
        <v>305.18</v>
      </c>
      <c r="IA25">
        <v>305.18</v>
      </c>
      <c r="IB25">
        <v>0</v>
      </c>
      <c r="IC25">
        <v>0</v>
      </c>
      <c r="ID25">
        <v>0</v>
      </c>
      <c r="IE25">
        <v>0</v>
      </c>
      <c r="IF25">
        <v>2</v>
      </c>
      <c r="IG25">
        <v>1</v>
      </c>
      <c r="II25">
        <v>2</v>
      </c>
      <c r="IJ25">
        <v>0</v>
      </c>
      <c r="IK25">
        <v>0</v>
      </c>
      <c r="IL25">
        <v>0</v>
      </c>
      <c r="IN25">
        <v>0</v>
      </c>
      <c r="IO25">
        <v>0</v>
      </c>
      <c r="IP25">
        <v>0</v>
      </c>
      <c r="IQ25">
        <v>0</v>
      </c>
      <c r="IS25">
        <v>0</v>
      </c>
      <c r="IT25">
        <v>0</v>
      </c>
      <c r="IU25">
        <v>0</v>
      </c>
      <c r="IV25">
        <v>0</v>
      </c>
      <c r="IW25">
        <v>32.130000000000003</v>
      </c>
      <c r="IX25">
        <v>8.0325000000000006</v>
      </c>
      <c r="IZ25">
        <v>32.130000000000003</v>
      </c>
      <c r="JA25">
        <v>0</v>
      </c>
      <c r="JB25">
        <v>0</v>
      </c>
      <c r="JD25">
        <v>0</v>
      </c>
      <c r="JE25">
        <v>0</v>
      </c>
      <c r="JF25">
        <v>0</v>
      </c>
      <c r="JH25">
        <v>0</v>
      </c>
      <c r="JI25">
        <v>0</v>
      </c>
      <c r="JJ25">
        <v>314.21249999999998</v>
      </c>
      <c r="JL25" t="s">
        <v>883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43954.6104003125</v>
      </c>
      <c r="JS25">
        <v>1</v>
      </c>
      <c r="JT25">
        <v>3</v>
      </c>
    </row>
    <row r="26" spans="1:280" x14ac:dyDescent="0.25">
      <c r="A26">
        <v>4475</v>
      </c>
      <c r="B26">
        <v>1924</v>
      </c>
      <c r="D26" t="s">
        <v>71</v>
      </c>
      <c r="E26" t="s">
        <v>76</v>
      </c>
      <c r="F26" t="s">
        <v>896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T26">
        <v>0</v>
      </c>
      <c r="U26">
        <v>0</v>
      </c>
      <c r="V26" t="s">
        <v>875</v>
      </c>
      <c r="W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G26">
        <v>0</v>
      </c>
      <c r="AH26">
        <v>0</v>
      </c>
      <c r="AI26">
        <v>0</v>
      </c>
      <c r="AJ26">
        <v>0</v>
      </c>
      <c r="AL26">
        <v>0</v>
      </c>
      <c r="AM26">
        <v>0</v>
      </c>
      <c r="AN26">
        <v>0</v>
      </c>
      <c r="AO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X26">
        <v>0</v>
      </c>
      <c r="AY26">
        <v>0</v>
      </c>
      <c r="AZ26">
        <v>0</v>
      </c>
      <c r="BB26">
        <v>0</v>
      </c>
      <c r="BC26">
        <v>0</v>
      </c>
      <c r="BD26">
        <v>0</v>
      </c>
      <c r="BF26">
        <v>0</v>
      </c>
      <c r="BG26">
        <v>0</v>
      </c>
      <c r="BH26">
        <v>232.02250000000001</v>
      </c>
      <c r="BI26">
        <v>0</v>
      </c>
      <c r="BL26">
        <v>232.02250000000001</v>
      </c>
      <c r="BN26" t="s">
        <v>876</v>
      </c>
      <c r="BO26">
        <v>0</v>
      </c>
      <c r="BP26">
        <v>0</v>
      </c>
      <c r="BQ26">
        <v>0</v>
      </c>
      <c r="BR26">
        <v>0</v>
      </c>
      <c r="BS26">
        <v>0</v>
      </c>
      <c r="BT26" t="s">
        <v>877</v>
      </c>
      <c r="BU26" t="s">
        <v>877</v>
      </c>
      <c r="BV26" t="s">
        <v>877</v>
      </c>
      <c r="BW26" t="s">
        <v>877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221.03</v>
      </c>
      <c r="CK26">
        <v>221.03</v>
      </c>
      <c r="CL26">
        <v>0</v>
      </c>
      <c r="CM26">
        <v>0</v>
      </c>
      <c r="CN26" t="s">
        <v>878</v>
      </c>
      <c r="CO26">
        <v>221.03</v>
      </c>
      <c r="CQ26">
        <v>221.03</v>
      </c>
      <c r="CR26">
        <v>0</v>
      </c>
      <c r="CS26">
        <v>0</v>
      </c>
      <c r="CT26">
        <v>0</v>
      </c>
      <c r="CU26">
        <v>0</v>
      </c>
      <c r="CV26">
        <v>12.76</v>
      </c>
      <c r="CW26">
        <v>6.38</v>
      </c>
      <c r="CY26">
        <v>12.76</v>
      </c>
      <c r="CZ26">
        <v>0</v>
      </c>
      <c r="DA26">
        <v>0</v>
      </c>
      <c r="DB26">
        <v>0</v>
      </c>
      <c r="DD26">
        <v>0</v>
      </c>
      <c r="DE26">
        <v>0</v>
      </c>
      <c r="DF26">
        <v>0</v>
      </c>
      <c r="DG26">
        <v>0</v>
      </c>
      <c r="DI26">
        <v>0</v>
      </c>
      <c r="DJ26">
        <v>0</v>
      </c>
      <c r="DK26">
        <v>0</v>
      </c>
      <c r="DL26">
        <v>0</v>
      </c>
      <c r="DM26">
        <v>18.45</v>
      </c>
      <c r="DN26">
        <v>4.6124999999999998</v>
      </c>
      <c r="DP26">
        <v>18.45</v>
      </c>
      <c r="DQ26">
        <v>0</v>
      </c>
      <c r="DR26">
        <v>0</v>
      </c>
      <c r="DT26">
        <v>0</v>
      </c>
      <c r="DU26">
        <v>0</v>
      </c>
      <c r="DV26">
        <v>0</v>
      </c>
      <c r="DX26">
        <v>0</v>
      </c>
      <c r="DY26">
        <v>0</v>
      </c>
      <c r="DZ26">
        <v>230.88249999999999</v>
      </c>
      <c r="EA26">
        <v>232.02250000000001</v>
      </c>
      <c r="ED26">
        <v>232.02250000000001</v>
      </c>
      <c r="EF26" t="s">
        <v>879</v>
      </c>
      <c r="EG26">
        <v>-5.94E-3</v>
      </c>
      <c r="EH26">
        <v>0</v>
      </c>
      <c r="EI26">
        <v>0</v>
      </c>
      <c r="EJ26">
        <v>0</v>
      </c>
      <c r="EK26">
        <v>0</v>
      </c>
      <c r="EL26" t="s">
        <v>877</v>
      </c>
      <c r="EM26" t="s">
        <v>877</v>
      </c>
      <c r="EN26" t="s">
        <v>877</v>
      </c>
      <c r="EO26" t="s">
        <v>877</v>
      </c>
      <c r="EQ26">
        <v>0</v>
      </c>
      <c r="ER26" s="22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216.89</v>
      </c>
      <c r="FC26">
        <v>216.89</v>
      </c>
      <c r="FD26">
        <v>0</v>
      </c>
      <c r="FE26">
        <v>0</v>
      </c>
      <c r="FF26" t="s">
        <v>880</v>
      </c>
      <c r="FG26">
        <v>216.89</v>
      </c>
      <c r="FI26">
        <v>216.89</v>
      </c>
      <c r="FJ26">
        <v>0</v>
      </c>
      <c r="FK26">
        <v>0</v>
      </c>
      <c r="FL26">
        <v>0</v>
      </c>
      <c r="FM26">
        <v>0</v>
      </c>
      <c r="FN26">
        <v>16.989999999999998</v>
      </c>
      <c r="FO26">
        <v>8.4949999999999992</v>
      </c>
      <c r="FQ26">
        <v>16.989999999999998</v>
      </c>
      <c r="FR26">
        <v>0</v>
      </c>
      <c r="FS26">
        <v>0</v>
      </c>
      <c r="FT26">
        <v>0</v>
      </c>
      <c r="FV26">
        <v>0</v>
      </c>
      <c r="FW26">
        <v>0</v>
      </c>
      <c r="FX26">
        <v>0</v>
      </c>
      <c r="FY26">
        <v>0</v>
      </c>
      <c r="GA26">
        <v>0</v>
      </c>
      <c r="GB26">
        <v>0</v>
      </c>
      <c r="GC26">
        <v>0</v>
      </c>
      <c r="GD26">
        <v>0</v>
      </c>
      <c r="GE26">
        <v>21.99</v>
      </c>
      <c r="GF26">
        <v>5.4974999999999996</v>
      </c>
      <c r="GH26">
        <v>21.99</v>
      </c>
      <c r="GI26">
        <v>0</v>
      </c>
      <c r="GJ26">
        <v>0</v>
      </c>
      <c r="GL26">
        <v>0</v>
      </c>
      <c r="GM26">
        <v>0</v>
      </c>
      <c r="GN26">
        <v>0</v>
      </c>
      <c r="GP26">
        <v>0</v>
      </c>
      <c r="GQ26">
        <v>0</v>
      </c>
      <c r="GR26">
        <v>233.9425</v>
      </c>
      <c r="GS26">
        <v>230.88249999999999</v>
      </c>
      <c r="GV26">
        <v>233.9425</v>
      </c>
      <c r="GX26" t="s">
        <v>881</v>
      </c>
      <c r="GY26">
        <v>0</v>
      </c>
      <c r="GZ26">
        <v>0</v>
      </c>
      <c r="HA26">
        <v>0</v>
      </c>
      <c r="HB26">
        <v>0</v>
      </c>
      <c r="HC26">
        <v>0</v>
      </c>
      <c r="HD26" t="s">
        <v>877</v>
      </c>
      <c r="HE26" t="s">
        <v>877</v>
      </c>
      <c r="HF26" t="s">
        <v>877</v>
      </c>
      <c r="HG26" t="s">
        <v>877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220.28</v>
      </c>
      <c r="HU26">
        <v>220.28</v>
      </c>
      <c r="HV26">
        <v>0</v>
      </c>
      <c r="HW26">
        <v>0</v>
      </c>
      <c r="HX26" t="s">
        <v>882</v>
      </c>
      <c r="HY26">
        <v>220.28</v>
      </c>
      <c r="IA26">
        <v>220.28</v>
      </c>
      <c r="IB26">
        <v>0</v>
      </c>
      <c r="IC26">
        <v>0</v>
      </c>
      <c r="ID26">
        <v>0</v>
      </c>
      <c r="IE26">
        <v>0</v>
      </c>
      <c r="IF26">
        <v>15.73</v>
      </c>
      <c r="IG26">
        <v>7.8650000000000002</v>
      </c>
      <c r="II26">
        <v>15.73</v>
      </c>
      <c r="IJ26">
        <v>0</v>
      </c>
      <c r="IK26">
        <v>0</v>
      </c>
      <c r="IL26">
        <v>0</v>
      </c>
      <c r="IN26">
        <v>0</v>
      </c>
      <c r="IO26">
        <v>0</v>
      </c>
      <c r="IP26">
        <v>0</v>
      </c>
      <c r="IQ26">
        <v>0</v>
      </c>
      <c r="IS26">
        <v>0</v>
      </c>
      <c r="IT26">
        <v>0</v>
      </c>
      <c r="IU26">
        <v>0</v>
      </c>
      <c r="IV26">
        <v>0</v>
      </c>
      <c r="IW26">
        <v>23.19</v>
      </c>
      <c r="IX26">
        <v>5.7975000000000003</v>
      </c>
      <c r="IZ26">
        <v>23.19</v>
      </c>
      <c r="JA26">
        <v>0</v>
      </c>
      <c r="JB26">
        <v>0</v>
      </c>
      <c r="JD26">
        <v>0</v>
      </c>
      <c r="JE26">
        <v>0</v>
      </c>
      <c r="JF26">
        <v>0</v>
      </c>
      <c r="JH26">
        <v>0</v>
      </c>
      <c r="JI26">
        <v>0</v>
      </c>
      <c r="JJ26">
        <v>233.9425</v>
      </c>
      <c r="JL26" t="s">
        <v>883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43954.6104003125</v>
      </c>
      <c r="JS26">
        <v>1</v>
      </c>
      <c r="JT26">
        <v>3</v>
      </c>
    </row>
    <row r="27" spans="1:280" x14ac:dyDescent="0.25">
      <c r="A27">
        <v>1925</v>
      </c>
      <c r="B27">
        <v>1925</v>
      </c>
      <c r="C27" t="s">
        <v>77</v>
      </c>
      <c r="D27" t="s">
        <v>71</v>
      </c>
      <c r="E27" t="s">
        <v>78</v>
      </c>
      <c r="G27">
        <v>1902</v>
      </c>
      <c r="H27">
        <v>9175000</v>
      </c>
      <c r="I27">
        <v>0</v>
      </c>
      <c r="J27">
        <v>0</v>
      </c>
      <c r="K27">
        <v>0</v>
      </c>
      <c r="L27">
        <v>100000</v>
      </c>
      <c r="M27">
        <v>0</v>
      </c>
      <c r="N27">
        <v>0</v>
      </c>
      <c r="O27">
        <v>0</v>
      </c>
      <c r="P27">
        <v>11.45</v>
      </c>
      <c r="Q27">
        <v>2450000</v>
      </c>
      <c r="R27">
        <v>2766</v>
      </c>
      <c r="S27">
        <v>2766</v>
      </c>
      <c r="T27">
        <v>2766</v>
      </c>
      <c r="U27">
        <v>0</v>
      </c>
      <c r="V27" t="s">
        <v>875</v>
      </c>
      <c r="W27">
        <v>2766</v>
      </c>
      <c r="X27">
        <v>2766</v>
      </c>
      <c r="Y27">
        <v>2766</v>
      </c>
      <c r="Z27">
        <v>0</v>
      </c>
      <c r="AA27">
        <v>405</v>
      </c>
      <c r="AB27">
        <v>304.26</v>
      </c>
      <c r="AC27">
        <v>23.3</v>
      </c>
      <c r="AD27">
        <v>165</v>
      </c>
      <c r="AE27">
        <v>82.5</v>
      </c>
      <c r="AF27">
        <v>165</v>
      </c>
      <c r="AG27">
        <v>165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19</v>
      </c>
      <c r="AT27">
        <v>4.75</v>
      </c>
      <c r="AU27">
        <v>283.99</v>
      </c>
      <c r="AV27">
        <v>70.997500000000002</v>
      </c>
      <c r="AW27">
        <v>283.99</v>
      </c>
      <c r="AX27">
        <v>283.99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2919.8878</v>
      </c>
      <c r="BI27">
        <v>3251.8074999999999</v>
      </c>
      <c r="BJ27">
        <v>3238.6253000000002</v>
      </c>
      <c r="BK27">
        <v>3251.8074999999999</v>
      </c>
      <c r="BL27">
        <v>3251.8074999999999</v>
      </c>
      <c r="BM27">
        <v>3251.8074999999999</v>
      </c>
      <c r="BN27" t="s">
        <v>876</v>
      </c>
      <c r="BO27">
        <v>-5.1110000000000001E-3</v>
      </c>
      <c r="BP27">
        <v>0</v>
      </c>
      <c r="BQ27">
        <v>885.76</v>
      </c>
      <c r="BR27">
        <v>70</v>
      </c>
      <c r="BS27">
        <v>0.7</v>
      </c>
      <c r="BT27" t="s">
        <v>877</v>
      </c>
      <c r="BU27" t="s">
        <v>877</v>
      </c>
      <c r="BV27" t="s">
        <v>877</v>
      </c>
      <c r="BW27" t="s">
        <v>877</v>
      </c>
      <c r="BX27">
        <v>1902</v>
      </c>
      <c r="BY27">
        <v>8600000</v>
      </c>
      <c r="BZ27">
        <v>0</v>
      </c>
      <c r="CA27">
        <v>0</v>
      </c>
      <c r="CB27">
        <v>0</v>
      </c>
      <c r="CC27">
        <v>50000</v>
      </c>
      <c r="CD27">
        <v>0</v>
      </c>
      <c r="CE27">
        <v>0</v>
      </c>
      <c r="CF27">
        <v>0</v>
      </c>
      <c r="CG27">
        <v>11.45</v>
      </c>
      <c r="CH27">
        <v>2280000</v>
      </c>
      <c r="CI27">
        <v>2441.9899999999998</v>
      </c>
      <c r="CJ27">
        <v>2750.73</v>
      </c>
      <c r="CK27">
        <v>2441.9899999999998</v>
      </c>
      <c r="CL27">
        <v>308.74</v>
      </c>
      <c r="CM27">
        <v>0</v>
      </c>
      <c r="CN27" t="s">
        <v>878</v>
      </c>
      <c r="CO27">
        <v>2441.9899999999998</v>
      </c>
      <c r="CP27">
        <v>2750.73</v>
      </c>
      <c r="CQ27">
        <v>2441.9899999999998</v>
      </c>
      <c r="CR27">
        <v>308.74</v>
      </c>
      <c r="CS27">
        <v>426</v>
      </c>
      <c r="CT27">
        <v>302.58030000000002</v>
      </c>
      <c r="CU27">
        <v>23.3</v>
      </c>
      <c r="CV27">
        <v>169.35</v>
      </c>
      <c r="CW27">
        <v>84.674999999999997</v>
      </c>
      <c r="CX27">
        <v>173.32</v>
      </c>
      <c r="CY27">
        <v>169.35</v>
      </c>
      <c r="CZ27">
        <v>3.97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19</v>
      </c>
      <c r="DL27">
        <v>4.75</v>
      </c>
      <c r="DM27">
        <v>250.37</v>
      </c>
      <c r="DN27">
        <v>62.592500000000001</v>
      </c>
      <c r="DO27">
        <v>282.42</v>
      </c>
      <c r="DP27">
        <v>250.37</v>
      </c>
      <c r="DQ27">
        <v>32.049999999999997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2887.0464999999999</v>
      </c>
      <c r="EA27">
        <v>2919.8878</v>
      </c>
      <c r="EB27">
        <v>3196.8915000000002</v>
      </c>
      <c r="EC27">
        <v>3238.6253000000002</v>
      </c>
      <c r="ED27">
        <v>2919.8878</v>
      </c>
      <c r="EE27">
        <v>3238.6253000000002</v>
      </c>
      <c r="EF27" t="s">
        <v>879</v>
      </c>
      <c r="EG27">
        <v>-1.1115E-2</v>
      </c>
      <c r="EH27">
        <v>0</v>
      </c>
      <c r="EI27">
        <v>819.66</v>
      </c>
      <c r="EJ27">
        <v>70</v>
      </c>
      <c r="EK27">
        <v>0.7</v>
      </c>
      <c r="EL27" t="s">
        <v>877</v>
      </c>
      <c r="EM27" t="s">
        <v>877</v>
      </c>
      <c r="EN27" t="s">
        <v>877</v>
      </c>
      <c r="EO27" t="s">
        <v>877</v>
      </c>
      <c r="EP27">
        <v>1902</v>
      </c>
      <c r="EQ27">
        <v>8611427</v>
      </c>
      <c r="ER27" s="22">
        <v>10469</v>
      </c>
      <c r="ES27">
        <v>279555</v>
      </c>
      <c r="ET27">
        <v>22156</v>
      </c>
      <c r="EU27">
        <v>107328</v>
      </c>
      <c r="EV27">
        <v>0</v>
      </c>
      <c r="EW27">
        <v>0</v>
      </c>
      <c r="EX27">
        <v>0</v>
      </c>
      <c r="EY27">
        <v>11.45</v>
      </c>
      <c r="EZ27">
        <v>2285718</v>
      </c>
      <c r="FA27">
        <v>2426.0700000000002</v>
      </c>
      <c r="FB27">
        <v>2727.15</v>
      </c>
      <c r="FC27">
        <v>2426.0700000000002</v>
      </c>
      <c r="FD27">
        <v>301.08</v>
      </c>
      <c r="FE27">
        <v>0</v>
      </c>
      <c r="FF27" t="s">
        <v>880</v>
      </c>
      <c r="FG27">
        <v>2426.0700000000002</v>
      </c>
      <c r="FH27">
        <v>2727.15</v>
      </c>
      <c r="FI27">
        <v>2426.0700000000002</v>
      </c>
      <c r="FJ27">
        <v>301.08</v>
      </c>
      <c r="FK27">
        <v>384</v>
      </c>
      <c r="FL27">
        <v>299.98649999999998</v>
      </c>
      <c r="FM27">
        <v>23.3</v>
      </c>
      <c r="FN27">
        <v>148.81</v>
      </c>
      <c r="FO27">
        <v>74.405000000000001</v>
      </c>
      <c r="FP27">
        <v>151.81</v>
      </c>
      <c r="FQ27">
        <v>148.81</v>
      </c>
      <c r="FR27">
        <v>3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19</v>
      </c>
      <c r="GD27">
        <v>4.75</v>
      </c>
      <c r="GE27">
        <v>234.14</v>
      </c>
      <c r="GF27">
        <v>58.534999999999997</v>
      </c>
      <c r="GG27">
        <v>263.2</v>
      </c>
      <c r="GH27">
        <v>234.14</v>
      </c>
      <c r="GI27">
        <v>29.06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2840.5888</v>
      </c>
      <c r="GS27">
        <v>2887.0464999999999</v>
      </c>
      <c r="GT27">
        <v>3177.1313</v>
      </c>
      <c r="GU27">
        <v>3196.8915000000002</v>
      </c>
      <c r="GV27">
        <v>2887.0464999999999</v>
      </c>
      <c r="GW27">
        <v>3196.8915000000002</v>
      </c>
      <c r="GX27" t="s">
        <v>881</v>
      </c>
      <c r="GY27">
        <v>-6.7489999999999998E-3</v>
      </c>
      <c r="GZ27">
        <v>0</v>
      </c>
      <c r="HA27">
        <v>838.13</v>
      </c>
      <c r="HB27">
        <v>71</v>
      </c>
      <c r="HC27">
        <v>0.7</v>
      </c>
      <c r="HD27" t="s">
        <v>877</v>
      </c>
      <c r="HE27" t="s">
        <v>877</v>
      </c>
      <c r="HF27" t="s">
        <v>877</v>
      </c>
      <c r="HG27" t="s">
        <v>877</v>
      </c>
      <c r="HH27">
        <v>1902</v>
      </c>
      <c r="HI27">
        <v>7974096</v>
      </c>
      <c r="HJ27">
        <v>0</v>
      </c>
      <c r="HK27">
        <v>258329</v>
      </c>
      <c r="HL27">
        <v>0</v>
      </c>
      <c r="HM27">
        <v>182298</v>
      </c>
      <c r="HN27">
        <v>0</v>
      </c>
      <c r="HO27">
        <v>0</v>
      </c>
      <c r="HP27">
        <v>0</v>
      </c>
      <c r="HQ27">
        <v>11.1</v>
      </c>
      <c r="HR27">
        <v>2161789</v>
      </c>
      <c r="HS27">
        <v>2380.7399999999998</v>
      </c>
      <c r="HT27">
        <v>2707.83</v>
      </c>
      <c r="HU27">
        <v>2380.7399999999998</v>
      </c>
      <c r="HV27">
        <v>327.08999999999997</v>
      </c>
      <c r="HW27">
        <v>0</v>
      </c>
      <c r="HX27" t="s">
        <v>882</v>
      </c>
      <c r="HY27">
        <v>2380.7399999999998</v>
      </c>
      <c r="HZ27">
        <v>2707.83</v>
      </c>
      <c r="IA27">
        <v>2380.7399999999998</v>
      </c>
      <c r="IB27">
        <v>327.08999999999997</v>
      </c>
      <c r="IC27">
        <v>397</v>
      </c>
      <c r="ID27">
        <v>297.86130000000003</v>
      </c>
      <c r="IE27">
        <v>30.4</v>
      </c>
      <c r="IF27">
        <v>140.97</v>
      </c>
      <c r="IG27">
        <v>70.484999999999999</v>
      </c>
      <c r="IH27">
        <v>144.27000000000001</v>
      </c>
      <c r="II27">
        <v>140.97</v>
      </c>
      <c r="IJ27">
        <v>3.3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18</v>
      </c>
      <c r="IV27">
        <v>4.5</v>
      </c>
      <c r="IW27">
        <v>226.41</v>
      </c>
      <c r="IX27">
        <v>56.602499999999999</v>
      </c>
      <c r="IY27">
        <v>257.62</v>
      </c>
      <c r="IZ27">
        <v>226.41</v>
      </c>
      <c r="JA27">
        <v>31.21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2840.5888</v>
      </c>
      <c r="JK27">
        <v>3177.1313</v>
      </c>
      <c r="JL27" t="s">
        <v>883</v>
      </c>
      <c r="JM27">
        <v>-4.6629999999999996E-3</v>
      </c>
      <c r="JN27">
        <v>0</v>
      </c>
      <c r="JO27">
        <v>798.35</v>
      </c>
      <c r="JP27">
        <v>69</v>
      </c>
      <c r="JQ27">
        <v>0.7</v>
      </c>
      <c r="JR27">
        <v>43954.6104003125</v>
      </c>
      <c r="JS27">
        <v>1</v>
      </c>
      <c r="JT27">
        <v>2</v>
      </c>
    </row>
    <row r="28" spans="1:280" x14ac:dyDescent="0.25">
      <c r="A28">
        <v>4745</v>
      </c>
      <c r="B28">
        <v>1925</v>
      </c>
      <c r="D28" t="s">
        <v>71</v>
      </c>
      <c r="E28" t="s">
        <v>78</v>
      </c>
      <c r="F28" t="s">
        <v>897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T28">
        <v>0</v>
      </c>
      <c r="U28">
        <v>0</v>
      </c>
      <c r="V28" t="s">
        <v>875</v>
      </c>
      <c r="W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G28">
        <v>0</v>
      </c>
      <c r="AH28">
        <v>0</v>
      </c>
      <c r="AI28">
        <v>0</v>
      </c>
      <c r="AJ28">
        <v>0</v>
      </c>
      <c r="AL28">
        <v>0</v>
      </c>
      <c r="AM28">
        <v>0</v>
      </c>
      <c r="AN28">
        <v>0</v>
      </c>
      <c r="AO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X28">
        <v>0</v>
      </c>
      <c r="AY28">
        <v>0</v>
      </c>
      <c r="AZ28">
        <v>0</v>
      </c>
      <c r="BB28">
        <v>0</v>
      </c>
      <c r="BC28">
        <v>0</v>
      </c>
      <c r="BD28">
        <v>0</v>
      </c>
      <c r="BF28">
        <v>0</v>
      </c>
      <c r="BG28">
        <v>0</v>
      </c>
      <c r="BH28">
        <v>223.655</v>
      </c>
      <c r="BI28">
        <v>0</v>
      </c>
      <c r="BL28">
        <v>223.655</v>
      </c>
      <c r="BN28" t="s">
        <v>876</v>
      </c>
      <c r="BO28">
        <v>0</v>
      </c>
      <c r="BP28">
        <v>0</v>
      </c>
      <c r="BQ28">
        <v>0</v>
      </c>
      <c r="BR28">
        <v>0</v>
      </c>
      <c r="BS28">
        <v>0</v>
      </c>
      <c r="BT28" t="s">
        <v>877</v>
      </c>
      <c r="BU28" t="s">
        <v>877</v>
      </c>
      <c r="BV28" t="s">
        <v>877</v>
      </c>
      <c r="BW28" t="s">
        <v>877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217.51</v>
      </c>
      <c r="CK28">
        <v>217.51</v>
      </c>
      <c r="CL28">
        <v>0</v>
      </c>
      <c r="CM28">
        <v>0</v>
      </c>
      <c r="CN28" t="s">
        <v>878</v>
      </c>
      <c r="CO28">
        <v>217.51</v>
      </c>
      <c r="CQ28">
        <v>217.51</v>
      </c>
      <c r="CR28">
        <v>0</v>
      </c>
      <c r="CS28">
        <v>0</v>
      </c>
      <c r="CT28">
        <v>0</v>
      </c>
      <c r="CU28">
        <v>0</v>
      </c>
      <c r="CV28">
        <v>1</v>
      </c>
      <c r="CW28">
        <v>0.5</v>
      </c>
      <c r="CY28">
        <v>1</v>
      </c>
      <c r="CZ28">
        <v>0</v>
      </c>
      <c r="DA28">
        <v>0</v>
      </c>
      <c r="DB28">
        <v>0</v>
      </c>
      <c r="DD28">
        <v>0</v>
      </c>
      <c r="DE28">
        <v>0</v>
      </c>
      <c r="DF28">
        <v>0</v>
      </c>
      <c r="DG28">
        <v>0</v>
      </c>
      <c r="DI28">
        <v>0</v>
      </c>
      <c r="DJ28">
        <v>0</v>
      </c>
      <c r="DK28">
        <v>0</v>
      </c>
      <c r="DL28">
        <v>0</v>
      </c>
      <c r="DM28">
        <v>22.58</v>
      </c>
      <c r="DN28">
        <v>5.6449999999999996</v>
      </c>
      <c r="DP28">
        <v>22.58</v>
      </c>
      <c r="DQ28">
        <v>0</v>
      </c>
      <c r="DR28">
        <v>0</v>
      </c>
      <c r="DT28">
        <v>0</v>
      </c>
      <c r="DU28">
        <v>0</v>
      </c>
      <c r="DV28">
        <v>0</v>
      </c>
      <c r="DX28">
        <v>0</v>
      </c>
      <c r="DY28">
        <v>0</v>
      </c>
      <c r="DZ28">
        <v>212.155</v>
      </c>
      <c r="EA28">
        <v>223.655</v>
      </c>
      <c r="ED28">
        <v>223.655</v>
      </c>
      <c r="EF28" t="s">
        <v>879</v>
      </c>
      <c r="EG28">
        <v>-1.1115E-2</v>
      </c>
      <c r="EH28">
        <v>0</v>
      </c>
      <c r="EI28">
        <v>0</v>
      </c>
      <c r="EJ28">
        <v>0</v>
      </c>
      <c r="EK28">
        <v>0</v>
      </c>
      <c r="EL28" t="s">
        <v>877</v>
      </c>
      <c r="EM28" t="s">
        <v>877</v>
      </c>
      <c r="EN28" t="s">
        <v>877</v>
      </c>
      <c r="EO28" t="s">
        <v>877</v>
      </c>
      <c r="EQ28">
        <v>0</v>
      </c>
      <c r="ER28" s="22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206.18</v>
      </c>
      <c r="FC28">
        <v>206.18</v>
      </c>
      <c r="FD28">
        <v>0</v>
      </c>
      <c r="FE28">
        <v>0</v>
      </c>
      <c r="FF28" t="s">
        <v>880</v>
      </c>
      <c r="FG28">
        <v>206.18</v>
      </c>
      <c r="FI28">
        <v>206.18</v>
      </c>
      <c r="FJ28">
        <v>0</v>
      </c>
      <c r="FK28">
        <v>0</v>
      </c>
      <c r="FL28">
        <v>0</v>
      </c>
      <c r="FM28">
        <v>0</v>
      </c>
      <c r="FN28">
        <v>2</v>
      </c>
      <c r="FO28">
        <v>1</v>
      </c>
      <c r="FQ28">
        <v>2</v>
      </c>
      <c r="FR28">
        <v>0</v>
      </c>
      <c r="FS28">
        <v>0</v>
      </c>
      <c r="FT28">
        <v>0</v>
      </c>
      <c r="FV28">
        <v>0</v>
      </c>
      <c r="FW28">
        <v>0</v>
      </c>
      <c r="FX28">
        <v>0</v>
      </c>
      <c r="FY28">
        <v>0</v>
      </c>
      <c r="GA28">
        <v>0</v>
      </c>
      <c r="GB28">
        <v>0</v>
      </c>
      <c r="GC28">
        <v>0</v>
      </c>
      <c r="GD28">
        <v>0</v>
      </c>
      <c r="GE28">
        <v>19.899999999999999</v>
      </c>
      <c r="GF28">
        <v>4.9749999999999996</v>
      </c>
      <c r="GH28">
        <v>19.899999999999999</v>
      </c>
      <c r="GI28">
        <v>0</v>
      </c>
      <c r="GJ28">
        <v>0</v>
      </c>
      <c r="GL28">
        <v>0</v>
      </c>
      <c r="GM28">
        <v>0</v>
      </c>
      <c r="GN28">
        <v>0</v>
      </c>
      <c r="GP28">
        <v>0</v>
      </c>
      <c r="GQ28">
        <v>0</v>
      </c>
      <c r="GR28">
        <v>220.57499999999999</v>
      </c>
      <c r="GS28">
        <v>212.155</v>
      </c>
      <c r="GV28">
        <v>220.57499999999999</v>
      </c>
      <c r="GX28" t="s">
        <v>881</v>
      </c>
      <c r="GY28">
        <v>0</v>
      </c>
      <c r="GZ28">
        <v>0</v>
      </c>
      <c r="HA28">
        <v>0</v>
      </c>
      <c r="HB28">
        <v>0</v>
      </c>
      <c r="HC28">
        <v>0</v>
      </c>
      <c r="HD28" t="s">
        <v>877</v>
      </c>
      <c r="HE28" t="s">
        <v>877</v>
      </c>
      <c r="HF28" t="s">
        <v>877</v>
      </c>
      <c r="HG28" t="s">
        <v>877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214.46</v>
      </c>
      <c r="HU28">
        <v>214.46</v>
      </c>
      <c r="HV28">
        <v>0</v>
      </c>
      <c r="HW28">
        <v>0</v>
      </c>
      <c r="HX28" t="s">
        <v>882</v>
      </c>
      <c r="HY28">
        <v>214.46</v>
      </c>
      <c r="IA28">
        <v>214.46</v>
      </c>
      <c r="IB28">
        <v>0</v>
      </c>
      <c r="IC28">
        <v>0</v>
      </c>
      <c r="ID28">
        <v>0</v>
      </c>
      <c r="IE28">
        <v>0</v>
      </c>
      <c r="IF28">
        <v>2</v>
      </c>
      <c r="IG28">
        <v>1</v>
      </c>
      <c r="II28">
        <v>2</v>
      </c>
      <c r="IJ28">
        <v>0</v>
      </c>
      <c r="IK28">
        <v>0</v>
      </c>
      <c r="IL28">
        <v>0</v>
      </c>
      <c r="IN28">
        <v>0</v>
      </c>
      <c r="IO28">
        <v>0</v>
      </c>
      <c r="IP28">
        <v>0</v>
      </c>
      <c r="IQ28">
        <v>0</v>
      </c>
      <c r="IS28">
        <v>0</v>
      </c>
      <c r="IT28">
        <v>0</v>
      </c>
      <c r="IU28">
        <v>0</v>
      </c>
      <c r="IV28">
        <v>0</v>
      </c>
      <c r="IW28">
        <v>20.46</v>
      </c>
      <c r="IX28">
        <v>5.1150000000000002</v>
      </c>
      <c r="IZ28">
        <v>20.46</v>
      </c>
      <c r="JA28">
        <v>0</v>
      </c>
      <c r="JB28">
        <v>0</v>
      </c>
      <c r="JD28">
        <v>0</v>
      </c>
      <c r="JE28">
        <v>0</v>
      </c>
      <c r="JF28">
        <v>0</v>
      </c>
      <c r="JH28">
        <v>0</v>
      </c>
      <c r="JI28">
        <v>0</v>
      </c>
      <c r="JJ28">
        <v>220.57499999999999</v>
      </c>
      <c r="JL28" t="s">
        <v>883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43954.6104003125</v>
      </c>
      <c r="JS28">
        <v>1</v>
      </c>
      <c r="JT28">
        <v>3</v>
      </c>
    </row>
    <row r="29" spans="1:280" x14ac:dyDescent="0.25">
      <c r="A29">
        <v>4818</v>
      </c>
      <c r="B29">
        <v>1925</v>
      </c>
      <c r="D29" t="s">
        <v>71</v>
      </c>
      <c r="E29" t="s">
        <v>78</v>
      </c>
      <c r="F29" t="s">
        <v>898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v>0</v>
      </c>
      <c r="U29">
        <v>0</v>
      </c>
      <c r="V29" t="s">
        <v>875</v>
      </c>
      <c r="W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v>0</v>
      </c>
      <c r="AH29">
        <v>0</v>
      </c>
      <c r="AI29">
        <v>0</v>
      </c>
      <c r="AJ29">
        <v>0</v>
      </c>
      <c r="AL29">
        <v>0</v>
      </c>
      <c r="AM29">
        <v>0</v>
      </c>
      <c r="AN29">
        <v>0</v>
      </c>
      <c r="AO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X29">
        <v>0</v>
      </c>
      <c r="AY29">
        <v>0</v>
      </c>
      <c r="AZ29">
        <v>0</v>
      </c>
      <c r="BB29">
        <v>0</v>
      </c>
      <c r="BC29">
        <v>0</v>
      </c>
      <c r="BD29">
        <v>0</v>
      </c>
      <c r="BF29">
        <v>0</v>
      </c>
      <c r="BG29">
        <v>0</v>
      </c>
      <c r="BH29">
        <v>95.082499999999996</v>
      </c>
      <c r="BI29">
        <v>0</v>
      </c>
      <c r="BL29">
        <v>95.082499999999996</v>
      </c>
      <c r="BN29" t="s">
        <v>876</v>
      </c>
      <c r="BO29">
        <v>0</v>
      </c>
      <c r="BP29">
        <v>0</v>
      </c>
      <c r="BQ29">
        <v>0</v>
      </c>
      <c r="BR29">
        <v>0</v>
      </c>
      <c r="BS29">
        <v>0</v>
      </c>
      <c r="BT29" t="s">
        <v>877</v>
      </c>
      <c r="BU29" t="s">
        <v>877</v>
      </c>
      <c r="BV29" t="s">
        <v>877</v>
      </c>
      <c r="BW29" t="s">
        <v>877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91.23</v>
      </c>
      <c r="CK29">
        <v>91.23</v>
      </c>
      <c r="CL29">
        <v>0</v>
      </c>
      <c r="CM29">
        <v>0</v>
      </c>
      <c r="CN29" t="s">
        <v>878</v>
      </c>
      <c r="CO29">
        <v>91.23</v>
      </c>
      <c r="CQ29">
        <v>91.23</v>
      </c>
      <c r="CR29">
        <v>0</v>
      </c>
      <c r="CS29">
        <v>0</v>
      </c>
      <c r="CT29">
        <v>0</v>
      </c>
      <c r="CU29">
        <v>0</v>
      </c>
      <c r="CV29">
        <v>2.97</v>
      </c>
      <c r="CW29">
        <v>1.4850000000000001</v>
      </c>
      <c r="CY29">
        <v>2.97</v>
      </c>
      <c r="CZ29">
        <v>0</v>
      </c>
      <c r="DA29">
        <v>0</v>
      </c>
      <c r="DB29">
        <v>0</v>
      </c>
      <c r="DD29">
        <v>0</v>
      </c>
      <c r="DE29">
        <v>0</v>
      </c>
      <c r="DF29">
        <v>0</v>
      </c>
      <c r="DG29">
        <v>0</v>
      </c>
      <c r="DI29">
        <v>0</v>
      </c>
      <c r="DJ29">
        <v>0</v>
      </c>
      <c r="DK29">
        <v>0</v>
      </c>
      <c r="DL29">
        <v>0</v>
      </c>
      <c r="DM29">
        <v>9.4700000000000006</v>
      </c>
      <c r="DN29">
        <v>2.3675000000000002</v>
      </c>
      <c r="DP29">
        <v>9.4700000000000006</v>
      </c>
      <c r="DQ29">
        <v>0</v>
      </c>
      <c r="DR29">
        <v>0</v>
      </c>
      <c r="DT29">
        <v>0</v>
      </c>
      <c r="DU29">
        <v>0</v>
      </c>
      <c r="DV29">
        <v>0</v>
      </c>
      <c r="DX29">
        <v>0</v>
      </c>
      <c r="DY29">
        <v>0</v>
      </c>
      <c r="DZ29">
        <v>97.69</v>
      </c>
      <c r="EA29">
        <v>95.082499999999996</v>
      </c>
      <c r="ED29">
        <v>97.69</v>
      </c>
      <c r="EF29" t="s">
        <v>879</v>
      </c>
      <c r="EG29">
        <v>-1.1115E-2</v>
      </c>
      <c r="EH29">
        <v>0</v>
      </c>
      <c r="EI29">
        <v>0</v>
      </c>
      <c r="EJ29">
        <v>0</v>
      </c>
      <c r="EK29">
        <v>0</v>
      </c>
      <c r="EL29" t="s">
        <v>877</v>
      </c>
      <c r="EM29" t="s">
        <v>877</v>
      </c>
      <c r="EN29" t="s">
        <v>877</v>
      </c>
      <c r="EO29" t="s">
        <v>877</v>
      </c>
      <c r="EQ29">
        <v>0</v>
      </c>
      <c r="ER29" s="22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94.9</v>
      </c>
      <c r="FC29">
        <v>94.9</v>
      </c>
      <c r="FD29">
        <v>0</v>
      </c>
      <c r="FE29">
        <v>0</v>
      </c>
      <c r="FF29" t="s">
        <v>880</v>
      </c>
      <c r="FG29">
        <v>94.9</v>
      </c>
      <c r="FI29">
        <v>94.9</v>
      </c>
      <c r="FJ29">
        <v>0</v>
      </c>
      <c r="FK29">
        <v>0</v>
      </c>
      <c r="FL29">
        <v>0</v>
      </c>
      <c r="FM29">
        <v>0</v>
      </c>
      <c r="FN29">
        <v>1</v>
      </c>
      <c r="FO29">
        <v>0.5</v>
      </c>
      <c r="FQ29">
        <v>1</v>
      </c>
      <c r="FR29">
        <v>0</v>
      </c>
      <c r="FS29">
        <v>0</v>
      </c>
      <c r="FT29">
        <v>0</v>
      </c>
      <c r="FV29">
        <v>0</v>
      </c>
      <c r="FW29">
        <v>0</v>
      </c>
      <c r="FX29">
        <v>0</v>
      </c>
      <c r="FY29">
        <v>0</v>
      </c>
      <c r="GA29">
        <v>0</v>
      </c>
      <c r="GB29">
        <v>0</v>
      </c>
      <c r="GC29">
        <v>0</v>
      </c>
      <c r="GD29">
        <v>0</v>
      </c>
      <c r="GE29">
        <v>9.16</v>
      </c>
      <c r="GF29">
        <v>2.29</v>
      </c>
      <c r="GH29">
        <v>9.16</v>
      </c>
      <c r="GI29">
        <v>0</v>
      </c>
      <c r="GJ29">
        <v>0</v>
      </c>
      <c r="GL29">
        <v>0</v>
      </c>
      <c r="GM29">
        <v>0</v>
      </c>
      <c r="GN29">
        <v>0</v>
      </c>
      <c r="GP29">
        <v>0</v>
      </c>
      <c r="GQ29">
        <v>0</v>
      </c>
      <c r="GR29">
        <v>115.9675</v>
      </c>
      <c r="GS29">
        <v>97.69</v>
      </c>
      <c r="GV29">
        <v>115.9675</v>
      </c>
      <c r="GX29" t="s">
        <v>881</v>
      </c>
      <c r="GY29">
        <v>0</v>
      </c>
      <c r="GZ29">
        <v>0</v>
      </c>
      <c r="HA29">
        <v>0</v>
      </c>
      <c r="HB29">
        <v>0</v>
      </c>
      <c r="HC29">
        <v>0</v>
      </c>
      <c r="HD29" t="s">
        <v>877</v>
      </c>
      <c r="HE29" t="s">
        <v>877</v>
      </c>
      <c r="HF29" t="s">
        <v>877</v>
      </c>
      <c r="HG29" t="s">
        <v>877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112.63</v>
      </c>
      <c r="HU29">
        <v>112.63</v>
      </c>
      <c r="HV29">
        <v>0</v>
      </c>
      <c r="HW29">
        <v>0</v>
      </c>
      <c r="HX29" t="s">
        <v>882</v>
      </c>
      <c r="HY29">
        <v>112.63</v>
      </c>
      <c r="IA29">
        <v>112.63</v>
      </c>
      <c r="IB29">
        <v>0</v>
      </c>
      <c r="IC29">
        <v>0</v>
      </c>
      <c r="ID29">
        <v>0</v>
      </c>
      <c r="IE29">
        <v>0</v>
      </c>
      <c r="IF29">
        <v>1.3</v>
      </c>
      <c r="IG29">
        <v>0.65</v>
      </c>
      <c r="II29">
        <v>1.3</v>
      </c>
      <c r="IJ29">
        <v>0</v>
      </c>
      <c r="IK29">
        <v>0</v>
      </c>
      <c r="IL29">
        <v>0</v>
      </c>
      <c r="IN29">
        <v>0</v>
      </c>
      <c r="IO29">
        <v>0</v>
      </c>
      <c r="IP29">
        <v>0</v>
      </c>
      <c r="IQ29">
        <v>0</v>
      </c>
      <c r="IS29">
        <v>0</v>
      </c>
      <c r="IT29">
        <v>0</v>
      </c>
      <c r="IU29">
        <v>0</v>
      </c>
      <c r="IV29">
        <v>0</v>
      </c>
      <c r="IW29">
        <v>10.75</v>
      </c>
      <c r="IX29">
        <v>2.6875</v>
      </c>
      <c r="IZ29">
        <v>10.75</v>
      </c>
      <c r="JA29">
        <v>0</v>
      </c>
      <c r="JB29">
        <v>0</v>
      </c>
      <c r="JD29">
        <v>0</v>
      </c>
      <c r="JE29">
        <v>0</v>
      </c>
      <c r="JF29">
        <v>0</v>
      </c>
      <c r="JH29">
        <v>0</v>
      </c>
      <c r="JI29">
        <v>0</v>
      </c>
      <c r="JJ29">
        <v>115.9675</v>
      </c>
      <c r="JL29" t="s">
        <v>883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43954.6104003125</v>
      </c>
      <c r="JS29">
        <v>1</v>
      </c>
      <c r="JT29">
        <v>3</v>
      </c>
    </row>
    <row r="30" spans="1:280" x14ac:dyDescent="0.25">
      <c r="A30">
        <v>1926</v>
      </c>
      <c r="B30">
        <v>1926</v>
      </c>
      <c r="C30" t="s">
        <v>79</v>
      </c>
      <c r="D30" t="s">
        <v>71</v>
      </c>
      <c r="E30" t="s">
        <v>80</v>
      </c>
      <c r="G30">
        <v>1902</v>
      </c>
      <c r="H30">
        <v>16404000</v>
      </c>
      <c r="I30">
        <v>6000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11.14</v>
      </c>
      <c r="Q30">
        <v>3800000</v>
      </c>
      <c r="R30">
        <v>4510</v>
      </c>
      <c r="S30">
        <v>4510</v>
      </c>
      <c r="T30">
        <v>4510</v>
      </c>
      <c r="U30">
        <v>0</v>
      </c>
      <c r="V30" t="s">
        <v>875</v>
      </c>
      <c r="W30">
        <v>4510</v>
      </c>
      <c r="X30">
        <v>4510</v>
      </c>
      <c r="Y30">
        <v>4510</v>
      </c>
      <c r="Z30">
        <v>0</v>
      </c>
      <c r="AA30">
        <v>515</v>
      </c>
      <c r="AB30">
        <v>496.1</v>
      </c>
      <c r="AC30">
        <v>13.3</v>
      </c>
      <c r="AD30">
        <v>183</v>
      </c>
      <c r="AE30">
        <v>91.5</v>
      </c>
      <c r="AF30">
        <v>183</v>
      </c>
      <c r="AG30">
        <v>183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16</v>
      </c>
      <c r="AT30">
        <v>4</v>
      </c>
      <c r="AU30">
        <v>331.21</v>
      </c>
      <c r="AV30">
        <v>82.802499999999995</v>
      </c>
      <c r="AW30">
        <v>331.21</v>
      </c>
      <c r="AX30">
        <v>331.21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4849.9526999999998</v>
      </c>
      <c r="BI30">
        <v>5198.7025000000003</v>
      </c>
      <c r="BJ30">
        <v>5198.3801999999996</v>
      </c>
      <c r="BK30">
        <v>5198.7025000000003</v>
      </c>
      <c r="BL30">
        <v>5198.7025000000003</v>
      </c>
      <c r="BM30">
        <v>5198.7025000000003</v>
      </c>
      <c r="BN30" t="s">
        <v>876</v>
      </c>
      <c r="BO30">
        <v>-1.2099999999999999E-3</v>
      </c>
      <c r="BP30">
        <v>0</v>
      </c>
      <c r="BQ30">
        <v>842.57</v>
      </c>
      <c r="BR30">
        <v>69</v>
      </c>
      <c r="BS30">
        <v>0.7</v>
      </c>
      <c r="BT30" t="s">
        <v>877</v>
      </c>
      <c r="BU30" t="s">
        <v>877</v>
      </c>
      <c r="BV30" t="s">
        <v>877</v>
      </c>
      <c r="BW30" t="s">
        <v>877</v>
      </c>
      <c r="BX30">
        <v>1902</v>
      </c>
      <c r="BY30">
        <v>15698000</v>
      </c>
      <c r="BZ30">
        <v>6000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11.14</v>
      </c>
      <c r="CH30">
        <v>3690000</v>
      </c>
      <c r="CI30">
        <v>4166.4399999999996</v>
      </c>
      <c r="CJ30">
        <v>4508.32</v>
      </c>
      <c r="CK30">
        <v>4166.4399999999996</v>
      </c>
      <c r="CL30">
        <v>341.88</v>
      </c>
      <c r="CM30">
        <v>0</v>
      </c>
      <c r="CN30" t="s">
        <v>878</v>
      </c>
      <c r="CO30">
        <v>4166.4399999999996</v>
      </c>
      <c r="CP30">
        <v>4508.32</v>
      </c>
      <c r="CQ30">
        <v>4166.4399999999996</v>
      </c>
      <c r="CR30">
        <v>341.88</v>
      </c>
      <c r="CS30">
        <v>603</v>
      </c>
      <c r="CT30">
        <v>495.91520000000003</v>
      </c>
      <c r="CU30">
        <v>13.3</v>
      </c>
      <c r="CV30">
        <v>186.69</v>
      </c>
      <c r="CW30">
        <v>93.344999999999999</v>
      </c>
      <c r="CX30">
        <v>187.17</v>
      </c>
      <c r="CY30">
        <v>186.69</v>
      </c>
      <c r="CZ30">
        <v>0.48</v>
      </c>
      <c r="DA30">
        <v>0.49</v>
      </c>
      <c r="DB30">
        <v>0.49</v>
      </c>
      <c r="DC30">
        <v>0.49</v>
      </c>
      <c r="DD30">
        <v>0.49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16</v>
      </c>
      <c r="DL30">
        <v>4</v>
      </c>
      <c r="DM30">
        <v>305.85000000000002</v>
      </c>
      <c r="DN30">
        <v>76.462500000000006</v>
      </c>
      <c r="DO30">
        <v>331.08</v>
      </c>
      <c r="DP30">
        <v>305.85000000000002</v>
      </c>
      <c r="DQ30">
        <v>25.23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4866.5646999999999</v>
      </c>
      <c r="EA30">
        <v>4849.9526999999998</v>
      </c>
      <c r="EB30">
        <v>5144.7521999999999</v>
      </c>
      <c r="EC30">
        <v>5198.3801999999996</v>
      </c>
      <c r="ED30">
        <v>4866.5646999999999</v>
      </c>
      <c r="EE30">
        <v>5198.3801999999996</v>
      </c>
      <c r="EF30" t="s">
        <v>879</v>
      </c>
      <c r="EG30">
        <v>-4.9420000000000002E-3</v>
      </c>
      <c r="EH30">
        <v>0</v>
      </c>
      <c r="EI30">
        <v>814.44</v>
      </c>
      <c r="EJ30">
        <v>68</v>
      </c>
      <c r="EK30">
        <v>0.7</v>
      </c>
      <c r="EL30" t="s">
        <v>877</v>
      </c>
      <c r="EM30" t="s">
        <v>877</v>
      </c>
      <c r="EN30" t="s">
        <v>877</v>
      </c>
      <c r="EO30" t="s">
        <v>877</v>
      </c>
      <c r="EP30">
        <v>1902</v>
      </c>
      <c r="EQ30">
        <v>15426081</v>
      </c>
      <c r="ER30" s="22">
        <v>16940</v>
      </c>
      <c r="ES30">
        <v>488196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11.14</v>
      </c>
      <c r="EZ30">
        <v>3595943</v>
      </c>
      <c r="FA30">
        <v>4164.59</v>
      </c>
      <c r="FB30">
        <v>4435.0200000000004</v>
      </c>
      <c r="FC30">
        <v>4164.59</v>
      </c>
      <c r="FD30">
        <v>270.43</v>
      </c>
      <c r="FE30">
        <v>0</v>
      </c>
      <c r="FF30" t="s">
        <v>880</v>
      </c>
      <c r="FG30">
        <v>4164.59</v>
      </c>
      <c r="FH30">
        <v>4435.0200000000004</v>
      </c>
      <c r="FI30">
        <v>4164.59</v>
      </c>
      <c r="FJ30">
        <v>270.43</v>
      </c>
      <c r="FK30">
        <v>543</v>
      </c>
      <c r="FL30">
        <v>487.85219999999998</v>
      </c>
      <c r="FM30">
        <v>13.3</v>
      </c>
      <c r="FN30">
        <v>182.82</v>
      </c>
      <c r="FO30">
        <v>91.41</v>
      </c>
      <c r="FP30">
        <v>184.82</v>
      </c>
      <c r="FQ30">
        <v>182.82</v>
      </c>
      <c r="FR30">
        <v>2</v>
      </c>
      <c r="FS30">
        <v>0.34</v>
      </c>
      <c r="FT30">
        <v>0.34</v>
      </c>
      <c r="FU30">
        <v>0.34</v>
      </c>
      <c r="FV30">
        <v>0.34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20</v>
      </c>
      <c r="GD30">
        <v>5</v>
      </c>
      <c r="GE30">
        <v>416.29</v>
      </c>
      <c r="GF30">
        <v>104.07250000000001</v>
      </c>
      <c r="GG30">
        <v>443.32</v>
      </c>
      <c r="GH30">
        <v>416.29</v>
      </c>
      <c r="GI30">
        <v>27.03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4798.5108</v>
      </c>
      <c r="GS30">
        <v>4866.5646999999999</v>
      </c>
      <c r="GT30">
        <v>5075.1908000000003</v>
      </c>
      <c r="GU30">
        <v>5144.7521999999999</v>
      </c>
      <c r="GV30">
        <v>4866.5646999999999</v>
      </c>
      <c r="GW30">
        <v>5144.7521999999999</v>
      </c>
      <c r="GX30" t="s">
        <v>881</v>
      </c>
      <c r="GY30">
        <v>-5.9199999999999999E-3</v>
      </c>
      <c r="GZ30">
        <v>0</v>
      </c>
      <c r="HA30">
        <v>810.81</v>
      </c>
      <c r="HB30">
        <v>69</v>
      </c>
      <c r="HC30">
        <v>0.7</v>
      </c>
      <c r="HD30" t="s">
        <v>877</v>
      </c>
      <c r="HE30" t="s">
        <v>877</v>
      </c>
      <c r="HF30" t="s">
        <v>877</v>
      </c>
      <c r="HG30" t="s">
        <v>877</v>
      </c>
      <c r="HH30">
        <v>1902</v>
      </c>
      <c r="HI30">
        <v>14334034</v>
      </c>
      <c r="HJ30">
        <v>4557</v>
      </c>
      <c r="HK30">
        <v>420996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11.31</v>
      </c>
      <c r="HR30">
        <v>3271676</v>
      </c>
      <c r="HS30">
        <v>4101.18</v>
      </c>
      <c r="HT30">
        <v>4370.03</v>
      </c>
      <c r="HU30">
        <v>4101.18</v>
      </c>
      <c r="HV30">
        <v>268.85000000000002</v>
      </c>
      <c r="HW30">
        <v>0</v>
      </c>
      <c r="HX30" t="s">
        <v>882</v>
      </c>
      <c r="HY30">
        <v>4101.18</v>
      </c>
      <c r="HZ30">
        <v>4370.03</v>
      </c>
      <c r="IA30">
        <v>4101.18</v>
      </c>
      <c r="IB30">
        <v>268.85000000000002</v>
      </c>
      <c r="IC30">
        <v>531</v>
      </c>
      <c r="ID30">
        <v>480.70330000000001</v>
      </c>
      <c r="IE30">
        <v>14.9</v>
      </c>
      <c r="IF30">
        <v>186.66</v>
      </c>
      <c r="IG30">
        <v>93.33</v>
      </c>
      <c r="IH30">
        <v>188.62</v>
      </c>
      <c r="II30">
        <v>186.66</v>
      </c>
      <c r="IJ30">
        <v>1.96</v>
      </c>
      <c r="IK30">
        <v>0.92</v>
      </c>
      <c r="IL30">
        <v>0.92</v>
      </c>
      <c r="IM30">
        <v>0.92</v>
      </c>
      <c r="IN30">
        <v>0.92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12</v>
      </c>
      <c r="IV30">
        <v>3</v>
      </c>
      <c r="IW30">
        <v>417.91</v>
      </c>
      <c r="IX30">
        <v>104.47750000000001</v>
      </c>
      <c r="IY30">
        <v>445.31</v>
      </c>
      <c r="IZ30">
        <v>417.91</v>
      </c>
      <c r="JA30">
        <v>27.4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4798.5108</v>
      </c>
      <c r="JK30">
        <v>5075.1908000000003</v>
      </c>
      <c r="JL30" t="s">
        <v>883</v>
      </c>
      <c r="JM30">
        <v>-7.4339999999999996E-3</v>
      </c>
      <c r="JN30">
        <v>0</v>
      </c>
      <c r="JO30">
        <v>748.66</v>
      </c>
      <c r="JP30">
        <v>66</v>
      </c>
      <c r="JQ30">
        <v>0.7</v>
      </c>
      <c r="JR30">
        <v>43954.6104003125</v>
      </c>
      <c r="JS30">
        <v>1</v>
      </c>
      <c r="JT30">
        <v>2</v>
      </c>
    </row>
    <row r="31" spans="1:280" x14ac:dyDescent="0.25">
      <c r="A31">
        <v>4820</v>
      </c>
      <c r="B31">
        <v>1926</v>
      </c>
      <c r="D31" t="s">
        <v>71</v>
      </c>
      <c r="E31" t="s">
        <v>80</v>
      </c>
      <c r="F31" t="s">
        <v>899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v>0</v>
      </c>
      <c r="U31">
        <v>0</v>
      </c>
      <c r="V31" t="s">
        <v>875</v>
      </c>
      <c r="W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G31">
        <v>0</v>
      </c>
      <c r="AH31">
        <v>0</v>
      </c>
      <c r="AI31">
        <v>0</v>
      </c>
      <c r="AJ31">
        <v>0</v>
      </c>
      <c r="AL31">
        <v>0</v>
      </c>
      <c r="AM31">
        <v>0</v>
      </c>
      <c r="AN31">
        <v>0</v>
      </c>
      <c r="AO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X31">
        <v>0</v>
      </c>
      <c r="AY31">
        <v>0</v>
      </c>
      <c r="AZ31">
        <v>0</v>
      </c>
      <c r="BB31">
        <v>0</v>
      </c>
      <c r="BC31">
        <v>0</v>
      </c>
      <c r="BD31">
        <v>0</v>
      </c>
      <c r="BF31">
        <v>0</v>
      </c>
      <c r="BG31">
        <v>0</v>
      </c>
      <c r="BH31">
        <v>348.42750000000001</v>
      </c>
      <c r="BI31">
        <v>0</v>
      </c>
      <c r="BL31">
        <v>348.42750000000001</v>
      </c>
      <c r="BN31" t="s">
        <v>876</v>
      </c>
      <c r="BO31">
        <v>0</v>
      </c>
      <c r="BP31">
        <v>0</v>
      </c>
      <c r="BQ31">
        <v>0</v>
      </c>
      <c r="BR31">
        <v>0</v>
      </c>
      <c r="BS31">
        <v>0</v>
      </c>
      <c r="BT31" t="s">
        <v>877</v>
      </c>
      <c r="BU31" t="s">
        <v>877</v>
      </c>
      <c r="BV31" t="s">
        <v>877</v>
      </c>
      <c r="BW31" t="s">
        <v>877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341.88</v>
      </c>
      <c r="CK31">
        <v>341.88</v>
      </c>
      <c r="CL31">
        <v>0</v>
      </c>
      <c r="CM31">
        <v>0</v>
      </c>
      <c r="CN31" t="s">
        <v>878</v>
      </c>
      <c r="CO31">
        <v>341.88</v>
      </c>
      <c r="CQ31">
        <v>341.88</v>
      </c>
      <c r="CR31">
        <v>0</v>
      </c>
      <c r="CS31">
        <v>0</v>
      </c>
      <c r="CT31">
        <v>0</v>
      </c>
      <c r="CU31">
        <v>0</v>
      </c>
      <c r="CV31">
        <v>0.48</v>
      </c>
      <c r="CW31">
        <v>0.24</v>
      </c>
      <c r="CY31">
        <v>0.48</v>
      </c>
      <c r="CZ31">
        <v>0</v>
      </c>
      <c r="DA31">
        <v>0</v>
      </c>
      <c r="DB31">
        <v>0</v>
      </c>
      <c r="DD31">
        <v>0</v>
      </c>
      <c r="DE31">
        <v>0</v>
      </c>
      <c r="DF31">
        <v>0</v>
      </c>
      <c r="DG31">
        <v>0</v>
      </c>
      <c r="DI31">
        <v>0</v>
      </c>
      <c r="DJ31">
        <v>0</v>
      </c>
      <c r="DK31">
        <v>0</v>
      </c>
      <c r="DL31">
        <v>0</v>
      </c>
      <c r="DM31">
        <v>25.23</v>
      </c>
      <c r="DN31">
        <v>6.3075000000000001</v>
      </c>
      <c r="DP31">
        <v>25.23</v>
      </c>
      <c r="DQ31">
        <v>0</v>
      </c>
      <c r="DR31">
        <v>0</v>
      </c>
      <c r="DT31">
        <v>0</v>
      </c>
      <c r="DU31">
        <v>0</v>
      </c>
      <c r="DV31">
        <v>0</v>
      </c>
      <c r="DX31">
        <v>0</v>
      </c>
      <c r="DY31">
        <v>0</v>
      </c>
      <c r="DZ31">
        <v>278.1875</v>
      </c>
      <c r="EA31">
        <v>348.42750000000001</v>
      </c>
      <c r="ED31">
        <v>348.42750000000001</v>
      </c>
      <c r="EF31" t="s">
        <v>879</v>
      </c>
      <c r="EG31">
        <v>-4.9420000000000002E-3</v>
      </c>
      <c r="EH31">
        <v>0</v>
      </c>
      <c r="EI31">
        <v>0</v>
      </c>
      <c r="EJ31">
        <v>0</v>
      </c>
      <c r="EK31">
        <v>0</v>
      </c>
      <c r="EL31" t="s">
        <v>877</v>
      </c>
      <c r="EM31" t="s">
        <v>877</v>
      </c>
      <c r="EN31" t="s">
        <v>877</v>
      </c>
      <c r="EO31" t="s">
        <v>877</v>
      </c>
      <c r="EQ31">
        <v>0</v>
      </c>
      <c r="ER31" s="22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270.43</v>
      </c>
      <c r="FC31">
        <v>270.43</v>
      </c>
      <c r="FD31">
        <v>0</v>
      </c>
      <c r="FE31">
        <v>0</v>
      </c>
      <c r="FF31" t="s">
        <v>880</v>
      </c>
      <c r="FG31">
        <v>270.43</v>
      </c>
      <c r="FI31">
        <v>270.43</v>
      </c>
      <c r="FJ31">
        <v>0</v>
      </c>
      <c r="FK31">
        <v>0</v>
      </c>
      <c r="FL31">
        <v>0</v>
      </c>
      <c r="FM31">
        <v>0</v>
      </c>
      <c r="FN31">
        <v>2</v>
      </c>
      <c r="FO31">
        <v>1</v>
      </c>
      <c r="FQ31">
        <v>2</v>
      </c>
      <c r="FR31">
        <v>0</v>
      </c>
      <c r="FS31">
        <v>0</v>
      </c>
      <c r="FT31">
        <v>0</v>
      </c>
      <c r="FV31">
        <v>0</v>
      </c>
      <c r="FW31">
        <v>0</v>
      </c>
      <c r="FX31">
        <v>0</v>
      </c>
      <c r="FY31">
        <v>0</v>
      </c>
      <c r="GA31">
        <v>0</v>
      </c>
      <c r="GB31">
        <v>0</v>
      </c>
      <c r="GC31">
        <v>0</v>
      </c>
      <c r="GD31">
        <v>0</v>
      </c>
      <c r="GE31">
        <v>27.03</v>
      </c>
      <c r="GF31">
        <v>6.7575000000000003</v>
      </c>
      <c r="GH31">
        <v>27.03</v>
      </c>
      <c r="GI31">
        <v>0</v>
      </c>
      <c r="GJ31">
        <v>0</v>
      </c>
      <c r="GL31">
        <v>0</v>
      </c>
      <c r="GM31">
        <v>0</v>
      </c>
      <c r="GN31">
        <v>0</v>
      </c>
      <c r="GP31">
        <v>0</v>
      </c>
      <c r="GQ31">
        <v>0</v>
      </c>
      <c r="GR31">
        <v>276.68</v>
      </c>
      <c r="GS31">
        <v>278.1875</v>
      </c>
      <c r="GV31">
        <v>278.1875</v>
      </c>
      <c r="GX31" t="s">
        <v>881</v>
      </c>
      <c r="GY31">
        <v>0</v>
      </c>
      <c r="GZ31">
        <v>0</v>
      </c>
      <c r="HA31">
        <v>0</v>
      </c>
      <c r="HB31">
        <v>0</v>
      </c>
      <c r="HC31">
        <v>0</v>
      </c>
      <c r="HD31" t="s">
        <v>877</v>
      </c>
      <c r="HE31" t="s">
        <v>877</v>
      </c>
      <c r="HF31" t="s">
        <v>877</v>
      </c>
      <c r="HG31" t="s">
        <v>877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268.85000000000002</v>
      </c>
      <c r="HU31">
        <v>268.85000000000002</v>
      </c>
      <c r="HV31">
        <v>0</v>
      </c>
      <c r="HW31">
        <v>0</v>
      </c>
      <c r="HX31" t="s">
        <v>882</v>
      </c>
      <c r="HY31">
        <v>268.85000000000002</v>
      </c>
      <c r="IA31">
        <v>268.85000000000002</v>
      </c>
      <c r="IB31">
        <v>0</v>
      </c>
      <c r="IC31">
        <v>0</v>
      </c>
      <c r="ID31">
        <v>0</v>
      </c>
      <c r="IE31">
        <v>0</v>
      </c>
      <c r="IF31">
        <v>1.96</v>
      </c>
      <c r="IG31">
        <v>0.98</v>
      </c>
      <c r="II31">
        <v>1.96</v>
      </c>
      <c r="IJ31">
        <v>0</v>
      </c>
      <c r="IK31">
        <v>0</v>
      </c>
      <c r="IL31">
        <v>0</v>
      </c>
      <c r="IN31">
        <v>0</v>
      </c>
      <c r="IO31">
        <v>0</v>
      </c>
      <c r="IP31">
        <v>0</v>
      </c>
      <c r="IQ31">
        <v>0</v>
      </c>
      <c r="IS31">
        <v>0</v>
      </c>
      <c r="IT31">
        <v>0</v>
      </c>
      <c r="IU31">
        <v>0</v>
      </c>
      <c r="IV31">
        <v>0</v>
      </c>
      <c r="IW31">
        <v>27.4</v>
      </c>
      <c r="IX31">
        <v>6.85</v>
      </c>
      <c r="IZ31">
        <v>27.4</v>
      </c>
      <c r="JA31">
        <v>0</v>
      </c>
      <c r="JB31">
        <v>0</v>
      </c>
      <c r="JD31">
        <v>0</v>
      </c>
      <c r="JE31">
        <v>0</v>
      </c>
      <c r="JF31">
        <v>0</v>
      </c>
      <c r="JH31">
        <v>0</v>
      </c>
      <c r="JI31">
        <v>0</v>
      </c>
      <c r="JJ31">
        <v>276.68</v>
      </c>
      <c r="JL31" t="s">
        <v>883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43954.6104003125</v>
      </c>
      <c r="JS31">
        <v>1</v>
      </c>
      <c r="JT31">
        <v>3</v>
      </c>
    </row>
    <row r="32" spans="1:280" x14ac:dyDescent="0.25">
      <c r="A32">
        <v>1927</v>
      </c>
      <c r="B32">
        <v>1927</v>
      </c>
      <c r="C32" t="s">
        <v>81</v>
      </c>
      <c r="D32" t="s">
        <v>71</v>
      </c>
      <c r="E32" t="s">
        <v>82</v>
      </c>
      <c r="G32">
        <v>1902</v>
      </c>
      <c r="H32">
        <v>2426837</v>
      </c>
      <c r="I32">
        <v>2500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10.35</v>
      </c>
      <c r="Q32">
        <v>643080</v>
      </c>
      <c r="R32">
        <v>588</v>
      </c>
      <c r="S32">
        <v>588</v>
      </c>
      <c r="T32">
        <v>588</v>
      </c>
      <c r="U32">
        <v>0</v>
      </c>
      <c r="V32" t="s">
        <v>875</v>
      </c>
      <c r="W32">
        <v>588</v>
      </c>
      <c r="X32">
        <v>588</v>
      </c>
      <c r="Y32">
        <v>588</v>
      </c>
      <c r="Z32">
        <v>0</v>
      </c>
      <c r="AA32">
        <v>81</v>
      </c>
      <c r="AB32">
        <v>64.680000000000007</v>
      </c>
      <c r="AC32">
        <v>4.7</v>
      </c>
      <c r="AD32">
        <v>5</v>
      </c>
      <c r="AE32">
        <v>2.5</v>
      </c>
      <c r="AF32">
        <v>5</v>
      </c>
      <c r="AG32">
        <v>5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6</v>
      </c>
      <c r="AT32">
        <v>1.5</v>
      </c>
      <c r="AU32">
        <v>41.06</v>
      </c>
      <c r="AV32">
        <v>10.265000000000001</v>
      </c>
      <c r="AW32">
        <v>41.06</v>
      </c>
      <c r="AX32">
        <v>41.06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88.26</v>
      </c>
      <c r="BE32">
        <v>88.26</v>
      </c>
      <c r="BF32">
        <v>88.26</v>
      </c>
      <c r="BG32">
        <v>0</v>
      </c>
      <c r="BH32">
        <v>755.00720000000001</v>
      </c>
      <c r="BI32">
        <v>759.90499999999997</v>
      </c>
      <c r="BJ32">
        <v>755.00720000000001</v>
      </c>
      <c r="BK32">
        <v>759.90499999999997</v>
      </c>
      <c r="BL32">
        <v>759.90499999999997</v>
      </c>
      <c r="BM32">
        <v>759.90499999999997</v>
      </c>
      <c r="BN32" t="s">
        <v>876</v>
      </c>
      <c r="BO32">
        <v>-7.0800000000000004E-3</v>
      </c>
      <c r="BP32">
        <v>0</v>
      </c>
      <c r="BQ32">
        <v>1093.67</v>
      </c>
      <c r="BR32">
        <v>75</v>
      </c>
      <c r="BS32">
        <v>0.7</v>
      </c>
      <c r="BT32" t="s">
        <v>877</v>
      </c>
      <c r="BU32" t="s">
        <v>877</v>
      </c>
      <c r="BV32" t="s">
        <v>877</v>
      </c>
      <c r="BW32" t="s">
        <v>877</v>
      </c>
      <c r="BX32">
        <v>1902</v>
      </c>
      <c r="BY32">
        <v>2333497</v>
      </c>
      <c r="BZ32">
        <v>2500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10.35</v>
      </c>
      <c r="CH32">
        <v>612456</v>
      </c>
      <c r="CI32">
        <v>583.27</v>
      </c>
      <c r="CJ32">
        <v>583.27</v>
      </c>
      <c r="CK32">
        <v>583.27</v>
      </c>
      <c r="CL32">
        <v>0</v>
      </c>
      <c r="CM32">
        <v>0</v>
      </c>
      <c r="CN32" t="s">
        <v>878</v>
      </c>
      <c r="CO32">
        <v>583.27</v>
      </c>
      <c r="CP32">
        <v>583.27</v>
      </c>
      <c r="CQ32">
        <v>583.27</v>
      </c>
      <c r="CR32">
        <v>0</v>
      </c>
      <c r="CS32">
        <v>81</v>
      </c>
      <c r="CT32">
        <v>64.159700000000001</v>
      </c>
      <c r="CU32">
        <v>4.7</v>
      </c>
      <c r="CV32">
        <v>5.87</v>
      </c>
      <c r="CW32">
        <v>2.9350000000000001</v>
      </c>
      <c r="CX32">
        <v>5.87</v>
      </c>
      <c r="CY32">
        <v>5.87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6</v>
      </c>
      <c r="DL32">
        <v>1.5</v>
      </c>
      <c r="DM32">
        <v>40.729999999999997</v>
      </c>
      <c r="DN32">
        <v>10.182499999999999</v>
      </c>
      <c r="DO32">
        <v>40.729999999999997</v>
      </c>
      <c r="DP32">
        <v>40.729999999999997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88.26</v>
      </c>
      <c r="DW32">
        <v>88.26</v>
      </c>
      <c r="DX32">
        <v>88.26</v>
      </c>
      <c r="DY32">
        <v>0</v>
      </c>
      <c r="DZ32">
        <v>779.4674</v>
      </c>
      <c r="EA32">
        <v>755.00720000000001</v>
      </c>
      <c r="EB32">
        <v>779.4674</v>
      </c>
      <c r="EC32">
        <v>755.00720000000001</v>
      </c>
      <c r="ED32">
        <v>779.4674</v>
      </c>
      <c r="EE32">
        <v>779.4674</v>
      </c>
      <c r="EF32" t="s">
        <v>879</v>
      </c>
      <c r="EG32">
        <v>-8.5730000000000008E-3</v>
      </c>
      <c r="EH32">
        <v>0</v>
      </c>
      <c r="EI32">
        <v>1041.04</v>
      </c>
      <c r="EJ32">
        <v>75</v>
      </c>
      <c r="EK32">
        <v>0.7</v>
      </c>
      <c r="EL32" t="s">
        <v>877</v>
      </c>
      <c r="EM32" t="s">
        <v>877</v>
      </c>
      <c r="EN32" t="s">
        <v>877</v>
      </c>
      <c r="EO32" t="s">
        <v>877</v>
      </c>
      <c r="EP32">
        <v>1902</v>
      </c>
      <c r="EQ32">
        <v>1893217</v>
      </c>
      <c r="ER32" s="22">
        <v>2393</v>
      </c>
      <c r="ES32">
        <v>67916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10.35</v>
      </c>
      <c r="EZ32">
        <v>577076</v>
      </c>
      <c r="FA32">
        <v>602.84</v>
      </c>
      <c r="FB32">
        <v>602.84</v>
      </c>
      <c r="FC32">
        <v>602.84</v>
      </c>
      <c r="FD32">
        <v>0</v>
      </c>
      <c r="FE32">
        <v>0</v>
      </c>
      <c r="FF32" t="s">
        <v>880</v>
      </c>
      <c r="FG32">
        <v>602.84</v>
      </c>
      <c r="FH32">
        <v>602.84</v>
      </c>
      <c r="FI32">
        <v>602.84</v>
      </c>
      <c r="FJ32">
        <v>0</v>
      </c>
      <c r="FK32">
        <v>88</v>
      </c>
      <c r="FL32">
        <v>66.312399999999997</v>
      </c>
      <c r="FM32">
        <v>4.7</v>
      </c>
      <c r="FN32">
        <v>4.22</v>
      </c>
      <c r="FO32">
        <v>2.11</v>
      </c>
      <c r="FP32">
        <v>4.22</v>
      </c>
      <c r="FQ32">
        <v>4.22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3</v>
      </c>
      <c r="GD32">
        <v>0.75</v>
      </c>
      <c r="GE32">
        <v>57.98</v>
      </c>
      <c r="GF32">
        <v>14.494999999999999</v>
      </c>
      <c r="GG32">
        <v>57.98</v>
      </c>
      <c r="GH32">
        <v>57.98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88.26</v>
      </c>
      <c r="GO32">
        <v>88.26</v>
      </c>
      <c r="GP32">
        <v>88.26</v>
      </c>
      <c r="GQ32">
        <v>0</v>
      </c>
      <c r="GR32">
        <v>785.89800000000002</v>
      </c>
      <c r="GS32">
        <v>779.4674</v>
      </c>
      <c r="GT32">
        <v>785.89800000000002</v>
      </c>
      <c r="GU32">
        <v>779.4674</v>
      </c>
      <c r="GV32">
        <v>785.89800000000002</v>
      </c>
      <c r="GW32">
        <v>785.89800000000002</v>
      </c>
      <c r="GX32" t="s">
        <v>881</v>
      </c>
      <c r="GY32">
        <v>-6.8539999999999998E-3</v>
      </c>
      <c r="GZ32">
        <v>0</v>
      </c>
      <c r="HA32">
        <v>957.26</v>
      </c>
      <c r="HB32">
        <v>74</v>
      </c>
      <c r="HC32">
        <v>0.7</v>
      </c>
      <c r="HD32" t="s">
        <v>877</v>
      </c>
      <c r="HE32" t="s">
        <v>877</v>
      </c>
      <c r="HF32" t="s">
        <v>877</v>
      </c>
      <c r="HG32" t="s">
        <v>877</v>
      </c>
      <c r="HH32">
        <v>1902</v>
      </c>
      <c r="HI32">
        <v>1735327</v>
      </c>
      <c r="HJ32">
        <v>653</v>
      </c>
      <c r="HK32">
        <v>59901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12.74</v>
      </c>
      <c r="HR32">
        <v>561421</v>
      </c>
      <c r="HS32">
        <v>607.54999999999995</v>
      </c>
      <c r="HT32">
        <v>607.54999999999995</v>
      </c>
      <c r="HU32">
        <v>607.54999999999995</v>
      </c>
      <c r="HV32">
        <v>0</v>
      </c>
      <c r="HW32">
        <v>0</v>
      </c>
      <c r="HX32" t="s">
        <v>882</v>
      </c>
      <c r="HY32">
        <v>607.54999999999995</v>
      </c>
      <c r="HZ32">
        <v>607.54999999999995</v>
      </c>
      <c r="IA32">
        <v>607.54999999999995</v>
      </c>
      <c r="IB32">
        <v>0</v>
      </c>
      <c r="IC32">
        <v>95</v>
      </c>
      <c r="ID32">
        <v>66.830500000000001</v>
      </c>
      <c r="IE32">
        <v>9.5</v>
      </c>
      <c r="IF32">
        <v>4.12</v>
      </c>
      <c r="IG32">
        <v>2.06</v>
      </c>
      <c r="IH32">
        <v>4.12</v>
      </c>
      <c r="II32">
        <v>4.12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3</v>
      </c>
      <c r="IV32">
        <v>0.75</v>
      </c>
      <c r="IW32">
        <v>46.07</v>
      </c>
      <c r="IX32">
        <v>11.5175</v>
      </c>
      <c r="IY32">
        <v>46.07</v>
      </c>
      <c r="IZ32">
        <v>46.07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87.69</v>
      </c>
      <c r="JG32">
        <v>87.69</v>
      </c>
      <c r="JH32">
        <v>87.69</v>
      </c>
      <c r="JI32">
        <v>0</v>
      </c>
      <c r="JJ32">
        <v>785.89800000000002</v>
      </c>
      <c r="JK32">
        <v>785.89800000000002</v>
      </c>
      <c r="JL32" t="s">
        <v>883</v>
      </c>
      <c r="JM32">
        <v>-4.7559999999999998E-3</v>
      </c>
      <c r="JN32">
        <v>0</v>
      </c>
      <c r="JO32">
        <v>924.07</v>
      </c>
      <c r="JP32">
        <v>74</v>
      </c>
      <c r="JQ32">
        <v>0.7</v>
      </c>
      <c r="JR32">
        <v>43954.6104003125</v>
      </c>
      <c r="JS32">
        <v>1</v>
      </c>
      <c r="JT32">
        <v>2</v>
      </c>
    </row>
    <row r="33" spans="1:280" x14ac:dyDescent="0.25">
      <c r="A33">
        <v>1928</v>
      </c>
      <c r="B33">
        <v>1928</v>
      </c>
      <c r="C33" t="s">
        <v>83</v>
      </c>
      <c r="D33" t="s">
        <v>71</v>
      </c>
      <c r="E33" t="s">
        <v>84</v>
      </c>
      <c r="G33">
        <v>1902</v>
      </c>
      <c r="H33">
        <v>29258702</v>
      </c>
      <c r="I33">
        <v>10000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12.28</v>
      </c>
      <c r="Q33">
        <v>7100000</v>
      </c>
      <c r="R33">
        <v>8072.1</v>
      </c>
      <c r="S33">
        <v>8072.1</v>
      </c>
      <c r="T33">
        <v>8072.1</v>
      </c>
      <c r="U33">
        <v>0</v>
      </c>
      <c r="V33" t="s">
        <v>875</v>
      </c>
      <c r="W33">
        <v>8072.1</v>
      </c>
      <c r="X33">
        <v>8072.1</v>
      </c>
      <c r="Y33">
        <v>8072.1</v>
      </c>
      <c r="Z33">
        <v>0</v>
      </c>
      <c r="AA33">
        <v>1220</v>
      </c>
      <c r="AB33">
        <v>887.93100000000004</v>
      </c>
      <c r="AC33">
        <v>159.80000000000001</v>
      </c>
      <c r="AD33">
        <v>305</v>
      </c>
      <c r="AE33">
        <v>152.5</v>
      </c>
      <c r="AF33">
        <v>305</v>
      </c>
      <c r="AG33">
        <v>305</v>
      </c>
      <c r="AH33">
        <v>0</v>
      </c>
      <c r="AI33">
        <v>2</v>
      </c>
      <c r="AJ33">
        <v>2</v>
      </c>
      <c r="AK33">
        <v>2</v>
      </c>
      <c r="AL33">
        <v>2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35</v>
      </c>
      <c r="AT33">
        <v>8.75</v>
      </c>
      <c r="AU33">
        <v>573.33000000000004</v>
      </c>
      <c r="AV33">
        <v>143.33250000000001</v>
      </c>
      <c r="AW33">
        <v>573.33000000000004</v>
      </c>
      <c r="AX33">
        <v>573.33000000000004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8265.6486000000004</v>
      </c>
      <c r="BI33">
        <v>9426.4135000000006</v>
      </c>
      <c r="BJ33">
        <v>9287.0436000000009</v>
      </c>
      <c r="BK33">
        <v>9426.4135000000006</v>
      </c>
      <c r="BL33">
        <v>9426.4135000000006</v>
      </c>
      <c r="BM33">
        <v>9426.4135000000006</v>
      </c>
      <c r="BN33" t="s">
        <v>876</v>
      </c>
      <c r="BO33">
        <v>-5.3559999999999997E-3</v>
      </c>
      <c r="BP33">
        <v>0</v>
      </c>
      <c r="BQ33">
        <v>879.57</v>
      </c>
      <c r="BR33">
        <v>70</v>
      </c>
      <c r="BS33">
        <v>0.7</v>
      </c>
      <c r="BT33" t="s">
        <v>877</v>
      </c>
      <c r="BU33" t="s">
        <v>877</v>
      </c>
      <c r="BV33" t="s">
        <v>877</v>
      </c>
      <c r="BW33" t="s">
        <v>877</v>
      </c>
      <c r="BX33">
        <v>1902</v>
      </c>
      <c r="BY33">
        <v>28157623</v>
      </c>
      <c r="BZ33">
        <v>10000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12.28</v>
      </c>
      <c r="CH33">
        <v>7000000</v>
      </c>
      <c r="CI33">
        <v>6940</v>
      </c>
      <c r="CJ33">
        <v>7940.76</v>
      </c>
      <c r="CK33">
        <v>6940</v>
      </c>
      <c r="CL33">
        <v>1000.76</v>
      </c>
      <c r="CM33">
        <v>0</v>
      </c>
      <c r="CN33" t="s">
        <v>878</v>
      </c>
      <c r="CO33">
        <v>6940</v>
      </c>
      <c r="CP33">
        <v>7940.76</v>
      </c>
      <c r="CQ33">
        <v>6940</v>
      </c>
      <c r="CR33">
        <v>1000.76</v>
      </c>
      <c r="CS33">
        <v>1248</v>
      </c>
      <c r="CT33">
        <v>873.48360000000002</v>
      </c>
      <c r="CU33">
        <v>159.80000000000001</v>
      </c>
      <c r="CV33">
        <v>320.92</v>
      </c>
      <c r="CW33">
        <v>160.46</v>
      </c>
      <c r="CX33">
        <v>326.32</v>
      </c>
      <c r="CY33">
        <v>320.92</v>
      </c>
      <c r="CZ33">
        <v>5.4</v>
      </c>
      <c r="DA33">
        <v>0.09</v>
      </c>
      <c r="DB33">
        <v>0.09</v>
      </c>
      <c r="DC33">
        <v>0.09</v>
      </c>
      <c r="DD33">
        <v>0.09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35</v>
      </c>
      <c r="DL33">
        <v>8.75</v>
      </c>
      <c r="DM33">
        <v>492.26</v>
      </c>
      <c r="DN33">
        <v>123.065</v>
      </c>
      <c r="DO33">
        <v>564</v>
      </c>
      <c r="DP33">
        <v>492.26</v>
      </c>
      <c r="DQ33">
        <v>71.739999999999995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8339.9964</v>
      </c>
      <c r="EA33">
        <v>8265.6486000000004</v>
      </c>
      <c r="EB33">
        <v>9271.8413999999993</v>
      </c>
      <c r="EC33">
        <v>9287.0436000000009</v>
      </c>
      <c r="ED33">
        <v>8339.9964</v>
      </c>
      <c r="EE33">
        <v>9287.0436000000009</v>
      </c>
      <c r="EF33" t="s">
        <v>879</v>
      </c>
      <c r="EG33">
        <v>-9.1050000000000002E-3</v>
      </c>
      <c r="EH33">
        <v>0</v>
      </c>
      <c r="EI33">
        <v>873.5</v>
      </c>
      <c r="EJ33">
        <v>71</v>
      </c>
      <c r="EK33">
        <v>0.7</v>
      </c>
      <c r="EL33" t="s">
        <v>877</v>
      </c>
      <c r="EM33" t="s">
        <v>877</v>
      </c>
      <c r="EN33" t="s">
        <v>877</v>
      </c>
      <c r="EO33" t="s">
        <v>877</v>
      </c>
      <c r="EP33">
        <v>1902</v>
      </c>
      <c r="EQ33">
        <v>27433353</v>
      </c>
      <c r="ER33" s="22">
        <v>31205</v>
      </c>
      <c r="ES33">
        <v>885728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12.28</v>
      </c>
      <c r="EZ33">
        <v>6894775</v>
      </c>
      <c r="FA33">
        <v>6996.59</v>
      </c>
      <c r="FB33">
        <v>7905.99</v>
      </c>
      <c r="FC33">
        <v>6996.59</v>
      </c>
      <c r="FD33">
        <v>909.4</v>
      </c>
      <c r="FE33">
        <v>0</v>
      </c>
      <c r="FF33" t="s">
        <v>880</v>
      </c>
      <c r="FG33">
        <v>6996.59</v>
      </c>
      <c r="FH33">
        <v>7905.99</v>
      </c>
      <c r="FI33">
        <v>6996.59</v>
      </c>
      <c r="FJ33">
        <v>909.4</v>
      </c>
      <c r="FK33">
        <v>1209</v>
      </c>
      <c r="FL33">
        <v>869.65890000000002</v>
      </c>
      <c r="FM33">
        <v>159.80000000000001</v>
      </c>
      <c r="FN33">
        <v>305.18</v>
      </c>
      <c r="FO33">
        <v>152.59</v>
      </c>
      <c r="FP33">
        <v>307.7</v>
      </c>
      <c r="FQ33">
        <v>305.18</v>
      </c>
      <c r="FR33">
        <v>2.52</v>
      </c>
      <c r="FS33">
        <v>0.31</v>
      </c>
      <c r="FT33">
        <v>0.31</v>
      </c>
      <c r="FU33">
        <v>1.31</v>
      </c>
      <c r="FV33">
        <v>0.31</v>
      </c>
      <c r="FW33">
        <v>1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23</v>
      </c>
      <c r="GD33">
        <v>5.75</v>
      </c>
      <c r="GE33">
        <v>621.19000000000005</v>
      </c>
      <c r="GF33">
        <v>155.29750000000001</v>
      </c>
      <c r="GG33">
        <v>701.93</v>
      </c>
      <c r="GH33">
        <v>621.19000000000005</v>
      </c>
      <c r="GI33">
        <v>80.739999999999995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8341.2229000000007</v>
      </c>
      <c r="GS33">
        <v>8339.9964</v>
      </c>
      <c r="GT33">
        <v>9311.8479000000007</v>
      </c>
      <c r="GU33">
        <v>9271.8413999999993</v>
      </c>
      <c r="GV33">
        <v>8341.2229000000007</v>
      </c>
      <c r="GW33">
        <v>9311.8479000000007</v>
      </c>
      <c r="GX33" t="s">
        <v>881</v>
      </c>
      <c r="GY33">
        <v>-7.6509999999999998E-3</v>
      </c>
      <c r="GZ33">
        <v>0</v>
      </c>
      <c r="HA33">
        <v>872.1</v>
      </c>
      <c r="HB33">
        <v>72</v>
      </c>
      <c r="HC33">
        <v>0.7</v>
      </c>
      <c r="HD33" t="s">
        <v>877</v>
      </c>
      <c r="HE33" t="s">
        <v>877</v>
      </c>
      <c r="HF33" t="s">
        <v>877</v>
      </c>
      <c r="HG33" t="s">
        <v>877</v>
      </c>
      <c r="HH33">
        <v>1902</v>
      </c>
      <c r="HI33">
        <v>25607548</v>
      </c>
      <c r="HJ33">
        <v>8521</v>
      </c>
      <c r="HK33">
        <v>761380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12.28</v>
      </c>
      <c r="HR33">
        <v>6389537</v>
      </c>
      <c r="HS33">
        <v>6990.87</v>
      </c>
      <c r="HT33">
        <v>7938.14</v>
      </c>
      <c r="HU33">
        <v>6990.87</v>
      </c>
      <c r="HV33">
        <v>947.27</v>
      </c>
      <c r="HW33">
        <v>0</v>
      </c>
      <c r="HX33" t="s">
        <v>882</v>
      </c>
      <c r="HY33">
        <v>6990.87</v>
      </c>
      <c r="HZ33">
        <v>7938.14</v>
      </c>
      <c r="IA33">
        <v>6990.87</v>
      </c>
      <c r="IB33">
        <v>947.27</v>
      </c>
      <c r="IC33">
        <v>1221</v>
      </c>
      <c r="ID33">
        <v>873.19539999999995</v>
      </c>
      <c r="IE33">
        <v>165.6</v>
      </c>
      <c r="IF33">
        <v>308.91000000000003</v>
      </c>
      <c r="IG33">
        <v>154.45500000000001</v>
      </c>
      <c r="IH33">
        <v>312.81</v>
      </c>
      <c r="II33">
        <v>308.91000000000003</v>
      </c>
      <c r="IJ33">
        <v>3.9</v>
      </c>
      <c r="IK33">
        <v>1</v>
      </c>
      <c r="IL33">
        <v>1</v>
      </c>
      <c r="IM33">
        <v>2</v>
      </c>
      <c r="IN33">
        <v>1</v>
      </c>
      <c r="IO33">
        <v>1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22</v>
      </c>
      <c r="IV33">
        <v>5.5</v>
      </c>
      <c r="IW33">
        <v>602.41</v>
      </c>
      <c r="IX33">
        <v>150.60249999999999</v>
      </c>
      <c r="IY33">
        <v>684.03</v>
      </c>
      <c r="IZ33">
        <v>602.41</v>
      </c>
      <c r="JA33">
        <v>81.62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8341.2229000000007</v>
      </c>
      <c r="JK33">
        <v>9311.8479000000007</v>
      </c>
      <c r="JL33" t="s">
        <v>883</v>
      </c>
      <c r="JM33">
        <v>-6.2779999999999997E-3</v>
      </c>
      <c r="JN33">
        <v>0</v>
      </c>
      <c r="JO33">
        <v>804.92</v>
      </c>
      <c r="JP33">
        <v>71</v>
      </c>
      <c r="JQ33">
        <v>0.7</v>
      </c>
      <c r="JR33">
        <v>43954.6104003125</v>
      </c>
      <c r="JS33">
        <v>1</v>
      </c>
      <c r="JT33">
        <v>2</v>
      </c>
    </row>
    <row r="34" spans="1:280" x14ac:dyDescent="0.25">
      <c r="A34">
        <v>2735</v>
      </c>
      <c r="B34">
        <v>1928</v>
      </c>
      <c r="D34" t="s">
        <v>71</v>
      </c>
      <c r="E34" t="s">
        <v>84</v>
      </c>
      <c r="F34" t="s">
        <v>900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T34">
        <v>0</v>
      </c>
      <c r="U34">
        <v>0</v>
      </c>
      <c r="V34" t="s">
        <v>875</v>
      </c>
      <c r="W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G34">
        <v>0</v>
      </c>
      <c r="AH34">
        <v>0</v>
      </c>
      <c r="AI34">
        <v>0</v>
      </c>
      <c r="AJ34">
        <v>0</v>
      </c>
      <c r="AL34">
        <v>0</v>
      </c>
      <c r="AM34">
        <v>0</v>
      </c>
      <c r="AN34">
        <v>0</v>
      </c>
      <c r="AO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X34">
        <v>0</v>
      </c>
      <c r="AY34">
        <v>0</v>
      </c>
      <c r="AZ34">
        <v>0</v>
      </c>
      <c r="BB34">
        <v>0</v>
      </c>
      <c r="BC34">
        <v>0</v>
      </c>
      <c r="BD34">
        <v>0</v>
      </c>
      <c r="BF34">
        <v>0</v>
      </c>
      <c r="BG34">
        <v>0</v>
      </c>
      <c r="BH34">
        <v>166.41249999999999</v>
      </c>
      <c r="BI34">
        <v>0</v>
      </c>
      <c r="BL34">
        <v>166.41249999999999</v>
      </c>
      <c r="BN34" t="s">
        <v>876</v>
      </c>
      <c r="BO34">
        <v>0</v>
      </c>
      <c r="BP34">
        <v>0</v>
      </c>
      <c r="BQ34">
        <v>0</v>
      </c>
      <c r="BR34">
        <v>0</v>
      </c>
      <c r="BS34">
        <v>0</v>
      </c>
      <c r="BT34" t="s">
        <v>877</v>
      </c>
      <c r="BU34" t="s">
        <v>877</v>
      </c>
      <c r="BV34" t="s">
        <v>877</v>
      </c>
      <c r="BW34" t="s">
        <v>877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161.38999999999999</v>
      </c>
      <c r="CK34">
        <v>161.38999999999999</v>
      </c>
      <c r="CL34">
        <v>0</v>
      </c>
      <c r="CM34">
        <v>0</v>
      </c>
      <c r="CN34" t="s">
        <v>878</v>
      </c>
      <c r="CO34">
        <v>161.38999999999999</v>
      </c>
      <c r="CQ34">
        <v>161.38999999999999</v>
      </c>
      <c r="CR34">
        <v>0</v>
      </c>
      <c r="CS34">
        <v>0</v>
      </c>
      <c r="CT34">
        <v>0</v>
      </c>
      <c r="CU34">
        <v>0</v>
      </c>
      <c r="CV34">
        <v>4.26</v>
      </c>
      <c r="CW34">
        <v>2.13</v>
      </c>
      <c r="CY34">
        <v>4.26</v>
      </c>
      <c r="CZ34">
        <v>0</v>
      </c>
      <c r="DA34">
        <v>0</v>
      </c>
      <c r="DB34">
        <v>0</v>
      </c>
      <c r="DD34">
        <v>0</v>
      </c>
      <c r="DE34">
        <v>0</v>
      </c>
      <c r="DF34">
        <v>0</v>
      </c>
      <c r="DG34">
        <v>0</v>
      </c>
      <c r="DI34">
        <v>0</v>
      </c>
      <c r="DJ34">
        <v>0</v>
      </c>
      <c r="DK34">
        <v>0</v>
      </c>
      <c r="DL34">
        <v>0</v>
      </c>
      <c r="DM34">
        <v>11.57</v>
      </c>
      <c r="DN34">
        <v>2.8925000000000001</v>
      </c>
      <c r="DP34">
        <v>11.57</v>
      </c>
      <c r="DQ34">
        <v>0</v>
      </c>
      <c r="DR34">
        <v>0</v>
      </c>
      <c r="DT34">
        <v>0</v>
      </c>
      <c r="DU34">
        <v>0</v>
      </c>
      <c r="DV34">
        <v>0</v>
      </c>
      <c r="DX34">
        <v>0</v>
      </c>
      <c r="DY34">
        <v>0</v>
      </c>
      <c r="DZ34">
        <v>171.28</v>
      </c>
      <c r="EA34">
        <v>166.41249999999999</v>
      </c>
      <c r="ED34">
        <v>171.28</v>
      </c>
      <c r="EF34" t="s">
        <v>879</v>
      </c>
      <c r="EG34">
        <v>-9.1050000000000002E-3</v>
      </c>
      <c r="EH34">
        <v>0</v>
      </c>
      <c r="EI34">
        <v>0</v>
      </c>
      <c r="EJ34">
        <v>0</v>
      </c>
      <c r="EK34">
        <v>0</v>
      </c>
      <c r="EL34" t="s">
        <v>877</v>
      </c>
      <c r="EM34" t="s">
        <v>877</v>
      </c>
      <c r="EN34" t="s">
        <v>877</v>
      </c>
      <c r="EO34" t="s">
        <v>877</v>
      </c>
      <c r="EQ34">
        <v>0</v>
      </c>
      <c r="ER34" s="22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165.35</v>
      </c>
      <c r="FC34">
        <v>165.35</v>
      </c>
      <c r="FD34">
        <v>0</v>
      </c>
      <c r="FE34">
        <v>0</v>
      </c>
      <c r="FF34" t="s">
        <v>880</v>
      </c>
      <c r="FG34">
        <v>165.35</v>
      </c>
      <c r="FI34">
        <v>165.35</v>
      </c>
      <c r="FJ34">
        <v>0</v>
      </c>
      <c r="FK34">
        <v>0</v>
      </c>
      <c r="FL34">
        <v>0</v>
      </c>
      <c r="FM34">
        <v>0</v>
      </c>
      <c r="FN34">
        <v>2.52</v>
      </c>
      <c r="FO34">
        <v>1.26</v>
      </c>
      <c r="FQ34">
        <v>2.52</v>
      </c>
      <c r="FR34">
        <v>0</v>
      </c>
      <c r="FS34">
        <v>1</v>
      </c>
      <c r="FT34">
        <v>1</v>
      </c>
      <c r="FV34">
        <v>1</v>
      </c>
      <c r="FW34">
        <v>0</v>
      </c>
      <c r="FX34">
        <v>0</v>
      </c>
      <c r="FY34">
        <v>0</v>
      </c>
      <c r="GA34">
        <v>0</v>
      </c>
      <c r="GB34">
        <v>0</v>
      </c>
      <c r="GC34">
        <v>0</v>
      </c>
      <c r="GD34">
        <v>0</v>
      </c>
      <c r="GE34">
        <v>14.68</v>
      </c>
      <c r="GF34">
        <v>3.67</v>
      </c>
      <c r="GH34">
        <v>14.68</v>
      </c>
      <c r="GI34">
        <v>0</v>
      </c>
      <c r="GJ34">
        <v>0</v>
      </c>
      <c r="GL34">
        <v>0</v>
      </c>
      <c r="GM34">
        <v>0</v>
      </c>
      <c r="GN34">
        <v>0</v>
      </c>
      <c r="GP34">
        <v>0</v>
      </c>
      <c r="GQ34">
        <v>0</v>
      </c>
      <c r="GR34">
        <v>164.32749999999999</v>
      </c>
      <c r="GS34">
        <v>171.28</v>
      </c>
      <c r="GV34">
        <v>171.28</v>
      </c>
      <c r="GX34" t="s">
        <v>881</v>
      </c>
      <c r="GY34">
        <v>0</v>
      </c>
      <c r="GZ34">
        <v>0</v>
      </c>
      <c r="HA34">
        <v>0</v>
      </c>
      <c r="HB34">
        <v>0</v>
      </c>
      <c r="HC34">
        <v>0</v>
      </c>
      <c r="HD34" t="s">
        <v>877</v>
      </c>
      <c r="HE34" t="s">
        <v>877</v>
      </c>
      <c r="HF34" t="s">
        <v>877</v>
      </c>
      <c r="HG34" t="s">
        <v>877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158.44</v>
      </c>
      <c r="HU34">
        <v>158.44</v>
      </c>
      <c r="HV34">
        <v>0</v>
      </c>
      <c r="HW34">
        <v>0</v>
      </c>
      <c r="HX34" t="s">
        <v>882</v>
      </c>
      <c r="HY34">
        <v>158.44</v>
      </c>
      <c r="IA34">
        <v>158.44</v>
      </c>
      <c r="IB34">
        <v>0</v>
      </c>
      <c r="IC34">
        <v>0</v>
      </c>
      <c r="ID34">
        <v>0</v>
      </c>
      <c r="IE34">
        <v>0</v>
      </c>
      <c r="IF34">
        <v>2.95</v>
      </c>
      <c r="IG34">
        <v>1.4750000000000001</v>
      </c>
      <c r="II34">
        <v>2.95</v>
      </c>
      <c r="IJ34">
        <v>0</v>
      </c>
      <c r="IK34">
        <v>1</v>
      </c>
      <c r="IL34">
        <v>1</v>
      </c>
      <c r="IN34">
        <v>1</v>
      </c>
      <c r="IO34">
        <v>0</v>
      </c>
      <c r="IP34">
        <v>0</v>
      </c>
      <c r="IQ34">
        <v>0</v>
      </c>
      <c r="IS34">
        <v>0</v>
      </c>
      <c r="IT34">
        <v>0</v>
      </c>
      <c r="IU34">
        <v>0</v>
      </c>
      <c r="IV34">
        <v>0</v>
      </c>
      <c r="IW34">
        <v>13.65</v>
      </c>
      <c r="IX34">
        <v>3.4125000000000001</v>
      </c>
      <c r="IZ34">
        <v>13.65</v>
      </c>
      <c r="JA34">
        <v>0</v>
      </c>
      <c r="JB34">
        <v>0</v>
      </c>
      <c r="JD34">
        <v>0</v>
      </c>
      <c r="JE34">
        <v>0</v>
      </c>
      <c r="JF34">
        <v>0</v>
      </c>
      <c r="JH34">
        <v>0</v>
      </c>
      <c r="JI34">
        <v>0</v>
      </c>
      <c r="JJ34">
        <v>164.32749999999999</v>
      </c>
      <c r="JL34" t="s">
        <v>883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43954.6104003125</v>
      </c>
      <c r="JS34">
        <v>1</v>
      </c>
      <c r="JT34">
        <v>3</v>
      </c>
    </row>
    <row r="35" spans="1:280" x14ac:dyDescent="0.25">
      <c r="A35">
        <v>4480</v>
      </c>
      <c r="B35">
        <v>1928</v>
      </c>
      <c r="D35" t="s">
        <v>71</v>
      </c>
      <c r="E35" t="s">
        <v>84</v>
      </c>
      <c r="F35" t="s">
        <v>901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T35">
        <v>0</v>
      </c>
      <c r="U35">
        <v>0</v>
      </c>
      <c r="V35" t="s">
        <v>875</v>
      </c>
      <c r="W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L35">
        <v>0</v>
      </c>
      <c r="AM35">
        <v>0</v>
      </c>
      <c r="AN35">
        <v>0</v>
      </c>
      <c r="AO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X35">
        <v>0</v>
      </c>
      <c r="AY35">
        <v>0</v>
      </c>
      <c r="AZ35">
        <v>0</v>
      </c>
      <c r="BB35">
        <v>0</v>
      </c>
      <c r="BC35">
        <v>0</v>
      </c>
      <c r="BD35">
        <v>0</v>
      </c>
      <c r="BF35">
        <v>0</v>
      </c>
      <c r="BG35">
        <v>0</v>
      </c>
      <c r="BH35">
        <v>199.85749999999999</v>
      </c>
      <c r="BI35">
        <v>0</v>
      </c>
      <c r="BL35">
        <v>199.85749999999999</v>
      </c>
      <c r="BN35" t="s">
        <v>876</v>
      </c>
      <c r="BO35">
        <v>0</v>
      </c>
      <c r="BP35">
        <v>0</v>
      </c>
      <c r="BQ35">
        <v>0</v>
      </c>
      <c r="BR35">
        <v>0</v>
      </c>
      <c r="BS35">
        <v>0</v>
      </c>
      <c r="BT35" t="s">
        <v>877</v>
      </c>
      <c r="BU35" t="s">
        <v>877</v>
      </c>
      <c r="BV35" t="s">
        <v>877</v>
      </c>
      <c r="BW35" t="s">
        <v>877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196.27</v>
      </c>
      <c r="CK35">
        <v>196.27</v>
      </c>
      <c r="CL35">
        <v>0</v>
      </c>
      <c r="CM35">
        <v>0</v>
      </c>
      <c r="CN35" t="s">
        <v>878</v>
      </c>
      <c r="CO35">
        <v>196.27</v>
      </c>
      <c r="CQ35">
        <v>196.27</v>
      </c>
      <c r="CR35">
        <v>0</v>
      </c>
      <c r="CS35">
        <v>0</v>
      </c>
      <c r="CT35">
        <v>0</v>
      </c>
      <c r="CU35">
        <v>0</v>
      </c>
      <c r="CV35">
        <v>0.14000000000000001</v>
      </c>
      <c r="CW35">
        <v>7.0000000000000007E-2</v>
      </c>
      <c r="CY35">
        <v>0.14000000000000001</v>
      </c>
      <c r="CZ35">
        <v>0</v>
      </c>
      <c r="DA35">
        <v>0</v>
      </c>
      <c r="DB35">
        <v>0</v>
      </c>
      <c r="DD35">
        <v>0</v>
      </c>
      <c r="DE35">
        <v>0</v>
      </c>
      <c r="DF35">
        <v>0</v>
      </c>
      <c r="DG35">
        <v>0</v>
      </c>
      <c r="DI35">
        <v>0</v>
      </c>
      <c r="DJ35">
        <v>0</v>
      </c>
      <c r="DK35">
        <v>0</v>
      </c>
      <c r="DL35">
        <v>0</v>
      </c>
      <c r="DM35">
        <v>14.07</v>
      </c>
      <c r="DN35">
        <v>3.5175000000000001</v>
      </c>
      <c r="DP35">
        <v>14.07</v>
      </c>
      <c r="DQ35">
        <v>0</v>
      </c>
      <c r="DR35">
        <v>0</v>
      </c>
      <c r="DT35">
        <v>0</v>
      </c>
      <c r="DU35">
        <v>0</v>
      </c>
      <c r="DV35">
        <v>0</v>
      </c>
      <c r="DX35">
        <v>0</v>
      </c>
      <c r="DY35">
        <v>0</v>
      </c>
      <c r="DZ35">
        <v>202.5675</v>
      </c>
      <c r="EA35">
        <v>199.85749999999999</v>
      </c>
      <c r="ED35">
        <v>202.5675</v>
      </c>
      <c r="EF35" t="s">
        <v>879</v>
      </c>
      <c r="EG35">
        <v>-9.1050000000000002E-3</v>
      </c>
      <c r="EH35">
        <v>0</v>
      </c>
      <c r="EI35">
        <v>0</v>
      </c>
      <c r="EJ35">
        <v>0</v>
      </c>
      <c r="EK35">
        <v>0</v>
      </c>
      <c r="EL35" t="s">
        <v>877</v>
      </c>
      <c r="EM35" t="s">
        <v>877</v>
      </c>
      <c r="EN35" t="s">
        <v>877</v>
      </c>
      <c r="EO35" t="s">
        <v>877</v>
      </c>
      <c r="EQ35">
        <v>0</v>
      </c>
      <c r="ER35" s="22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198.17</v>
      </c>
      <c r="FC35">
        <v>198.17</v>
      </c>
      <c r="FD35">
        <v>0</v>
      </c>
      <c r="FE35">
        <v>0</v>
      </c>
      <c r="FF35" t="s">
        <v>880</v>
      </c>
      <c r="FG35">
        <v>198.17</v>
      </c>
      <c r="FI35">
        <v>198.17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Q35">
        <v>0</v>
      </c>
      <c r="FR35">
        <v>0</v>
      </c>
      <c r="FS35">
        <v>0</v>
      </c>
      <c r="FT35">
        <v>0</v>
      </c>
      <c r="FV35">
        <v>0</v>
      </c>
      <c r="FW35">
        <v>0</v>
      </c>
      <c r="FX35">
        <v>0</v>
      </c>
      <c r="FY35">
        <v>0</v>
      </c>
      <c r="GA35">
        <v>0</v>
      </c>
      <c r="GB35">
        <v>0</v>
      </c>
      <c r="GC35">
        <v>0</v>
      </c>
      <c r="GD35">
        <v>0</v>
      </c>
      <c r="GE35">
        <v>17.59</v>
      </c>
      <c r="GF35">
        <v>4.3975</v>
      </c>
      <c r="GH35">
        <v>17.59</v>
      </c>
      <c r="GI35">
        <v>0</v>
      </c>
      <c r="GJ35">
        <v>0</v>
      </c>
      <c r="GL35">
        <v>0</v>
      </c>
      <c r="GM35">
        <v>0</v>
      </c>
      <c r="GN35">
        <v>0</v>
      </c>
      <c r="GP35">
        <v>0</v>
      </c>
      <c r="GQ35">
        <v>0</v>
      </c>
      <c r="GR35">
        <v>202.685</v>
      </c>
      <c r="GS35">
        <v>202.5675</v>
      </c>
      <c r="GV35">
        <v>202.685</v>
      </c>
      <c r="GX35" t="s">
        <v>881</v>
      </c>
      <c r="GY35">
        <v>0</v>
      </c>
      <c r="GZ35">
        <v>0</v>
      </c>
      <c r="HA35">
        <v>0</v>
      </c>
      <c r="HB35">
        <v>0</v>
      </c>
      <c r="HC35">
        <v>0</v>
      </c>
      <c r="HD35" t="s">
        <v>877</v>
      </c>
      <c r="HE35" t="s">
        <v>877</v>
      </c>
      <c r="HF35" t="s">
        <v>877</v>
      </c>
      <c r="HG35" t="s">
        <v>877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198.41</v>
      </c>
      <c r="HU35">
        <v>198.41</v>
      </c>
      <c r="HV35">
        <v>0</v>
      </c>
      <c r="HW35">
        <v>0</v>
      </c>
      <c r="HX35" t="s">
        <v>882</v>
      </c>
      <c r="HY35">
        <v>198.41</v>
      </c>
      <c r="IA35">
        <v>198.41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I35">
        <v>0</v>
      </c>
      <c r="IJ35">
        <v>0</v>
      </c>
      <c r="IK35">
        <v>0</v>
      </c>
      <c r="IL35">
        <v>0</v>
      </c>
      <c r="IN35">
        <v>0</v>
      </c>
      <c r="IO35">
        <v>0</v>
      </c>
      <c r="IP35">
        <v>0</v>
      </c>
      <c r="IQ35">
        <v>0</v>
      </c>
      <c r="IS35">
        <v>0</v>
      </c>
      <c r="IT35">
        <v>0</v>
      </c>
      <c r="IU35">
        <v>0</v>
      </c>
      <c r="IV35">
        <v>0</v>
      </c>
      <c r="IW35">
        <v>17.100000000000001</v>
      </c>
      <c r="IX35">
        <v>4.2750000000000004</v>
      </c>
      <c r="IZ35">
        <v>17.100000000000001</v>
      </c>
      <c r="JA35">
        <v>0</v>
      </c>
      <c r="JB35">
        <v>0</v>
      </c>
      <c r="JD35">
        <v>0</v>
      </c>
      <c r="JE35">
        <v>0</v>
      </c>
      <c r="JF35">
        <v>0</v>
      </c>
      <c r="JH35">
        <v>0</v>
      </c>
      <c r="JI35">
        <v>0</v>
      </c>
      <c r="JJ35">
        <v>202.685</v>
      </c>
      <c r="JL35" t="s">
        <v>883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43954.6104003125</v>
      </c>
      <c r="JS35">
        <v>1</v>
      </c>
      <c r="JT35">
        <v>3</v>
      </c>
    </row>
    <row r="36" spans="1:280" x14ac:dyDescent="0.25">
      <c r="A36">
        <v>4585</v>
      </c>
      <c r="B36">
        <v>1928</v>
      </c>
      <c r="D36" t="s">
        <v>71</v>
      </c>
      <c r="E36" t="s">
        <v>84</v>
      </c>
      <c r="F36" t="s">
        <v>902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T36">
        <v>0</v>
      </c>
      <c r="U36">
        <v>0</v>
      </c>
      <c r="V36" t="s">
        <v>875</v>
      </c>
      <c r="W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0</v>
      </c>
      <c r="AL36">
        <v>0</v>
      </c>
      <c r="AM36">
        <v>0</v>
      </c>
      <c r="AN36">
        <v>0</v>
      </c>
      <c r="AO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X36">
        <v>0</v>
      </c>
      <c r="AY36">
        <v>0</v>
      </c>
      <c r="AZ36">
        <v>0</v>
      </c>
      <c r="BB36">
        <v>0</v>
      </c>
      <c r="BC36">
        <v>0</v>
      </c>
      <c r="BD36">
        <v>0</v>
      </c>
      <c r="BF36">
        <v>0</v>
      </c>
      <c r="BG36">
        <v>0</v>
      </c>
      <c r="BH36">
        <v>388.96749999999997</v>
      </c>
      <c r="BI36">
        <v>0</v>
      </c>
      <c r="BL36">
        <v>388.96749999999997</v>
      </c>
      <c r="BN36" t="s">
        <v>876</v>
      </c>
      <c r="BO36">
        <v>0</v>
      </c>
      <c r="BP36">
        <v>0</v>
      </c>
      <c r="BQ36">
        <v>0</v>
      </c>
      <c r="BR36">
        <v>0</v>
      </c>
      <c r="BS36">
        <v>0</v>
      </c>
      <c r="BT36" t="s">
        <v>877</v>
      </c>
      <c r="BU36" t="s">
        <v>877</v>
      </c>
      <c r="BV36" t="s">
        <v>877</v>
      </c>
      <c r="BW36" t="s">
        <v>877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382.12</v>
      </c>
      <c r="CK36">
        <v>382.12</v>
      </c>
      <c r="CL36">
        <v>0</v>
      </c>
      <c r="CM36">
        <v>0</v>
      </c>
      <c r="CN36" t="s">
        <v>878</v>
      </c>
      <c r="CO36">
        <v>382.12</v>
      </c>
      <c r="CQ36">
        <v>382.12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Y36">
        <v>0</v>
      </c>
      <c r="CZ36">
        <v>0</v>
      </c>
      <c r="DA36">
        <v>0</v>
      </c>
      <c r="DB36">
        <v>0</v>
      </c>
      <c r="DD36">
        <v>0</v>
      </c>
      <c r="DE36">
        <v>0</v>
      </c>
      <c r="DF36">
        <v>0</v>
      </c>
      <c r="DG36">
        <v>0</v>
      </c>
      <c r="DI36">
        <v>0</v>
      </c>
      <c r="DJ36">
        <v>0</v>
      </c>
      <c r="DK36">
        <v>0</v>
      </c>
      <c r="DL36">
        <v>0</v>
      </c>
      <c r="DM36">
        <v>27.39</v>
      </c>
      <c r="DN36">
        <v>6.8475000000000001</v>
      </c>
      <c r="DP36">
        <v>27.39</v>
      </c>
      <c r="DQ36">
        <v>0</v>
      </c>
      <c r="DR36">
        <v>0</v>
      </c>
      <c r="DT36">
        <v>0</v>
      </c>
      <c r="DU36">
        <v>0</v>
      </c>
      <c r="DV36">
        <v>0</v>
      </c>
      <c r="DX36">
        <v>0</v>
      </c>
      <c r="DY36">
        <v>0</v>
      </c>
      <c r="DZ36">
        <v>375.32</v>
      </c>
      <c r="EA36">
        <v>388.96749999999997</v>
      </c>
      <c r="ED36">
        <v>388.96749999999997</v>
      </c>
      <c r="EF36" t="s">
        <v>879</v>
      </c>
      <c r="EG36">
        <v>-9.1050000000000002E-3</v>
      </c>
      <c r="EH36">
        <v>0</v>
      </c>
      <c r="EI36">
        <v>0</v>
      </c>
      <c r="EJ36">
        <v>0</v>
      </c>
      <c r="EK36">
        <v>0</v>
      </c>
      <c r="EL36" t="s">
        <v>877</v>
      </c>
      <c r="EM36" t="s">
        <v>877</v>
      </c>
      <c r="EN36" t="s">
        <v>877</v>
      </c>
      <c r="EO36" t="s">
        <v>877</v>
      </c>
      <c r="EQ36">
        <v>0</v>
      </c>
      <c r="ER36" s="22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367.17</v>
      </c>
      <c r="FC36">
        <v>367.17</v>
      </c>
      <c r="FD36">
        <v>0</v>
      </c>
      <c r="FE36">
        <v>0</v>
      </c>
      <c r="FF36" t="s">
        <v>880</v>
      </c>
      <c r="FG36">
        <v>367.17</v>
      </c>
      <c r="FI36">
        <v>367.17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Q36">
        <v>0</v>
      </c>
      <c r="FR36">
        <v>0</v>
      </c>
      <c r="FS36">
        <v>0</v>
      </c>
      <c r="FT36">
        <v>0</v>
      </c>
      <c r="FV36">
        <v>0</v>
      </c>
      <c r="FW36">
        <v>0</v>
      </c>
      <c r="FX36">
        <v>0</v>
      </c>
      <c r="FY36">
        <v>0</v>
      </c>
      <c r="GA36">
        <v>0</v>
      </c>
      <c r="GB36">
        <v>0</v>
      </c>
      <c r="GC36">
        <v>0</v>
      </c>
      <c r="GD36">
        <v>0</v>
      </c>
      <c r="GE36">
        <v>32.6</v>
      </c>
      <c r="GF36">
        <v>8.15</v>
      </c>
      <c r="GH36">
        <v>32.6</v>
      </c>
      <c r="GI36">
        <v>0</v>
      </c>
      <c r="GJ36">
        <v>0</v>
      </c>
      <c r="GL36">
        <v>0</v>
      </c>
      <c r="GM36">
        <v>0</v>
      </c>
      <c r="GN36">
        <v>0</v>
      </c>
      <c r="GP36">
        <v>0</v>
      </c>
      <c r="GQ36">
        <v>0</v>
      </c>
      <c r="GR36">
        <v>396.35250000000002</v>
      </c>
      <c r="GS36">
        <v>375.32</v>
      </c>
      <c r="GV36">
        <v>396.35250000000002</v>
      </c>
      <c r="GX36" t="s">
        <v>881</v>
      </c>
      <c r="GY36">
        <v>0</v>
      </c>
      <c r="GZ36">
        <v>0</v>
      </c>
      <c r="HA36">
        <v>0</v>
      </c>
      <c r="HB36">
        <v>0</v>
      </c>
      <c r="HC36">
        <v>0</v>
      </c>
      <c r="HD36" t="s">
        <v>877</v>
      </c>
      <c r="HE36" t="s">
        <v>877</v>
      </c>
      <c r="HF36" t="s">
        <v>877</v>
      </c>
      <c r="HG36" t="s">
        <v>877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387.53</v>
      </c>
      <c r="HU36">
        <v>387.53</v>
      </c>
      <c r="HV36">
        <v>0</v>
      </c>
      <c r="HW36">
        <v>0</v>
      </c>
      <c r="HX36" t="s">
        <v>882</v>
      </c>
      <c r="HY36">
        <v>387.53</v>
      </c>
      <c r="IA36">
        <v>387.53</v>
      </c>
      <c r="IB36">
        <v>0</v>
      </c>
      <c r="IC36">
        <v>0</v>
      </c>
      <c r="ID36">
        <v>0</v>
      </c>
      <c r="IE36">
        <v>0</v>
      </c>
      <c r="IF36">
        <v>0.95</v>
      </c>
      <c r="IG36">
        <v>0.47499999999999998</v>
      </c>
      <c r="II36">
        <v>0.95</v>
      </c>
      <c r="IJ36">
        <v>0</v>
      </c>
      <c r="IK36">
        <v>0</v>
      </c>
      <c r="IL36">
        <v>0</v>
      </c>
      <c r="IN36">
        <v>0</v>
      </c>
      <c r="IO36">
        <v>0</v>
      </c>
      <c r="IP36">
        <v>0</v>
      </c>
      <c r="IQ36">
        <v>0</v>
      </c>
      <c r="IS36">
        <v>0</v>
      </c>
      <c r="IT36">
        <v>0</v>
      </c>
      <c r="IU36">
        <v>0</v>
      </c>
      <c r="IV36">
        <v>0</v>
      </c>
      <c r="IW36">
        <v>33.39</v>
      </c>
      <c r="IX36">
        <v>8.3475000000000001</v>
      </c>
      <c r="IZ36">
        <v>33.39</v>
      </c>
      <c r="JA36">
        <v>0</v>
      </c>
      <c r="JB36">
        <v>0</v>
      </c>
      <c r="JD36">
        <v>0</v>
      </c>
      <c r="JE36">
        <v>0</v>
      </c>
      <c r="JF36">
        <v>0</v>
      </c>
      <c r="JH36">
        <v>0</v>
      </c>
      <c r="JI36">
        <v>0</v>
      </c>
      <c r="JJ36">
        <v>396.35250000000002</v>
      </c>
      <c r="JL36" t="s">
        <v>883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43954.6104003125</v>
      </c>
      <c r="JS36">
        <v>1</v>
      </c>
      <c r="JT36">
        <v>3</v>
      </c>
    </row>
    <row r="37" spans="1:280" x14ac:dyDescent="0.25">
      <c r="A37">
        <v>4802</v>
      </c>
      <c r="B37">
        <v>1928</v>
      </c>
      <c r="D37" t="s">
        <v>71</v>
      </c>
      <c r="E37" t="s">
        <v>84</v>
      </c>
      <c r="F37" t="s">
        <v>903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T37">
        <v>0</v>
      </c>
      <c r="U37">
        <v>0</v>
      </c>
      <c r="V37" t="s">
        <v>875</v>
      </c>
      <c r="W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G37">
        <v>0</v>
      </c>
      <c r="AH37">
        <v>0</v>
      </c>
      <c r="AI37">
        <v>0</v>
      </c>
      <c r="AJ37">
        <v>0</v>
      </c>
      <c r="AL37">
        <v>0</v>
      </c>
      <c r="AM37">
        <v>0</v>
      </c>
      <c r="AN37">
        <v>0</v>
      </c>
      <c r="AO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X37">
        <v>0</v>
      </c>
      <c r="AY37">
        <v>0</v>
      </c>
      <c r="AZ37">
        <v>0</v>
      </c>
      <c r="BB37">
        <v>0</v>
      </c>
      <c r="BC37">
        <v>0</v>
      </c>
      <c r="BD37">
        <v>0</v>
      </c>
      <c r="BF37">
        <v>0</v>
      </c>
      <c r="BG37">
        <v>0</v>
      </c>
      <c r="BH37">
        <v>266.15750000000003</v>
      </c>
      <c r="BI37">
        <v>0</v>
      </c>
      <c r="BL37">
        <v>266.15750000000003</v>
      </c>
      <c r="BN37" t="s">
        <v>876</v>
      </c>
      <c r="BO37">
        <v>0</v>
      </c>
      <c r="BP37">
        <v>0</v>
      </c>
      <c r="BQ37">
        <v>0</v>
      </c>
      <c r="BR37">
        <v>0</v>
      </c>
      <c r="BS37">
        <v>0</v>
      </c>
      <c r="BT37" t="s">
        <v>877</v>
      </c>
      <c r="BU37" t="s">
        <v>877</v>
      </c>
      <c r="BV37" t="s">
        <v>877</v>
      </c>
      <c r="BW37" t="s">
        <v>877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260.98</v>
      </c>
      <c r="CK37">
        <v>260.98</v>
      </c>
      <c r="CL37">
        <v>0</v>
      </c>
      <c r="CM37">
        <v>0</v>
      </c>
      <c r="CN37" t="s">
        <v>878</v>
      </c>
      <c r="CO37">
        <v>260.98</v>
      </c>
      <c r="CQ37">
        <v>260.98</v>
      </c>
      <c r="CR37">
        <v>0</v>
      </c>
      <c r="CS37">
        <v>0</v>
      </c>
      <c r="CT37">
        <v>0</v>
      </c>
      <c r="CU37">
        <v>0</v>
      </c>
      <c r="CV37">
        <v>1</v>
      </c>
      <c r="CW37">
        <v>0.5</v>
      </c>
      <c r="CY37">
        <v>1</v>
      </c>
      <c r="CZ37">
        <v>0</v>
      </c>
      <c r="DA37">
        <v>0</v>
      </c>
      <c r="DB37">
        <v>0</v>
      </c>
      <c r="DD37">
        <v>0</v>
      </c>
      <c r="DE37">
        <v>0</v>
      </c>
      <c r="DF37">
        <v>0</v>
      </c>
      <c r="DG37">
        <v>0</v>
      </c>
      <c r="DI37">
        <v>0</v>
      </c>
      <c r="DJ37">
        <v>0</v>
      </c>
      <c r="DK37">
        <v>0</v>
      </c>
      <c r="DL37">
        <v>0</v>
      </c>
      <c r="DM37">
        <v>18.71</v>
      </c>
      <c r="DN37">
        <v>4.6775000000000002</v>
      </c>
      <c r="DP37">
        <v>18.71</v>
      </c>
      <c r="DQ37">
        <v>0</v>
      </c>
      <c r="DR37">
        <v>0</v>
      </c>
      <c r="DT37">
        <v>0</v>
      </c>
      <c r="DU37">
        <v>0</v>
      </c>
      <c r="DV37">
        <v>0</v>
      </c>
      <c r="DX37">
        <v>0</v>
      </c>
      <c r="DY37">
        <v>0</v>
      </c>
      <c r="DZ37">
        <v>182.67750000000001</v>
      </c>
      <c r="EA37">
        <v>266.15750000000003</v>
      </c>
      <c r="ED37">
        <v>266.15750000000003</v>
      </c>
      <c r="EF37" t="s">
        <v>879</v>
      </c>
      <c r="EG37">
        <v>-9.1050000000000002E-3</v>
      </c>
      <c r="EH37">
        <v>0</v>
      </c>
      <c r="EI37">
        <v>0</v>
      </c>
      <c r="EJ37">
        <v>0</v>
      </c>
      <c r="EK37">
        <v>0</v>
      </c>
      <c r="EL37" t="s">
        <v>877</v>
      </c>
      <c r="EM37" t="s">
        <v>877</v>
      </c>
      <c r="EN37" t="s">
        <v>877</v>
      </c>
      <c r="EO37" t="s">
        <v>877</v>
      </c>
      <c r="EQ37">
        <v>0</v>
      </c>
      <c r="ER37" s="22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178.71</v>
      </c>
      <c r="FC37">
        <v>178.71</v>
      </c>
      <c r="FD37">
        <v>0</v>
      </c>
      <c r="FE37">
        <v>0</v>
      </c>
      <c r="FF37" t="s">
        <v>880</v>
      </c>
      <c r="FG37">
        <v>178.71</v>
      </c>
      <c r="FI37">
        <v>178.71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Q37">
        <v>0</v>
      </c>
      <c r="FR37">
        <v>0</v>
      </c>
      <c r="FS37">
        <v>0</v>
      </c>
      <c r="FT37">
        <v>0</v>
      </c>
      <c r="FV37">
        <v>0</v>
      </c>
      <c r="FW37">
        <v>0</v>
      </c>
      <c r="FX37">
        <v>0</v>
      </c>
      <c r="FY37">
        <v>0</v>
      </c>
      <c r="GA37">
        <v>0</v>
      </c>
      <c r="GB37">
        <v>0</v>
      </c>
      <c r="GC37">
        <v>0</v>
      </c>
      <c r="GD37">
        <v>0</v>
      </c>
      <c r="GE37">
        <v>15.87</v>
      </c>
      <c r="GF37">
        <v>3.9674999999999998</v>
      </c>
      <c r="GH37">
        <v>15.87</v>
      </c>
      <c r="GI37">
        <v>0</v>
      </c>
      <c r="GJ37">
        <v>0</v>
      </c>
      <c r="GL37">
        <v>0</v>
      </c>
      <c r="GM37">
        <v>0</v>
      </c>
      <c r="GN37">
        <v>0</v>
      </c>
      <c r="GP37">
        <v>0</v>
      </c>
      <c r="GQ37">
        <v>0</v>
      </c>
      <c r="GR37">
        <v>207.26</v>
      </c>
      <c r="GS37">
        <v>182.67750000000001</v>
      </c>
      <c r="GV37">
        <v>207.26</v>
      </c>
      <c r="GX37" t="s">
        <v>881</v>
      </c>
      <c r="GY37">
        <v>0</v>
      </c>
      <c r="GZ37">
        <v>0</v>
      </c>
      <c r="HA37">
        <v>0</v>
      </c>
      <c r="HB37">
        <v>0</v>
      </c>
      <c r="HC37">
        <v>0</v>
      </c>
      <c r="HD37" t="s">
        <v>877</v>
      </c>
      <c r="HE37" t="s">
        <v>877</v>
      </c>
      <c r="HF37" t="s">
        <v>877</v>
      </c>
      <c r="HG37" t="s">
        <v>877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202.89</v>
      </c>
      <c r="HU37">
        <v>202.89</v>
      </c>
      <c r="HV37">
        <v>0</v>
      </c>
      <c r="HW37">
        <v>0</v>
      </c>
      <c r="HX37" t="s">
        <v>882</v>
      </c>
      <c r="HY37">
        <v>202.89</v>
      </c>
      <c r="IA37">
        <v>202.89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I37">
        <v>0</v>
      </c>
      <c r="IJ37">
        <v>0</v>
      </c>
      <c r="IK37">
        <v>0</v>
      </c>
      <c r="IL37">
        <v>0</v>
      </c>
      <c r="IN37">
        <v>0</v>
      </c>
      <c r="IO37">
        <v>0</v>
      </c>
      <c r="IP37">
        <v>0</v>
      </c>
      <c r="IQ37">
        <v>0</v>
      </c>
      <c r="IS37">
        <v>0</v>
      </c>
      <c r="IT37">
        <v>0</v>
      </c>
      <c r="IU37">
        <v>0</v>
      </c>
      <c r="IV37">
        <v>0</v>
      </c>
      <c r="IW37">
        <v>17.48</v>
      </c>
      <c r="IX37">
        <v>4.37</v>
      </c>
      <c r="IZ37">
        <v>17.48</v>
      </c>
      <c r="JA37">
        <v>0</v>
      </c>
      <c r="JB37">
        <v>0</v>
      </c>
      <c r="JD37">
        <v>0</v>
      </c>
      <c r="JE37">
        <v>0</v>
      </c>
      <c r="JF37">
        <v>0</v>
      </c>
      <c r="JH37">
        <v>0</v>
      </c>
      <c r="JI37">
        <v>0</v>
      </c>
      <c r="JJ37">
        <v>207.26</v>
      </c>
      <c r="JL37" t="s">
        <v>883</v>
      </c>
      <c r="JM37">
        <v>0</v>
      </c>
      <c r="JN37">
        <v>0</v>
      </c>
      <c r="JO37">
        <v>0</v>
      </c>
      <c r="JP37">
        <v>0</v>
      </c>
      <c r="JQ37">
        <v>0</v>
      </c>
      <c r="JR37">
        <v>43954.6104003125</v>
      </c>
      <c r="JS37">
        <v>1</v>
      </c>
      <c r="JT37">
        <v>3</v>
      </c>
    </row>
    <row r="38" spans="1:280" x14ac:dyDescent="0.25">
      <c r="A38">
        <v>1929</v>
      </c>
      <c r="B38">
        <v>1929</v>
      </c>
      <c r="C38" t="s">
        <v>85</v>
      </c>
      <c r="D38" t="s">
        <v>71</v>
      </c>
      <c r="E38" t="s">
        <v>86</v>
      </c>
      <c r="G38">
        <v>1902</v>
      </c>
      <c r="H38">
        <v>16035682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14.27</v>
      </c>
      <c r="Q38">
        <v>3768419</v>
      </c>
      <c r="R38">
        <v>4608</v>
      </c>
      <c r="S38">
        <v>4608</v>
      </c>
      <c r="T38">
        <v>4608</v>
      </c>
      <c r="U38">
        <v>0</v>
      </c>
      <c r="V38" t="s">
        <v>875</v>
      </c>
      <c r="W38">
        <v>4608</v>
      </c>
      <c r="X38">
        <v>4608</v>
      </c>
      <c r="Y38">
        <v>4608</v>
      </c>
      <c r="Z38">
        <v>0</v>
      </c>
      <c r="AA38">
        <v>601</v>
      </c>
      <c r="AB38">
        <v>506.88</v>
      </c>
      <c r="AC38">
        <v>12.9</v>
      </c>
      <c r="AD38">
        <v>532</v>
      </c>
      <c r="AE38">
        <v>266</v>
      </c>
      <c r="AF38">
        <v>532</v>
      </c>
      <c r="AG38">
        <v>532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30</v>
      </c>
      <c r="AT38">
        <v>7.5</v>
      </c>
      <c r="AU38">
        <v>422.07</v>
      </c>
      <c r="AV38">
        <v>105.5175</v>
      </c>
      <c r="AW38">
        <v>422.07</v>
      </c>
      <c r="AX38">
        <v>422.07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5497.2933999999996</v>
      </c>
      <c r="BI38">
        <v>5507.7974999999997</v>
      </c>
      <c r="BJ38">
        <v>5497.2933999999996</v>
      </c>
      <c r="BK38">
        <v>5507.7974999999997</v>
      </c>
      <c r="BL38">
        <v>5507.7974999999997</v>
      </c>
      <c r="BM38">
        <v>5507.7974999999997</v>
      </c>
      <c r="BN38" t="s">
        <v>876</v>
      </c>
      <c r="BO38">
        <v>-5.1200000000000004E-3</v>
      </c>
      <c r="BP38">
        <v>0</v>
      </c>
      <c r="BQ38">
        <v>817.8</v>
      </c>
      <c r="BR38">
        <v>66</v>
      </c>
      <c r="BS38">
        <v>0.7</v>
      </c>
      <c r="BT38" t="s">
        <v>877</v>
      </c>
      <c r="BU38" t="s">
        <v>877</v>
      </c>
      <c r="BV38" t="s">
        <v>877</v>
      </c>
      <c r="BW38" t="s">
        <v>877</v>
      </c>
      <c r="BX38">
        <v>1902</v>
      </c>
      <c r="BY38">
        <v>15356392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14.27</v>
      </c>
      <c r="CH38">
        <v>3658660</v>
      </c>
      <c r="CI38">
        <v>4593.9399999999996</v>
      </c>
      <c r="CJ38">
        <v>4593.9399999999996</v>
      </c>
      <c r="CK38">
        <v>4593.9399999999996</v>
      </c>
      <c r="CL38">
        <v>0</v>
      </c>
      <c r="CM38">
        <v>0</v>
      </c>
      <c r="CN38" t="s">
        <v>878</v>
      </c>
      <c r="CO38">
        <v>4593.9399999999996</v>
      </c>
      <c r="CP38">
        <v>4593.9399999999996</v>
      </c>
      <c r="CQ38">
        <v>4593.9399999999996</v>
      </c>
      <c r="CR38">
        <v>0</v>
      </c>
      <c r="CS38">
        <v>599</v>
      </c>
      <c r="CT38">
        <v>505.33339999999998</v>
      </c>
      <c r="CU38">
        <v>12.9</v>
      </c>
      <c r="CV38">
        <v>541.77</v>
      </c>
      <c r="CW38">
        <v>270.88499999999999</v>
      </c>
      <c r="CX38">
        <v>541.77</v>
      </c>
      <c r="CY38">
        <v>541.77</v>
      </c>
      <c r="CZ38">
        <v>0</v>
      </c>
      <c r="DA38">
        <v>1.54</v>
      </c>
      <c r="DB38">
        <v>1.54</v>
      </c>
      <c r="DC38">
        <v>1.54</v>
      </c>
      <c r="DD38">
        <v>1.54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30</v>
      </c>
      <c r="DL38">
        <v>7.5</v>
      </c>
      <c r="DM38">
        <v>420.78</v>
      </c>
      <c r="DN38">
        <v>105.19499999999999</v>
      </c>
      <c r="DO38">
        <v>420.78</v>
      </c>
      <c r="DP38">
        <v>420.78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5593.8642</v>
      </c>
      <c r="EA38">
        <v>5497.2933999999996</v>
      </c>
      <c r="EB38">
        <v>5593.8642</v>
      </c>
      <c r="EC38">
        <v>5497.2933999999996</v>
      </c>
      <c r="ED38">
        <v>5593.8642</v>
      </c>
      <c r="EE38">
        <v>5593.8642</v>
      </c>
      <c r="EF38" t="s">
        <v>879</v>
      </c>
      <c r="EG38">
        <v>-9.5390000000000006E-3</v>
      </c>
      <c r="EH38">
        <v>0</v>
      </c>
      <c r="EI38">
        <v>788.81</v>
      </c>
      <c r="EJ38">
        <v>65</v>
      </c>
      <c r="EK38">
        <v>0.7</v>
      </c>
      <c r="EL38" t="s">
        <v>877</v>
      </c>
      <c r="EM38" t="s">
        <v>877</v>
      </c>
      <c r="EN38" t="s">
        <v>877</v>
      </c>
      <c r="EO38" t="s">
        <v>877</v>
      </c>
      <c r="EP38">
        <v>1902</v>
      </c>
      <c r="EQ38">
        <v>15027506</v>
      </c>
      <c r="ER38" s="22">
        <v>18208</v>
      </c>
      <c r="ES38">
        <v>478872</v>
      </c>
      <c r="ET38">
        <v>37953</v>
      </c>
      <c r="EU38">
        <v>0</v>
      </c>
      <c r="EV38">
        <v>0</v>
      </c>
      <c r="EW38">
        <v>0</v>
      </c>
      <c r="EX38">
        <v>0</v>
      </c>
      <c r="EY38">
        <v>14.27</v>
      </c>
      <c r="EZ38">
        <v>3562769</v>
      </c>
      <c r="FA38">
        <v>4648.47</v>
      </c>
      <c r="FB38">
        <v>4648.47</v>
      </c>
      <c r="FC38">
        <v>4648.47</v>
      </c>
      <c r="FD38">
        <v>0</v>
      </c>
      <c r="FE38">
        <v>0</v>
      </c>
      <c r="FF38" t="s">
        <v>880</v>
      </c>
      <c r="FG38">
        <v>4648.47</v>
      </c>
      <c r="FH38">
        <v>4648.47</v>
      </c>
      <c r="FI38">
        <v>4648.47</v>
      </c>
      <c r="FJ38">
        <v>0</v>
      </c>
      <c r="FK38">
        <v>583</v>
      </c>
      <c r="FL38">
        <v>511.33170000000001</v>
      </c>
      <c r="FM38">
        <v>12.9</v>
      </c>
      <c r="FN38">
        <v>576.19000000000005</v>
      </c>
      <c r="FO38">
        <v>288.09500000000003</v>
      </c>
      <c r="FP38">
        <v>576.19000000000005</v>
      </c>
      <c r="FQ38">
        <v>576.19000000000005</v>
      </c>
      <c r="FR38">
        <v>0</v>
      </c>
      <c r="FS38">
        <v>0.69</v>
      </c>
      <c r="FT38">
        <v>0.69</v>
      </c>
      <c r="FU38">
        <v>0.69</v>
      </c>
      <c r="FV38">
        <v>0.69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42</v>
      </c>
      <c r="GD38">
        <v>10.5</v>
      </c>
      <c r="GE38">
        <v>487.51</v>
      </c>
      <c r="GF38">
        <v>121.8775</v>
      </c>
      <c r="GG38">
        <v>487.51</v>
      </c>
      <c r="GH38">
        <v>487.51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5605.4741999999997</v>
      </c>
      <c r="GS38">
        <v>5593.8642</v>
      </c>
      <c r="GT38">
        <v>5605.4741999999997</v>
      </c>
      <c r="GU38">
        <v>5593.8642</v>
      </c>
      <c r="GV38">
        <v>5605.4741999999997</v>
      </c>
      <c r="GW38">
        <v>5605.4741999999997</v>
      </c>
      <c r="GX38" t="s">
        <v>881</v>
      </c>
      <c r="GY38">
        <v>-5.9719999999999999E-3</v>
      </c>
      <c r="GZ38">
        <v>0</v>
      </c>
      <c r="HA38">
        <v>766.44</v>
      </c>
      <c r="HB38">
        <v>63</v>
      </c>
      <c r="HC38">
        <v>0.7</v>
      </c>
      <c r="HD38" t="s">
        <v>877</v>
      </c>
      <c r="HE38" t="s">
        <v>877</v>
      </c>
      <c r="HF38" t="s">
        <v>877</v>
      </c>
      <c r="HG38" t="s">
        <v>877</v>
      </c>
      <c r="HH38">
        <v>1902</v>
      </c>
      <c r="HI38">
        <v>13862878</v>
      </c>
      <c r="HJ38">
        <v>4906</v>
      </c>
      <c r="HK38">
        <v>454471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13.99</v>
      </c>
      <c r="HR38">
        <v>3372279</v>
      </c>
      <c r="HS38">
        <v>4636.22</v>
      </c>
      <c r="HT38">
        <v>4636.22</v>
      </c>
      <c r="HU38">
        <v>4636.22</v>
      </c>
      <c r="HV38">
        <v>0</v>
      </c>
      <c r="HW38">
        <v>0</v>
      </c>
      <c r="HX38" t="s">
        <v>882</v>
      </c>
      <c r="HY38">
        <v>4636.22</v>
      </c>
      <c r="HZ38">
        <v>4636.22</v>
      </c>
      <c r="IA38">
        <v>4636.22</v>
      </c>
      <c r="IB38">
        <v>0</v>
      </c>
      <c r="IC38">
        <v>560</v>
      </c>
      <c r="ID38">
        <v>509.98419999999999</v>
      </c>
      <c r="IE38">
        <v>8.8000000000000007</v>
      </c>
      <c r="IF38">
        <v>639.74</v>
      </c>
      <c r="IG38">
        <v>319.87</v>
      </c>
      <c r="IH38">
        <v>639.74</v>
      </c>
      <c r="II38">
        <v>639.74</v>
      </c>
      <c r="IJ38">
        <v>0</v>
      </c>
      <c r="IK38">
        <v>0.64</v>
      </c>
      <c r="IL38">
        <v>0.64</v>
      </c>
      <c r="IM38">
        <v>0.64</v>
      </c>
      <c r="IN38">
        <v>0.64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29</v>
      </c>
      <c r="IV38">
        <v>7.25</v>
      </c>
      <c r="IW38">
        <v>490.84</v>
      </c>
      <c r="IX38">
        <v>122.71</v>
      </c>
      <c r="IY38">
        <v>490.84</v>
      </c>
      <c r="IZ38">
        <v>490.84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5605.4741999999997</v>
      </c>
      <c r="JK38">
        <v>5605.4741999999997</v>
      </c>
      <c r="JL38" t="s">
        <v>883</v>
      </c>
      <c r="JM38">
        <v>-3.1879999999999999E-3</v>
      </c>
      <c r="JN38">
        <v>0</v>
      </c>
      <c r="JO38">
        <v>727.38</v>
      </c>
      <c r="JP38">
        <v>62</v>
      </c>
      <c r="JQ38">
        <v>0.7</v>
      </c>
      <c r="JR38">
        <v>43954.6104003125</v>
      </c>
      <c r="JS38">
        <v>1</v>
      </c>
      <c r="JT38">
        <v>2</v>
      </c>
    </row>
    <row r="39" spans="1:280" x14ac:dyDescent="0.25">
      <c r="A39">
        <v>1930</v>
      </c>
      <c r="B39">
        <v>1930</v>
      </c>
      <c r="C39" t="s">
        <v>87</v>
      </c>
      <c r="D39" t="s">
        <v>71</v>
      </c>
      <c r="E39" t="s">
        <v>88</v>
      </c>
      <c r="G39">
        <v>1902</v>
      </c>
      <c r="H39">
        <v>6600000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11.06</v>
      </c>
      <c r="Q39">
        <v>1700000</v>
      </c>
      <c r="R39">
        <v>2800</v>
      </c>
      <c r="S39">
        <v>2800</v>
      </c>
      <c r="T39">
        <v>2800</v>
      </c>
      <c r="U39">
        <v>0</v>
      </c>
      <c r="V39" t="s">
        <v>875</v>
      </c>
      <c r="W39">
        <v>2800</v>
      </c>
      <c r="X39">
        <v>2800</v>
      </c>
      <c r="Y39">
        <v>2800</v>
      </c>
      <c r="Z39">
        <v>0</v>
      </c>
      <c r="AA39">
        <v>322</v>
      </c>
      <c r="AB39">
        <v>308</v>
      </c>
      <c r="AC39">
        <v>0</v>
      </c>
      <c r="AD39">
        <v>86</v>
      </c>
      <c r="AE39">
        <v>43</v>
      </c>
      <c r="AF39">
        <v>86</v>
      </c>
      <c r="AG39">
        <v>86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8</v>
      </c>
      <c r="AT39">
        <v>2</v>
      </c>
      <c r="AU39">
        <v>164</v>
      </c>
      <c r="AV39">
        <v>41</v>
      </c>
      <c r="AW39">
        <v>164</v>
      </c>
      <c r="AX39">
        <v>164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2112.1875</v>
      </c>
      <c r="BI39">
        <v>3194</v>
      </c>
      <c r="BJ39">
        <v>3356.62</v>
      </c>
      <c r="BK39">
        <v>3194</v>
      </c>
      <c r="BL39">
        <v>3194</v>
      </c>
      <c r="BM39">
        <v>3356.62</v>
      </c>
      <c r="BN39" t="s">
        <v>876</v>
      </c>
      <c r="BO39">
        <v>-1.66E-4</v>
      </c>
      <c r="BP39">
        <v>0</v>
      </c>
      <c r="BQ39">
        <v>607.14</v>
      </c>
      <c r="BR39">
        <v>42</v>
      </c>
      <c r="BS39">
        <v>0.7</v>
      </c>
      <c r="BT39" t="s">
        <v>877</v>
      </c>
      <c r="BU39" t="s">
        <v>877</v>
      </c>
      <c r="BV39" t="s">
        <v>877</v>
      </c>
      <c r="BW39" t="s">
        <v>877</v>
      </c>
      <c r="BX39">
        <v>1902</v>
      </c>
      <c r="BY39">
        <v>6400000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11.06</v>
      </c>
      <c r="CH39">
        <v>1600000</v>
      </c>
      <c r="CI39">
        <v>1716.19</v>
      </c>
      <c r="CJ39">
        <v>2936.06</v>
      </c>
      <c r="CK39">
        <v>1716.19</v>
      </c>
      <c r="CL39">
        <v>1219.8699999999999</v>
      </c>
      <c r="CM39">
        <v>0</v>
      </c>
      <c r="CN39" t="s">
        <v>878</v>
      </c>
      <c r="CO39">
        <v>1716.19</v>
      </c>
      <c r="CP39">
        <v>2936.06</v>
      </c>
      <c r="CQ39">
        <v>1716.19</v>
      </c>
      <c r="CR39">
        <v>1219.8699999999999</v>
      </c>
      <c r="CS39">
        <v>322</v>
      </c>
      <c r="CT39">
        <v>322</v>
      </c>
      <c r="CU39">
        <v>0</v>
      </c>
      <c r="CV39">
        <v>96.09</v>
      </c>
      <c r="CW39">
        <v>48.045000000000002</v>
      </c>
      <c r="CX39">
        <v>111.12</v>
      </c>
      <c r="CY39">
        <v>96.09</v>
      </c>
      <c r="CZ39">
        <v>15.03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8</v>
      </c>
      <c r="DL39">
        <v>2</v>
      </c>
      <c r="DM39">
        <v>95.81</v>
      </c>
      <c r="DN39">
        <v>23.952500000000001</v>
      </c>
      <c r="DO39">
        <v>164</v>
      </c>
      <c r="DP39">
        <v>95.81</v>
      </c>
      <c r="DQ39">
        <v>68.19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2108.2449999999999</v>
      </c>
      <c r="EA39">
        <v>2112.1875</v>
      </c>
      <c r="EB39">
        <v>3410.1849999999999</v>
      </c>
      <c r="EC39">
        <v>3356.62</v>
      </c>
      <c r="ED39">
        <v>2112.1875</v>
      </c>
      <c r="EE39">
        <v>3410.1849999999999</v>
      </c>
      <c r="EF39" t="s">
        <v>879</v>
      </c>
      <c r="EG39">
        <v>0</v>
      </c>
      <c r="EH39">
        <v>0</v>
      </c>
      <c r="EI39">
        <v>544.95000000000005</v>
      </c>
      <c r="EJ39">
        <v>35</v>
      </c>
      <c r="EK39">
        <v>0.7</v>
      </c>
      <c r="EL39" t="s">
        <v>877</v>
      </c>
      <c r="EM39" t="s">
        <v>877</v>
      </c>
      <c r="EN39" t="s">
        <v>877</v>
      </c>
      <c r="EO39" t="s">
        <v>877</v>
      </c>
      <c r="EP39">
        <v>1902</v>
      </c>
      <c r="EQ39">
        <v>6346205</v>
      </c>
      <c r="ER39" s="22">
        <v>8457</v>
      </c>
      <c r="ES39">
        <v>222431</v>
      </c>
      <c r="ET39">
        <v>17629</v>
      </c>
      <c r="EU39">
        <v>0</v>
      </c>
      <c r="EV39">
        <v>0</v>
      </c>
      <c r="EW39">
        <v>0</v>
      </c>
      <c r="EX39">
        <v>0</v>
      </c>
      <c r="EY39">
        <v>11.06</v>
      </c>
      <c r="EZ39">
        <v>1571464</v>
      </c>
      <c r="FA39">
        <v>1704.87</v>
      </c>
      <c r="FB39">
        <v>2974.9</v>
      </c>
      <c r="FC39">
        <v>1704.87</v>
      </c>
      <c r="FD39">
        <v>1270.03</v>
      </c>
      <c r="FE39">
        <v>0</v>
      </c>
      <c r="FF39" t="s">
        <v>880</v>
      </c>
      <c r="FG39">
        <v>1704.87</v>
      </c>
      <c r="FH39">
        <v>2974.9</v>
      </c>
      <c r="FI39">
        <v>1704.87</v>
      </c>
      <c r="FJ39">
        <v>1270.03</v>
      </c>
      <c r="FK39">
        <v>322</v>
      </c>
      <c r="FL39">
        <v>322</v>
      </c>
      <c r="FM39">
        <v>0</v>
      </c>
      <c r="FN39">
        <v>89.74</v>
      </c>
      <c r="FO39">
        <v>44.87</v>
      </c>
      <c r="FP39">
        <v>104.49</v>
      </c>
      <c r="FQ39">
        <v>89.74</v>
      </c>
      <c r="FR39">
        <v>14.75</v>
      </c>
      <c r="FS39">
        <v>1.29</v>
      </c>
      <c r="FT39">
        <v>1.29</v>
      </c>
      <c r="FU39">
        <v>1.29</v>
      </c>
      <c r="FV39">
        <v>1.29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10</v>
      </c>
      <c r="GD39">
        <v>2.5</v>
      </c>
      <c r="GE39">
        <v>130.86000000000001</v>
      </c>
      <c r="GF39">
        <v>32.715000000000003</v>
      </c>
      <c r="GG39">
        <v>229</v>
      </c>
      <c r="GH39">
        <v>130.86000000000001</v>
      </c>
      <c r="GI39">
        <v>98.14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2071.0275000000001</v>
      </c>
      <c r="GS39">
        <v>2108.2449999999999</v>
      </c>
      <c r="GT39">
        <v>3309.665</v>
      </c>
      <c r="GU39">
        <v>3410.1849999999999</v>
      </c>
      <c r="GV39">
        <v>2108.2449999999999</v>
      </c>
      <c r="GW39">
        <v>3410.1849999999999</v>
      </c>
      <c r="GX39" t="s">
        <v>881</v>
      </c>
      <c r="GY39">
        <v>0</v>
      </c>
      <c r="GZ39">
        <v>0</v>
      </c>
      <c r="HA39">
        <v>528.24</v>
      </c>
      <c r="HB39">
        <v>27</v>
      </c>
      <c r="HC39">
        <v>0.7</v>
      </c>
      <c r="HD39" t="s">
        <v>877</v>
      </c>
      <c r="HE39" t="s">
        <v>877</v>
      </c>
      <c r="HF39" t="s">
        <v>877</v>
      </c>
      <c r="HG39" t="s">
        <v>877</v>
      </c>
      <c r="HH39">
        <v>1902</v>
      </c>
      <c r="HI39">
        <v>5931682</v>
      </c>
      <c r="HJ39">
        <v>2876</v>
      </c>
      <c r="HK39">
        <v>269414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10.3</v>
      </c>
      <c r="HR39">
        <v>1654238</v>
      </c>
      <c r="HS39">
        <v>1680.91</v>
      </c>
      <c r="HT39">
        <v>2888.55</v>
      </c>
      <c r="HU39">
        <v>1680.91</v>
      </c>
      <c r="HV39">
        <v>1207.6400000000001</v>
      </c>
      <c r="HW39">
        <v>0</v>
      </c>
      <c r="HX39" t="s">
        <v>882</v>
      </c>
      <c r="HY39">
        <v>1680.91</v>
      </c>
      <c r="HZ39">
        <v>2888.55</v>
      </c>
      <c r="IA39">
        <v>1680.91</v>
      </c>
      <c r="IB39">
        <v>1207.6400000000001</v>
      </c>
      <c r="IC39">
        <v>302</v>
      </c>
      <c r="ID39">
        <v>302</v>
      </c>
      <c r="IE39">
        <v>0</v>
      </c>
      <c r="IF39">
        <v>99.02</v>
      </c>
      <c r="IG39">
        <v>49.51</v>
      </c>
      <c r="IH39">
        <v>112.73</v>
      </c>
      <c r="II39">
        <v>99.02</v>
      </c>
      <c r="IJ39">
        <v>13.71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20</v>
      </c>
      <c r="IV39">
        <v>5</v>
      </c>
      <c r="IW39">
        <v>134.43</v>
      </c>
      <c r="IX39">
        <v>33.607500000000002</v>
      </c>
      <c r="IY39">
        <v>231</v>
      </c>
      <c r="IZ39">
        <v>134.43</v>
      </c>
      <c r="JA39">
        <v>96.57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2071.0275000000001</v>
      </c>
      <c r="JK39">
        <v>3309.665</v>
      </c>
      <c r="JL39" t="s">
        <v>883</v>
      </c>
      <c r="JM39">
        <v>-3.666E-3</v>
      </c>
      <c r="JN39">
        <v>0</v>
      </c>
      <c r="JO39">
        <v>572.69000000000005</v>
      </c>
      <c r="JP39">
        <v>44</v>
      </c>
      <c r="JQ39">
        <v>0.7</v>
      </c>
      <c r="JR39">
        <v>43954.6104003125</v>
      </c>
      <c r="JS39">
        <v>1</v>
      </c>
      <c r="JT39">
        <v>2</v>
      </c>
    </row>
    <row r="40" spans="1:280" x14ac:dyDescent="0.25">
      <c r="A40">
        <v>4670</v>
      </c>
      <c r="B40">
        <v>1930</v>
      </c>
      <c r="D40" t="s">
        <v>71</v>
      </c>
      <c r="E40" t="s">
        <v>88</v>
      </c>
      <c r="F40" t="s">
        <v>904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T40">
        <v>0</v>
      </c>
      <c r="U40">
        <v>0</v>
      </c>
      <c r="V40" t="s">
        <v>875</v>
      </c>
      <c r="W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G40">
        <v>0</v>
      </c>
      <c r="AH40">
        <v>0</v>
      </c>
      <c r="AI40">
        <v>0</v>
      </c>
      <c r="AJ40">
        <v>0</v>
      </c>
      <c r="AL40">
        <v>0</v>
      </c>
      <c r="AM40">
        <v>0</v>
      </c>
      <c r="AN40">
        <v>0</v>
      </c>
      <c r="AO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X40">
        <v>0</v>
      </c>
      <c r="AY40">
        <v>0</v>
      </c>
      <c r="AZ40">
        <v>0</v>
      </c>
      <c r="BB40">
        <v>0</v>
      </c>
      <c r="BC40">
        <v>0</v>
      </c>
      <c r="BD40">
        <v>0</v>
      </c>
      <c r="BF40">
        <v>0</v>
      </c>
      <c r="BG40">
        <v>0</v>
      </c>
      <c r="BH40">
        <v>1185.5374999999999</v>
      </c>
      <c r="BI40">
        <v>0</v>
      </c>
      <c r="BL40">
        <v>1185.5374999999999</v>
      </c>
      <c r="BN40" t="s">
        <v>876</v>
      </c>
      <c r="BO40">
        <v>0</v>
      </c>
      <c r="BP40">
        <v>0</v>
      </c>
      <c r="BQ40">
        <v>0</v>
      </c>
      <c r="BR40">
        <v>0</v>
      </c>
      <c r="BS40">
        <v>0</v>
      </c>
      <c r="BT40" t="s">
        <v>877</v>
      </c>
      <c r="BU40" t="s">
        <v>877</v>
      </c>
      <c r="BV40" t="s">
        <v>877</v>
      </c>
      <c r="BW40" t="s">
        <v>877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1162.28</v>
      </c>
      <c r="CK40">
        <v>1162.28</v>
      </c>
      <c r="CL40">
        <v>0</v>
      </c>
      <c r="CM40">
        <v>0</v>
      </c>
      <c r="CN40" t="s">
        <v>878</v>
      </c>
      <c r="CO40">
        <v>1162.28</v>
      </c>
      <c r="CQ40">
        <v>1162.28</v>
      </c>
      <c r="CR40">
        <v>0</v>
      </c>
      <c r="CS40">
        <v>0</v>
      </c>
      <c r="CT40">
        <v>0</v>
      </c>
      <c r="CU40">
        <v>0</v>
      </c>
      <c r="CV40">
        <v>14.03</v>
      </c>
      <c r="CW40">
        <v>7.0149999999999997</v>
      </c>
      <c r="CY40">
        <v>14.03</v>
      </c>
      <c r="CZ40">
        <v>0</v>
      </c>
      <c r="DA40">
        <v>0</v>
      </c>
      <c r="DB40">
        <v>0</v>
      </c>
      <c r="DD40">
        <v>0</v>
      </c>
      <c r="DE40">
        <v>0</v>
      </c>
      <c r="DF40">
        <v>0</v>
      </c>
      <c r="DG40">
        <v>0</v>
      </c>
      <c r="DI40">
        <v>0</v>
      </c>
      <c r="DJ40">
        <v>0</v>
      </c>
      <c r="DK40">
        <v>0</v>
      </c>
      <c r="DL40">
        <v>0</v>
      </c>
      <c r="DM40">
        <v>64.97</v>
      </c>
      <c r="DN40">
        <v>16.2425</v>
      </c>
      <c r="DP40">
        <v>64.97</v>
      </c>
      <c r="DQ40">
        <v>0</v>
      </c>
      <c r="DR40">
        <v>0</v>
      </c>
      <c r="DT40">
        <v>0</v>
      </c>
      <c r="DU40">
        <v>0</v>
      </c>
      <c r="DV40">
        <v>0</v>
      </c>
      <c r="DX40">
        <v>0</v>
      </c>
      <c r="DY40">
        <v>0</v>
      </c>
      <c r="DZ40">
        <v>1129.28</v>
      </c>
      <c r="EA40">
        <v>1185.5374999999999</v>
      </c>
      <c r="ED40">
        <v>1185.5374999999999</v>
      </c>
      <c r="EF40" t="s">
        <v>879</v>
      </c>
      <c r="EG40">
        <v>0</v>
      </c>
      <c r="EH40">
        <v>0</v>
      </c>
      <c r="EI40">
        <v>0</v>
      </c>
      <c r="EJ40">
        <v>0</v>
      </c>
      <c r="EK40">
        <v>0</v>
      </c>
      <c r="EL40" t="s">
        <v>877</v>
      </c>
      <c r="EM40" t="s">
        <v>877</v>
      </c>
      <c r="EN40" t="s">
        <v>877</v>
      </c>
      <c r="EO40" t="s">
        <v>877</v>
      </c>
      <c r="EQ40">
        <v>0</v>
      </c>
      <c r="ER40" s="22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1101.81</v>
      </c>
      <c r="FC40">
        <v>1101.81</v>
      </c>
      <c r="FD40">
        <v>0</v>
      </c>
      <c r="FE40">
        <v>0</v>
      </c>
      <c r="FF40" t="s">
        <v>880</v>
      </c>
      <c r="FG40">
        <v>1101.81</v>
      </c>
      <c r="FI40">
        <v>1101.81</v>
      </c>
      <c r="FJ40">
        <v>0</v>
      </c>
      <c r="FK40">
        <v>0</v>
      </c>
      <c r="FL40">
        <v>0</v>
      </c>
      <c r="FM40">
        <v>0</v>
      </c>
      <c r="FN40">
        <v>12.37</v>
      </c>
      <c r="FO40">
        <v>6.1849999999999996</v>
      </c>
      <c r="FQ40">
        <v>12.37</v>
      </c>
      <c r="FR40">
        <v>0</v>
      </c>
      <c r="FS40">
        <v>0</v>
      </c>
      <c r="FT40">
        <v>0</v>
      </c>
      <c r="FV40">
        <v>0</v>
      </c>
      <c r="FW40">
        <v>0</v>
      </c>
      <c r="FX40">
        <v>0</v>
      </c>
      <c r="FY40">
        <v>0</v>
      </c>
      <c r="GA40">
        <v>0</v>
      </c>
      <c r="GB40">
        <v>0</v>
      </c>
      <c r="GC40">
        <v>0</v>
      </c>
      <c r="GD40">
        <v>0</v>
      </c>
      <c r="GE40">
        <v>85.14</v>
      </c>
      <c r="GF40">
        <v>21.285</v>
      </c>
      <c r="GH40">
        <v>85.14</v>
      </c>
      <c r="GI40">
        <v>0</v>
      </c>
      <c r="GJ40">
        <v>0</v>
      </c>
      <c r="GL40">
        <v>0</v>
      </c>
      <c r="GM40">
        <v>0</v>
      </c>
      <c r="GN40">
        <v>0</v>
      </c>
      <c r="GP40">
        <v>0</v>
      </c>
      <c r="GQ40">
        <v>0</v>
      </c>
      <c r="GR40">
        <v>1009.5725</v>
      </c>
      <c r="GS40">
        <v>1129.28</v>
      </c>
      <c r="GV40">
        <v>1129.28</v>
      </c>
      <c r="GX40" t="s">
        <v>881</v>
      </c>
      <c r="GY40">
        <v>0</v>
      </c>
      <c r="GZ40">
        <v>0</v>
      </c>
      <c r="HA40">
        <v>0</v>
      </c>
      <c r="HB40">
        <v>0</v>
      </c>
      <c r="HC40">
        <v>0</v>
      </c>
      <c r="HD40" t="s">
        <v>877</v>
      </c>
      <c r="HE40" t="s">
        <v>877</v>
      </c>
      <c r="HF40" t="s">
        <v>877</v>
      </c>
      <c r="HG40" t="s">
        <v>877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983.78</v>
      </c>
      <c r="HU40">
        <v>983.78</v>
      </c>
      <c r="HV40">
        <v>0</v>
      </c>
      <c r="HW40">
        <v>0</v>
      </c>
      <c r="HX40" t="s">
        <v>882</v>
      </c>
      <c r="HY40">
        <v>983.78</v>
      </c>
      <c r="IA40">
        <v>983.78</v>
      </c>
      <c r="IB40">
        <v>0</v>
      </c>
      <c r="IC40">
        <v>0</v>
      </c>
      <c r="ID40">
        <v>0</v>
      </c>
      <c r="IE40">
        <v>0</v>
      </c>
      <c r="IF40">
        <v>12.25</v>
      </c>
      <c r="IG40">
        <v>6.125</v>
      </c>
      <c r="II40">
        <v>12.25</v>
      </c>
      <c r="IJ40">
        <v>0</v>
      </c>
      <c r="IK40">
        <v>0</v>
      </c>
      <c r="IL40">
        <v>0</v>
      </c>
      <c r="IN40">
        <v>0</v>
      </c>
      <c r="IO40">
        <v>0</v>
      </c>
      <c r="IP40">
        <v>0</v>
      </c>
      <c r="IQ40">
        <v>0</v>
      </c>
      <c r="IS40">
        <v>0</v>
      </c>
      <c r="IT40">
        <v>0</v>
      </c>
      <c r="IU40">
        <v>0</v>
      </c>
      <c r="IV40">
        <v>0</v>
      </c>
      <c r="IW40">
        <v>78.67</v>
      </c>
      <c r="IX40">
        <v>19.6675</v>
      </c>
      <c r="IZ40">
        <v>78.67</v>
      </c>
      <c r="JA40">
        <v>0</v>
      </c>
      <c r="JB40">
        <v>0</v>
      </c>
      <c r="JD40">
        <v>0</v>
      </c>
      <c r="JE40">
        <v>0</v>
      </c>
      <c r="JF40">
        <v>0</v>
      </c>
      <c r="JH40">
        <v>0</v>
      </c>
      <c r="JI40">
        <v>0</v>
      </c>
      <c r="JJ40">
        <v>1009.5725</v>
      </c>
      <c r="JL40" t="s">
        <v>883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43954.6104003125</v>
      </c>
      <c r="JS40">
        <v>1</v>
      </c>
      <c r="JT40">
        <v>3</v>
      </c>
    </row>
    <row r="41" spans="1:280" x14ac:dyDescent="0.25">
      <c r="A41">
        <v>4760</v>
      </c>
      <c r="B41">
        <v>1930</v>
      </c>
      <c r="D41" t="s">
        <v>71</v>
      </c>
      <c r="E41" t="s">
        <v>88</v>
      </c>
      <c r="F41" t="s">
        <v>905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 t="s">
        <v>875</v>
      </c>
      <c r="W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G41">
        <v>0</v>
      </c>
      <c r="AH41">
        <v>0</v>
      </c>
      <c r="AI41">
        <v>0</v>
      </c>
      <c r="AJ41">
        <v>0</v>
      </c>
      <c r="AL41">
        <v>0</v>
      </c>
      <c r="AM41">
        <v>0</v>
      </c>
      <c r="AN41">
        <v>0</v>
      </c>
      <c r="AO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X41">
        <v>0</v>
      </c>
      <c r="AY41">
        <v>0</v>
      </c>
      <c r="AZ41">
        <v>0</v>
      </c>
      <c r="BB41">
        <v>0</v>
      </c>
      <c r="BC41">
        <v>0</v>
      </c>
      <c r="BD41">
        <v>0</v>
      </c>
      <c r="BF41">
        <v>0</v>
      </c>
      <c r="BG41">
        <v>0</v>
      </c>
      <c r="BH41">
        <v>58.895000000000003</v>
      </c>
      <c r="BI41">
        <v>0</v>
      </c>
      <c r="BL41">
        <v>58.895000000000003</v>
      </c>
      <c r="BN41" t="s">
        <v>876</v>
      </c>
      <c r="BO41">
        <v>0</v>
      </c>
      <c r="BP41">
        <v>0</v>
      </c>
      <c r="BQ41">
        <v>0</v>
      </c>
      <c r="BR41">
        <v>0</v>
      </c>
      <c r="BS41">
        <v>0</v>
      </c>
      <c r="BT41" t="s">
        <v>877</v>
      </c>
      <c r="BU41" t="s">
        <v>877</v>
      </c>
      <c r="BV41" t="s">
        <v>877</v>
      </c>
      <c r="BW41" t="s">
        <v>877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57.59</v>
      </c>
      <c r="CK41">
        <v>57.59</v>
      </c>
      <c r="CL41">
        <v>0</v>
      </c>
      <c r="CM41">
        <v>0</v>
      </c>
      <c r="CN41" t="s">
        <v>878</v>
      </c>
      <c r="CO41">
        <v>57.59</v>
      </c>
      <c r="CQ41">
        <v>57.59</v>
      </c>
      <c r="CR41">
        <v>0</v>
      </c>
      <c r="CS41">
        <v>0</v>
      </c>
      <c r="CT41">
        <v>0</v>
      </c>
      <c r="CU41">
        <v>0</v>
      </c>
      <c r="CV41">
        <v>1</v>
      </c>
      <c r="CW41">
        <v>0.5</v>
      </c>
      <c r="CY41">
        <v>1</v>
      </c>
      <c r="CZ41">
        <v>0</v>
      </c>
      <c r="DA41">
        <v>0</v>
      </c>
      <c r="DB41">
        <v>0</v>
      </c>
      <c r="DD41">
        <v>0</v>
      </c>
      <c r="DE41">
        <v>0</v>
      </c>
      <c r="DF41">
        <v>0</v>
      </c>
      <c r="DG41">
        <v>0</v>
      </c>
      <c r="DI41">
        <v>0</v>
      </c>
      <c r="DJ41">
        <v>0</v>
      </c>
      <c r="DK41">
        <v>0</v>
      </c>
      <c r="DL41">
        <v>0</v>
      </c>
      <c r="DM41">
        <v>3.22</v>
      </c>
      <c r="DN41">
        <v>0.80500000000000005</v>
      </c>
      <c r="DP41">
        <v>3.22</v>
      </c>
      <c r="DQ41">
        <v>0</v>
      </c>
      <c r="DR41">
        <v>0</v>
      </c>
      <c r="DT41">
        <v>0</v>
      </c>
      <c r="DU41">
        <v>0</v>
      </c>
      <c r="DV41">
        <v>0</v>
      </c>
      <c r="DX41">
        <v>0</v>
      </c>
      <c r="DY41">
        <v>0</v>
      </c>
      <c r="DZ41">
        <v>172.66</v>
      </c>
      <c r="EA41">
        <v>58.895000000000003</v>
      </c>
      <c r="ED41">
        <v>172.66</v>
      </c>
      <c r="EF41" t="s">
        <v>879</v>
      </c>
      <c r="EG41">
        <v>0</v>
      </c>
      <c r="EH41">
        <v>0</v>
      </c>
      <c r="EI41">
        <v>0</v>
      </c>
      <c r="EJ41">
        <v>0</v>
      </c>
      <c r="EK41">
        <v>0</v>
      </c>
      <c r="EL41" t="s">
        <v>877</v>
      </c>
      <c r="EM41" t="s">
        <v>877</v>
      </c>
      <c r="EN41" t="s">
        <v>877</v>
      </c>
      <c r="EO41" t="s">
        <v>877</v>
      </c>
      <c r="EQ41">
        <v>0</v>
      </c>
      <c r="ER41" s="22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168.22</v>
      </c>
      <c r="FC41">
        <v>168.22</v>
      </c>
      <c r="FD41">
        <v>0</v>
      </c>
      <c r="FE41">
        <v>0</v>
      </c>
      <c r="FF41" t="s">
        <v>880</v>
      </c>
      <c r="FG41">
        <v>168.22</v>
      </c>
      <c r="FI41">
        <v>168.22</v>
      </c>
      <c r="FJ41">
        <v>0</v>
      </c>
      <c r="FK41">
        <v>0</v>
      </c>
      <c r="FL41">
        <v>0</v>
      </c>
      <c r="FM41">
        <v>0</v>
      </c>
      <c r="FN41">
        <v>2.38</v>
      </c>
      <c r="FO41">
        <v>1.19</v>
      </c>
      <c r="FQ41">
        <v>2.38</v>
      </c>
      <c r="FR41">
        <v>0</v>
      </c>
      <c r="FS41">
        <v>0</v>
      </c>
      <c r="FT41">
        <v>0</v>
      </c>
      <c r="FV41">
        <v>0</v>
      </c>
      <c r="FW41">
        <v>0</v>
      </c>
      <c r="FX41">
        <v>0</v>
      </c>
      <c r="FY41">
        <v>0</v>
      </c>
      <c r="GA41">
        <v>0</v>
      </c>
      <c r="GB41">
        <v>0</v>
      </c>
      <c r="GC41">
        <v>0</v>
      </c>
      <c r="GD41">
        <v>0</v>
      </c>
      <c r="GE41">
        <v>13</v>
      </c>
      <c r="GF41">
        <v>3.25</v>
      </c>
      <c r="GH41">
        <v>13</v>
      </c>
      <c r="GI41">
        <v>0</v>
      </c>
      <c r="GJ41">
        <v>0</v>
      </c>
      <c r="GL41">
        <v>0</v>
      </c>
      <c r="GM41">
        <v>0</v>
      </c>
      <c r="GN41">
        <v>0</v>
      </c>
      <c r="GP41">
        <v>0</v>
      </c>
      <c r="GQ41">
        <v>0</v>
      </c>
      <c r="GR41">
        <v>229.065</v>
      </c>
      <c r="GS41">
        <v>172.66</v>
      </c>
      <c r="GV41">
        <v>229.065</v>
      </c>
      <c r="GX41" t="s">
        <v>881</v>
      </c>
      <c r="GY41">
        <v>0</v>
      </c>
      <c r="GZ41">
        <v>0</v>
      </c>
      <c r="HA41">
        <v>0</v>
      </c>
      <c r="HB41">
        <v>0</v>
      </c>
      <c r="HC41">
        <v>0</v>
      </c>
      <c r="HD41" t="s">
        <v>877</v>
      </c>
      <c r="HE41" t="s">
        <v>877</v>
      </c>
      <c r="HF41" t="s">
        <v>877</v>
      </c>
      <c r="HG41" t="s">
        <v>877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223.86</v>
      </c>
      <c r="HU41">
        <v>223.86</v>
      </c>
      <c r="HV41">
        <v>0</v>
      </c>
      <c r="HW41">
        <v>0</v>
      </c>
      <c r="HX41" t="s">
        <v>882</v>
      </c>
      <c r="HY41">
        <v>223.86</v>
      </c>
      <c r="IA41">
        <v>223.86</v>
      </c>
      <c r="IB41">
        <v>0</v>
      </c>
      <c r="IC41">
        <v>0</v>
      </c>
      <c r="ID41">
        <v>0</v>
      </c>
      <c r="IE41">
        <v>0</v>
      </c>
      <c r="IF41">
        <v>1.46</v>
      </c>
      <c r="IG41">
        <v>0.73</v>
      </c>
      <c r="II41">
        <v>1.46</v>
      </c>
      <c r="IJ41">
        <v>0</v>
      </c>
      <c r="IK41">
        <v>0</v>
      </c>
      <c r="IL41">
        <v>0</v>
      </c>
      <c r="IN41">
        <v>0</v>
      </c>
      <c r="IO41">
        <v>0</v>
      </c>
      <c r="IP41">
        <v>0</v>
      </c>
      <c r="IQ41">
        <v>0</v>
      </c>
      <c r="IS41">
        <v>0</v>
      </c>
      <c r="IT41">
        <v>0</v>
      </c>
      <c r="IU41">
        <v>0</v>
      </c>
      <c r="IV41">
        <v>0</v>
      </c>
      <c r="IW41">
        <v>17.899999999999999</v>
      </c>
      <c r="IX41">
        <v>4.4749999999999996</v>
      </c>
      <c r="IZ41">
        <v>17.899999999999999</v>
      </c>
      <c r="JA41">
        <v>0</v>
      </c>
      <c r="JB41">
        <v>0</v>
      </c>
      <c r="JD41">
        <v>0</v>
      </c>
      <c r="JE41">
        <v>0</v>
      </c>
      <c r="JF41">
        <v>0</v>
      </c>
      <c r="JH41">
        <v>0</v>
      </c>
      <c r="JI41">
        <v>0</v>
      </c>
      <c r="JJ41">
        <v>229.065</v>
      </c>
      <c r="JL41" t="s">
        <v>883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43954.6104003125</v>
      </c>
      <c r="JS41">
        <v>1</v>
      </c>
      <c r="JT41">
        <v>3</v>
      </c>
    </row>
    <row r="42" spans="1:280" x14ac:dyDescent="0.25">
      <c r="A42">
        <v>1931</v>
      </c>
      <c r="B42">
        <v>1931</v>
      </c>
      <c r="C42" t="s">
        <v>89</v>
      </c>
      <c r="D42" t="s">
        <v>71</v>
      </c>
      <c r="E42" t="s">
        <v>90</v>
      </c>
      <c r="G42">
        <v>1902</v>
      </c>
      <c r="H42">
        <v>4585000</v>
      </c>
      <c r="I42">
        <v>5000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11.7</v>
      </c>
      <c r="Q42">
        <v>1200000</v>
      </c>
      <c r="R42">
        <v>1882</v>
      </c>
      <c r="S42">
        <v>1882</v>
      </c>
      <c r="T42">
        <v>1882</v>
      </c>
      <c r="U42">
        <v>0</v>
      </c>
      <c r="V42" t="s">
        <v>875</v>
      </c>
      <c r="W42">
        <v>1882</v>
      </c>
      <c r="X42">
        <v>1882</v>
      </c>
      <c r="Y42">
        <v>1882</v>
      </c>
      <c r="Z42">
        <v>0</v>
      </c>
      <c r="AA42">
        <v>273</v>
      </c>
      <c r="AB42">
        <v>207.02</v>
      </c>
      <c r="AC42">
        <v>12.7</v>
      </c>
      <c r="AD42">
        <v>79.099999999999994</v>
      </c>
      <c r="AE42">
        <v>39.549999999999997</v>
      </c>
      <c r="AF42">
        <v>79.099999999999994</v>
      </c>
      <c r="AG42">
        <v>79.099999999999994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9</v>
      </c>
      <c r="AT42">
        <v>2.25</v>
      </c>
      <c r="AU42">
        <v>284.68</v>
      </c>
      <c r="AV42">
        <v>71.17</v>
      </c>
      <c r="AW42">
        <v>284.68</v>
      </c>
      <c r="AX42">
        <v>284.68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2266.4686000000002</v>
      </c>
      <c r="BI42">
        <v>2214.69</v>
      </c>
      <c r="BJ42">
        <v>2266.4686000000002</v>
      </c>
      <c r="BK42">
        <v>2214.69</v>
      </c>
      <c r="BL42">
        <v>2266.4686000000002</v>
      </c>
      <c r="BM42">
        <v>2266.4686000000002</v>
      </c>
      <c r="BN42" t="s">
        <v>876</v>
      </c>
      <c r="BO42">
        <v>-3.7599999999999999E-3</v>
      </c>
      <c r="BP42">
        <v>0</v>
      </c>
      <c r="BQ42">
        <v>637.62</v>
      </c>
      <c r="BR42">
        <v>45</v>
      </c>
      <c r="BS42">
        <v>0.7</v>
      </c>
      <c r="BT42" t="s">
        <v>877</v>
      </c>
      <c r="BU42" t="s">
        <v>877</v>
      </c>
      <c r="BV42" t="s">
        <v>877</v>
      </c>
      <c r="BW42" t="s">
        <v>877</v>
      </c>
      <c r="BX42">
        <v>1902</v>
      </c>
      <c r="BY42">
        <v>4454000</v>
      </c>
      <c r="BZ42">
        <v>5000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11.7</v>
      </c>
      <c r="CH42">
        <v>1165000</v>
      </c>
      <c r="CI42">
        <v>1923.26</v>
      </c>
      <c r="CJ42">
        <v>1923.26</v>
      </c>
      <c r="CK42">
        <v>1923.26</v>
      </c>
      <c r="CL42">
        <v>0</v>
      </c>
      <c r="CM42">
        <v>0</v>
      </c>
      <c r="CN42" t="s">
        <v>878</v>
      </c>
      <c r="CO42">
        <v>1923.26</v>
      </c>
      <c r="CP42">
        <v>1923.26</v>
      </c>
      <c r="CQ42">
        <v>1923.26</v>
      </c>
      <c r="CR42">
        <v>0</v>
      </c>
      <c r="CS42">
        <v>273</v>
      </c>
      <c r="CT42">
        <v>211.55860000000001</v>
      </c>
      <c r="CU42">
        <v>12.7</v>
      </c>
      <c r="CV42">
        <v>87.94</v>
      </c>
      <c r="CW42">
        <v>43.97</v>
      </c>
      <c r="CX42">
        <v>87.94</v>
      </c>
      <c r="CY42">
        <v>87.94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9</v>
      </c>
      <c r="DL42">
        <v>2.25</v>
      </c>
      <c r="DM42">
        <v>290.92</v>
      </c>
      <c r="DN42">
        <v>72.73</v>
      </c>
      <c r="DO42">
        <v>290.92</v>
      </c>
      <c r="DP42">
        <v>290.92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2330.0801999999999</v>
      </c>
      <c r="EA42">
        <v>2266.4686000000002</v>
      </c>
      <c r="EB42">
        <v>2330.0801999999999</v>
      </c>
      <c r="EC42">
        <v>2266.4686000000002</v>
      </c>
      <c r="ED42">
        <v>2330.0801999999999</v>
      </c>
      <c r="EE42">
        <v>2330.0801999999999</v>
      </c>
      <c r="EF42" t="s">
        <v>879</v>
      </c>
      <c r="EG42">
        <v>-7.9080000000000001E-3</v>
      </c>
      <c r="EH42">
        <v>0</v>
      </c>
      <c r="EI42">
        <v>600.95000000000005</v>
      </c>
      <c r="EJ42">
        <v>44</v>
      </c>
      <c r="EK42">
        <v>0.7</v>
      </c>
      <c r="EL42" t="s">
        <v>877</v>
      </c>
      <c r="EM42" t="s">
        <v>877</v>
      </c>
      <c r="EN42" t="s">
        <v>877</v>
      </c>
      <c r="EO42" t="s">
        <v>877</v>
      </c>
      <c r="EP42">
        <v>1902</v>
      </c>
      <c r="EQ42">
        <v>4254543</v>
      </c>
      <c r="ER42" s="22">
        <v>8064</v>
      </c>
      <c r="ES42">
        <v>212072</v>
      </c>
      <c r="ET42">
        <v>16808</v>
      </c>
      <c r="EU42">
        <v>0</v>
      </c>
      <c r="EV42">
        <v>0</v>
      </c>
      <c r="EW42">
        <v>0</v>
      </c>
      <c r="EX42">
        <v>0</v>
      </c>
      <c r="EY42">
        <v>11.7</v>
      </c>
      <c r="EZ42">
        <v>1131105</v>
      </c>
      <c r="FA42">
        <v>1989.82</v>
      </c>
      <c r="FB42">
        <v>1989.82</v>
      </c>
      <c r="FC42">
        <v>1989.82</v>
      </c>
      <c r="FD42">
        <v>0</v>
      </c>
      <c r="FE42">
        <v>0</v>
      </c>
      <c r="FF42" t="s">
        <v>880</v>
      </c>
      <c r="FG42">
        <v>1989.82</v>
      </c>
      <c r="FH42">
        <v>1989.82</v>
      </c>
      <c r="FI42">
        <v>1989.82</v>
      </c>
      <c r="FJ42">
        <v>0</v>
      </c>
      <c r="FK42">
        <v>261</v>
      </c>
      <c r="FL42">
        <v>218.8802</v>
      </c>
      <c r="FM42">
        <v>12.7</v>
      </c>
      <c r="FN42">
        <v>89.36</v>
      </c>
      <c r="FO42">
        <v>44.68</v>
      </c>
      <c r="FP42">
        <v>89.36</v>
      </c>
      <c r="FQ42">
        <v>89.36</v>
      </c>
      <c r="FR42">
        <v>0</v>
      </c>
      <c r="FS42">
        <v>1</v>
      </c>
      <c r="FT42">
        <v>1</v>
      </c>
      <c r="FU42">
        <v>1</v>
      </c>
      <c r="FV42">
        <v>1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3</v>
      </c>
      <c r="GD42">
        <v>0.75</v>
      </c>
      <c r="GE42">
        <v>249</v>
      </c>
      <c r="GF42">
        <v>62.25</v>
      </c>
      <c r="GG42">
        <v>249</v>
      </c>
      <c r="GH42">
        <v>249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2404.0812000000001</v>
      </c>
      <c r="GS42">
        <v>2330.0801999999999</v>
      </c>
      <c r="GT42">
        <v>2404.0812000000001</v>
      </c>
      <c r="GU42">
        <v>2330.0801999999999</v>
      </c>
      <c r="GV42">
        <v>2404.0812000000001</v>
      </c>
      <c r="GW42">
        <v>2404.0812000000001</v>
      </c>
      <c r="GX42" t="s">
        <v>881</v>
      </c>
      <c r="GY42">
        <v>-5.9220000000000002E-3</v>
      </c>
      <c r="GZ42">
        <v>0</v>
      </c>
      <c r="HA42">
        <v>568.45000000000005</v>
      </c>
      <c r="HB42">
        <v>37</v>
      </c>
      <c r="HC42">
        <v>0.7</v>
      </c>
      <c r="HD42" t="s">
        <v>877</v>
      </c>
      <c r="HE42" t="s">
        <v>877</v>
      </c>
      <c r="HF42" t="s">
        <v>877</v>
      </c>
      <c r="HG42" t="s">
        <v>877</v>
      </c>
      <c r="HH42">
        <v>1902</v>
      </c>
      <c r="HI42">
        <v>3951890</v>
      </c>
      <c r="HJ42">
        <v>2272</v>
      </c>
      <c r="HK42">
        <v>201647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11.64</v>
      </c>
      <c r="HR42">
        <v>1121793</v>
      </c>
      <c r="HS42">
        <v>2048.92</v>
      </c>
      <c r="HT42">
        <v>2048.92</v>
      </c>
      <c r="HU42">
        <v>2048.92</v>
      </c>
      <c r="HV42">
        <v>0</v>
      </c>
      <c r="HW42">
        <v>0</v>
      </c>
      <c r="HX42" t="s">
        <v>882</v>
      </c>
      <c r="HY42">
        <v>2048.92</v>
      </c>
      <c r="HZ42">
        <v>2048.92</v>
      </c>
      <c r="IA42">
        <v>2048.92</v>
      </c>
      <c r="IB42">
        <v>0</v>
      </c>
      <c r="IC42">
        <v>280</v>
      </c>
      <c r="ID42">
        <v>225.38120000000001</v>
      </c>
      <c r="IE42">
        <v>18.3</v>
      </c>
      <c r="IF42">
        <v>69.459999999999994</v>
      </c>
      <c r="IG42">
        <v>34.729999999999997</v>
      </c>
      <c r="IH42">
        <v>69.459999999999994</v>
      </c>
      <c r="II42">
        <v>69.459999999999994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12</v>
      </c>
      <c r="IV42">
        <v>3</v>
      </c>
      <c r="IW42">
        <v>295</v>
      </c>
      <c r="IX42">
        <v>73.75</v>
      </c>
      <c r="IY42">
        <v>295</v>
      </c>
      <c r="IZ42">
        <v>295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2404.0812000000001</v>
      </c>
      <c r="JK42">
        <v>2404.0812000000001</v>
      </c>
      <c r="JL42" t="s">
        <v>883</v>
      </c>
      <c r="JM42">
        <v>-8.5819999999999994E-3</v>
      </c>
      <c r="JN42">
        <v>0</v>
      </c>
      <c r="JO42">
        <v>547.5</v>
      </c>
      <c r="JP42">
        <v>39</v>
      </c>
      <c r="JQ42">
        <v>0.7</v>
      </c>
      <c r="JR42">
        <v>43954.6104003125</v>
      </c>
      <c r="JS42">
        <v>1</v>
      </c>
      <c r="JT42">
        <v>2</v>
      </c>
    </row>
    <row r="43" spans="1:280" x14ac:dyDescent="0.25">
      <c r="A43">
        <v>1933</v>
      </c>
      <c r="B43">
        <v>1933</v>
      </c>
      <c r="C43" t="s">
        <v>91</v>
      </c>
      <c r="D43" t="s">
        <v>92</v>
      </c>
      <c r="E43" t="s">
        <v>93</v>
      </c>
      <c r="G43">
        <v>2230</v>
      </c>
      <c r="H43">
        <v>6000000</v>
      </c>
      <c r="I43">
        <v>0</v>
      </c>
      <c r="J43">
        <v>0</v>
      </c>
      <c r="K43">
        <v>1200000</v>
      </c>
      <c r="L43">
        <v>500000</v>
      </c>
      <c r="M43">
        <v>0</v>
      </c>
      <c r="N43">
        <v>0</v>
      </c>
      <c r="O43">
        <v>0</v>
      </c>
      <c r="P43">
        <v>14.33</v>
      </c>
      <c r="Q43">
        <v>1225000</v>
      </c>
      <c r="R43">
        <v>1870</v>
      </c>
      <c r="S43">
        <v>1870</v>
      </c>
      <c r="T43">
        <v>1870</v>
      </c>
      <c r="U43">
        <v>0</v>
      </c>
      <c r="V43" t="s">
        <v>875</v>
      </c>
      <c r="W43">
        <v>1870</v>
      </c>
      <c r="X43">
        <v>1870</v>
      </c>
      <c r="Y43">
        <v>1870</v>
      </c>
      <c r="Z43">
        <v>0</v>
      </c>
      <c r="AA43">
        <v>240</v>
      </c>
      <c r="AB43">
        <v>205.7</v>
      </c>
      <c r="AC43">
        <v>12.2</v>
      </c>
      <c r="AD43">
        <v>95</v>
      </c>
      <c r="AE43">
        <v>47.5</v>
      </c>
      <c r="AF43">
        <v>95</v>
      </c>
      <c r="AG43">
        <v>95</v>
      </c>
      <c r="AH43">
        <v>0</v>
      </c>
      <c r="AI43">
        <v>2</v>
      </c>
      <c r="AJ43">
        <v>2</v>
      </c>
      <c r="AK43">
        <v>2</v>
      </c>
      <c r="AL43">
        <v>2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12</v>
      </c>
      <c r="AT43">
        <v>3</v>
      </c>
      <c r="AU43">
        <v>259.75</v>
      </c>
      <c r="AV43">
        <v>64.9375</v>
      </c>
      <c r="AW43">
        <v>259.75</v>
      </c>
      <c r="AX43">
        <v>259.75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2200.7062000000001</v>
      </c>
      <c r="BI43">
        <v>2205.3375000000001</v>
      </c>
      <c r="BJ43">
        <v>2200.7062000000001</v>
      </c>
      <c r="BK43">
        <v>2205.3375000000001</v>
      </c>
      <c r="BL43">
        <v>2205.3375000000001</v>
      </c>
      <c r="BM43">
        <v>2205.3375000000001</v>
      </c>
      <c r="BN43" t="s">
        <v>876</v>
      </c>
      <c r="BO43">
        <v>-1.639E-3</v>
      </c>
      <c r="BP43">
        <v>0</v>
      </c>
      <c r="BQ43">
        <v>655.08000000000004</v>
      </c>
      <c r="BR43">
        <v>47</v>
      </c>
      <c r="BS43">
        <v>0.7</v>
      </c>
      <c r="BT43" t="s">
        <v>877</v>
      </c>
      <c r="BU43" t="s">
        <v>877</v>
      </c>
      <c r="BV43" t="s">
        <v>877</v>
      </c>
      <c r="BW43" t="s">
        <v>877</v>
      </c>
      <c r="BX43">
        <v>2230</v>
      </c>
      <c r="BY43">
        <v>5800000</v>
      </c>
      <c r="BZ43">
        <v>0</v>
      </c>
      <c r="CA43">
        <v>0</v>
      </c>
      <c r="CB43">
        <v>1200000</v>
      </c>
      <c r="CC43">
        <v>400000</v>
      </c>
      <c r="CD43">
        <v>0</v>
      </c>
      <c r="CE43">
        <v>0</v>
      </c>
      <c r="CF43">
        <v>0</v>
      </c>
      <c r="CG43">
        <v>14.33</v>
      </c>
      <c r="CH43">
        <v>1250000</v>
      </c>
      <c r="CI43">
        <v>1865.67</v>
      </c>
      <c r="CJ43">
        <v>1865.67</v>
      </c>
      <c r="CK43">
        <v>1865.67</v>
      </c>
      <c r="CL43">
        <v>0</v>
      </c>
      <c r="CM43">
        <v>0</v>
      </c>
      <c r="CN43" t="s">
        <v>878</v>
      </c>
      <c r="CO43">
        <v>1865.67</v>
      </c>
      <c r="CP43">
        <v>1865.67</v>
      </c>
      <c r="CQ43">
        <v>1865.67</v>
      </c>
      <c r="CR43">
        <v>0</v>
      </c>
      <c r="CS43">
        <v>242</v>
      </c>
      <c r="CT43">
        <v>205.22370000000001</v>
      </c>
      <c r="CU43">
        <v>12.2</v>
      </c>
      <c r="CV43">
        <v>95.95</v>
      </c>
      <c r="CW43">
        <v>47.975000000000001</v>
      </c>
      <c r="CX43">
        <v>95.95</v>
      </c>
      <c r="CY43">
        <v>95.95</v>
      </c>
      <c r="CZ43">
        <v>0</v>
      </c>
      <c r="DA43">
        <v>1.85</v>
      </c>
      <c r="DB43">
        <v>1.85</v>
      </c>
      <c r="DC43">
        <v>1.85</v>
      </c>
      <c r="DD43">
        <v>1.85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12</v>
      </c>
      <c r="DL43">
        <v>3</v>
      </c>
      <c r="DM43">
        <v>259.14999999999998</v>
      </c>
      <c r="DN43">
        <v>64.787499999999994</v>
      </c>
      <c r="DO43">
        <v>259.14999999999998</v>
      </c>
      <c r="DP43">
        <v>259.14999999999998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2205.6561999999999</v>
      </c>
      <c r="EA43">
        <v>2200.7062000000001</v>
      </c>
      <c r="EB43">
        <v>2205.6561999999999</v>
      </c>
      <c r="EC43">
        <v>2200.7062000000001</v>
      </c>
      <c r="ED43">
        <v>2205.6561999999999</v>
      </c>
      <c r="EE43">
        <v>2205.6561999999999</v>
      </c>
      <c r="EF43" t="s">
        <v>879</v>
      </c>
      <c r="EG43">
        <v>-5.901E-3</v>
      </c>
      <c r="EH43">
        <v>0</v>
      </c>
      <c r="EI43">
        <v>666.05</v>
      </c>
      <c r="EJ43">
        <v>52</v>
      </c>
      <c r="EK43">
        <v>0.7</v>
      </c>
      <c r="EL43" t="s">
        <v>877</v>
      </c>
      <c r="EM43" t="s">
        <v>877</v>
      </c>
      <c r="EN43" t="s">
        <v>877</v>
      </c>
      <c r="EO43" t="s">
        <v>877</v>
      </c>
      <c r="EP43">
        <v>2230</v>
      </c>
      <c r="EQ43">
        <v>5890947</v>
      </c>
      <c r="ER43" s="22">
        <v>0</v>
      </c>
      <c r="ES43">
        <v>189441</v>
      </c>
      <c r="ET43">
        <v>1942733</v>
      </c>
      <c r="EU43">
        <v>493985</v>
      </c>
      <c r="EV43">
        <v>0</v>
      </c>
      <c r="EW43">
        <v>3771</v>
      </c>
      <c r="EX43">
        <v>0</v>
      </c>
      <c r="EY43">
        <v>14.33</v>
      </c>
      <c r="EZ43">
        <v>1221560</v>
      </c>
      <c r="FA43">
        <v>1872.42</v>
      </c>
      <c r="FB43">
        <v>1872.42</v>
      </c>
      <c r="FC43">
        <v>1872.42</v>
      </c>
      <c r="FD43">
        <v>0</v>
      </c>
      <c r="FE43">
        <v>0</v>
      </c>
      <c r="FF43" t="s">
        <v>880</v>
      </c>
      <c r="FG43">
        <v>1872.42</v>
      </c>
      <c r="FH43">
        <v>1872.42</v>
      </c>
      <c r="FI43">
        <v>1872.42</v>
      </c>
      <c r="FJ43">
        <v>0</v>
      </c>
      <c r="FK43">
        <v>248</v>
      </c>
      <c r="FL43">
        <v>205.96619999999999</v>
      </c>
      <c r="FM43">
        <v>12.2</v>
      </c>
      <c r="FN43">
        <v>94.26</v>
      </c>
      <c r="FO43">
        <v>47.13</v>
      </c>
      <c r="FP43">
        <v>94.26</v>
      </c>
      <c r="FQ43">
        <v>94.26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4</v>
      </c>
      <c r="GD43">
        <v>1</v>
      </c>
      <c r="GE43">
        <v>267.76</v>
      </c>
      <c r="GF43">
        <v>66.94</v>
      </c>
      <c r="GG43">
        <v>267.76</v>
      </c>
      <c r="GH43">
        <v>267.76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2220.9472999999998</v>
      </c>
      <c r="GS43">
        <v>2205.6561999999999</v>
      </c>
      <c r="GT43">
        <v>2220.9472999999998</v>
      </c>
      <c r="GU43">
        <v>2205.6561999999999</v>
      </c>
      <c r="GV43">
        <v>2220.9472999999998</v>
      </c>
      <c r="GW43">
        <v>2220.9472999999998</v>
      </c>
      <c r="GX43" t="s">
        <v>881</v>
      </c>
      <c r="GY43">
        <v>-9.5099999999999994E-3</v>
      </c>
      <c r="GZ43">
        <v>0</v>
      </c>
      <c r="HA43">
        <v>652.4</v>
      </c>
      <c r="HB43">
        <v>50</v>
      </c>
      <c r="HC43">
        <v>0.7</v>
      </c>
      <c r="HD43" t="s">
        <v>877</v>
      </c>
      <c r="HE43" t="s">
        <v>877</v>
      </c>
      <c r="HF43" t="s">
        <v>877</v>
      </c>
      <c r="HG43" t="s">
        <v>877</v>
      </c>
      <c r="HH43">
        <v>2230</v>
      </c>
      <c r="HI43">
        <v>5658488</v>
      </c>
      <c r="HJ43">
        <v>0</v>
      </c>
      <c r="HK43">
        <v>180534</v>
      </c>
      <c r="HL43">
        <v>2583173</v>
      </c>
      <c r="HM43">
        <v>166553</v>
      </c>
      <c r="HN43">
        <v>0</v>
      </c>
      <c r="HO43">
        <v>3338</v>
      </c>
      <c r="HP43">
        <v>0</v>
      </c>
      <c r="HQ43">
        <v>14.52</v>
      </c>
      <c r="HR43">
        <v>1230316</v>
      </c>
      <c r="HS43">
        <v>1880.93</v>
      </c>
      <c r="HT43">
        <v>1880.93</v>
      </c>
      <c r="HU43">
        <v>1880.93</v>
      </c>
      <c r="HV43">
        <v>0</v>
      </c>
      <c r="HW43">
        <v>0</v>
      </c>
      <c r="HX43" t="s">
        <v>882</v>
      </c>
      <c r="HY43">
        <v>1880.93</v>
      </c>
      <c r="HZ43">
        <v>1880.93</v>
      </c>
      <c r="IA43">
        <v>1880.93</v>
      </c>
      <c r="IB43">
        <v>0</v>
      </c>
      <c r="IC43">
        <v>247</v>
      </c>
      <c r="ID43">
        <v>206.9023</v>
      </c>
      <c r="IE43">
        <v>8.9</v>
      </c>
      <c r="IF43">
        <v>92.38</v>
      </c>
      <c r="IG43">
        <v>46.19</v>
      </c>
      <c r="IH43">
        <v>92.38</v>
      </c>
      <c r="II43">
        <v>92.38</v>
      </c>
      <c r="IJ43">
        <v>0</v>
      </c>
      <c r="IK43">
        <v>1.54</v>
      </c>
      <c r="IL43">
        <v>1.54</v>
      </c>
      <c r="IM43">
        <v>1.54</v>
      </c>
      <c r="IN43">
        <v>1.54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6</v>
      </c>
      <c r="IV43">
        <v>1.5</v>
      </c>
      <c r="IW43">
        <v>299.94</v>
      </c>
      <c r="IX43">
        <v>74.984999999999999</v>
      </c>
      <c r="IY43">
        <v>299.94</v>
      </c>
      <c r="IZ43">
        <v>299.94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2220.9472999999998</v>
      </c>
      <c r="JK43">
        <v>2220.9472999999998</v>
      </c>
      <c r="JL43" t="s">
        <v>883</v>
      </c>
      <c r="JM43">
        <v>-1.1239000000000001E-2</v>
      </c>
      <c r="JN43">
        <v>0</v>
      </c>
      <c r="JO43">
        <v>654.1</v>
      </c>
      <c r="JP43">
        <v>51</v>
      </c>
      <c r="JQ43">
        <v>0.7</v>
      </c>
      <c r="JR43">
        <v>43954.6104003125</v>
      </c>
      <c r="JS43">
        <v>1</v>
      </c>
      <c r="JT43">
        <v>2</v>
      </c>
    </row>
    <row r="44" spans="1:280" x14ac:dyDescent="0.25">
      <c r="A44">
        <v>1934</v>
      </c>
      <c r="B44">
        <v>1934</v>
      </c>
      <c r="C44" t="s">
        <v>94</v>
      </c>
      <c r="D44" t="s">
        <v>92</v>
      </c>
      <c r="E44" t="s">
        <v>95</v>
      </c>
      <c r="G44">
        <v>2230</v>
      </c>
      <c r="H44">
        <v>610000</v>
      </c>
      <c r="I44">
        <v>0</v>
      </c>
      <c r="J44">
        <v>0</v>
      </c>
      <c r="K44">
        <v>125000</v>
      </c>
      <c r="L44">
        <v>5000000</v>
      </c>
      <c r="M44">
        <v>0</v>
      </c>
      <c r="N44">
        <v>0</v>
      </c>
      <c r="O44">
        <v>0</v>
      </c>
      <c r="P44">
        <v>7.56</v>
      </c>
      <c r="Q44">
        <v>285000</v>
      </c>
      <c r="R44">
        <v>167</v>
      </c>
      <c r="S44">
        <v>167</v>
      </c>
      <c r="T44">
        <v>167</v>
      </c>
      <c r="U44">
        <v>0</v>
      </c>
      <c r="V44" t="s">
        <v>875</v>
      </c>
      <c r="W44">
        <v>167</v>
      </c>
      <c r="X44">
        <v>167</v>
      </c>
      <c r="Y44">
        <v>167</v>
      </c>
      <c r="Z44">
        <v>0</v>
      </c>
      <c r="AA44">
        <v>34</v>
      </c>
      <c r="AB44">
        <v>18.37</v>
      </c>
      <c r="AC44">
        <v>9.5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2</v>
      </c>
      <c r="AT44">
        <v>0.5</v>
      </c>
      <c r="AU44">
        <v>45.46</v>
      </c>
      <c r="AV44">
        <v>11.365</v>
      </c>
      <c r="AW44">
        <v>45.46</v>
      </c>
      <c r="AX44">
        <v>45.46</v>
      </c>
      <c r="AY44">
        <v>0</v>
      </c>
      <c r="AZ44">
        <v>68.89</v>
      </c>
      <c r="BA44">
        <v>68.89</v>
      </c>
      <c r="BB44">
        <v>68.89</v>
      </c>
      <c r="BC44">
        <v>0</v>
      </c>
      <c r="BD44">
        <v>50.46</v>
      </c>
      <c r="BE44">
        <v>50.46</v>
      </c>
      <c r="BF44">
        <v>50.46</v>
      </c>
      <c r="BG44">
        <v>0</v>
      </c>
      <c r="BH44">
        <v>303.70249999999999</v>
      </c>
      <c r="BI44">
        <v>326.08499999999998</v>
      </c>
      <c r="BJ44">
        <v>303.70249999999999</v>
      </c>
      <c r="BK44">
        <v>326.08499999999998</v>
      </c>
      <c r="BL44">
        <v>326.08499999999998</v>
      </c>
      <c r="BM44">
        <v>326.08499999999998</v>
      </c>
      <c r="BN44" t="s">
        <v>876</v>
      </c>
      <c r="BO44">
        <v>-2.0171000000000001E-2</v>
      </c>
      <c r="BP44">
        <v>0</v>
      </c>
      <c r="BQ44">
        <v>1706.59</v>
      </c>
      <c r="BR44">
        <v>87</v>
      </c>
      <c r="BS44">
        <v>0.8</v>
      </c>
      <c r="BT44" t="s">
        <v>877</v>
      </c>
      <c r="BU44" t="s">
        <v>877</v>
      </c>
      <c r="BV44" t="s">
        <v>877</v>
      </c>
      <c r="BW44" t="s">
        <v>877</v>
      </c>
      <c r="BX44">
        <v>2230</v>
      </c>
      <c r="BY44">
        <v>603000</v>
      </c>
      <c r="BZ44">
        <v>0</v>
      </c>
      <c r="CA44">
        <v>0</v>
      </c>
      <c r="CB44">
        <v>125000</v>
      </c>
      <c r="CC44">
        <v>5000000</v>
      </c>
      <c r="CD44">
        <v>0</v>
      </c>
      <c r="CE44">
        <v>0</v>
      </c>
      <c r="CF44">
        <v>0</v>
      </c>
      <c r="CG44">
        <v>7.56</v>
      </c>
      <c r="CH44">
        <v>280000</v>
      </c>
      <c r="CI44">
        <v>148</v>
      </c>
      <c r="CJ44">
        <v>148</v>
      </c>
      <c r="CK44">
        <v>148</v>
      </c>
      <c r="CL44">
        <v>0</v>
      </c>
      <c r="CM44">
        <v>0</v>
      </c>
      <c r="CN44" t="s">
        <v>878</v>
      </c>
      <c r="CO44">
        <v>148</v>
      </c>
      <c r="CP44">
        <v>148</v>
      </c>
      <c r="CQ44">
        <v>148</v>
      </c>
      <c r="CR44">
        <v>0</v>
      </c>
      <c r="CS44">
        <v>31</v>
      </c>
      <c r="CT44">
        <v>16.28</v>
      </c>
      <c r="CU44">
        <v>9.5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2</v>
      </c>
      <c r="DL44">
        <v>0.5</v>
      </c>
      <c r="DM44">
        <v>40.29</v>
      </c>
      <c r="DN44">
        <v>10.0725</v>
      </c>
      <c r="DO44">
        <v>40.29</v>
      </c>
      <c r="DP44">
        <v>40.29</v>
      </c>
      <c r="DQ44">
        <v>0</v>
      </c>
      <c r="DR44">
        <v>68.89</v>
      </c>
      <c r="DS44">
        <v>68.89</v>
      </c>
      <c r="DT44">
        <v>68.89</v>
      </c>
      <c r="DU44">
        <v>0</v>
      </c>
      <c r="DV44">
        <v>50.46</v>
      </c>
      <c r="DW44">
        <v>50.46</v>
      </c>
      <c r="DX44">
        <v>50.46</v>
      </c>
      <c r="DY44">
        <v>0</v>
      </c>
      <c r="DZ44">
        <v>295.8562</v>
      </c>
      <c r="EA44">
        <v>303.70249999999999</v>
      </c>
      <c r="EB44">
        <v>295.8562</v>
      </c>
      <c r="EC44">
        <v>303.70249999999999</v>
      </c>
      <c r="ED44">
        <v>303.70249999999999</v>
      </c>
      <c r="EE44">
        <v>303.70249999999999</v>
      </c>
      <c r="EF44" t="s">
        <v>879</v>
      </c>
      <c r="EG44">
        <v>-1.8504E-2</v>
      </c>
      <c r="EH44">
        <v>0</v>
      </c>
      <c r="EI44">
        <v>1856.89</v>
      </c>
      <c r="EJ44">
        <v>90</v>
      </c>
      <c r="EK44">
        <v>0.9</v>
      </c>
      <c r="EL44" t="s">
        <v>877</v>
      </c>
      <c r="EM44" t="s">
        <v>877</v>
      </c>
      <c r="EN44" t="s">
        <v>877</v>
      </c>
      <c r="EO44" t="s">
        <v>877</v>
      </c>
      <c r="EP44">
        <v>2230</v>
      </c>
      <c r="EQ44">
        <v>525105</v>
      </c>
      <c r="ER44" s="22">
        <v>0</v>
      </c>
      <c r="ES44">
        <v>15079</v>
      </c>
      <c r="ET44">
        <v>113043</v>
      </c>
      <c r="EU44">
        <v>3603363</v>
      </c>
      <c r="EV44">
        <v>0</v>
      </c>
      <c r="EW44">
        <v>0</v>
      </c>
      <c r="EX44">
        <v>0</v>
      </c>
      <c r="EY44">
        <v>7.56</v>
      </c>
      <c r="EZ44">
        <v>314746</v>
      </c>
      <c r="FA44">
        <v>138.91999999999999</v>
      </c>
      <c r="FB44">
        <v>138.91999999999999</v>
      </c>
      <c r="FC44">
        <v>138.91999999999999</v>
      </c>
      <c r="FD44">
        <v>0</v>
      </c>
      <c r="FE44">
        <v>0</v>
      </c>
      <c r="FF44" t="s">
        <v>880</v>
      </c>
      <c r="FG44">
        <v>138.91999999999999</v>
      </c>
      <c r="FH44">
        <v>138.91999999999999</v>
      </c>
      <c r="FI44">
        <v>138.91999999999999</v>
      </c>
      <c r="FJ44">
        <v>0</v>
      </c>
      <c r="FK44">
        <v>30</v>
      </c>
      <c r="FL44">
        <v>15.2812</v>
      </c>
      <c r="FM44">
        <v>9.5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2</v>
      </c>
      <c r="GD44">
        <v>0.5</v>
      </c>
      <c r="GE44">
        <v>49.22</v>
      </c>
      <c r="GF44">
        <v>12.305</v>
      </c>
      <c r="GG44">
        <v>49.22</v>
      </c>
      <c r="GH44">
        <v>49.22</v>
      </c>
      <c r="GI44">
        <v>0</v>
      </c>
      <c r="GJ44">
        <v>68.89</v>
      </c>
      <c r="GK44">
        <v>68.89</v>
      </c>
      <c r="GL44">
        <v>68.89</v>
      </c>
      <c r="GM44">
        <v>0</v>
      </c>
      <c r="GN44">
        <v>50.46</v>
      </c>
      <c r="GO44">
        <v>50.46</v>
      </c>
      <c r="GP44">
        <v>50.46</v>
      </c>
      <c r="GQ44">
        <v>0</v>
      </c>
      <c r="GR44">
        <v>300.48390000000001</v>
      </c>
      <c r="GS44">
        <v>295.8562</v>
      </c>
      <c r="GT44">
        <v>300.48390000000001</v>
      </c>
      <c r="GU44">
        <v>295.8562</v>
      </c>
      <c r="GV44">
        <v>300.48390000000001</v>
      </c>
      <c r="GW44">
        <v>300.48390000000001</v>
      </c>
      <c r="GX44" t="s">
        <v>881</v>
      </c>
      <c r="GY44">
        <v>-7.0965E-2</v>
      </c>
      <c r="GZ44">
        <v>0</v>
      </c>
      <c r="HA44">
        <v>2265.66</v>
      </c>
      <c r="HB44">
        <v>93</v>
      </c>
      <c r="HC44">
        <v>0.9</v>
      </c>
      <c r="HD44" t="s">
        <v>877</v>
      </c>
      <c r="HE44" t="s">
        <v>877</v>
      </c>
      <c r="HF44" t="s">
        <v>877</v>
      </c>
      <c r="HG44" t="s">
        <v>877</v>
      </c>
      <c r="HH44">
        <v>2230</v>
      </c>
      <c r="HI44">
        <v>498717</v>
      </c>
      <c r="HJ44">
        <v>0</v>
      </c>
      <c r="HK44">
        <v>12201</v>
      </c>
      <c r="HL44">
        <v>185793</v>
      </c>
      <c r="HM44">
        <v>7830026</v>
      </c>
      <c r="HN44">
        <v>0</v>
      </c>
      <c r="HO44">
        <v>0</v>
      </c>
      <c r="HP44">
        <v>0</v>
      </c>
      <c r="HQ44">
        <v>11.19</v>
      </c>
      <c r="HR44">
        <v>222429</v>
      </c>
      <c r="HS44">
        <v>150.49</v>
      </c>
      <c r="HT44">
        <v>150.49</v>
      </c>
      <c r="HU44">
        <v>150.49</v>
      </c>
      <c r="HV44">
        <v>0</v>
      </c>
      <c r="HW44">
        <v>0</v>
      </c>
      <c r="HX44" t="s">
        <v>882</v>
      </c>
      <c r="HY44">
        <v>150.49</v>
      </c>
      <c r="HZ44">
        <v>150.49</v>
      </c>
      <c r="IA44">
        <v>150.49</v>
      </c>
      <c r="IB44">
        <v>0</v>
      </c>
      <c r="IC44">
        <v>27</v>
      </c>
      <c r="ID44">
        <v>16.553899999999999</v>
      </c>
      <c r="IE44">
        <v>4.5999999999999996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32.68</v>
      </c>
      <c r="IX44">
        <v>8.17</v>
      </c>
      <c r="IY44">
        <v>32.68</v>
      </c>
      <c r="IZ44">
        <v>32.68</v>
      </c>
      <c r="JA44">
        <v>0</v>
      </c>
      <c r="JB44">
        <v>70.209999999999994</v>
      </c>
      <c r="JC44">
        <v>70.209999999999994</v>
      </c>
      <c r="JD44">
        <v>70.209999999999994</v>
      </c>
      <c r="JE44">
        <v>0</v>
      </c>
      <c r="JF44">
        <v>50.46</v>
      </c>
      <c r="JG44">
        <v>50.46</v>
      </c>
      <c r="JH44">
        <v>50.46</v>
      </c>
      <c r="JI44">
        <v>0</v>
      </c>
      <c r="JJ44">
        <v>300.48390000000001</v>
      </c>
      <c r="JK44">
        <v>300.48390000000001</v>
      </c>
      <c r="JL44" t="s">
        <v>883</v>
      </c>
      <c r="JM44">
        <v>-5.5171999999999999E-2</v>
      </c>
      <c r="JN44">
        <v>0</v>
      </c>
      <c r="JO44">
        <v>1478.03</v>
      </c>
      <c r="JP44">
        <v>85</v>
      </c>
      <c r="JQ44">
        <v>0.8</v>
      </c>
      <c r="JR44">
        <v>43954.6104003125</v>
      </c>
      <c r="JS44">
        <v>1</v>
      </c>
      <c r="JT44">
        <v>2</v>
      </c>
    </row>
    <row r="45" spans="1:280" x14ac:dyDescent="0.25">
      <c r="A45">
        <v>1935</v>
      </c>
      <c r="B45">
        <v>1935</v>
      </c>
      <c r="C45" t="s">
        <v>96</v>
      </c>
      <c r="D45" t="s">
        <v>92</v>
      </c>
      <c r="E45" t="s">
        <v>97</v>
      </c>
      <c r="G45">
        <v>2230</v>
      </c>
      <c r="H45">
        <v>16218000</v>
      </c>
      <c r="I45">
        <v>0</v>
      </c>
      <c r="J45">
        <v>0</v>
      </c>
      <c r="K45">
        <v>2001674</v>
      </c>
      <c r="L45">
        <v>380000</v>
      </c>
      <c r="M45">
        <v>0</v>
      </c>
      <c r="N45">
        <v>0</v>
      </c>
      <c r="O45">
        <v>0</v>
      </c>
      <c r="P45">
        <v>14.09</v>
      </c>
      <c r="Q45">
        <v>1181205</v>
      </c>
      <c r="R45">
        <v>1632</v>
      </c>
      <c r="S45">
        <v>1632</v>
      </c>
      <c r="T45">
        <v>1632</v>
      </c>
      <c r="U45">
        <v>0</v>
      </c>
      <c r="V45" t="s">
        <v>875</v>
      </c>
      <c r="W45">
        <v>1632</v>
      </c>
      <c r="X45">
        <v>1632</v>
      </c>
      <c r="Y45">
        <v>1632</v>
      </c>
      <c r="Z45">
        <v>0</v>
      </c>
      <c r="AA45">
        <v>253</v>
      </c>
      <c r="AB45">
        <v>179.52</v>
      </c>
      <c r="AC45">
        <v>21.4</v>
      </c>
      <c r="AD45">
        <v>151</v>
      </c>
      <c r="AE45">
        <v>75.5</v>
      </c>
      <c r="AF45">
        <v>151</v>
      </c>
      <c r="AG45">
        <v>151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11</v>
      </c>
      <c r="AT45">
        <v>2.75</v>
      </c>
      <c r="AU45">
        <v>266</v>
      </c>
      <c r="AV45">
        <v>66.5</v>
      </c>
      <c r="AW45">
        <v>266</v>
      </c>
      <c r="AX45">
        <v>266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1904.277</v>
      </c>
      <c r="BI45">
        <v>1977.67</v>
      </c>
      <c r="BJ45">
        <v>1953.8544999999999</v>
      </c>
      <c r="BK45">
        <v>1977.67</v>
      </c>
      <c r="BL45">
        <v>1977.67</v>
      </c>
      <c r="BM45">
        <v>1977.67</v>
      </c>
      <c r="BN45" t="s">
        <v>876</v>
      </c>
      <c r="BO45">
        <v>-2.9169999999999999E-3</v>
      </c>
      <c r="BP45">
        <v>0</v>
      </c>
      <c r="BQ45">
        <v>723.78</v>
      </c>
      <c r="BR45">
        <v>55</v>
      </c>
      <c r="BS45">
        <v>0.7</v>
      </c>
      <c r="BT45" t="s">
        <v>877</v>
      </c>
      <c r="BU45" t="s">
        <v>877</v>
      </c>
      <c r="BV45" t="s">
        <v>877</v>
      </c>
      <c r="BW45" t="s">
        <v>877</v>
      </c>
      <c r="BX45">
        <v>2230</v>
      </c>
      <c r="BY45">
        <v>15815000</v>
      </c>
      <c r="BZ45">
        <v>0</v>
      </c>
      <c r="CA45">
        <v>0</v>
      </c>
      <c r="CB45">
        <v>2160000</v>
      </c>
      <c r="CC45">
        <v>152400</v>
      </c>
      <c r="CD45">
        <v>0</v>
      </c>
      <c r="CE45">
        <v>0</v>
      </c>
      <c r="CF45">
        <v>0</v>
      </c>
      <c r="CG45">
        <v>14.09</v>
      </c>
      <c r="CH45">
        <v>1146802</v>
      </c>
      <c r="CI45">
        <v>1565.94</v>
      </c>
      <c r="CJ45">
        <v>1609.95</v>
      </c>
      <c r="CK45">
        <v>1565.94</v>
      </c>
      <c r="CL45">
        <v>44.01</v>
      </c>
      <c r="CM45">
        <v>0</v>
      </c>
      <c r="CN45" t="s">
        <v>878</v>
      </c>
      <c r="CO45">
        <v>1565.94</v>
      </c>
      <c r="CP45">
        <v>1609.95</v>
      </c>
      <c r="CQ45">
        <v>1565.94</v>
      </c>
      <c r="CR45">
        <v>44.01</v>
      </c>
      <c r="CS45">
        <v>253</v>
      </c>
      <c r="CT45">
        <v>177.09450000000001</v>
      </c>
      <c r="CU45">
        <v>21.4</v>
      </c>
      <c r="CV45">
        <v>145.38999999999999</v>
      </c>
      <c r="CW45">
        <v>72.694999999999993</v>
      </c>
      <c r="CX45">
        <v>152.9</v>
      </c>
      <c r="CY45">
        <v>145.38999999999999</v>
      </c>
      <c r="CZ45">
        <v>7.51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11</v>
      </c>
      <c r="DL45">
        <v>2.75</v>
      </c>
      <c r="DM45">
        <v>257.58999999999997</v>
      </c>
      <c r="DN45">
        <v>64.397499999999994</v>
      </c>
      <c r="DO45">
        <v>264.83999999999997</v>
      </c>
      <c r="DP45">
        <v>257.58999999999997</v>
      </c>
      <c r="DQ45">
        <v>7.25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1944.9546</v>
      </c>
      <c r="EA45">
        <v>1904.277</v>
      </c>
      <c r="EB45">
        <v>1980.9595999999999</v>
      </c>
      <c r="EC45">
        <v>1953.8544999999999</v>
      </c>
      <c r="ED45">
        <v>1944.9546</v>
      </c>
      <c r="EE45">
        <v>1980.9595999999999</v>
      </c>
      <c r="EF45" t="s">
        <v>879</v>
      </c>
      <c r="EG45">
        <v>-1.9980000000000002E-3</v>
      </c>
      <c r="EH45">
        <v>0</v>
      </c>
      <c r="EI45">
        <v>710.9</v>
      </c>
      <c r="EJ45">
        <v>59</v>
      </c>
      <c r="EK45">
        <v>0.7</v>
      </c>
      <c r="EL45" t="s">
        <v>877</v>
      </c>
      <c r="EM45" t="s">
        <v>877</v>
      </c>
      <c r="EN45" t="s">
        <v>877</v>
      </c>
      <c r="EO45" t="s">
        <v>877</v>
      </c>
      <c r="EP45">
        <v>2230</v>
      </c>
      <c r="EQ45">
        <v>15037337</v>
      </c>
      <c r="ER45" s="22">
        <v>0</v>
      </c>
      <c r="ES45">
        <v>156265</v>
      </c>
      <c r="ET45">
        <v>1351482</v>
      </c>
      <c r="EU45">
        <v>87762</v>
      </c>
      <c r="EV45">
        <v>0</v>
      </c>
      <c r="EW45">
        <v>0</v>
      </c>
      <c r="EX45">
        <v>0</v>
      </c>
      <c r="EY45">
        <v>14.09</v>
      </c>
      <c r="EZ45">
        <v>900709</v>
      </c>
      <c r="FA45">
        <v>1600.14</v>
      </c>
      <c r="FB45">
        <v>1632.36</v>
      </c>
      <c r="FC45">
        <v>1600.14</v>
      </c>
      <c r="FD45">
        <v>32.22</v>
      </c>
      <c r="FE45">
        <v>0</v>
      </c>
      <c r="FF45" t="s">
        <v>880</v>
      </c>
      <c r="FG45">
        <v>1600.14</v>
      </c>
      <c r="FH45">
        <v>1632.36</v>
      </c>
      <c r="FI45">
        <v>1600.14</v>
      </c>
      <c r="FJ45">
        <v>32.22</v>
      </c>
      <c r="FK45">
        <v>249</v>
      </c>
      <c r="FL45">
        <v>179.55959999999999</v>
      </c>
      <c r="FM45">
        <v>21.4</v>
      </c>
      <c r="FN45">
        <v>150.84</v>
      </c>
      <c r="FO45">
        <v>75.42</v>
      </c>
      <c r="FP45">
        <v>155.78</v>
      </c>
      <c r="FQ45">
        <v>150.84</v>
      </c>
      <c r="FR45">
        <v>4.9400000000000004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11</v>
      </c>
      <c r="GD45">
        <v>2.75</v>
      </c>
      <c r="GE45">
        <v>262.74</v>
      </c>
      <c r="GF45">
        <v>65.685000000000002</v>
      </c>
      <c r="GG45">
        <v>268</v>
      </c>
      <c r="GH45">
        <v>262.74</v>
      </c>
      <c r="GI45">
        <v>5.26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1918.0847000000001</v>
      </c>
      <c r="GS45">
        <v>1944.9546</v>
      </c>
      <c r="GT45">
        <v>1945.5021999999999</v>
      </c>
      <c r="GU45">
        <v>1980.9595999999999</v>
      </c>
      <c r="GV45">
        <v>1944.9546</v>
      </c>
      <c r="GW45">
        <v>1980.9595999999999</v>
      </c>
      <c r="GX45" t="s">
        <v>881</v>
      </c>
      <c r="GY45">
        <v>-4.35E-4</v>
      </c>
      <c r="GZ45">
        <v>0</v>
      </c>
      <c r="HA45">
        <v>551.78</v>
      </c>
      <c r="HB45">
        <v>34</v>
      </c>
      <c r="HC45">
        <v>0.7</v>
      </c>
      <c r="HD45" t="s">
        <v>877</v>
      </c>
      <c r="HE45" t="s">
        <v>877</v>
      </c>
      <c r="HF45" t="s">
        <v>877</v>
      </c>
      <c r="HG45" t="s">
        <v>877</v>
      </c>
      <c r="HH45">
        <v>2230</v>
      </c>
      <c r="HI45">
        <v>14682640</v>
      </c>
      <c r="HJ45">
        <v>0</v>
      </c>
      <c r="HK45">
        <v>166235</v>
      </c>
      <c r="HL45">
        <v>2190744</v>
      </c>
      <c r="HM45">
        <v>68647</v>
      </c>
      <c r="HN45">
        <v>0</v>
      </c>
      <c r="HO45">
        <v>0</v>
      </c>
      <c r="HP45">
        <v>0</v>
      </c>
      <c r="HQ45">
        <v>16.3</v>
      </c>
      <c r="HR45">
        <v>883405</v>
      </c>
      <c r="HS45">
        <v>1557.18</v>
      </c>
      <c r="HT45">
        <v>1580.52</v>
      </c>
      <c r="HU45">
        <v>1557.18</v>
      </c>
      <c r="HV45">
        <v>23.34</v>
      </c>
      <c r="HW45">
        <v>0</v>
      </c>
      <c r="HX45" t="s">
        <v>882</v>
      </c>
      <c r="HY45">
        <v>1557.18</v>
      </c>
      <c r="HZ45">
        <v>1580.52</v>
      </c>
      <c r="IA45">
        <v>1557.18</v>
      </c>
      <c r="IB45">
        <v>23.34</v>
      </c>
      <c r="IC45">
        <v>255</v>
      </c>
      <c r="ID45">
        <v>173.85720000000001</v>
      </c>
      <c r="IE45">
        <v>33.1</v>
      </c>
      <c r="IF45">
        <v>144.25</v>
      </c>
      <c r="IG45">
        <v>72.125</v>
      </c>
      <c r="IH45">
        <v>150.05000000000001</v>
      </c>
      <c r="II45">
        <v>144.25</v>
      </c>
      <c r="IJ45">
        <v>5.8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0</v>
      </c>
      <c r="IT45">
        <v>0</v>
      </c>
      <c r="IU45">
        <v>13</v>
      </c>
      <c r="IV45">
        <v>3.25</v>
      </c>
      <c r="IW45">
        <v>314.29000000000002</v>
      </c>
      <c r="IX45">
        <v>78.572500000000005</v>
      </c>
      <c r="IY45">
        <v>319</v>
      </c>
      <c r="IZ45">
        <v>314.29000000000002</v>
      </c>
      <c r="JA45">
        <v>4.71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1918.0847000000001</v>
      </c>
      <c r="JK45">
        <v>1945.5021999999999</v>
      </c>
      <c r="JL45" t="s">
        <v>883</v>
      </c>
      <c r="JM45">
        <v>-1.0501E-2</v>
      </c>
      <c r="JN45">
        <v>0</v>
      </c>
      <c r="JO45">
        <v>558.92999999999995</v>
      </c>
      <c r="JP45">
        <v>42</v>
      </c>
      <c r="JQ45">
        <v>0.7</v>
      </c>
      <c r="JR45">
        <v>43954.6104003125</v>
      </c>
      <c r="JS45">
        <v>1</v>
      </c>
      <c r="JT45">
        <v>2</v>
      </c>
    </row>
    <row r="46" spans="1:280" x14ac:dyDescent="0.25">
      <c r="A46">
        <v>5385</v>
      </c>
      <c r="B46">
        <v>1935</v>
      </c>
      <c r="D46" t="s">
        <v>92</v>
      </c>
      <c r="E46" t="s">
        <v>97</v>
      </c>
      <c r="F46" t="s">
        <v>906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T46">
        <v>0</v>
      </c>
      <c r="U46">
        <v>0</v>
      </c>
      <c r="V46" t="s">
        <v>875</v>
      </c>
      <c r="W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G46">
        <v>0</v>
      </c>
      <c r="AH46">
        <v>0</v>
      </c>
      <c r="AI46">
        <v>0</v>
      </c>
      <c r="AJ46">
        <v>0</v>
      </c>
      <c r="AL46">
        <v>0</v>
      </c>
      <c r="AM46">
        <v>0</v>
      </c>
      <c r="AN46">
        <v>0</v>
      </c>
      <c r="AO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X46">
        <v>0</v>
      </c>
      <c r="AY46">
        <v>0</v>
      </c>
      <c r="AZ46">
        <v>0</v>
      </c>
      <c r="BB46">
        <v>0</v>
      </c>
      <c r="BC46">
        <v>0</v>
      </c>
      <c r="BD46">
        <v>0</v>
      </c>
      <c r="BF46">
        <v>0</v>
      </c>
      <c r="BG46">
        <v>0</v>
      </c>
      <c r="BH46">
        <v>49.577500000000001</v>
      </c>
      <c r="BI46">
        <v>0</v>
      </c>
      <c r="BL46">
        <v>49.577500000000001</v>
      </c>
      <c r="BN46" t="s">
        <v>876</v>
      </c>
      <c r="BO46">
        <v>0</v>
      </c>
      <c r="BP46">
        <v>0</v>
      </c>
      <c r="BQ46">
        <v>0</v>
      </c>
      <c r="BR46">
        <v>0</v>
      </c>
      <c r="BS46">
        <v>0</v>
      </c>
      <c r="BT46" t="s">
        <v>877</v>
      </c>
      <c r="BU46" t="s">
        <v>877</v>
      </c>
      <c r="BV46" t="s">
        <v>877</v>
      </c>
      <c r="BW46" t="s">
        <v>877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44.01</v>
      </c>
      <c r="CK46">
        <v>44.01</v>
      </c>
      <c r="CL46">
        <v>0</v>
      </c>
      <c r="CM46">
        <v>0</v>
      </c>
      <c r="CN46" t="s">
        <v>878</v>
      </c>
      <c r="CO46">
        <v>44.01</v>
      </c>
      <c r="CQ46">
        <v>44.01</v>
      </c>
      <c r="CR46">
        <v>0</v>
      </c>
      <c r="CS46">
        <v>0</v>
      </c>
      <c r="CT46">
        <v>0</v>
      </c>
      <c r="CU46">
        <v>0</v>
      </c>
      <c r="CV46">
        <v>7.51</v>
      </c>
      <c r="CW46">
        <v>3.7549999999999999</v>
      </c>
      <c r="CY46">
        <v>7.51</v>
      </c>
      <c r="CZ46">
        <v>0</v>
      </c>
      <c r="DA46">
        <v>0</v>
      </c>
      <c r="DB46">
        <v>0</v>
      </c>
      <c r="DD46">
        <v>0</v>
      </c>
      <c r="DE46">
        <v>0</v>
      </c>
      <c r="DF46">
        <v>0</v>
      </c>
      <c r="DG46">
        <v>0</v>
      </c>
      <c r="DI46">
        <v>0</v>
      </c>
      <c r="DJ46">
        <v>0</v>
      </c>
      <c r="DK46">
        <v>0</v>
      </c>
      <c r="DL46">
        <v>0</v>
      </c>
      <c r="DM46">
        <v>7.25</v>
      </c>
      <c r="DN46">
        <v>1.8125</v>
      </c>
      <c r="DP46">
        <v>7.25</v>
      </c>
      <c r="DQ46">
        <v>0</v>
      </c>
      <c r="DR46">
        <v>0</v>
      </c>
      <c r="DT46">
        <v>0</v>
      </c>
      <c r="DU46">
        <v>0</v>
      </c>
      <c r="DV46">
        <v>0</v>
      </c>
      <c r="DX46">
        <v>0</v>
      </c>
      <c r="DY46">
        <v>0</v>
      </c>
      <c r="DZ46">
        <v>36.005000000000003</v>
      </c>
      <c r="EA46">
        <v>49.577500000000001</v>
      </c>
      <c r="ED46">
        <v>49.577500000000001</v>
      </c>
      <c r="EF46" t="s">
        <v>879</v>
      </c>
      <c r="EG46">
        <v>-1.9980000000000002E-3</v>
      </c>
      <c r="EH46">
        <v>0</v>
      </c>
      <c r="EI46">
        <v>0</v>
      </c>
      <c r="EJ46">
        <v>0</v>
      </c>
      <c r="EK46">
        <v>0</v>
      </c>
      <c r="EL46" t="s">
        <v>877</v>
      </c>
      <c r="EM46" t="s">
        <v>877</v>
      </c>
      <c r="EN46" t="s">
        <v>877</v>
      </c>
      <c r="EO46" t="s">
        <v>877</v>
      </c>
      <c r="EQ46">
        <v>0</v>
      </c>
      <c r="ER46" s="22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32.22</v>
      </c>
      <c r="FC46">
        <v>32.22</v>
      </c>
      <c r="FD46">
        <v>0</v>
      </c>
      <c r="FE46">
        <v>0</v>
      </c>
      <c r="FF46" t="s">
        <v>880</v>
      </c>
      <c r="FG46">
        <v>32.22</v>
      </c>
      <c r="FI46">
        <v>32.22</v>
      </c>
      <c r="FJ46">
        <v>0</v>
      </c>
      <c r="FK46">
        <v>0</v>
      </c>
      <c r="FL46">
        <v>0</v>
      </c>
      <c r="FM46">
        <v>0</v>
      </c>
      <c r="FN46">
        <v>4.9400000000000004</v>
      </c>
      <c r="FO46">
        <v>2.4700000000000002</v>
      </c>
      <c r="FQ46">
        <v>4.9400000000000004</v>
      </c>
      <c r="FR46">
        <v>0</v>
      </c>
      <c r="FS46">
        <v>0</v>
      </c>
      <c r="FT46">
        <v>0</v>
      </c>
      <c r="FV46">
        <v>0</v>
      </c>
      <c r="FW46">
        <v>0</v>
      </c>
      <c r="FX46">
        <v>0</v>
      </c>
      <c r="FY46">
        <v>0</v>
      </c>
      <c r="GA46">
        <v>0</v>
      </c>
      <c r="GB46">
        <v>0</v>
      </c>
      <c r="GC46">
        <v>0</v>
      </c>
      <c r="GD46">
        <v>0</v>
      </c>
      <c r="GE46">
        <v>5.26</v>
      </c>
      <c r="GF46">
        <v>1.3149999999999999</v>
      </c>
      <c r="GH46">
        <v>5.26</v>
      </c>
      <c r="GI46">
        <v>0</v>
      </c>
      <c r="GJ46">
        <v>0</v>
      </c>
      <c r="GL46">
        <v>0</v>
      </c>
      <c r="GM46">
        <v>0</v>
      </c>
      <c r="GN46">
        <v>0</v>
      </c>
      <c r="GP46">
        <v>0</v>
      </c>
      <c r="GQ46">
        <v>0</v>
      </c>
      <c r="GR46">
        <v>27.4175</v>
      </c>
      <c r="GS46">
        <v>36.005000000000003</v>
      </c>
      <c r="GV46">
        <v>36.005000000000003</v>
      </c>
      <c r="GX46" t="s">
        <v>881</v>
      </c>
      <c r="GY46">
        <v>0</v>
      </c>
      <c r="GZ46">
        <v>0</v>
      </c>
      <c r="HA46">
        <v>0</v>
      </c>
      <c r="HB46">
        <v>0</v>
      </c>
      <c r="HC46">
        <v>0</v>
      </c>
      <c r="HD46" t="s">
        <v>877</v>
      </c>
      <c r="HE46" t="s">
        <v>877</v>
      </c>
      <c r="HF46" t="s">
        <v>877</v>
      </c>
      <c r="HG46" t="s">
        <v>877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23.34</v>
      </c>
      <c r="HU46">
        <v>23.34</v>
      </c>
      <c r="HV46">
        <v>0</v>
      </c>
      <c r="HW46">
        <v>0</v>
      </c>
      <c r="HX46" t="s">
        <v>882</v>
      </c>
      <c r="HY46">
        <v>23.34</v>
      </c>
      <c r="IA46">
        <v>23.34</v>
      </c>
      <c r="IB46">
        <v>0</v>
      </c>
      <c r="IC46">
        <v>0</v>
      </c>
      <c r="ID46">
        <v>0</v>
      </c>
      <c r="IE46">
        <v>0</v>
      </c>
      <c r="IF46">
        <v>5.8</v>
      </c>
      <c r="IG46">
        <v>2.9</v>
      </c>
      <c r="II46">
        <v>5.8</v>
      </c>
      <c r="IJ46">
        <v>0</v>
      </c>
      <c r="IK46">
        <v>0</v>
      </c>
      <c r="IL46">
        <v>0</v>
      </c>
      <c r="IN46">
        <v>0</v>
      </c>
      <c r="IO46">
        <v>0</v>
      </c>
      <c r="IP46">
        <v>0</v>
      </c>
      <c r="IQ46">
        <v>0</v>
      </c>
      <c r="IS46">
        <v>0</v>
      </c>
      <c r="IT46">
        <v>0</v>
      </c>
      <c r="IU46">
        <v>0</v>
      </c>
      <c r="IV46">
        <v>0</v>
      </c>
      <c r="IW46">
        <v>4.71</v>
      </c>
      <c r="IX46">
        <v>1.1775</v>
      </c>
      <c r="IZ46">
        <v>4.71</v>
      </c>
      <c r="JA46">
        <v>0</v>
      </c>
      <c r="JB46">
        <v>0</v>
      </c>
      <c r="JD46">
        <v>0</v>
      </c>
      <c r="JE46">
        <v>0</v>
      </c>
      <c r="JF46">
        <v>0</v>
      </c>
      <c r="JH46">
        <v>0</v>
      </c>
      <c r="JI46">
        <v>0</v>
      </c>
      <c r="JJ46">
        <v>27.4175</v>
      </c>
      <c r="JL46" t="s">
        <v>883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43954.6104003125</v>
      </c>
      <c r="JS46">
        <v>1</v>
      </c>
      <c r="JT46">
        <v>3</v>
      </c>
    </row>
    <row r="47" spans="1:280" x14ac:dyDescent="0.25">
      <c r="A47">
        <v>1936</v>
      </c>
      <c r="B47">
        <v>1936</v>
      </c>
      <c r="C47" t="s">
        <v>98</v>
      </c>
      <c r="D47" t="s">
        <v>92</v>
      </c>
      <c r="E47" t="s">
        <v>99</v>
      </c>
      <c r="G47">
        <v>2230</v>
      </c>
      <c r="H47">
        <v>2850000</v>
      </c>
      <c r="I47">
        <v>0</v>
      </c>
      <c r="J47">
        <v>0</v>
      </c>
      <c r="K47">
        <v>900000</v>
      </c>
      <c r="L47">
        <v>800000</v>
      </c>
      <c r="M47">
        <v>0</v>
      </c>
      <c r="N47">
        <v>0</v>
      </c>
      <c r="O47">
        <v>0</v>
      </c>
      <c r="P47">
        <v>11.14</v>
      </c>
      <c r="Q47">
        <v>485000</v>
      </c>
      <c r="R47">
        <v>1019</v>
      </c>
      <c r="S47">
        <v>1019</v>
      </c>
      <c r="T47">
        <v>1019</v>
      </c>
      <c r="U47">
        <v>0</v>
      </c>
      <c r="V47" t="s">
        <v>875</v>
      </c>
      <c r="W47">
        <v>1019</v>
      </c>
      <c r="X47">
        <v>1019</v>
      </c>
      <c r="Y47">
        <v>1019</v>
      </c>
      <c r="Z47">
        <v>0</v>
      </c>
      <c r="AA47">
        <v>190</v>
      </c>
      <c r="AB47">
        <v>112.09</v>
      </c>
      <c r="AC47">
        <v>8</v>
      </c>
      <c r="AD47">
        <v>25</v>
      </c>
      <c r="AE47">
        <v>12.5</v>
      </c>
      <c r="AF47">
        <v>25</v>
      </c>
      <c r="AG47">
        <v>25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5</v>
      </c>
      <c r="AT47">
        <v>1.25</v>
      </c>
      <c r="AU47">
        <v>137</v>
      </c>
      <c r="AV47">
        <v>34.25</v>
      </c>
      <c r="AW47">
        <v>137</v>
      </c>
      <c r="AX47">
        <v>137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60.72</v>
      </c>
      <c r="BE47">
        <v>60.72</v>
      </c>
      <c r="BF47">
        <v>60.72</v>
      </c>
      <c r="BG47">
        <v>0</v>
      </c>
      <c r="BH47">
        <v>1246.7515000000001</v>
      </c>
      <c r="BI47">
        <v>1247.81</v>
      </c>
      <c r="BJ47">
        <v>1246.7515000000001</v>
      </c>
      <c r="BK47">
        <v>1247.81</v>
      </c>
      <c r="BL47">
        <v>1247.81</v>
      </c>
      <c r="BM47">
        <v>1247.81</v>
      </c>
      <c r="BN47" t="s">
        <v>876</v>
      </c>
      <c r="BO47">
        <v>-5.0379999999999999E-3</v>
      </c>
      <c r="BP47">
        <v>0</v>
      </c>
      <c r="BQ47">
        <v>475.96</v>
      </c>
      <c r="BR47">
        <v>20</v>
      </c>
      <c r="BS47">
        <v>0.7</v>
      </c>
      <c r="BT47" t="s">
        <v>877</v>
      </c>
      <c r="BU47" t="s">
        <v>877</v>
      </c>
      <c r="BV47" t="s">
        <v>877</v>
      </c>
      <c r="BW47" t="s">
        <v>877</v>
      </c>
      <c r="BX47">
        <v>2230</v>
      </c>
      <c r="BY47">
        <v>2858250</v>
      </c>
      <c r="BZ47">
        <v>0</v>
      </c>
      <c r="CA47">
        <v>0</v>
      </c>
      <c r="CB47">
        <v>900000</v>
      </c>
      <c r="CC47">
        <v>750000</v>
      </c>
      <c r="CD47">
        <v>0</v>
      </c>
      <c r="CE47">
        <v>0</v>
      </c>
      <c r="CF47">
        <v>0</v>
      </c>
      <c r="CG47">
        <v>11.14</v>
      </c>
      <c r="CH47">
        <v>480000</v>
      </c>
      <c r="CI47">
        <v>1018.65</v>
      </c>
      <c r="CJ47">
        <v>1018.65</v>
      </c>
      <c r="CK47">
        <v>1018.65</v>
      </c>
      <c r="CL47">
        <v>0</v>
      </c>
      <c r="CM47">
        <v>0</v>
      </c>
      <c r="CN47" t="s">
        <v>878</v>
      </c>
      <c r="CO47">
        <v>1018.65</v>
      </c>
      <c r="CP47">
        <v>1018.65</v>
      </c>
      <c r="CQ47">
        <v>1018.65</v>
      </c>
      <c r="CR47">
        <v>0</v>
      </c>
      <c r="CS47">
        <v>158</v>
      </c>
      <c r="CT47">
        <v>112.0515</v>
      </c>
      <c r="CU47">
        <v>8</v>
      </c>
      <c r="CV47">
        <v>23.66</v>
      </c>
      <c r="CW47">
        <v>11.83</v>
      </c>
      <c r="CX47">
        <v>23.66</v>
      </c>
      <c r="CY47">
        <v>23.66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5</v>
      </c>
      <c r="DL47">
        <v>1.25</v>
      </c>
      <c r="DM47">
        <v>137</v>
      </c>
      <c r="DN47">
        <v>34.25</v>
      </c>
      <c r="DO47">
        <v>137</v>
      </c>
      <c r="DP47">
        <v>137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60.72</v>
      </c>
      <c r="DW47">
        <v>60.72</v>
      </c>
      <c r="DX47">
        <v>60.72</v>
      </c>
      <c r="DY47">
        <v>0</v>
      </c>
      <c r="DZ47">
        <v>1247.6780000000001</v>
      </c>
      <c r="EA47">
        <v>1246.7515000000001</v>
      </c>
      <c r="EB47">
        <v>1247.6780000000001</v>
      </c>
      <c r="EC47">
        <v>1246.7515000000001</v>
      </c>
      <c r="ED47">
        <v>1247.6780000000001</v>
      </c>
      <c r="EE47">
        <v>1247.6780000000001</v>
      </c>
      <c r="EF47" t="s">
        <v>879</v>
      </c>
      <c r="EG47">
        <v>-6.5929999999999999E-3</v>
      </c>
      <c r="EH47">
        <v>0</v>
      </c>
      <c r="EI47">
        <v>468.11</v>
      </c>
      <c r="EJ47">
        <v>20</v>
      </c>
      <c r="EK47">
        <v>0.7</v>
      </c>
      <c r="EL47" t="s">
        <v>877</v>
      </c>
      <c r="EM47" t="s">
        <v>877</v>
      </c>
      <c r="EN47" t="s">
        <v>877</v>
      </c>
      <c r="EO47" t="s">
        <v>877</v>
      </c>
      <c r="EP47">
        <v>2230</v>
      </c>
      <c r="EQ47">
        <v>2844820</v>
      </c>
      <c r="ER47" s="22">
        <v>0</v>
      </c>
      <c r="ES47">
        <v>99568</v>
      </c>
      <c r="ET47">
        <v>850448</v>
      </c>
      <c r="EU47">
        <v>1227821</v>
      </c>
      <c r="EV47">
        <v>0</v>
      </c>
      <c r="EW47">
        <v>0</v>
      </c>
      <c r="EX47">
        <v>0</v>
      </c>
      <c r="EY47">
        <v>11.14</v>
      </c>
      <c r="EZ47">
        <v>782209</v>
      </c>
      <c r="FA47">
        <v>1013.8</v>
      </c>
      <c r="FB47">
        <v>1013.8</v>
      </c>
      <c r="FC47">
        <v>1013.8</v>
      </c>
      <c r="FD47">
        <v>0</v>
      </c>
      <c r="FE47">
        <v>0</v>
      </c>
      <c r="FF47" t="s">
        <v>880</v>
      </c>
      <c r="FG47">
        <v>1013.8</v>
      </c>
      <c r="FH47">
        <v>1013.8</v>
      </c>
      <c r="FI47">
        <v>1013.8</v>
      </c>
      <c r="FJ47">
        <v>0</v>
      </c>
      <c r="FK47">
        <v>136</v>
      </c>
      <c r="FL47">
        <v>111.518</v>
      </c>
      <c r="FM47">
        <v>8</v>
      </c>
      <c r="FN47">
        <v>24.78</v>
      </c>
      <c r="FO47">
        <v>12.39</v>
      </c>
      <c r="FP47">
        <v>24.78</v>
      </c>
      <c r="FQ47">
        <v>24.78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7</v>
      </c>
      <c r="GD47">
        <v>1.75</v>
      </c>
      <c r="GE47">
        <v>158</v>
      </c>
      <c r="GF47">
        <v>39.5</v>
      </c>
      <c r="GG47">
        <v>158</v>
      </c>
      <c r="GH47">
        <v>158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60.72</v>
      </c>
      <c r="GO47">
        <v>60.72</v>
      </c>
      <c r="GP47">
        <v>60.72</v>
      </c>
      <c r="GQ47">
        <v>0</v>
      </c>
      <c r="GR47">
        <v>1236.2207000000001</v>
      </c>
      <c r="GS47">
        <v>1247.6780000000001</v>
      </c>
      <c r="GT47">
        <v>1236.2207000000001</v>
      </c>
      <c r="GU47">
        <v>1247.6780000000001</v>
      </c>
      <c r="GV47">
        <v>1247.6780000000001</v>
      </c>
      <c r="GW47">
        <v>1247.6780000000001</v>
      </c>
      <c r="GX47" t="s">
        <v>881</v>
      </c>
      <c r="GY47">
        <v>-9.4750000000000008E-3</v>
      </c>
      <c r="GZ47">
        <v>0</v>
      </c>
      <c r="HA47">
        <v>771.56</v>
      </c>
      <c r="HB47">
        <v>65</v>
      </c>
      <c r="HC47">
        <v>0.7</v>
      </c>
      <c r="HD47" t="s">
        <v>877</v>
      </c>
      <c r="HE47" t="s">
        <v>877</v>
      </c>
      <c r="HF47" t="s">
        <v>877</v>
      </c>
      <c r="HG47" t="s">
        <v>877</v>
      </c>
      <c r="HH47">
        <v>2230</v>
      </c>
      <c r="HI47">
        <v>2720423</v>
      </c>
      <c r="HJ47">
        <v>0</v>
      </c>
      <c r="HK47">
        <v>96607</v>
      </c>
      <c r="HL47">
        <v>1394728</v>
      </c>
      <c r="HM47">
        <v>1262225</v>
      </c>
      <c r="HN47">
        <v>0</v>
      </c>
      <c r="HO47">
        <v>0</v>
      </c>
      <c r="HP47">
        <v>0</v>
      </c>
      <c r="HQ47">
        <v>9.82</v>
      </c>
      <c r="HR47">
        <v>731825</v>
      </c>
      <c r="HS47">
        <v>987.12</v>
      </c>
      <c r="HT47">
        <v>987.12</v>
      </c>
      <c r="HU47">
        <v>987.12</v>
      </c>
      <c r="HV47">
        <v>0</v>
      </c>
      <c r="HW47">
        <v>0</v>
      </c>
      <c r="HX47" t="s">
        <v>882</v>
      </c>
      <c r="HY47">
        <v>987.12</v>
      </c>
      <c r="HZ47">
        <v>987.12</v>
      </c>
      <c r="IA47">
        <v>987.12</v>
      </c>
      <c r="IB47">
        <v>0</v>
      </c>
      <c r="IC47">
        <v>152</v>
      </c>
      <c r="ID47">
        <v>108.58320000000001</v>
      </c>
      <c r="IE47">
        <v>19.3</v>
      </c>
      <c r="IF47">
        <v>31.97</v>
      </c>
      <c r="IG47">
        <v>15.984999999999999</v>
      </c>
      <c r="IH47">
        <v>31.97</v>
      </c>
      <c r="II47">
        <v>31.97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11</v>
      </c>
      <c r="IV47">
        <v>2.75</v>
      </c>
      <c r="IW47">
        <v>139.44999999999999</v>
      </c>
      <c r="IX47">
        <v>34.862499999999997</v>
      </c>
      <c r="IY47">
        <v>139.44999999999999</v>
      </c>
      <c r="IZ47">
        <v>139.44999999999999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67.62</v>
      </c>
      <c r="JG47">
        <v>67.62</v>
      </c>
      <c r="JH47">
        <v>67.62</v>
      </c>
      <c r="JI47">
        <v>0</v>
      </c>
      <c r="JJ47">
        <v>1236.2207000000001</v>
      </c>
      <c r="JK47">
        <v>1236.2207000000001</v>
      </c>
      <c r="JL47" t="s">
        <v>883</v>
      </c>
      <c r="JM47">
        <v>-1.9869999999999999E-2</v>
      </c>
      <c r="JN47">
        <v>0</v>
      </c>
      <c r="JO47">
        <v>741.37</v>
      </c>
      <c r="JP47">
        <v>64</v>
      </c>
      <c r="JQ47">
        <v>0.7</v>
      </c>
      <c r="JR47">
        <v>43954.6104003125</v>
      </c>
      <c r="JS47">
        <v>1</v>
      </c>
      <c r="JT47">
        <v>2</v>
      </c>
    </row>
    <row r="48" spans="1:280" x14ac:dyDescent="0.25">
      <c r="A48">
        <v>2262</v>
      </c>
      <c r="B48">
        <v>2262</v>
      </c>
      <c r="C48" t="s">
        <v>100</v>
      </c>
      <c r="D48" t="s">
        <v>92</v>
      </c>
      <c r="E48" t="s">
        <v>101</v>
      </c>
      <c r="G48">
        <v>2230</v>
      </c>
      <c r="H48">
        <v>1200000</v>
      </c>
      <c r="I48">
        <v>0</v>
      </c>
      <c r="J48">
        <v>0</v>
      </c>
      <c r="K48">
        <v>195000</v>
      </c>
      <c r="L48">
        <v>75000</v>
      </c>
      <c r="M48">
        <v>0</v>
      </c>
      <c r="N48">
        <v>2000</v>
      </c>
      <c r="O48">
        <v>0</v>
      </c>
      <c r="P48">
        <v>9.02</v>
      </c>
      <c r="Q48">
        <v>275000</v>
      </c>
      <c r="R48">
        <v>511</v>
      </c>
      <c r="S48">
        <v>511</v>
      </c>
      <c r="T48">
        <v>511</v>
      </c>
      <c r="U48">
        <v>0</v>
      </c>
      <c r="V48" t="s">
        <v>875</v>
      </c>
      <c r="W48">
        <v>511</v>
      </c>
      <c r="X48">
        <v>511</v>
      </c>
      <c r="Y48">
        <v>511</v>
      </c>
      <c r="Z48">
        <v>0</v>
      </c>
      <c r="AA48">
        <v>64.7</v>
      </c>
      <c r="AB48">
        <v>56.21</v>
      </c>
      <c r="AC48">
        <v>12.8</v>
      </c>
      <c r="AD48">
        <v>2</v>
      </c>
      <c r="AE48">
        <v>1</v>
      </c>
      <c r="AF48">
        <v>2</v>
      </c>
      <c r="AG48">
        <v>2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5</v>
      </c>
      <c r="AT48">
        <v>1.25</v>
      </c>
      <c r="AU48">
        <v>62.02</v>
      </c>
      <c r="AV48">
        <v>15.505000000000001</v>
      </c>
      <c r="AW48">
        <v>62.02</v>
      </c>
      <c r="AX48">
        <v>62.02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83.97</v>
      </c>
      <c r="BE48">
        <v>83.97</v>
      </c>
      <c r="BF48">
        <v>83.97</v>
      </c>
      <c r="BG48">
        <v>0</v>
      </c>
      <c r="BH48">
        <v>667.33259999999996</v>
      </c>
      <c r="BI48">
        <v>681.73500000000001</v>
      </c>
      <c r="BJ48">
        <v>667.33259999999996</v>
      </c>
      <c r="BK48">
        <v>681.73500000000001</v>
      </c>
      <c r="BL48">
        <v>681.73500000000001</v>
      </c>
      <c r="BM48">
        <v>681.73500000000001</v>
      </c>
      <c r="BN48" t="s">
        <v>876</v>
      </c>
      <c r="BO48">
        <v>-5.3220000000000003E-3</v>
      </c>
      <c r="BP48">
        <v>0</v>
      </c>
      <c r="BQ48">
        <v>538.16</v>
      </c>
      <c r="BR48">
        <v>31</v>
      </c>
      <c r="BS48">
        <v>0.7</v>
      </c>
      <c r="BT48" t="s">
        <v>877</v>
      </c>
      <c r="BU48" t="s">
        <v>877</v>
      </c>
      <c r="BV48" t="s">
        <v>877</v>
      </c>
      <c r="BW48" t="s">
        <v>877</v>
      </c>
      <c r="BX48">
        <v>2230</v>
      </c>
      <c r="BY48">
        <v>1150000</v>
      </c>
      <c r="BZ48">
        <v>0</v>
      </c>
      <c r="CA48">
        <v>0</v>
      </c>
      <c r="CB48">
        <v>185000</v>
      </c>
      <c r="CC48">
        <v>75000</v>
      </c>
      <c r="CD48">
        <v>0</v>
      </c>
      <c r="CE48">
        <v>2000</v>
      </c>
      <c r="CF48">
        <v>0</v>
      </c>
      <c r="CG48">
        <v>9.02</v>
      </c>
      <c r="CH48">
        <v>265000</v>
      </c>
      <c r="CI48">
        <v>496.41</v>
      </c>
      <c r="CJ48">
        <v>496.41</v>
      </c>
      <c r="CK48">
        <v>496.41</v>
      </c>
      <c r="CL48">
        <v>0</v>
      </c>
      <c r="CM48">
        <v>0</v>
      </c>
      <c r="CN48" t="s">
        <v>878</v>
      </c>
      <c r="CO48">
        <v>496.41</v>
      </c>
      <c r="CP48">
        <v>496.41</v>
      </c>
      <c r="CQ48">
        <v>496.41</v>
      </c>
      <c r="CR48">
        <v>0</v>
      </c>
      <c r="CS48">
        <v>97</v>
      </c>
      <c r="CT48">
        <v>54.6051</v>
      </c>
      <c r="CU48">
        <v>12.8</v>
      </c>
      <c r="CV48">
        <v>6.47</v>
      </c>
      <c r="CW48">
        <v>3.2349999999999999</v>
      </c>
      <c r="CX48">
        <v>6.47</v>
      </c>
      <c r="CY48">
        <v>6.47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5</v>
      </c>
      <c r="DL48">
        <v>1.25</v>
      </c>
      <c r="DM48">
        <v>60.25</v>
      </c>
      <c r="DN48">
        <v>15.0625</v>
      </c>
      <c r="DO48">
        <v>60.25</v>
      </c>
      <c r="DP48">
        <v>60.25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83.97</v>
      </c>
      <c r="DW48">
        <v>83.97</v>
      </c>
      <c r="DX48">
        <v>83.97</v>
      </c>
      <c r="DY48">
        <v>0</v>
      </c>
      <c r="DZ48">
        <v>665.62649999999996</v>
      </c>
      <c r="EA48">
        <v>667.33259999999996</v>
      </c>
      <c r="EB48">
        <v>665.62649999999996</v>
      </c>
      <c r="EC48">
        <v>667.33259999999996</v>
      </c>
      <c r="ED48">
        <v>667.33259999999996</v>
      </c>
      <c r="EE48">
        <v>667.33259999999996</v>
      </c>
      <c r="EF48" t="s">
        <v>879</v>
      </c>
      <c r="EG48">
        <v>-7.7669999999999996E-3</v>
      </c>
      <c r="EH48">
        <v>0</v>
      </c>
      <c r="EI48">
        <v>529.67999999999995</v>
      </c>
      <c r="EJ48">
        <v>32</v>
      </c>
      <c r="EK48">
        <v>0.7</v>
      </c>
      <c r="EL48" t="s">
        <v>877</v>
      </c>
      <c r="EM48" t="s">
        <v>877</v>
      </c>
      <c r="EN48" t="s">
        <v>877</v>
      </c>
      <c r="EO48" t="s">
        <v>877</v>
      </c>
      <c r="EP48">
        <v>2230</v>
      </c>
      <c r="EQ48">
        <v>1244475</v>
      </c>
      <c r="ER48" s="22">
        <v>0</v>
      </c>
      <c r="ES48">
        <v>49673</v>
      </c>
      <c r="ET48">
        <v>405828</v>
      </c>
      <c r="EU48">
        <v>311241</v>
      </c>
      <c r="EV48">
        <v>0</v>
      </c>
      <c r="EW48">
        <v>0</v>
      </c>
      <c r="EX48">
        <v>0</v>
      </c>
      <c r="EY48">
        <v>9.02</v>
      </c>
      <c r="EZ48">
        <v>374237</v>
      </c>
      <c r="FA48">
        <v>495.4</v>
      </c>
      <c r="FB48">
        <v>495.4</v>
      </c>
      <c r="FC48">
        <v>495.4</v>
      </c>
      <c r="FD48">
        <v>0</v>
      </c>
      <c r="FE48">
        <v>0</v>
      </c>
      <c r="FF48" t="s">
        <v>880</v>
      </c>
      <c r="FG48">
        <v>495.4</v>
      </c>
      <c r="FH48">
        <v>495.4</v>
      </c>
      <c r="FI48">
        <v>495.4</v>
      </c>
      <c r="FJ48">
        <v>0</v>
      </c>
      <c r="FK48">
        <v>96</v>
      </c>
      <c r="FL48">
        <v>54.494</v>
      </c>
      <c r="FM48">
        <v>12.8</v>
      </c>
      <c r="FN48">
        <v>7.76</v>
      </c>
      <c r="FO48">
        <v>3.88</v>
      </c>
      <c r="FP48">
        <v>7.76</v>
      </c>
      <c r="FQ48">
        <v>7.76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6</v>
      </c>
      <c r="GD48">
        <v>1.5</v>
      </c>
      <c r="GE48">
        <v>54.33</v>
      </c>
      <c r="GF48">
        <v>13.5825</v>
      </c>
      <c r="GG48">
        <v>54.33</v>
      </c>
      <c r="GH48">
        <v>54.33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83.97</v>
      </c>
      <c r="GO48">
        <v>83.97</v>
      </c>
      <c r="GP48">
        <v>83.97</v>
      </c>
      <c r="GQ48">
        <v>0</v>
      </c>
      <c r="GR48">
        <v>659.83450000000005</v>
      </c>
      <c r="GS48">
        <v>665.62649999999996</v>
      </c>
      <c r="GT48">
        <v>659.83450000000005</v>
      </c>
      <c r="GU48">
        <v>665.62649999999996</v>
      </c>
      <c r="GV48">
        <v>665.62649999999996</v>
      </c>
      <c r="GW48">
        <v>665.62649999999996</v>
      </c>
      <c r="GX48" t="s">
        <v>881</v>
      </c>
      <c r="GY48">
        <v>-2.1312999999999999E-2</v>
      </c>
      <c r="GZ48">
        <v>0</v>
      </c>
      <c r="HA48">
        <v>755.42</v>
      </c>
      <c r="HB48">
        <v>61</v>
      </c>
      <c r="HC48">
        <v>0.7</v>
      </c>
      <c r="HD48" t="s">
        <v>877</v>
      </c>
      <c r="HE48" t="s">
        <v>877</v>
      </c>
      <c r="HF48" t="s">
        <v>877</v>
      </c>
      <c r="HG48" t="s">
        <v>877</v>
      </c>
      <c r="HH48">
        <v>2230</v>
      </c>
      <c r="HI48">
        <v>1195517</v>
      </c>
      <c r="HJ48">
        <v>0</v>
      </c>
      <c r="HK48">
        <v>44831</v>
      </c>
      <c r="HL48">
        <v>668635</v>
      </c>
      <c r="HM48">
        <v>230569</v>
      </c>
      <c r="HN48">
        <v>0</v>
      </c>
      <c r="HO48">
        <v>0</v>
      </c>
      <c r="HP48">
        <v>0</v>
      </c>
      <c r="HQ48">
        <v>9.66</v>
      </c>
      <c r="HR48">
        <v>369237</v>
      </c>
      <c r="HS48">
        <v>492.45</v>
      </c>
      <c r="HT48">
        <v>492.45</v>
      </c>
      <c r="HU48">
        <v>492.45</v>
      </c>
      <c r="HV48">
        <v>0</v>
      </c>
      <c r="HW48">
        <v>0</v>
      </c>
      <c r="HX48" t="s">
        <v>882</v>
      </c>
      <c r="HY48">
        <v>492.45</v>
      </c>
      <c r="HZ48">
        <v>492.45</v>
      </c>
      <c r="IA48">
        <v>492.45</v>
      </c>
      <c r="IB48">
        <v>0</v>
      </c>
      <c r="IC48">
        <v>84</v>
      </c>
      <c r="ID48">
        <v>54.169499999999999</v>
      </c>
      <c r="IE48">
        <v>8.4</v>
      </c>
      <c r="IF48">
        <v>4.58</v>
      </c>
      <c r="IG48">
        <v>2.29</v>
      </c>
      <c r="IH48">
        <v>4.58</v>
      </c>
      <c r="II48">
        <v>4.58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9</v>
      </c>
      <c r="IV48">
        <v>2.25</v>
      </c>
      <c r="IW48">
        <v>66.7</v>
      </c>
      <c r="IX48">
        <v>16.675000000000001</v>
      </c>
      <c r="IY48">
        <v>66.7</v>
      </c>
      <c r="IZ48">
        <v>66.7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83.6</v>
      </c>
      <c r="JG48">
        <v>83.6</v>
      </c>
      <c r="JH48">
        <v>83.6</v>
      </c>
      <c r="JI48">
        <v>0</v>
      </c>
      <c r="JJ48">
        <v>659.83450000000005</v>
      </c>
      <c r="JK48">
        <v>659.83450000000005</v>
      </c>
      <c r="JL48" t="s">
        <v>883</v>
      </c>
      <c r="JM48">
        <v>-1.6063999999999998E-2</v>
      </c>
      <c r="JN48">
        <v>0</v>
      </c>
      <c r="JO48">
        <v>749.8</v>
      </c>
      <c r="JP48">
        <v>66</v>
      </c>
      <c r="JQ48">
        <v>0.7</v>
      </c>
      <c r="JR48">
        <v>43954.6104003125</v>
      </c>
      <c r="JS48">
        <v>1</v>
      </c>
      <c r="JT48">
        <v>2</v>
      </c>
    </row>
    <row r="49" spans="1:280" x14ac:dyDescent="0.25">
      <c r="A49">
        <v>1944</v>
      </c>
      <c r="B49">
        <v>1944</v>
      </c>
      <c r="C49" t="s">
        <v>102</v>
      </c>
      <c r="D49" t="s">
        <v>103</v>
      </c>
      <c r="E49" t="s">
        <v>104</v>
      </c>
      <c r="G49">
        <v>2230</v>
      </c>
      <c r="H49">
        <v>9350000</v>
      </c>
      <c r="I49">
        <v>0</v>
      </c>
      <c r="J49">
        <v>0</v>
      </c>
      <c r="K49">
        <v>118000</v>
      </c>
      <c r="L49">
        <v>200000</v>
      </c>
      <c r="M49">
        <v>0</v>
      </c>
      <c r="N49">
        <v>360000</v>
      </c>
      <c r="O49">
        <v>0</v>
      </c>
      <c r="P49">
        <v>9.68</v>
      </c>
      <c r="Q49">
        <v>1988500</v>
      </c>
      <c r="R49">
        <v>2380</v>
      </c>
      <c r="S49">
        <v>2380</v>
      </c>
      <c r="T49">
        <v>2380</v>
      </c>
      <c r="U49">
        <v>0</v>
      </c>
      <c r="V49" t="s">
        <v>875</v>
      </c>
      <c r="W49">
        <v>2380</v>
      </c>
      <c r="X49">
        <v>2380</v>
      </c>
      <c r="Y49">
        <v>2380</v>
      </c>
      <c r="Z49">
        <v>0</v>
      </c>
      <c r="AA49">
        <v>336</v>
      </c>
      <c r="AB49">
        <v>261.8</v>
      </c>
      <c r="AC49">
        <v>7.5</v>
      </c>
      <c r="AD49">
        <v>40</v>
      </c>
      <c r="AE49">
        <v>20</v>
      </c>
      <c r="AF49">
        <v>40</v>
      </c>
      <c r="AG49">
        <v>40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12</v>
      </c>
      <c r="AT49">
        <v>3</v>
      </c>
      <c r="AU49">
        <v>182</v>
      </c>
      <c r="AV49">
        <v>45.5</v>
      </c>
      <c r="AW49">
        <v>182</v>
      </c>
      <c r="AX49">
        <v>182</v>
      </c>
      <c r="AY49">
        <v>0</v>
      </c>
      <c r="AZ49">
        <v>0</v>
      </c>
      <c r="BA49">
        <v>37.549999999999997</v>
      </c>
      <c r="BB49">
        <v>0</v>
      </c>
      <c r="BC49">
        <v>37.549999999999997</v>
      </c>
      <c r="BD49">
        <v>0</v>
      </c>
      <c r="BE49">
        <v>0</v>
      </c>
      <c r="BF49">
        <v>0</v>
      </c>
      <c r="BG49">
        <v>0</v>
      </c>
      <c r="BH49">
        <v>2442.1581000000001</v>
      </c>
      <c r="BI49">
        <v>2717.8</v>
      </c>
      <c r="BJ49">
        <v>2772.7881000000002</v>
      </c>
      <c r="BK49">
        <v>2755.35</v>
      </c>
      <c r="BL49">
        <v>2717.8</v>
      </c>
      <c r="BM49">
        <v>2772.7881000000002</v>
      </c>
      <c r="BN49" t="s">
        <v>876</v>
      </c>
      <c r="BO49">
        <v>-1.503E-3</v>
      </c>
      <c r="BP49">
        <v>0</v>
      </c>
      <c r="BQ49">
        <v>835.5</v>
      </c>
      <c r="BR49">
        <v>68</v>
      </c>
      <c r="BS49">
        <v>0.7</v>
      </c>
      <c r="BT49" t="s">
        <v>877</v>
      </c>
      <c r="BU49" t="s">
        <v>877</v>
      </c>
      <c r="BV49" t="s">
        <v>877</v>
      </c>
      <c r="BW49" t="s">
        <v>877</v>
      </c>
      <c r="BX49">
        <v>2230</v>
      </c>
      <c r="BY49">
        <v>8980000</v>
      </c>
      <c r="BZ49">
        <v>0</v>
      </c>
      <c r="CA49">
        <v>0</v>
      </c>
      <c r="CB49">
        <v>100000</v>
      </c>
      <c r="CC49">
        <v>140000</v>
      </c>
      <c r="CD49">
        <v>170000</v>
      </c>
      <c r="CE49">
        <v>350000</v>
      </c>
      <c r="CF49">
        <v>0</v>
      </c>
      <c r="CG49">
        <v>9.68</v>
      </c>
      <c r="CH49">
        <v>1640000</v>
      </c>
      <c r="CI49">
        <v>2112.4299999999998</v>
      </c>
      <c r="CJ49">
        <v>2397.21</v>
      </c>
      <c r="CK49">
        <v>2112.4299999999998</v>
      </c>
      <c r="CL49">
        <v>284.77999999999997</v>
      </c>
      <c r="CM49">
        <v>0</v>
      </c>
      <c r="CN49" t="s">
        <v>878</v>
      </c>
      <c r="CO49">
        <v>2112.4299999999998</v>
      </c>
      <c r="CP49">
        <v>2397.21</v>
      </c>
      <c r="CQ49">
        <v>2112.4299999999998</v>
      </c>
      <c r="CR49">
        <v>284.77999999999997</v>
      </c>
      <c r="CS49">
        <v>322</v>
      </c>
      <c r="CT49">
        <v>263.69310000000002</v>
      </c>
      <c r="CU49">
        <v>7.5</v>
      </c>
      <c r="CV49">
        <v>30.88</v>
      </c>
      <c r="CW49">
        <v>15.44</v>
      </c>
      <c r="CX49">
        <v>36.67</v>
      </c>
      <c r="CY49">
        <v>30.88</v>
      </c>
      <c r="CZ49">
        <v>5.79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12</v>
      </c>
      <c r="DL49">
        <v>3</v>
      </c>
      <c r="DM49">
        <v>160.38</v>
      </c>
      <c r="DN49">
        <v>40.094999999999999</v>
      </c>
      <c r="DO49">
        <v>182</v>
      </c>
      <c r="DP49">
        <v>160.38</v>
      </c>
      <c r="DQ49">
        <v>21.62</v>
      </c>
      <c r="DR49">
        <v>0</v>
      </c>
      <c r="DS49">
        <v>37.549999999999997</v>
      </c>
      <c r="DT49">
        <v>0</v>
      </c>
      <c r="DU49">
        <v>37.549999999999997</v>
      </c>
      <c r="DV49">
        <v>0</v>
      </c>
      <c r="DW49">
        <v>0</v>
      </c>
      <c r="DX49">
        <v>0</v>
      </c>
      <c r="DY49">
        <v>0</v>
      </c>
      <c r="DZ49">
        <v>2470.2413999999999</v>
      </c>
      <c r="EA49">
        <v>2442.1581000000001</v>
      </c>
      <c r="EB49">
        <v>2798.7588999999998</v>
      </c>
      <c r="EC49">
        <v>2772.7881000000002</v>
      </c>
      <c r="ED49">
        <v>2470.2413999999999</v>
      </c>
      <c r="EE49">
        <v>2798.7588999999998</v>
      </c>
      <c r="EF49" t="s">
        <v>879</v>
      </c>
      <c r="EG49">
        <v>-1.936E-3</v>
      </c>
      <c r="EH49">
        <v>0</v>
      </c>
      <c r="EI49">
        <v>682.8</v>
      </c>
      <c r="EJ49">
        <v>54</v>
      </c>
      <c r="EK49">
        <v>0.7</v>
      </c>
      <c r="EL49" t="s">
        <v>877</v>
      </c>
      <c r="EM49" t="s">
        <v>877</v>
      </c>
      <c r="EN49" t="s">
        <v>877</v>
      </c>
      <c r="EO49" t="s">
        <v>877</v>
      </c>
      <c r="EP49">
        <v>2230</v>
      </c>
      <c r="EQ49">
        <v>8907694</v>
      </c>
      <c r="ER49" s="22">
        <v>0</v>
      </c>
      <c r="ES49">
        <v>242751</v>
      </c>
      <c r="ET49">
        <v>248910</v>
      </c>
      <c r="EU49">
        <v>448721</v>
      </c>
      <c r="EV49">
        <v>0</v>
      </c>
      <c r="EW49">
        <v>397357</v>
      </c>
      <c r="EX49">
        <v>0</v>
      </c>
      <c r="EY49">
        <v>9.68</v>
      </c>
      <c r="EZ49">
        <v>1906891</v>
      </c>
      <c r="FA49">
        <v>2128.56</v>
      </c>
      <c r="FB49">
        <v>2410.4899999999998</v>
      </c>
      <c r="FC49">
        <v>2128.56</v>
      </c>
      <c r="FD49">
        <v>281.93</v>
      </c>
      <c r="FE49">
        <v>0</v>
      </c>
      <c r="FF49" t="s">
        <v>880</v>
      </c>
      <c r="FG49">
        <v>2128.56</v>
      </c>
      <c r="FH49">
        <v>2410.4899999999998</v>
      </c>
      <c r="FI49">
        <v>2128.56</v>
      </c>
      <c r="FJ49">
        <v>281.93</v>
      </c>
      <c r="FK49">
        <v>295</v>
      </c>
      <c r="FL49">
        <v>265.15390000000002</v>
      </c>
      <c r="FM49">
        <v>7.5</v>
      </c>
      <c r="FN49">
        <v>35.71</v>
      </c>
      <c r="FO49">
        <v>17.855</v>
      </c>
      <c r="FP49">
        <v>41.13</v>
      </c>
      <c r="FQ49">
        <v>35.71</v>
      </c>
      <c r="FR49">
        <v>5.42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13</v>
      </c>
      <c r="GD49">
        <v>3.25</v>
      </c>
      <c r="GE49">
        <v>191.69</v>
      </c>
      <c r="GF49">
        <v>47.922499999999999</v>
      </c>
      <c r="GG49">
        <v>217</v>
      </c>
      <c r="GH49">
        <v>191.69</v>
      </c>
      <c r="GI49">
        <v>25.31</v>
      </c>
      <c r="GJ49">
        <v>0</v>
      </c>
      <c r="GK49">
        <v>37.549999999999997</v>
      </c>
      <c r="GL49">
        <v>0</v>
      </c>
      <c r="GM49">
        <v>37.549999999999997</v>
      </c>
      <c r="GN49">
        <v>0</v>
      </c>
      <c r="GO49">
        <v>0</v>
      </c>
      <c r="GP49">
        <v>0</v>
      </c>
      <c r="GQ49">
        <v>0</v>
      </c>
      <c r="GR49">
        <v>2436.7474999999999</v>
      </c>
      <c r="GS49">
        <v>2470.2413999999999</v>
      </c>
      <c r="GT49">
        <v>2757.895</v>
      </c>
      <c r="GU49">
        <v>2798.7588999999998</v>
      </c>
      <c r="GV49">
        <v>2470.2413999999999</v>
      </c>
      <c r="GW49">
        <v>2798.7588999999998</v>
      </c>
      <c r="GX49" t="s">
        <v>881</v>
      </c>
      <c r="GY49">
        <v>-3.7499999999999999E-3</v>
      </c>
      <c r="GZ49">
        <v>0</v>
      </c>
      <c r="HA49">
        <v>791.08</v>
      </c>
      <c r="HB49">
        <v>66</v>
      </c>
      <c r="HC49">
        <v>0.7</v>
      </c>
      <c r="HD49" t="s">
        <v>877</v>
      </c>
      <c r="HE49" t="s">
        <v>877</v>
      </c>
      <c r="HF49" t="s">
        <v>877</v>
      </c>
      <c r="HG49" t="s">
        <v>877</v>
      </c>
      <c r="HH49">
        <v>2230</v>
      </c>
      <c r="HI49">
        <v>8164062</v>
      </c>
      <c r="HJ49">
        <v>0</v>
      </c>
      <c r="HK49">
        <v>230132</v>
      </c>
      <c r="HL49">
        <v>82139</v>
      </c>
      <c r="HM49">
        <v>118543</v>
      </c>
      <c r="HN49">
        <v>0</v>
      </c>
      <c r="HO49">
        <v>359650</v>
      </c>
      <c r="HP49">
        <v>0</v>
      </c>
      <c r="HQ49">
        <v>9.27</v>
      </c>
      <c r="HR49">
        <v>1640686</v>
      </c>
      <c r="HS49">
        <v>2117.75</v>
      </c>
      <c r="HT49">
        <v>2386.4699999999998</v>
      </c>
      <c r="HU49">
        <v>2117.75</v>
      </c>
      <c r="HV49">
        <v>268.72000000000003</v>
      </c>
      <c r="HW49">
        <v>0</v>
      </c>
      <c r="HX49" t="s">
        <v>882</v>
      </c>
      <c r="HY49">
        <v>2117.75</v>
      </c>
      <c r="HZ49">
        <v>2386.4699999999998</v>
      </c>
      <c r="IA49">
        <v>2117.75</v>
      </c>
      <c r="IB49">
        <v>268.72000000000003</v>
      </c>
      <c r="IC49">
        <v>254</v>
      </c>
      <c r="ID49">
        <v>254</v>
      </c>
      <c r="IE49">
        <v>0</v>
      </c>
      <c r="IF49">
        <v>33.96</v>
      </c>
      <c r="IG49">
        <v>16.98</v>
      </c>
      <c r="IH49">
        <v>39.33</v>
      </c>
      <c r="II49">
        <v>33.96</v>
      </c>
      <c r="IJ49">
        <v>5.37</v>
      </c>
      <c r="IK49">
        <v>0.98</v>
      </c>
      <c r="IL49">
        <v>0.98</v>
      </c>
      <c r="IM49">
        <v>0.98</v>
      </c>
      <c r="IN49">
        <v>0.98</v>
      </c>
      <c r="IO49">
        <v>0</v>
      </c>
      <c r="IP49">
        <v>0</v>
      </c>
      <c r="IQ49">
        <v>0</v>
      </c>
      <c r="IR49">
        <v>0</v>
      </c>
      <c r="IS49">
        <v>0</v>
      </c>
      <c r="IT49">
        <v>0</v>
      </c>
      <c r="IU49">
        <v>16</v>
      </c>
      <c r="IV49">
        <v>4</v>
      </c>
      <c r="IW49">
        <v>172.15</v>
      </c>
      <c r="IX49">
        <v>43.037500000000001</v>
      </c>
      <c r="IY49">
        <v>194</v>
      </c>
      <c r="IZ49">
        <v>172.15</v>
      </c>
      <c r="JA49">
        <v>21.85</v>
      </c>
      <c r="JB49">
        <v>0</v>
      </c>
      <c r="JC49">
        <v>44.28</v>
      </c>
      <c r="JD49">
        <v>0</v>
      </c>
      <c r="JE49">
        <v>44.28</v>
      </c>
      <c r="JF49">
        <v>0</v>
      </c>
      <c r="JG49">
        <v>0</v>
      </c>
      <c r="JH49">
        <v>0</v>
      </c>
      <c r="JI49">
        <v>0</v>
      </c>
      <c r="JJ49">
        <v>2436.7474999999999</v>
      </c>
      <c r="JK49">
        <v>2757.895</v>
      </c>
      <c r="JL49" t="s">
        <v>883</v>
      </c>
      <c r="JM49">
        <v>-4.1770000000000002E-3</v>
      </c>
      <c r="JN49">
        <v>0</v>
      </c>
      <c r="JO49">
        <v>687.49</v>
      </c>
      <c r="JP49">
        <v>56</v>
      </c>
      <c r="JQ49">
        <v>0.7</v>
      </c>
      <c r="JR49">
        <v>43954.6104003125</v>
      </c>
      <c r="JS49">
        <v>1</v>
      </c>
      <c r="JT49">
        <v>2</v>
      </c>
    </row>
    <row r="50" spans="1:280" x14ac:dyDescent="0.25">
      <c r="A50">
        <v>4221</v>
      </c>
      <c r="B50">
        <v>1944</v>
      </c>
      <c r="D50" t="s">
        <v>103</v>
      </c>
      <c r="E50" t="s">
        <v>104</v>
      </c>
      <c r="F50" t="s">
        <v>907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T50">
        <v>0</v>
      </c>
      <c r="U50">
        <v>0</v>
      </c>
      <c r="V50" t="s">
        <v>875</v>
      </c>
      <c r="W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G50">
        <v>0</v>
      </c>
      <c r="AH50">
        <v>0</v>
      </c>
      <c r="AI50">
        <v>0</v>
      </c>
      <c r="AJ50">
        <v>0</v>
      </c>
      <c r="AL50">
        <v>0</v>
      </c>
      <c r="AM50">
        <v>0</v>
      </c>
      <c r="AN50">
        <v>0</v>
      </c>
      <c r="AO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X50">
        <v>0</v>
      </c>
      <c r="AY50">
        <v>0</v>
      </c>
      <c r="AZ50">
        <v>0</v>
      </c>
      <c r="BB50">
        <v>0</v>
      </c>
      <c r="BC50">
        <v>0</v>
      </c>
      <c r="BD50">
        <v>0</v>
      </c>
      <c r="BF50">
        <v>0</v>
      </c>
      <c r="BG50">
        <v>0</v>
      </c>
      <c r="BH50">
        <v>72.53</v>
      </c>
      <c r="BI50">
        <v>0</v>
      </c>
      <c r="BL50">
        <v>72.53</v>
      </c>
      <c r="BN50" t="s">
        <v>876</v>
      </c>
      <c r="BO50">
        <v>0</v>
      </c>
      <c r="BP50">
        <v>0</v>
      </c>
      <c r="BQ50">
        <v>0</v>
      </c>
      <c r="BR50">
        <v>0</v>
      </c>
      <c r="BS50">
        <v>0</v>
      </c>
      <c r="BT50" t="s">
        <v>877</v>
      </c>
      <c r="BU50" t="s">
        <v>877</v>
      </c>
      <c r="BV50" t="s">
        <v>877</v>
      </c>
      <c r="BW50" t="s">
        <v>877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71.180000000000007</v>
      </c>
      <c r="CK50">
        <v>71.180000000000007</v>
      </c>
      <c r="CL50">
        <v>0</v>
      </c>
      <c r="CM50">
        <v>0</v>
      </c>
      <c r="CN50" t="s">
        <v>878</v>
      </c>
      <c r="CO50">
        <v>71.180000000000007</v>
      </c>
      <c r="CQ50">
        <v>71.180000000000007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Y50">
        <v>0</v>
      </c>
      <c r="CZ50">
        <v>0</v>
      </c>
      <c r="DA50">
        <v>0</v>
      </c>
      <c r="DB50">
        <v>0</v>
      </c>
      <c r="DD50">
        <v>0</v>
      </c>
      <c r="DE50">
        <v>0</v>
      </c>
      <c r="DF50">
        <v>0</v>
      </c>
      <c r="DG50">
        <v>0</v>
      </c>
      <c r="DI50">
        <v>0</v>
      </c>
      <c r="DJ50">
        <v>0</v>
      </c>
      <c r="DK50">
        <v>0</v>
      </c>
      <c r="DL50">
        <v>0</v>
      </c>
      <c r="DM50">
        <v>5.4</v>
      </c>
      <c r="DN50">
        <v>1.35</v>
      </c>
      <c r="DP50">
        <v>5.4</v>
      </c>
      <c r="DQ50">
        <v>0</v>
      </c>
      <c r="DR50">
        <v>0</v>
      </c>
      <c r="DT50">
        <v>0</v>
      </c>
      <c r="DU50">
        <v>0</v>
      </c>
      <c r="DV50">
        <v>0</v>
      </c>
      <c r="DX50">
        <v>0</v>
      </c>
      <c r="DY50">
        <v>0</v>
      </c>
      <c r="DZ50">
        <v>70.692499999999995</v>
      </c>
      <c r="EA50">
        <v>72.53</v>
      </c>
      <c r="ED50">
        <v>72.53</v>
      </c>
      <c r="EF50" t="s">
        <v>879</v>
      </c>
      <c r="EG50">
        <v>-1.936E-3</v>
      </c>
      <c r="EH50">
        <v>0</v>
      </c>
      <c r="EI50">
        <v>0</v>
      </c>
      <c r="EJ50">
        <v>0</v>
      </c>
      <c r="EK50">
        <v>0</v>
      </c>
      <c r="EL50" t="s">
        <v>877</v>
      </c>
      <c r="EM50" t="s">
        <v>877</v>
      </c>
      <c r="EN50" t="s">
        <v>877</v>
      </c>
      <c r="EO50" t="s">
        <v>877</v>
      </c>
      <c r="EQ50">
        <v>0</v>
      </c>
      <c r="ER50" s="22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69.14</v>
      </c>
      <c r="FC50">
        <v>69.14</v>
      </c>
      <c r="FD50">
        <v>0</v>
      </c>
      <c r="FE50">
        <v>0</v>
      </c>
      <c r="FF50" t="s">
        <v>880</v>
      </c>
      <c r="FG50">
        <v>69.14</v>
      </c>
      <c r="FI50">
        <v>69.14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Q50">
        <v>0</v>
      </c>
      <c r="FR50">
        <v>0</v>
      </c>
      <c r="FS50">
        <v>0</v>
      </c>
      <c r="FT50">
        <v>0</v>
      </c>
      <c r="FV50">
        <v>0</v>
      </c>
      <c r="FW50">
        <v>0</v>
      </c>
      <c r="FX50">
        <v>0</v>
      </c>
      <c r="FY50">
        <v>0</v>
      </c>
      <c r="GA50">
        <v>0</v>
      </c>
      <c r="GB50">
        <v>0</v>
      </c>
      <c r="GC50">
        <v>0</v>
      </c>
      <c r="GD50">
        <v>0</v>
      </c>
      <c r="GE50">
        <v>6.21</v>
      </c>
      <c r="GF50">
        <v>1.5525</v>
      </c>
      <c r="GH50">
        <v>6.21</v>
      </c>
      <c r="GI50">
        <v>0</v>
      </c>
      <c r="GJ50">
        <v>0</v>
      </c>
      <c r="GL50">
        <v>0</v>
      </c>
      <c r="GM50">
        <v>0</v>
      </c>
      <c r="GN50">
        <v>0</v>
      </c>
      <c r="GP50">
        <v>0</v>
      </c>
      <c r="GQ50">
        <v>0</v>
      </c>
      <c r="GR50">
        <v>66.352500000000006</v>
      </c>
      <c r="GS50">
        <v>70.692499999999995</v>
      </c>
      <c r="GV50">
        <v>70.692499999999995</v>
      </c>
      <c r="GX50" t="s">
        <v>881</v>
      </c>
      <c r="GY50">
        <v>0</v>
      </c>
      <c r="GZ50">
        <v>0</v>
      </c>
      <c r="HA50">
        <v>0</v>
      </c>
      <c r="HB50">
        <v>0</v>
      </c>
      <c r="HC50">
        <v>0</v>
      </c>
      <c r="HD50" t="s">
        <v>877</v>
      </c>
      <c r="HE50" t="s">
        <v>877</v>
      </c>
      <c r="HF50" t="s">
        <v>877</v>
      </c>
      <c r="HG50" t="s">
        <v>877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65.03</v>
      </c>
      <c r="HU50">
        <v>65.03</v>
      </c>
      <c r="HV50">
        <v>0</v>
      </c>
      <c r="HW50">
        <v>0</v>
      </c>
      <c r="HX50" t="s">
        <v>882</v>
      </c>
      <c r="HY50">
        <v>65.03</v>
      </c>
      <c r="IA50">
        <v>65.03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I50">
        <v>0</v>
      </c>
      <c r="IJ50">
        <v>0</v>
      </c>
      <c r="IK50">
        <v>0</v>
      </c>
      <c r="IL50">
        <v>0</v>
      </c>
      <c r="IN50">
        <v>0</v>
      </c>
      <c r="IO50">
        <v>0</v>
      </c>
      <c r="IP50">
        <v>0</v>
      </c>
      <c r="IQ50">
        <v>0</v>
      </c>
      <c r="IS50">
        <v>0</v>
      </c>
      <c r="IT50">
        <v>0</v>
      </c>
      <c r="IU50">
        <v>0</v>
      </c>
      <c r="IV50">
        <v>0</v>
      </c>
      <c r="IW50">
        <v>5.29</v>
      </c>
      <c r="IX50">
        <v>1.3225</v>
      </c>
      <c r="IZ50">
        <v>5.29</v>
      </c>
      <c r="JA50">
        <v>0</v>
      </c>
      <c r="JB50">
        <v>0</v>
      </c>
      <c r="JD50">
        <v>0</v>
      </c>
      <c r="JE50">
        <v>0</v>
      </c>
      <c r="JF50">
        <v>0</v>
      </c>
      <c r="JH50">
        <v>0</v>
      </c>
      <c r="JI50">
        <v>0</v>
      </c>
      <c r="JJ50">
        <v>66.352500000000006</v>
      </c>
      <c r="JL50" t="s">
        <v>883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43954.6104003125</v>
      </c>
      <c r="JS50">
        <v>1</v>
      </c>
      <c r="JT50">
        <v>3</v>
      </c>
    </row>
    <row r="51" spans="1:280" x14ac:dyDescent="0.25">
      <c r="A51">
        <v>1945</v>
      </c>
      <c r="B51">
        <v>1945</v>
      </c>
      <c r="C51" t="s">
        <v>105</v>
      </c>
      <c r="D51" t="s">
        <v>103</v>
      </c>
      <c r="E51" t="s">
        <v>106</v>
      </c>
      <c r="G51">
        <v>2230</v>
      </c>
      <c r="H51">
        <v>3765785</v>
      </c>
      <c r="I51">
        <v>0</v>
      </c>
      <c r="J51">
        <v>0</v>
      </c>
      <c r="K51">
        <v>31000</v>
      </c>
      <c r="L51">
        <v>85000</v>
      </c>
      <c r="M51">
        <v>0</v>
      </c>
      <c r="N51">
        <v>0</v>
      </c>
      <c r="O51">
        <v>0</v>
      </c>
      <c r="P51">
        <v>8.6199999999999992</v>
      </c>
      <c r="Q51">
        <v>974792</v>
      </c>
      <c r="R51">
        <v>725</v>
      </c>
      <c r="S51">
        <v>725</v>
      </c>
      <c r="T51">
        <v>725</v>
      </c>
      <c r="U51">
        <v>0</v>
      </c>
      <c r="V51" t="s">
        <v>875</v>
      </c>
      <c r="W51">
        <v>725</v>
      </c>
      <c r="X51">
        <v>725</v>
      </c>
      <c r="Y51">
        <v>725</v>
      </c>
      <c r="Z51">
        <v>0</v>
      </c>
      <c r="AA51">
        <v>136</v>
      </c>
      <c r="AB51">
        <v>79.75</v>
      </c>
      <c r="AC51">
        <v>40.1</v>
      </c>
      <c r="AD51">
        <v>4</v>
      </c>
      <c r="AE51">
        <v>2</v>
      </c>
      <c r="AF51">
        <v>4</v>
      </c>
      <c r="AG51">
        <v>4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</v>
      </c>
      <c r="AT51">
        <v>0.25</v>
      </c>
      <c r="AU51">
        <v>87.03</v>
      </c>
      <c r="AV51">
        <v>21.7575</v>
      </c>
      <c r="AW51">
        <v>87.03</v>
      </c>
      <c r="AX51">
        <v>87.03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83.83</v>
      </c>
      <c r="BE51">
        <v>83.83</v>
      </c>
      <c r="BF51">
        <v>83.83</v>
      </c>
      <c r="BG51">
        <v>0</v>
      </c>
      <c r="BH51">
        <v>929.49940000000004</v>
      </c>
      <c r="BI51">
        <v>952.6875</v>
      </c>
      <c r="BJ51">
        <v>929.49940000000004</v>
      </c>
      <c r="BK51">
        <v>952.6875</v>
      </c>
      <c r="BL51">
        <v>952.6875</v>
      </c>
      <c r="BM51">
        <v>952.6875</v>
      </c>
      <c r="BN51" t="s">
        <v>876</v>
      </c>
      <c r="BO51">
        <v>-6.6239999999999997E-3</v>
      </c>
      <c r="BP51">
        <v>0</v>
      </c>
      <c r="BQ51">
        <v>1344.54</v>
      </c>
      <c r="BR51">
        <v>81</v>
      </c>
      <c r="BS51">
        <v>0.8</v>
      </c>
      <c r="BT51" t="s">
        <v>877</v>
      </c>
      <c r="BU51" t="s">
        <v>877</v>
      </c>
      <c r="BV51" t="s">
        <v>877</v>
      </c>
      <c r="BW51" t="s">
        <v>877</v>
      </c>
      <c r="BX51">
        <v>2230</v>
      </c>
      <c r="BY51">
        <v>3728500</v>
      </c>
      <c r="BZ51">
        <v>0</v>
      </c>
      <c r="CA51">
        <v>0</v>
      </c>
      <c r="CB51">
        <v>20000</v>
      </c>
      <c r="CC51">
        <v>65000</v>
      </c>
      <c r="CD51">
        <v>0</v>
      </c>
      <c r="CE51">
        <v>0</v>
      </c>
      <c r="CF51">
        <v>0</v>
      </c>
      <c r="CG51">
        <v>8.6199999999999992</v>
      </c>
      <c r="CH51">
        <v>957678</v>
      </c>
      <c r="CI51">
        <v>705.79</v>
      </c>
      <c r="CJ51">
        <v>705.79</v>
      </c>
      <c r="CK51">
        <v>705.79</v>
      </c>
      <c r="CL51">
        <v>0</v>
      </c>
      <c r="CM51">
        <v>0</v>
      </c>
      <c r="CN51" t="s">
        <v>878</v>
      </c>
      <c r="CO51">
        <v>705.79</v>
      </c>
      <c r="CP51">
        <v>705.79</v>
      </c>
      <c r="CQ51">
        <v>705.79</v>
      </c>
      <c r="CR51">
        <v>0</v>
      </c>
      <c r="CS51">
        <v>131</v>
      </c>
      <c r="CT51">
        <v>77.636899999999997</v>
      </c>
      <c r="CU51">
        <v>40.1</v>
      </c>
      <c r="CV51">
        <v>1.42</v>
      </c>
      <c r="CW51">
        <v>0.71</v>
      </c>
      <c r="CX51">
        <v>1.42</v>
      </c>
      <c r="CY51">
        <v>1.42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1</v>
      </c>
      <c r="DL51">
        <v>0.25</v>
      </c>
      <c r="DM51">
        <v>84.73</v>
      </c>
      <c r="DN51">
        <v>21.182500000000001</v>
      </c>
      <c r="DO51">
        <v>84.73</v>
      </c>
      <c r="DP51">
        <v>84.73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83.83</v>
      </c>
      <c r="DW51">
        <v>83.83</v>
      </c>
      <c r="DX51">
        <v>83.83</v>
      </c>
      <c r="DY51">
        <v>0</v>
      </c>
      <c r="DZ51">
        <v>946.1694</v>
      </c>
      <c r="EA51">
        <v>929.49940000000004</v>
      </c>
      <c r="EB51">
        <v>946.1694</v>
      </c>
      <c r="EC51">
        <v>929.49940000000004</v>
      </c>
      <c r="ED51">
        <v>946.1694</v>
      </c>
      <c r="EE51">
        <v>946.1694</v>
      </c>
      <c r="EF51" t="s">
        <v>879</v>
      </c>
      <c r="EG51">
        <v>-9.0690000000000007E-3</v>
      </c>
      <c r="EH51">
        <v>0</v>
      </c>
      <c r="EI51">
        <v>1344.58</v>
      </c>
      <c r="EJ51">
        <v>84</v>
      </c>
      <c r="EK51">
        <v>0.8</v>
      </c>
      <c r="EL51" t="s">
        <v>877</v>
      </c>
      <c r="EM51" t="s">
        <v>877</v>
      </c>
      <c r="EN51" t="s">
        <v>877</v>
      </c>
      <c r="EO51" t="s">
        <v>877</v>
      </c>
      <c r="EP51">
        <v>2230</v>
      </c>
      <c r="EQ51">
        <v>3531875</v>
      </c>
      <c r="ER51" s="22">
        <v>0</v>
      </c>
      <c r="ES51">
        <v>71757</v>
      </c>
      <c r="ET51">
        <v>74548</v>
      </c>
      <c r="EU51">
        <v>63039</v>
      </c>
      <c r="EV51">
        <v>0</v>
      </c>
      <c r="EW51">
        <v>0</v>
      </c>
      <c r="EX51">
        <v>0</v>
      </c>
      <c r="EY51">
        <v>8.6199999999999992</v>
      </c>
      <c r="EZ51">
        <v>941510</v>
      </c>
      <c r="FA51">
        <v>712.04</v>
      </c>
      <c r="FB51">
        <v>712.04</v>
      </c>
      <c r="FC51">
        <v>712.04</v>
      </c>
      <c r="FD51">
        <v>0</v>
      </c>
      <c r="FE51">
        <v>0</v>
      </c>
      <c r="FF51" t="s">
        <v>880</v>
      </c>
      <c r="FG51">
        <v>712.04</v>
      </c>
      <c r="FH51">
        <v>712.04</v>
      </c>
      <c r="FI51">
        <v>712.04</v>
      </c>
      <c r="FJ51">
        <v>0</v>
      </c>
      <c r="FK51">
        <v>138</v>
      </c>
      <c r="FL51">
        <v>78.324399999999997</v>
      </c>
      <c r="FM51">
        <v>40.1</v>
      </c>
      <c r="FN51">
        <v>3.05</v>
      </c>
      <c r="FO51">
        <v>1.5249999999999999</v>
      </c>
      <c r="FP51">
        <v>3.05</v>
      </c>
      <c r="FQ51">
        <v>3.05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6</v>
      </c>
      <c r="GD51">
        <v>1.5</v>
      </c>
      <c r="GE51">
        <v>115.4</v>
      </c>
      <c r="GF51">
        <v>28.85</v>
      </c>
      <c r="GG51">
        <v>115.4</v>
      </c>
      <c r="GH51">
        <v>115.4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83.83</v>
      </c>
      <c r="GO51">
        <v>83.83</v>
      </c>
      <c r="GP51">
        <v>83.83</v>
      </c>
      <c r="GQ51">
        <v>0</v>
      </c>
      <c r="GR51">
        <v>919.99800000000005</v>
      </c>
      <c r="GS51">
        <v>946.1694</v>
      </c>
      <c r="GT51">
        <v>919.99800000000005</v>
      </c>
      <c r="GU51">
        <v>946.1694</v>
      </c>
      <c r="GV51">
        <v>946.1694</v>
      </c>
      <c r="GW51">
        <v>946.1694</v>
      </c>
      <c r="GX51" t="s">
        <v>881</v>
      </c>
      <c r="GY51">
        <v>-6.136E-3</v>
      </c>
      <c r="GZ51">
        <v>0</v>
      </c>
      <c r="HA51">
        <v>1322.27</v>
      </c>
      <c r="HB51">
        <v>81</v>
      </c>
      <c r="HC51">
        <v>0.8</v>
      </c>
      <c r="HD51" t="s">
        <v>877</v>
      </c>
      <c r="HE51" t="s">
        <v>877</v>
      </c>
      <c r="HF51" t="s">
        <v>877</v>
      </c>
      <c r="HG51" t="s">
        <v>877</v>
      </c>
      <c r="HH51">
        <v>2230</v>
      </c>
      <c r="HI51">
        <v>3471571</v>
      </c>
      <c r="HJ51">
        <v>0</v>
      </c>
      <c r="HK51">
        <v>68845</v>
      </c>
      <c r="HL51">
        <v>24581</v>
      </c>
      <c r="HM51">
        <v>107758</v>
      </c>
      <c r="HN51">
        <v>0</v>
      </c>
      <c r="HO51">
        <v>0</v>
      </c>
      <c r="HP51">
        <v>0</v>
      </c>
      <c r="HQ51">
        <v>10.06</v>
      </c>
      <c r="HR51">
        <v>913358</v>
      </c>
      <c r="HS51">
        <v>710.05</v>
      </c>
      <c r="HT51">
        <v>710.05</v>
      </c>
      <c r="HU51">
        <v>710.05</v>
      </c>
      <c r="HV51">
        <v>0</v>
      </c>
      <c r="HW51">
        <v>0</v>
      </c>
      <c r="HX51" t="s">
        <v>882</v>
      </c>
      <c r="HY51">
        <v>710.05</v>
      </c>
      <c r="HZ51">
        <v>710.05</v>
      </c>
      <c r="IA51">
        <v>710.05</v>
      </c>
      <c r="IB51">
        <v>0</v>
      </c>
      <c r="IC51">
        <v>121</v>
      </c>
      <c r="ID51">
        <v>78.105500000000006</v>
      </c>
      <c r="IE51">
        <v>25.7</v>
      </c>
      <c r="IF51">
        <v>3.79</v>
      </c>
      <c r="IG51">
        <v>1.895</v>
      </c>
      <c r="IH51">
        <v>3.79</v>
      </c>
      <c r="II51">
        <v>3.79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11</v>
      </c>
      <c r="IV51">
        <v>2.75</v>
      </c>
      <c r="IW51">
        <v>93.99</v>
      </c>
      <c r="IX51">
        <v>23.497499999999999</v>
      </c>
      <c r="IY51">
        <v>93.99</v>
      </c>
      <c r="IZ51">
        <v>93.99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78</v>
      </c>
      <c r="JG51">
        <v>78</v>
      </c>
      <c r="JH51">
        <v>78</v>
      </c>
      <c r="JI51">
        <v>0</v>
      </c>
      <c r="JJ51">
        <v>919.99800000000005</v>
      </c>
      <c r="JK51">
        <v>919.99800000000005</v>
      </c>
      <c r="JL51" t="s">
        <v>883</v>
      </c>
      <c r="JM51">
        <v>0</v>
      </c>
      <c r="JN51">
        <v>0</v>
      </c>
      <c r="JO51">
        <v>1286.33</v>
      </c>
      <c r="JP51">
        <v>82</v>
      </c>
      <c r="JQ51">
        <v>0.8</v>
      </c>
      <c r="JR51">
        <v>43954.6104003125</v>
      </c>
      <c r="JS51">
        <v>1</v>
      </c>
      <c r="JT51">
        <v>2</v>
      </c>
    </row>
    <row r="52" spans="1:280" x14ac:dyDescent="0.25">
      <c r="A52">
        <v>1946</v>
      </c>
      <c r="B52">
        <v>1946</v>
      </c>
      <c r="C52" t="s">
        <v>107</v>
      </c>
      <c r="D52" t="s">
        <v>103</v>
      </c>
      <c r="E52" t="s">
        <v>108</v>
      </c>
      <c r="G52">
        <v>2230</v>
      </c>
      <c r="H52">
        <v>3950000</v>
      </c>
      <c r="I52">
        <v>0</v>
      </c>
      <c r="J52">
        <v>0</v>
      </c>
      <c r="K52">
        <v>40000</v>
      </c>
      <c r="L52">
        <v>50000</v>
      </c>
      <c r="M52">
        <v>0</v>
      </c>
      <c r="N52">
        <v>0</v>
      </c>
      <c r="O52">
        <v>0</v>
      </c>
      <c r="P52">
        <v>8.64</v>
      </c>
      <c r="Q52">
        <v>1080000</v>
      </c>
      <c r="R52">
        <v>880</v>
      </c>
      <c r="S52">
        <v>880</v>
      </c>
      <c r="T52">
        <v>880</v>
      </c>
      <c r="U52">
        <v>0</v>
      </c>
      <c r="V52" t="s">
        <v>875</v>
      </c>
      <c r="W52">
        <v>880</v>
      </c>
      <c r="X52">
        <v>880</v>
      </c>
      <c r="Y52">
        <v>880</v>
      </c>
      <c r="Z52">
        <v>0</v>
      </c>
      <c r="AA52">
        <v>182</v>
      </c>
      <c r="AB52">
        <v>96.8</v>
      </c>
      <c r="AC52">
        <v>8.1</v>
      </c>
      <c r="AD52">
        <v>19</v>
      </c>
      <c r="AE52">
        <v>9.5</v>
      </c>
      <c r="AF52">
        <v>19</v>
      </c>
      <c r="AG52">
        <v>19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5</v>
      </c>
      <c r="AT52">
        <v>1.25</v>
      </c>
      <c r="AU52">
        <v>133.06</v>
      </c>
      <c r="AV52">
        <v>33.265000000000001</v>
      </c>
      <c r="AW52">
        <v>133.06</v>
      </c>
      <c r="AX52">
        <v>133.06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1003.4764</v>
      </c>
      <c r="BI52">
        <v>1028.915</v>
      </c>
      <c r="BJ52">
        <v>1051.5164</v>
      </c>
      <c r="BK52">
        <v>1028.915</v>
      </c>
      <c r="BL52">
        <v>1028.915</v>
      </c>
      <c r="BM52">
        <v>1051.5164</v>
      </c>
      <c r="BN52" t="s">
        <v>876</v>
      </c>
      <c r="BO52">
        <v>-1.1850000000000001E-3</v>
      </c>
      <c r="BP52">
        <v>0</v>
      </c>
      <c r="BQ52">
        <v>1227.27</v>
      </c>
      <c r="BR52">
        <v>80</v>
      </c>
      <c r="BS52">
        <v>0.8</v>
      </c>
      <c r="BT52" t="s">
        <v>877</v>
      </c>
      <c r="BU52" t="s">
        <v>877</v>
      </c>
      <c r="BV52" t="s">
        <v>877</v>
      </c>
      <c r="BW52" t="s">
        <v>877</v>
      </c>
      <c r="BX52">
        <v>2230</v>
      </c>
      <c r="BY52">
        <v>3600000</v>
      </c>
      <c r="BZ52">
        <v>0</v>
      </c>
      <c r="CA52">
        <v>0</v>
      </c>
      <c r="CB52">
        <v>30000</v>
      </c>
      <c r="CC52">
        <v>40000</v>
      </c>
      <c r="CD52">
        <v>0</v>
      </c>
      <c r="CE52">
        <v>0</v>
      </c>
      <c r="CF52">
        <v>0</v>
      </c>
      <c r="CG52">
        <v>8.64</v>
      </c>
      <c r="CH52">
        <v>1035250</v>
      </c>
      <c r="CI52">
        <v>856.46</v>
      </c>
      <c r="CJ52">
        <v>902.74</v>
      </c>
      <c r="CK52">
        <v>856.46</v>
      </c>
      <c r="CL52">
        <v>46.28</v>
      </c>
      <c r="CM52">
        <v>0</v>
      </c>
      <c r="CN52" t="s">
        <v>878</v>
      </c>
      <c r="CO52">
        <v>856.46</v>
      </c>
      <c r="CP52">
        <v>902.74</v>
      </c>
      <c r="CQ52">
        <v>856.46</v>
      </c>
      <c r="CR52">
        <v>46.28</v>
      </c>
      <c r="CS52">
        <v>157</v>
      </c>
      <c r="CT52">
        <v>99.301400000000001</v>
      </c>
      <c r="CU52">
        <v>8.1</v>
      </c>
      <c r="CV52">
        <v>12</v>
      </c>
      <c r="CW52">
        <v>6</v>
      </c>
      <c r="CX52">
        <v>12</v>
      </c>
      <c r="CY52">
        <v>12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5</v>
      </c>
      <c r="DL52">
        <v>1.25</v>
      </c>
      <c r="DM52">
        <v>129.46</v>
      </c>
      <c r="DN52">
        <v>32.365000000000002</v>
      </c>
      <c r="DO52">
        <v>136.5</v>
      </c>
      <c r="DP52">
        <v>129.46</v>
      </c>
      <c r="DQ52">
        <v>7.04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999.9923</v>
      </c>
      <c r="EA52">
        <v>1003.4764</v>
      </c>
      <c r="EB52">
        <v>1045.9898000000001</v>
      </c>
      <c r="EC52">
        <v>1051.5164</v>
      </c>
      <c r="ED52">
        <v>1003.4764</v>
      </c>
      <c r="EE52">
        <v>1051.5164</v>
      </c>
      <c r="EF52" t="s">
        <v>879</v>
      </c>
      <c r="EG52">
        <v>-5.4180000000000001E-3</v>
      </c>
      <c r="EH52">
        <v>0</v>
      </c>
      <c r="EI52">
        <v>1140.57</v>
      </c>
      <c r="EJ52">
        <v>79</v>
      </c>
      <c r="EK52">
        <v>0.7</v>
      </c>
      <c r="EL52" t="s">
        <v>877</v>
      </c>
      <c r="EM52" t="s">
        <v>877</v>
      </c>
      <c r="EN52" t="s">
        <v>877</v>
      </c>
      <c r="EO52" t="s">
        <v>877</v>
      </c>
      <c r="EP52">
        <v>2230</v>
      </c>
      <c r="EQ52">
        <v>3779392</v>
      </c>
      <c r="ER52" s="22">
        <v>0</v>
      </c>
      <c r="ES52">
        <v>92951</v>
      </c>
      <c r="ET52">
        <v>92439</v>
      </c>
      <c r="EU52">
        <v>182752</v>
      </c>
      <c r="EV52">
        <v>0</v>
      </c>
      <c r="EW52">
        <v>0</v>
      </c>
      <c r="EX52">
        <v>0</v>
      </c>
      <c r="EY52">
        <v>8.64</v>
      </c>
      <c r="EZ52">
        <v>1230248</v>
      </c>
      <c r="FA52">
        <v>848.01</v>
      </c>
      <c r="FB52">
        <v>891.68</v>
      </c>
      <c r="FC52">
        <v>848.01</v>
      </c>
      <c r="FD52">
        <v>43.67</v>
      </c>
      <c r="FE52">
        <v>0</v>
      </c>
      <c r="FF52" t="s">
        <v>880</v>
      </c>
      <c r="FG52">
        <v>848.01</v>
      </c>
      <c r="FH52">
        <v>891.68</v>
      </c>
      <c r="FI52">
        <v>848.01</v>
      </c>
      <c r="FJ52">
        <v>43.67</v>
      </c>
      <c r="FK52">
        <v>123</v>
      </c>
      <c r="FL52">
        <v>98.084800000000001</v>
      </c>
      <c r="FM52">
        <v>8.1</v>
      </c>
      <c r="FN52">
        <v>11.75</v>
      </c>
      <c r="FO52">
        <v>5.875</v>
      </c>
      <c r="FP52">
        <v>12.5</v>
      </c>
      <c r="FQ52">
        <v>11.75</v>
      </c>
      <c r="FR52">
        <v>0.75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8</v>
      </c>
      <c r="GD52">
        <v>2</v>
      </c>
      <c r="GE52">
        <v>151.69</v>
      </c>
      <c r="GF52">
        <v>37.922499999999999</v>
      </c>
      <c r="GG52">
        <v>159.5</v>
      </c>
      <c r="GH52">
        <v>151.69</v>
      </c>
      <c r="GI52">
        <v>7.81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1018.4363</v>
      </c>
      <c r="GS52">
        <v>999.9923</v>
      </c>
      <c r="GT52">
        <v>1061.1013</v>
      </c>
      <c r="GU52">
        <v>1045.9898000000001</v>
      </c>
      <c r="GV52">
        <v>1018.4363</v>
      </c>
      <c r="GW52">
        <v>1061.1013</v>
      </c>
      <c r="GX52" t="s">
        <v>881</v>
      </c>
      <c r="GY52">
        <v>0</v>
      </c>
      <c r="GZ52">
        <v>0</v>
      </c>
      <c r="HA52">
        <v>1379.7</v>
      </c>
      <c r="HB52">
        <v>83</v>
      </c>
      <c r="HC52">
        <v>0.8</v>
      </c>
      <c r="HD52" t="s">
        <v>877</v>
      </c>
      <c r="HE52" t="s">
        <v>877</v>
      </c>
      <c r="HF52" t="s">
        <v>877</v>
      </c>
      <c r="HG52" t="s">
        <v>877</v>
      </c>
      <c r="HH52">
        <v>2230</v>
      </c>
      <c r="HI52">
        <v>3562403</v>
      </c>
      <c r="HJ52">
        <v>0</v>
      </c>
      <c r="HK52">
        <v>89979</v>
      </c>
      <c r="HL52">
        <v>32147</v>
      </c>
      <c r="HM52">
        <v>49539</v>
      </c>
      <c r="HN52">
        <v>0</v>
      </c>
      <c r="HO52">
        <v>0</v>
      </c>
      <c r="HP52">
        <v>0</v>
      </c>
      <c r="HQ52">
        <v>9.73</v>
      </c>
      <c r="HR52">
        <v>1067536</v>
      </c>
      <c r="HS52">
        <v>879.18</v>
      </c>
      <c r="HT52">
        <v>920.58</v>
      </c>
      <c r="HU52">
        <v>879.18</v>
      </c>
      <c r="HV52">
        <v>41.4</v>
      </c>
      <c r="HW52">
        <v>0</v>
      </c>
      <c r="HX52" t="s">
        <v>882</v>
      </c>
      <c r="HY52">
        <v>879.18</v>
      </c>
      <c r="HZ52">
        <v>920.58</v>
      </c>
      <c r="IA52">
        <v>879.18</v>
      </c>
      <c r="IB52">
        <v>41.4</v>
      </c>
      <c r="IC52">
        <v>114</v>
      </c>
      <c r="ID52">
        <v>101.2638</v>
      </c>
      <c r="IE52">
        <v>3.9</v>
      </c>
      <c r="IF52">
        <v>8.91</v>
      </c>
      <c r="IG52">
        <v>4.4550000000000001</v>
      </c>
      <c r="IH52">
        <v>8.91</v>
      </c>
      <c r="II52">
        <v>8.91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11</v>
      </c>
      <c r="IV52">
        <v>2.75</v>
      </c>
      <c r="IW52">
        <v>107.55</v>
      </c>
      <c r="IX52">
        <v>26.887499999999999</v>
      </c>
      <c r="IY52">
        <v>112.61</v>
      </c>
      <c r="IZ52">
        <v>107.55</v>
      </c>
      <c r="JA52">
        <v>5.0599999999999996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1018.4363</v>
      </c>
      <c r="JK52">
        <v>1061.1013</v>
      </c>
      <c r="JL52" t="s">
        <v>883</v>
      </c>
      <c r="JM52">
        <v>0</v>
      </c>
      <c r="JN52">
        <v>0</v>
      </c>
      <c r="JO52">
        <v>1159.6300000000001</v>
      </c>
      <c r="JP52">
        <v>78</v>
      </c>
      <c r="JQ52">
        <v>0.7</v>
      </c>
      <c r="JR52">
        <v>43954.6104003125</v>
      </c>
      <c r="JS52">
        <v>1</v>
      </c>
      <c r="JT52">
        <v>2</v>
      </c>
    </row>
    <row r="53" spans="1:280" x14ac:dyDescent="0.25">
      <c r="A53">
        <v>4234</v>
      </c>
      <c r="B53">
        <v>1946</v>
      </c>
      <c r="D53" t="s">
        <v>103</v>
      </c>
      <c r="E53" t="s">
        <v>108</v>
      </c>
      <c r="F53" t="s">
        <v>908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T53">
        <v>0</v>
      </c>
      <c r="U53">
        <v>0</v>
      </c>
      <c r="V53" t="s">
        <v>875</v>
      </c>
      <c r="W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G53">
        <v>0</v>
      </c>
      <c r="AH53">
        <v>0</v>
      </c>
      <c r="AI53">
        <v>0</v>
      </c>
      <c r="AJ53">
        <v>0</v>
      </c>
      <c r="AL53">
        <v>0</v>
      </c>
      <c r="AM53">
        <v>0</v>
      </c>
      <c r="AN53">
        <v>0</v>
      </c>
      <c r="AO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X53">
        <v>0</v>
      </c>
      <c r="AY53">
        <v>0</v>
      </c>
      <c r="AZ53">
        <v>0</v>
      </c>
      <c r="BB53">
        <v>0</v>
      </c>
      <c r="BC53">
        <v>0</v>
      </c>
      <c r="BD53">
        <v>0</v>
      </c>
      <c r="BF53">
        <v>0</v>
      </c>
      <c r="BG53">
        <v>0</v>
      </c>
      <c r="BH53">
        <v>48.04</v>
      </c>
      <c r="BI53">
        <v>0</v>
      </c>
      <c r="BL53">
        <v>48.04</v>
      </c>
      <c r="BN53" t="s">
        <v>876</v>
      </c>
      <c r="BO53">
        <v>0</v>
      </c>
      <c r="BP53">
        <v>0</v>
      </c>
      <c r="BQ53">
        <v>0</v>
      </c>
      <c r="BR53">
        <v>0</v>
      </c>
      <c r="BS53">
        <v>0</v>
      </c>
      <c r="BT53" t="s">
        <v>877</v>
      </c>
      <c r="BU53" t="s">
        <v>877</v>
      </c>
      <c r="BV53" t="s">
        <v>877</v>
      </c>
      <c r="BW53" t="s">
        <v>877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46.28</v>
      </c>
      <c r="CK53">
        <v>46.28</v>
      </c>
      <c r="CL53">
        <v>0</v>
      </c>
      <c r="CM53">
        <v>0</v>
      </c>
      <c r="CN53" t="s">
        <v>878</v>
      </c>
      <c r="CO53">
        <v>46.28</v>
      </c>
      <c r="CQ53">
        <v>46.28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Y53">
        <v>0</v>
      </c>
      <c r="CZ53">
        <v>0</v>
      </c>
      <c r="DA53">
        <v>0</v>
      </c>
      <c r="DB53">
        <v>0</v>
      </c>
      <c r="DD53">
        <v>0</v>
      </c>
      <c r="DE53">
        <v>0</v>
      </c>
      <c r="DF53">
        <v>0</v>
      </c>
      <c r="DG53">
        <v>0</v>
      </c>
      <c r="DI53">
        <v>0</v>
      </c>
      <c r="DJ53">
        <v>0</v>
      </c>
      <c r="DK53">
        <v>0</v>
      </c>
      <c r="DL53">
        <v>0</v>
      </c>
      <c r="DM53">
        <v>7.04</v>
      </c>
      <c r="DN53">
        <v>1.76</v>
      </c>
      <c r="DP53">
        <v>7.04</v>
      </c>
      <c r="DQ53">
        <v>0</v>
      </c>
      <c r="DR53">
        <v>0</v>
      </c>
      <c r="DT53">
        <v>0</v>
      </c>
      <c r="DU53">
        <v>0</v>
      </c>
      <c r="DV53">
        <v>0</v>
      </c>
      <c r="DX53">
        <v>0</v>
      </c>
      <c r="DY53">
        <v>0</v>
      </c>
      <c r="DZ53">
        <v>45.997500000000002</v>
      </c>
      <c r="EA53">
        <v>48.04</v>
      </c>
      <c r="ED53">
        <v>48.04</v>
      </c>
      <c r="EF53" t="s">
        <v>879</v>
      </c>
      <c r="EG53">
        <v>-5.4180000000000001E-3</v>
      </c>
      <c r="EH53">
        <v>0</v>
      </c>
      <c r="EI53">
        <v>0</v>
      </c>
      <c r="EJ53">
        <v>0</v>
      </c>
      <c r="EK53">
        <v>0</v>
      </c>
      <c r="EL53" t="s">
        <v>877</v>
      </c>
      <c r="EM53" t="s">
        <v>877</v>
      </c>
      <c r="EN53" t="s">
        <v>877</v>
      </c>
      <c r="EO53" t="s">
        <v>877</v>
      </c>
      <c r="EQ53">
        <v>0</v>
      </c>
      <c r="ER53" s="22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43.67</v>
      </c>
      <c r="FC53">
        <v>43.67</v>
      </c>
      <c r="FD53">
        <v>0</v>
      </c>
      <c r="FE53">
        <v>0</v>
      </c>
      <c r="FF53" t="s">
        <v>880</v>
      </c>
      <c r="FG53">
        <v>43.67</v>
      </c>
      <c r="FI53">
        <v>43.67</v>
      </c>
      <c r="FJ53">
        <v>0</v>
      </c>
      <c r="FK53">
        <v>0</v>
      </c>
      <c r="FL53">
        <v>0</v>
      </c>
      <c r="FM53">
        <v>0</v>
      </c>
      <c r="FN53">
        <v>0.75</v>
      </c>
      <c r="FO53">
        <v>0.375</v>
      </c>
      <c r="FQ53">
        <v>0.75</v>
      </c>
      <c r="FR53">
        <v>0</v>
      </c>
      <c r="FS53">
        <v>0</v>
      </c>
      <c r="FT53">
        <v>0</v>
      </c>
      <c r="FV53">
        <v>0</v>
      </c>
      <c r="FW53">
        <v>0</v>
      </c>
      <c r="FX53">
        <v>0</v>
      </c>
      <c r="FY53">
        <v>0</v>
      </c>
      <c r="GA53">
        <v>0</v>
      </c>
      <c r="GB53">
        <v>0</v>
      </c>
      <c r="GC53">
        <v>0</v>
      </c>
      <c r="GD53">
        <v>0</v>
      </c>
      <c r="GE53">
        <v>7.81</v>
      </c>
      <c r="GF53">
        <v>1.9524999999999999</v>
      </c>
      <c r="GH53">
        <v>7.81</v>
      </c>
      <c r="GI53">
        <v>0</v>
      </c>
      <c r="GJ53">
        <v>0</v>
      </c>
      <c r="GL53">
        <v>0</v>
      </c>
      <c r="GM53">
        <v>0</v>
      </c>
      <c r="GN53">
        <v>0</v>
      </c>
      <c r="GP53">
        <v>0</v>
      </c>
      <c r="GQ53">
        <v>0</v>
      </c>
      <c r="GR53">
        <v>42.664999999999999</v>
      </c>
      <c r="GS53">
        <v>45.997500000000002</v>
      </c>
      <c r="GV53">
        <v>45.997500000000002</v>
      </c>
      <c r="GX53" t="s">
        <v>881</v>
      </c>
      <c r="GY53">
        <v>0</v>
      </c>
      <c r="GZ53">
        <v>0</v>
      </c>
      <c r="HA53">
        <v>0</v>
      </c>
      <c r="HB53">
        <v>0</v>
      </c>
      <c r="HC53">
        <v>0</v>
      </c>
      <c r="HD53" t="s">
        <v>877</v>
      </c>
      <c r="HE53" t="s">
        <v>877</v>
      </c>
      <c r="HF53" t="s">
        <v>877</v>
      </c>
      <c r="HG53" t="s">
        <v>877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41.4</v>
      </c>
      <c r="HU53">
        <v>41.4</v>
      </c>
      <c r="HV53">
        <v>0</v>
      </c>
      <c r="HW53">
        <v>0</v>
      </c>
      <c r="HX53" t="s">
        <v>882</v>
      </c>
      <c r="HY53">
        <v>41.4</v>
      </c>
      <c r="IA53">
        <v>41.4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I53">
        <v>0</v>
      </c>
      <c r="IJ53">
        <v>0</v>
      </c>
      <c r="IK53">
        <v>0</v>
      </c>
      <c r="IL53">
        <v>0</v>
      </c>
      <c r="IN53">
        <v>0</v>
      </c>
      <c r="IO53">
        <v>0</v>
      </c>
      <c r="IP53">
        <v>0</v>
      </c>
      <c r="IQ53">
        <v>0</v>
      </c>
      <c r="IS53">
        <v>0</v>
      </c>
      <c r="IT53">
        <v>0</v>
      </c>
      <c r="IU53">
        <v>0</v>
      </c>
      <c r="IV53">
        <v>0</v>
      </c>
      <c r="IW53">
        <v>5.0599999999999996</v>
      </c>
      <c r="IX53">
        <v>1.2649999999999999</v>
      </c>
      <c r="IZ53">
        <v>5.0599999999999996</v>
      </c>
      <c r="JA53">
        <v>0</v>
      </c>
      <c r="JB53">
        <v>0</v>
      </c>
      <c r="JD53">
        <v>0</v>
      </c>
      <c r="JE53">
        <v>0</v>
      </c>
      <c r="JF53">
        <v>0</v>
      </c>
      <c r="JH53">
        <v>0</v>
      </c>
      <c r="JI53">
        <v>0</v>
      </c>
      <c r="JJ53">
        <v>42.664999999999999</v>
      </c>
      <c r="JL53" t="s">
        <v>883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43954.6104003125</v>
      </c>
      <c r="JS53">
        <v>1</v>
      </c>
      <c r="JT53">
        <v>3</v>
      </c>
    </row>
    <row r="54" spans="1:280" x14ac:dyDescent="0.25">
      <c r="A54">
        <v>1947</v>
      </c>
      <c r="B54">
        <v>1947</v>
      </c>
      <c r="C54" t="s">
        <v>109</v>
      </c>
      <c r="D54" t="s">
        <v>103</v>
      </c>
      <c r="E54" t="s">
        <v>110</v>
      </c>
      <c r="G54">
        <v>2230</v>
      </c>
      <c r="H54">
        <v>2700000</v>
      </c>
      <c r="I54">
        <v>0</v>
      </c>
      <c r="J54">
        <v>0</v>
      </c>
      <c r="K54">
        <v>20000</v>
      </c>
      <c r="L54">
        <v>650000</v>
      </c>
      <c r="M54">
        <v>0</v>
      </c>
      <c r="N54">
        <v>0</v>
      </c>
      <c r="O54">
        <v>0</v>
      </c>
      <c r="P54">
        <v>13.45</v>
      </c>
      <c r="Q54">
        <v>765000</v>
      </c>
      <c r="R54">
        <v>555</v>
      </c>
      <c r="S54">
        <v>555</v>
      </c>
      <c r="T54">
        <v>555</v>
      </c>
      <c r="U54">
        <v>0</v>
      </c>
      <c r="V54" t="s">
        <v>875</v>
      </c>
      <c r="W54">
        <v>555</v>
      </c>
      <c r="X54">
        <v>555</v>
      </c>
      <c r="Y54">
        <v>555</v>
      </c>
      <c r="Z54">
        <v>0</v>
      </c>
      <c r="AA54">
        <v>101</v>
      </c>
      <c r="AB54">
        <v>61.05</v>
      </c>
      <c r="AC54">
        <v>28.5</v>
      </c>
      <c r="AD54">
        <v>2</v>
      </c>
      <c r="AE54">
        <v>1</v>
      </c>
      <c r="AF54">
        <v>2</v>
      </c>
      <c r="AG54">
        <v>2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2</v>
      </c>
      <c r="AT54">
        <v>0.5</v>
      </c>
      <c r="AU54">
        <v>78.680000000000007</v>
      </c>
      <c r="AV54">
        <v>19.670000000000002</v>
      </c>
      <c r="AW54">
        <v>78.680000000000007</v>
      </c>
      <c r="AX54">
        <v>78.680000000000007</v>
      </c>
      <c r="AY54">
        <v>0</v>
      </c>
      <c r="AZ54">
        <v>24.13</v>
      </c>
      <c r="BA54">
        <v>24.13</v>
      </c>
      <c r="BB54">
        <v>24.13</v>
      </c>
      <c r="BC54">
        <v>0</v>
      </c>
      <c r="BD54">
        <v>88.79</v>
      </c>
      <c r="BE54">
        <v>88.79</v>
      </c>
      <c r="BF54">
        <v>88.79</v>
      </c>
      <c r="BG54">
        <v>0</v>
      </c>
      <c r="BH54">
        <v>787.69669999999996</v>
      </c>
      <c r="BI54">
        <v>779.64</v>
      </c>
      <c r="BJ54">
        <v>787.69669999999996</v>
      </c>
      <c r="BK54">
        <v>779.64</v>
      </c>
      <c r="BL54">
        <v>787.69669999999996</v>
      </c>
      <c r="BM54">
        <v>787.69669999999996</v>
      </c>
      <c r="BN54" t="s">
        <v>876</v>
      </c>
      <c r="BO54">
        <v>-8.6230000000000005E-3</v>
      </c>
      <c r="BP54">
        <v>0</v>
      </c>
      <c r="BQ54">
        <v>1378.38</v>
      </c>
      <c r="BR54">
        <v>83</v>
      </c>
      <c r="BS54">
        <v>0.8</v>
      </c>
      <c r="BT54" t="s">
        <v>877</v>
      </c>
      <c r="BU54" t="s">
        <v>877</v>
      </c>
      <c r="BV54" t="s">
        <v>877</v>
      </c>
      <c r="BW54" t="s">
        <v>877</v>
      </c>
      <c r="BX54">
        <v>2230</v>
      </c>
      <c r="BY54">
        <v>2600000</v>
      </c>
      <c r="BZ54">
        <v>0</v>
      </c>
      <c r="CA54">
        <v>0</v>
      </c>
      <c r="CB54">
        <v>20000</v>
      </c>
      <c r="CC54">
        <v>650000</v>
      </c>
      <c r="CD54">
        <v>0</v>
      </c>
      <c r="CE54">
        <v>0</v>
      </c>
      <c r="CF54">
        <v>0</v>
      </c>
      <c r="CG54">
        <v>13.45</v>
      </c>
      <c r="CH54">
        <v>750000</v>
      </c>
      <c r="CI54">
        <v>562.47</v>
      </c>
      <c r="CJ54">
        <v>562.47</v>
      </c>
      <c r="CK54">
        <v>562.47</v>
      </c>
      <c r="CL54">
        <v>0</v>
      </c>
      <c r="CM54">
        <v>0</v>
      </c>
      <c r="CN54" t="s">
        <v>878</v>
      </c>
      <c r="CO54">
        <v>562.47</v>
      </c>
      <c r="CP54">
        <v>562.47</v>
      </c>
      <c r="CQ54">
        <v>562.47</v>
      </c>
      <c r="CR54">
        <v>0</v>
      </c>
      <c r="CS54">
        <v>104</v>
      </c>
      <c r="CT54">
        <v>61.871699999999997</v>
      </c>
      <c r="CU54">
        <v>28.5</v>
      </c>
      <c r="CV54">
        <v>3</v>
      </c>
      <c r="CW54">
        <v>1.5</v>
      </c>
      <c r="CX54">
        <v>3</v>
      </c>
      <c r="CY54">
        <v>3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2</v>
      </c>
      <c r="DL54">
        <v>0.5</v>
      </c>
      <c r="DM54">
        <v>79.739999999999995</v>
      </c>
      <c r="DN54">
        <v>19.934999999999999</v>
      </c>
      <c r="DO54">
        <v>79.739999999999995</v>
      </c>
      <c r="DP54">
        <v>79.739999999999995</v>
      </c>
      <c r="DQ54">
        <v>0</v>
      </c>
      <c r="DR54">
        <v>24.13</v>
      </c>
      <c r="DS54">
        <v>24.13</v>
      </c>
      <c r="DT54">
        <v>24.13</v>
      </c>
      <c r="DU54">
        <v>0</v>
      </c>
      <c r="DV54">
        <v>88.79</v>
      </c>
      <c r="DW54">
        <v>88.79</v>
      </c>
      <c r="DX54">
        <v>88.79</v>
      </c>
      <c r="DY54">
        <v>0</v>
      </c>
      <c r="DZ54">
        <v>757.78710000000001</v>
      </c>
      <c r="EA54">
        <v>787.69669999999996</v>
      </c>
      <c r="EB54">
        <v>757.78710000000001</v>
      </c>
      <c r="EC54">
        <v>787.69669999999996</v>
      </c>
      <c r="ED54">
        <v>787.69669999999996</v>
      </c>
      <c r="EE54">
        <v>787.69669999999996</v>
      </c>
      <c r="EF54" t="s">
        <v>879</v>
      </c>
      <c r="EG54">
        <v>-1.3081000000000001E-2</v>
      </c>
      <c r="EH54">
        <v>0</v>
      </c>
      <c r="EI54">
        <v>1315.95</v>
      </c>
      <c r="EJ54">
        <v>83</v>
      </c>
      <c r="EK54">
        <v>0.8</v>
      </c>
      <c r="EL54" t="s">
        <v>877</v>
      </c>
      <c r="EM54" t="s">
        <v>877</v>
      </c>
      <c r="EN54" t="s">
        <v>877</v>
      </c>
      <c r="EO54" t="s">
        <v>877</v>
      </c>
      <c r="EP54">
        <v>2230</v>
      </c>
      <c r="EQ54">
        <v>2494253</v>
      </c>
      <c r="ER54" s="22">
        <v>0</v>
      </c>
      <c r="ES54">
        <v>54496</v>
      </c>
      <c r="ET54">
        <v>55367</v>
      </c>
      <c r="EU54">
        <v>1459399</v>
      </c>
      <c r="EV54">
        <v>0</v>
      </c>
      <c r="EW54">
        <v>0</v>
      </c>
      <c r="EX54">
        <v>0</v>
      </c>
      <c r="EY54">
        <v>13.45</v>
      </c>
      <c r="EZ54">
        <v>791186</v>
      </c>
      <c r="FA54">
        <v>531.61</v>
      </c>
      <c r="FB54">
        <v>531.61</v>
      </c>
      <c r="FC54">
        <v>531.61</v>
      </c>
      <c r="FD54">
        <v>0</v>
      </c>
      <c r="FE54">
        <v>0</v>
      </c>
      <c r="FF54" t="s">
        <v>880</v>
      </c>
      <c r="FG54">
        <v>531.61</v>
      </c>
      <c r="FH54">
        <v>531.61</v>
      </c>
      <c r="FI54">
        <v>531.61</v>
      </c>
      <c r="FJ54">
        <v>0</v>
      </c>
      <c r="FK54">
        <v>101</v>
      </c>
      <c r="FL54">
        <v>58.4771</v>
      </c>
      <c r="FM54">
        <v>28.5</v>
      </c>
      <c r="FN54">
        <v>2</v>
      </c>
      <c r="FO54">
        <v>1</v>
      </c>
      <c r="FP54">
        <v>2</v>
      </c>
      <c r="FQ54">
        <v>2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3</v>
      </c>
      <c r="GD54">
        <v>0.75</v>
      </c>
      <c r="GE54">
        <v>98.12</v>
      </c>
      <c r="GF54">
        <v>24.53</v>
      </c>
      <c r="GG54">
        <v>98.12</v>
      </c>
      <c r="GH54">
        <v>98.12</v>
      </c>
      <c r="GI54">
        <v>0</v>
      </c>
      <c r="GJ54">
        <v>24.13</v>
      </c>
      <c r="GK54">
        <v>24.13</v>
      </c>
      <c r="GL54">
        <v>24.13</v>
      </c>
      <c r="GM54">
        <v>0</v>
      </c>
      <c r="GN54">
        <v>88.79</v>
      </c>
      <c r="GO54">
        <v>88.79</v>
      </c>
      <c r="GP54">
        <v>88.79</v>
      </c>
      <c r="GQ54">
        <v>0</v>
      </c>
      <c r="GR54">
        <v>751.2962</v>
      </c>
      <c r="GS54">
        <v>757.78710000000001</v>
      </c>
      <c r="GT54">
        <v>751.2962</v>
      </c>
      <c r="GU54">
        <v>757.78710000000001</v>
      </c>
      <c r="GV54">
        <v>757.78710000000001</v>
      </c>
      <c r="GW54">
        <v>757.78710000000001</v>
      </c>
      <c r="GX54" t="s">
        <v>881</v>
      </c>
      <c r="GY54">
        <v>-1.6718E-2</v>
      </c>
      <c r="GZ54">
        <v>0</v>
      </c>
      <c r="HA54">
        <v>1488.28</v>
      </c>
      <c r="HB54">
        <v>84</v>
      </c>
      <c r="HC54">
        <v>0.8</v>
      </c>
      <c r="HD54" t="s">
        <v>877</v>
      </c>
      <c r="HE54" t="s">
        <v>877</v>
      </c>
      <c r="HF54" t="s">
        <v>877</v>
      </c>
      <c r="HG54" t="s">
        <v>877</v>
      </c>
      <c r="HH54">
        <v>2230</v>
      </c>
      <c r="HI54">
        <v>2391614</v>
      </c>
      <c r="HJ54">
        <v>0</v>
      </c>
      <c r="HK54">
        <v>50688</v>
      </c>
      <c r="HL54">
        <v>18300</v>
      </c>
      <c r="HM54">
        <v>1203006</v>
      </c>
      <c r="HN54">
        <v>0</v>
      </c>
      <c r="HO54">
        <v>0</v>
      </c>
      <c r="HP54">
        <v>0</v>
      </c>
      <c r="HQ54">
        <v>13.73</v>
      </c>
      <c r="HR54">
        <v>737395</v>
      </c>
      <c r="HS54">
        <v>540.16999999999996</v>
      </c>
      <c r="HT54">
        <v>540.16999999999996</v>
      </c>
      <c r="HU54">
        <v>540.16999999999996</v>
      </c>
      <c r="HV54">
        <v>0</v>
      </c>
      <c r="HW54">
        <v>0</v>
      </c>
      <c r="HX54" t="s">
        <v>882</v>
      </c>
      <c r="HY54">
        <v>540.16999999999996</v>
      </c>
      <c r="HZ54">
        <v>540.16999999999996</v>
      </c>
      <c r="IA54">
        <v>540.16999999999996</v>
      </c>
      <c r="IB54">
        <v>0</v>
      </c>
      <c r="IC54">
        <v>93</v>
      </c>
      <c r="ID54">
        <v>59.418700000000001</v>
      </c>
      <c r="IE54">
        <v>16.899999999999999</v>
      </c>
      <c r="IF54">
        <v>2</v>
      </c>
      <c r="IG54">
        <v>1</v>
      </c>
      <c r="IH54">
        <v>2</v>
      </c>
      <c r="II54">
        <v>2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4</v>
      </c>
      <c r="IV54">
        <v>1</v>
      </c>
      <c r="IW54">
        <v>79.75</v>
      </c>
      <c r="IX54">
        <v>19.9375</v>
      </c>
      <c r="IY54">
        <v>79.75</v>
      </c>
      <c r="IZ54">
        <v>79.75</v>
      </c>
      <c r="JA54">
        <v>0</v>
      </c>
      <c r="JB54">
        <v>24.13</v>
      </c>
      <c r="JC54">
        <v>24.13</v>
      </c>
      <c r="JD54">
        <v>24.13</v>
      </c>
      <c r="JE54">
        <v>0</v>
      </c>
      <c r="JF54">
        <v>88.74</v>
      </c>
      <c r="JG54">
        <v>88.74</v>
      </c>
      <c r="JH54">
        <v>88.74</v>
      </c>
      <c r="JI54">
        <v>0</v>
      </c>
      <c r="JJ54">
        <v>751.2962</v>
      </c>
      <c r="JK54">
        <v>751.2962</v>
      </c>
      <c r="JL54" t="s">
        <v>883</v>
      </c>
      <c r="JM54">
        <v>-1.0038999999999999E-2</v>
      </c>
      <c r="JN54">
        <v>0</v>
      </c>
      <c r="JO54">
        <v>1365.12</v>
      </c>
      <c r="JP54">
        <v>83</v>
      </c>
      <c r="JQ54">
        <v>0.8</v>
      </c>
      <c r="JR54">
        <v>43954.6104003125</v>
      </c>
      <c r="JS54">
        <v>1</v>
      </c>
      <c r="JT54">
        <v>2</v>
      </c>
    </row>
    <row r="55" spans="1:280" x14ac:dyDescent="0.25">
      <c r="A55">
        <v>1948</v>
      </c>
      <c r="B55">
        <v>1948</v>
      </c>
      <c r="C55" t="s">
        <v>111</v>
      </c>
      <c r="D55" t="s">
        <v>103</v>
      </c>
      <c r="E55" t="s">
        <v>112</v>
      </c>
      <c r="G55">
        <v>2230</v>
      </c>
      <c r="H55">
        <v>9670727</v>
      </c>
      <c r="I55">
        <v>0</v>
      </c>
      <c r="J55">
        <v>0</v>
      </c>
      <c r="K55">
        <v>200000</v>
      </c>
      <c r="L55">
        <v>125000</v>
      </c>
      <c r="M55">
        <v>0</v>
      </c>
      <c r="N55">
        <v>0</v>
      </c>
      <c r="O55">
        <v>0</v>
      </c>
      <c r="P55">
        <v>12.71</v>
      </c>
      <c r="Q55">
        <v>1632654</v>
      </c>
      <c r="R55">
        <v>2741.4</v>
      </c>
      <c r="S55">
        <v>2741.4</v>
      </c>
      <c r="T55">
        <v>2741.4</v>
      </c>
      <c r="U55">
        <v>0</v>
      </c>
      <c r="V55" t="s">
        <v>875</v>
      </c>
      <c r="W55">
        <v>2741.4</v>
      </c>
      <c r="X55">
        <v>2741.4</v>
      </c>
      <c r="Y55">
        <v>2741.4</v>
      </c>
      <c r="Z55">
        <v>0</v>
      </c>
      <c r="AA55">
        <v>444</v>
      </c>
      <c r="AB55">
        <v>301.55399999999997</v>
      </c>
      <c r="AC55">
        <v>56.4</v>
      </c>
      <c r="AD55">
        <v>38</v>
      </c>
      <c r="AE55">
        <v>19</v>
      </c>
      <c r="AF55">
        <v>38</v>
      </c>
      <c r="AG55">
        <v>38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34</v>
      </c>
      <c r="AT55">
        <v>8.5</v>
      </c>
      <c r="AU55">
        <v>326.72000000000003</v>
      </c>
      <c r="AV55">
        <v>81.680000000000007</v>
      </c>
      <c r="AW55">
        <v>326.72000000000003</v>
      </c>
      <c r="AX55">
        <v>326.72000000000003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3064.3002000000001</v>
      </c>
      <c r="BI55">
        <v>3209.5340000000001</v>
      </c>
      <c r="BJ55">
        <v>3263.8227000000002</v>
      </c>
      <c r="BK55">
        <v>3209.5340000000001</v>
      </c>
      <c r="BL55">
        <v>3209.5340000000001</v>
      </c>
      <c r="BM55">
        <v>3263.8227000000002</v>
      </c>
      <c r="BN55" t="s">
        <v>876</v>
      </c>
      <c r="BO55">
        <v>-4.163E-3</v>
      </c>
      <c r="BP55">
        <v>0</v>
      </c>
      <c r="BQ55">
        <v>595.54999999999995</v>
      </c>
      <c r="BR55">
        <v>39</v>
      </c>
      <c r="BS55">
        <v>0.7</v>
      </c>
      <c r="BT55" t="s">
        <v>877</v>
      </c>
      <c r="BU55" t="s">
        <v>877</v>
      </c>
      <c r="BV55" t="s">
        <v>877</v>
      </c>
      <c r="BW55" t="s">
        <v>877</v>
      </c>
      <c r="BX55">
        <v>2230</v>
      </c>
      <c r="BY55">
        <v>9389056</v>
      </c>
      <c r="BZ55">
        <v>0</v>
      </c>
      <c r="CA55">
        <v>0</v>
      </c>
      <c r="CB55">
        <v>200000</v>
      </c>
      <c r="CC55">
        <v>125000</v>
      </c>
      <c r="CD55">
        <v>0</v>
      </c>
      <c r="CE55">
        <v>0</v>
      </c>
      <c r="CF55">
        <v>0</v>
      </c>
      <c r="CG55">
        <v>12.71</v>
      </c>
      <c r="CH55">
        <v>1592833</v>
      </c>
      <c r="CI55">
        <v>2593.1</v>
      </c>
      <c r="CJ55">
        <v>2785.82</v>
      </c>
      <c r="CK55">
        <v>2593.1</v>
      </c>
      <c r="CL55">
        <v>192.72</v>
      </c>
      <c r="CM55">
        <v>0</v>
      </c>
      <c r="CN55" t="s">
        <v>878</v>
      </c>
      <c r="CO55">
        <v>2593.1</v>
      </c>
      <c r="CP55">
        <v>2785.82</v>
      </c>
      <c r="CQ55">
        <v>2593.1</v>
      </c>
      <c r="CR55">
        <v>192.72</v>
      </c>
      <c r="CS55">
        <v>443</v>
      </c>
      <c r="CT55">
        <v>306.4402</v>
      </c>
      <c r="CU55">
        <v>56.4</v>
      </c>
      <c r="CV55">
        <v>45.32</v>
      </c>
      <c r="CW55">
        <v>22.66</v>
      </c>
      <c r="CX55">
        <v>47.32</v>
      </c>
      <c r="CY55">
        <v>45.32</v>
      </c>
      <c r="CZ55">
        <v>2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34</v>
      </c>
      <c r="DL55">
        <v>8.5</v>
      </c>
      <c r="DM55">
        <v>308.8</v>
      </c>
      <c r="DN55">
        <v>77.2</v>
      </c>
      <c r="DO55">
        <v>332.01</v>
      </c>
      <c r="DP55">
        <v>308.8</v>
      </c>
      <c r="DQ55">
        <v>23.21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3152.4931999999999</v>
      </c>
      <c r="EA55">
        <v>3064.3002000000001</v>
      </c>
      <c r="EB55">
        <v>3348.3481999999999</v>
      </c>
      <c r="EC55">
        <v>3263.8227000000002</v>
      </c>
      <c r="ED55">
        <v>3152.4931999999999</v>
      </c>
      <c r="EE55">
        <v>3348.3481999999999</v>
      </c>
      <c r="EF55" t="s">
        <v>879</v>
      </c>
      <c r="EG55">
        <v>-1.0576E-2</v>
      </c>
      <c r="EH55">
        <v>0</v>
      </c>
      <c r="EI55">
        <v>565.72</v>
      </c>
      <c r="EJ55">
        <v>38</v>
      </c>
      <c r="EK55">
        <v>0.7</v>
      </c>
      <c r="EL55" t="s">
        <v>877</v>
      </c>
      <c r="EM55" t="s">
        <v>877</v>
      </c>
      <c r="EN55" t="s">
        <v>877</v>
      </c>
      <c r="EO55" t="s">
        <v>877</v>
      </c>
      <c r="EP55">
        <v>2230</v>
      </c>
      <c r="EQ55">
        <v>9101341</v>
      </c>
      <c r="ER55" s="22">
        <v>0</v>
      </c>
      <c r="ES55">
        <v>297330</v>
      </c>
      <c r="ET55">
        <v>297162</v>
      </c>
      <c r="EU55">
        <v>440005</v>
      </c>
      <c r="EV55">
        <v>0</v>
      </c>
      <c r="EW55">
        <v>0</v>
      </c>
      <c r="EX55">
        <v>0</v>
      </c>
      <c r="EY55">
        <v>12.71</v>
      </c>
      <c r="EZ55">
        <v>1676762</v>
      </c>
      <c r="FA55">
        <v>2654.84</v>
      </c>
      <c r="FB55">
        <v>2842.87</v>
      </c>
      <c r="FC55">
        <v>2654.84</v>
      </c>
      <c r="FD55">
        <v>188.03</v>
      </c>
      <c r="FE55">
        <v>0</v>
      </c>
      <c r="FF55" t="s">
        <v>880</v>
      </c>
      <c r="FG55">
        <v>2654.84</v>
      </c>
      <c r="FH55">
        <v>2842.87</v>
      </c>
      <c r="FI55">
        <v>2654.84</v>
      </c>
      <c r="FJ55">
        <v>188.03</v>
      </c>
      <c r="FK55">
        <v>451</v>
      </c>
      <c r="FL55">
        <v>312.71570000000003</v>
      </c>
      <c r="FM55">
        <v>56.4</v>
      </c>
      <c r="FN55">
        <v>43.59</v>
      </c>
      <c r="FO55">
        <v>21.795000000000002</v>
      </c>
      <c r="FP55">
        <v>45.59</v>
      </c>
      <c r="FQ55">
        <v>43.59</v>
      </c>
      <c r="FR55">
        <v>2</v>
      </c>
      <c r="FS55">
        <v>1.61</v>
      </c>
      <c r="FT55">
        <v>1.61</v>
      </c>
      <c r="FU55">
        <v>1.61</v>
      </c>
      <c r="FV55">
        <v>1.61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35</v>
      </c>
      <c r="GD55">
        <v>8.75</v>
      </c>
      <c r="GE55">
        <v>385.53</v>
      </c>
      <c r="GF55">
        <v>96.382499999999993</v>
      </c>
      <c r="GG55">
        <v>412.83</v>
      </c>
      <c r="GH55">
        <v>385.53</v>
      </c>
      <c r="GI55">
        <v>27.3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3215.3341</v>
      </c>
      <c r="GS55">
        <v>3152.4931999999999</v>
      </c>
      <c r="GT55">
        <v>3441.0241000000001</v>
      </c>
      <c r="GU55">
        <v>3348.3481999999999</v>
      </c>
      <c r="GV55">
        <v>3215.3341</v>
      </c>
      <c r="GW55">
        <v>3441.0241000000001</v>
      </c>
      <c r="GX55" t="s">
        <v>881</v>
      </c>
      <c r="GY55">
        <v>-1.0737999999999999E-2</v>
      </c>
      <c r="GZ55">
        <v>0</v>
      </c>
      <c r="HA55">
        <v>589.80999999999995</v>
      </c>
      <c r="HB55">
        <v>42</v>
      </c>
      <c r="HC55">
        <v>0.7</v>
      </c>
      <c r="HD55" t="s">
        <v>877</v>
      </c>
      <c r="HE55" t="s">
        <v>877</v>
      </c>
      <c r="HF55" t="s">
        <v>877</v>
      </c>
      <c r="HG55" t="s">
        <v>877</v>
      </c>
      <c r="HH55">
        <v>2230</v>
      </c>
      <c r="HI55">
        <v>8625173</v>
      </c>
      <c r="HJ55">
        <v>0</v>
      </c>
      <c r="HK55">
        <v>284809</v>
      </c>
      <c r="HL55">
        <v>103082</v>
      </c>
      <c r="HM55">
        <v>148644</v>
      </c>
      <c r="HN55">
        <v>0</v>
      </c>
      <c r="HO55">
        <v>0</v>
      </c>
      <c r="HP55">
        <v>0</v>
      </c>
      <c r="HQ55">
        <v>13.43</v>
      </c>
      <c r="HR55">
        <v>1627885</v>
      </c>
      <c r="HS55">
        <v>2723.88</v>
      </c>
      <c r="HT55">
        <v>2941.56</v>
      </c>
      <c r="HU55">
        <v>2723.88</v>
      </c>
      <c r="HV55">
        <v>217.68</v>
      </c>
      <c r="HW55">
        <v>0</v>
      </c>
      <c r="HX55" t="s">
        <v>882</v>
      </c>
      <c r="HY55">
        <v>2723.88</v>
      </c>
      <c r="HZ55">
        <v>2941.56</v>
      </c>
      <c r="IA55">
        <v>2723.88</v>
      </c>
      <c r="IB55">
        <v>217.68</v>
      </c>
      <c r="IC55">
        <v>461</v>
      </c>
      <c r="ID55">
        <v>323.57159999999999</v>
      </c>
      <c r="IE55">
        <v>44.4</v>
      </c>
      <c r="IF55">
        <v>39.35</v>
      </c>
      <c r="IG55">
        <v>19.675000000000001</v>
      </c>
      <c r="IH55">
        <v>41.35</v>
      </c>
      <c r="II55">
        <v>39.35</v>
      </c>
      <c r="IJ55">
        <v>2</v>
      </c>
      <c r="IK55">
        <v>2.85</v>
      </c>
      <c r="IL55">
        <v>2.85</v>
      </c>
      <c r="IM55">
        <v>2.85</v>
      </c>
      <c r="IN55">
        <v>2.85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53</v>
      </c>
      <c r="IV55">
        <v>13.25</v>
      </c>
      <c r="IW55">
        <v>350.83</v>
      </c>
      <c r="IX55">
        <v>87.707499999999996</v>
      </c>
      <c r="IY55">
        <v>378.87</v>
      </c>
      <c r="IZ55">
        <v>350.83</v>
      </c>
      <c r="JA55">
        <v>28.04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3215.3341</v>
      </c>
      <c r="JK55">
        <v>3441.0241000000001</v>
      </c>
      <c r="JL55" t="s">
        <v>883</v>
      </c>
      <c r="JM55">
        <v>-9.3050000000000008E-3</v>
      </c>
      <c r="JN55">
        <v>0</v>
      </c>
      <c r="JO55">
        <v>553.41</v>
      </c>
      <c r="JP55">
        <v>41</v>
      </c>
      <c r="JQ55">
        <v>0.7</v>
      </c>
      <c r="JR55">
        <v>43954.6104003125</v>
      </c>
      <c r="JS55">
        <v>1</v>
      </c>
      <c r="JT55">
        <v>2</v>
      </c>
    </row>
    <row r="56" spans="1:280" x14ac:dyDescent="0.25">
      <c r="A56">
        <v>4602</v>
      </c>
      <c r="B56">
        <v>1948</v>
      </c>
      <c r="D56" t="s">
        <v>103</v>
      </c>
      <c r="E56" t="s">
        <v>112</v>
      </c>
      <c r="F56" t="s">
        <v>909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T56">
        <v>0</v>
      </c>
      <c r="U56">
        <v>0</v>
      </c>
      <c r="V56" t="s">
        <v>875</v>
      </c>
      <c r="W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G56">
        <v>0</v>
      </c>
      <c r="AH56">
        <v>0</v>
      </c>
      <c r="AI56">
        <v>0</v>
      </c>
      <c r="AJ56">
        <v>0</v>
      </c>
      <c r="AL56">
        <v>0</v>
      </c>
      <c r="AM56">
        <v>0</v>
      </c>
      <c r="AN56">
        <v>0</v>
      </c>
      <c r="AO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X56">
        <v>0</v>
      </c>
      <c r="AY56">
        <v>0</v>
      </c>
      <c r="AZ56">
        <v>0</v>
      </c>
      <c r="BB56">
        <v>0</v>
      </c>
      <c r="BC56">
        <v>0</v>
      </c>
      <c r="BD56">
        <v>0</v>
      </c>
      <c r="BF56">
        <v>0</v>
      </c>
      <c r="BG56">
        <v>0</v>
      </c>
      <c r="BH56">
        <v>199.52250000000001</v>
      </c>
      <c r="BI56">
        <v>0</v>
      </c>
      <c r="BL56">
        <v>199.52250000000001</v>
      </c>
      <c r="BN56" t="s">
        <v>876</v>
      </c>
      <c r="BO56">
        <v>0</v>
      </c>
      <c r="BP56">
        <v>0</v>
      </c>
      <c r="BQ56">
        <v>0</v>
      </c>
      <c r="BR56">
        <v>0</v>
      </c>
      <c r="BS56">
        <v>0</v>
      </c>
      <c r="BT56" t="s">
        <v>877</v>
      </c>
      <c r="BU56" t="s">
        <v>877</v>
      </c>
      <c r="BV56" t="s">
        <v>877</v>
      </c>
      <c r="BW56" t="s">
        <v>877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192.72</v>
      </c>
      <c r="CK56">
        <v>192.72</v>
      </c>
      <c r="CL56">
        <v>0</v>
      </c>
      <c r="CM56">
        <v>0</v>
      </c>
      <c r="CN56" t="s">
        <v>878</v>
      </c>
      <c r="CO56">
        <v>192.72</v>
      </c>
      <c r="CQ56">
        <v>192.72</v>
      </c>
      <c r="CR56">
        <v>0</v>
      </c>
      <c r="CS56">
        <v>0</v>
      </c>
      <c r="CT56">
        <v>0</v>
      </c>
      <c r="CU56">
        <v>0</v>
      </c>
      <c r="CV56">
        <v>2</v>
      </c>
      <c r="CW56">
        <v>1</v>
      </c>
      <c r="CY56">
        <v>2</v>
      </c>
      <c r="CZ56">
        <v>0</v>
      </c>
      <c r="DA56">
        <v>0</v>
      </c>
      <c r="DB56">
        <v>0</v>
      </c>
      <c r="DD56">
        <v>0</v>
      </c>
      <c r="DE56">
        <v>0</v>
      </c>
      <c r="DF56">
        <v>0</v>
      </c>
      <c r="DG56">
        <v>0</v>
      </c>
      <c r="DI56">
        <v>0</v>
      </c>
      <c r="DJ56">
        <v>0</v>
      </c>
      <c r="DK56">
        <v>0</v>
      </c>
      <c r="DL56">
        <v>0</v>
      </c>
      <c r="DM56">
        <v>23.21</v>
      </c>
      <c r="DN56">
        <v>5.8025000000000002</v>
      </c>
      <c r="DP56">
        <v>23.21</v>
      </c>
      <c r="DQ56">
        <v>0</v>
      </c>
      <c r="DR56">
        <v>0</v>
      </c>
      <c r="DT56">
        <v>0</v>
      </c>
      <c r="DU56">
        <v>0</v>
      </c>
      <c r="DV56">
        <v>0</v>
      </c>
      <c r="DX56">
        <v>0</v>
      </c>
      <c r="DY56">
        <v>0</v>
      </c>
      <c r="DZ56">
        <v>195.85499999999999</v>
      </c>
      <c r="EA56">
        <v>199.52250000000001</v>
      </c>
      <c r="ED56">
        <v>199.52250000000001</v>
      </c>
      <c r="EF56" t="s">
        <v>879</v>
      </c>
      <c r="EG56">
        <v>-1.0576E-2</v>
      </c>
      <c r="EH56">
        <v>0</v>
      </c>
      <c r="EI56">
        <v>0</v>
      </c>
      <c r="EJ56">
        <v>0</v>
      </c>
      <c r="EK56">
        <v>0</v>
      </c>
      <c r="EL56" t="s">
        <v>877</v>
      </c>
      <c r="EM56" t="s">
        <v>877</v>
      </c>
      <c r="EN56" t="s">
        <v>877</v>
      </c>
      <c r="EO56" t="s">
        <v>877</v>
      </c>
      <c r="EQ56">
        <v>0</v>
      </c>
      <c r="ER56" s="22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188.03</v>
      </c>
      <c r="FC56">
        <v>188.03</v>
      </c>
      <c r="FD56">
        <v>0</v>
      </c>
      <c r="FE56">
        <v>0</v>
      </c>
      <c r="FF56" t="s">
        <v>880</v>
      </c>
      <c r="FG56">
        <v>188.03</v>
      </c>
      <c r="FI56">
        <v>188.03</v>
      </c>
      <c r="FJ56">
        <v>0</v>
      </c>
      <c r="FK56">
        <v>0</v>
      </c>
      <c r="FL56">
        <v>0</v>
      </c>
      <c r="FM56">
        <v>0</v>
      </c>
      <c r="FN56">
        <v>2</v>
      </c>
      <c r="FO56">
        <v>1</v>
      </c>
      <c r="FQ56">
        <v>2</v>
      </c>
      <c r="FR56">
        <v>0</v>
      </c>
      <c r="FS56">
        <v>0</v>
      </c>
      <c r="FT56">
        <v>0</v>
      </c>
      <c r="FV56">
        <v>0</v>
      </c>
      <c r="FW56">
        <v>0</v>
      </c>
      <c r="FX56">
        <v>0</v>
      </c>
      <c r="FY56">
        <v>0</v>
      </c>
      <c r="GA56">
        <v>0</v>
      </c>
      <c r="GB56">
        <v>0</v>
      </c>
      <c r="GC56">
        <v>0</v>
      </c>
      <c r="GD56">
        <v>0</v>
      </c>
      <c r="GE56">
        <v>27.3</v>
      </c>
      <c r="GF56">
        <v>6.8250000000000002</v>
      </c>
      <c r="GH56">
        <v>27.3</v>
      </c>
      <c r="GI56">
        <v>0</v>
      </c>
      <c r="GJ56">
        <v>0</v>
      </c>
      <c r="GL56">
        <v>0</v>
      </c>
      <c r="GM56">
        <v>0</v>
      </c>
      <c r="GN56">
        <v>0</v>
      </c>
      <c r="GP56">
        <v>0</v>
      </c>
      <c r="GQ56">
        <v>0</v>
      </c>
      <c r="GR56">
        <v>225.69</v>
      </c>
      <c r="GS56">
        <v>195.85499999999999</v>
      </c>
      <c r="GV56">
        <v>225.69</v>
      </c>
      <c r="GX56" t="s">
        <v>881</v>
      </c>
      <c r="GY56">
        <v>0</v>
      </c>
      <c r="GZ56">
        <v>0</v>
      </c>
      <c r="HA56">
        <v>0</v>
      </c>
      <c r="HB56">
        <v>0</v>
      </c>
      <c r="HC56">
        <v>0</v>
      </c>
      <c r="HD56" t="s">
        <v>877</v>
      </c>
      <c r="HE56" t="s">
        <v>877</v>
      </c>
      <c r="HF56" t="s">
        <v>877</v>
      </c>
      <c r="HG56" t="s">
        <v>877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217.68</v>
      </c>
      <c r="HU56">
        <v>217.68</v>
      </c>
      <c r="HV56">
        <v>0</v>
      </c>
      <c r="HW56">
        <v>0</v>
      </c>
      <c r="HX56" t="s">
        <v>882</v>
      </c>
      <c r="HY56">
        <v>217.68</v>
      </c>
      <c r="IA56">
        <v>217.68</v>
      </c>
      <c r="IB56">
        <v>0</v>
      </c>
      <c r="IC56">
        <v>0</v>
      </c>
      <c r="ID56">
        <v>0</v>
      </c>
      <c r="IE56">
        <v>0</v>
      </c>
      <c r="IF56">
        <v>2</v>
      </c>
      <c r="IG56">
        <v>1</v>
      </c>
      <c r="II56">
        <v>2</v>
      </c>
      <c r="IJ56">
        <v>0</v>
      </c>
      <c r="IK56">
        <v>0</v>
      </c>
      <c r="IL56">
        <v>0</v>
      </c>
      <c r="IN56">
        <v>0</v>
      </c>
      <c r="IO56">
        <v>0</v>
      </c>
      <c r="IP56">
        <v>0</v>
      </c>
      <c r="IQ56">
        <v>0</v>
      </c>
      <c r="IS56">
        <v>0</v>
      </c>
      <c r="IT56">
        <v>0</v>
      </c>
      <c r="IU56">
        <v>0</v>
      </c>
      <c r="IV56">
        <v>0</v>
      </c>
      <c r="IW56">
        <v>28.04</v>
      </c>
      <c r="IX56">
        <v>7.01</v>
      </c>
      <c r="IZ56">
        <v>28.04</v>
      </c>
      <c r="JA56">
        <v>0</v>
      </c>
      <c r="JB56">
        <v>0</v>
      </c>
      <c r="JD56">
        <v>0</v>
      </c>
      <c r="JE56">
        <v>0</v>
      </c>
      <c r="JF56">
        <v>0</v>
      </c>
      <c r="JH56">
        <v>0</v>
      </c>
      <c r="JI56">
        <v>0</v>
      </c>
      <c r="JJ56">
        <v>225.69</v>
      </c>
      <c r="JL56" t="s">
        <v>883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43954.6104003125</v>
      </c>
      <c r="JS56">
        <v>1</v>
      </c>
      <c r="JT56">
        <v>3</v>
      </c>
    </row>
    <row r="57" spans="1:280" x14ac:dyDescent="0.25">
      <c r="A57">
        <v>1964</v>
      </c>
      <c r="B57">
        <v>1964</v>
      </c>
      <c r="C57" t="s">
        <v>113</v>
      </c>
      <c r="D57" t="s">
        <v>114</v>
      </c>
      <c r="E57" t="s">
        <v>115</v>
      </c>
      <c r="G57">
        <v>1949</v>
      </c>
      <c r="H57">
        <v>2313865</v>
      </c>
      <c r="I57">
        <v>7000</v>
      </c>
      <c r="J57">
        <v>0</v>
      </c>
      <c r="K57">
        <v>14500</v>
      </c>
      <c r="L57">
        <v>0</v>
      </c>
      <c r="M57">
        <v>0</v>
      </c>
      <c r="N57">
        <v>0</v>
      </c>
      <c r="O57">
        <v>0</v>
      </c>
      <c r="P57">
        <v>9.6999999999999993</v>
      </c>
      <c r="Q57">
        <v>450000</v>
      </c>
      <c r="R57">
        <v>1345</v>
      </c>
      <c r="S57">
        <v>1345</v>
      </c>
      <c r="T57">
        <v>1345</v>
      </c>
      <c r="U57">
        <v>0</v>
      </c>
      <c r="V57" t="s">
        <v>875</v>
      </c>
      <c r="W57">
        <v>1345</v>
      </c>
      <c r="X57">
        <v>1345</v>
      </c>
      <c r="Y57">
        <v>1345</v>
      </c>
      <c r="Z57">
        <v>0</v>
      </c>
      <c r="AA57">
        <v>194</v>
      </c>
      <c r="AB57">
        <v>147.94999999999999</v>
      </c>
      <c r="AC57">
        <v>0.7</v>
      </c>
      <c r="AD57">
        <v>23</v>
      </c>
      <c r="AE57">
        <v>11.5</v>
      </c>
      <c r="AF57">
        <v>23</v>
      </c>
      <c r="AG57">
        <v>23</v>
      </c>
      <c r="AH57">
        <v>0</v>
      </c>
      <c r="AI57">
        <v>2</v>
      </c>
      <c r="AJ57">
        <v>2</v>
      </c>
      <c r="AK57">
        <v>2</v>
      </c>
      <c r="AL57">
        <v>2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18</v>
      </c>
      <c r="AT57">
        <v>4.5</v>
      </c>
      <c r="AU57">
        <v>181</v>
      </c>
      <c r="AV57">
        <v>45.25</v>
      </c>
      <c r="AW57">
        <v>181</v>
      </c>
      <c r="AX57">
        <v>181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84.04</v>
      </c>
      <c r="BE57">
        <v>84.04</v>
      </c>
      <c r="BF57">
        <v>84.04</v>
      </c>
      <c r="BG57">
        <v>0</v>
      </c>
      <c r="BH57">
        <v>1558.3598</v>
      </c>
      <c r="BI57">
        <v>1640.94</v>
      </c>
      <c r="BJ57">
        <v>1558.3598</v>
      </c>
      <c r="BK57">
        <v>1640.94</v>
      </c>
      <c r="BL57">
        <v>1640.94</v>
      </c>
      <c r="BM57">
        <v>1640.94</v>
      </c>
      <c r="BN57" t="s">
        <v>876</v>
      </c>
      <c r="BO57">
        <v>0</v>
      </c>
      <c r="BP57">
        <v>0</v>
      </c>
      <c r="BQ57">
        <v>334.57</v>
      </c>
      <c r="BR57">
        <v>7</v>
      </c>
      <c r="BS57">
        <v>0.7</v>
      </c>
      <c r="BT57" t="s">
        <v>877</v>
      </c>
      <c r="BU57" t="s">
        <v>877</v>
      </c>
      <c r="BV57" t="s">
        <v>877</v>
      </c>
      <c r="BW57" t="s">
        <v>877</v>
      </c>
      <c r="BX57">
        <v>1949</v>
      </c>
      <c r="BY57">
        <v>2231616</v>
      </c>
      <c r="BZ57">
        <v>11000</v>
      </c>
      <c r="CA57">
        <v>0</v>
      </c>
      <c r="CB57">
        <v>14231</v>
      </c>
      <c r="CC57">
        <v>0</v>
      </c>
      <c r="CD57">
        <v>0</v>
      </c>
      <c r="CE57">
        <v>0</v>
      </c>
      <c r="CF57">
        <v>0</v>
      </c>
      <c r="CG57">
        <v>9.6999999999999993</v>
      </c>
      <c r="CH57">
        <v>500000</v>
      </c>
      <c r="CI57">
        <v>1268.18</v>
      </c>
      <c r="CJ57">
        <v>1268.18</v>
      </c>
      <c r="CK57">
        <v>1268.18</v>
      </c>
      <c r="CL57">
        <v>0</v>
      </c>
      <c r="CM57">
        <v>0</v>
      </c>
      <c r="CN57" t="s">
        <v>878</v>
      </c>
      <c r="CO57">
        <v>1268.18</v>
      </c>
      <c r="CP57">
        <v>1268.18</v>
      </c>
      <c r="CQ57">
        <v>1268.18</v>
      </c>
      <c r="CR57">
        <v>0</v>
      </c>
      <c r="CS57">
        <v>188</v>
      </c>
      <c r="CT57">
        <v>139.49979999999999</v>
      </c>
      <c r="CU57">
        <v>0.7</v>
      </c>
      <c r="CV57">
        <v>19.02</v>
      </c>
      <c r="CW57">
        <v>9.51</v>
      </c>
      <c r="CX57">
        <v>19.02</v>
      </c>
      <c r="CY57">
        <v>19.02</v>
      </c>
      <c r="CZ57">
        <v>0</v>
      </c>
      <c r="DA57">
        <v>6.68</v>
      </c>
      <c r="DB57">
        <v>6.68</v>
      </c>
      <c r="DC57">
        <v>6.68</v>
      </c>
      <c r="DD57">
        <v>6.68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18</v>
      </c>
      <c r="DL57">
        <v>4.5</v>
      </c>
      <c r="DM57">
        <v>181</v>
      </c>
      <c r="DN57">
        <v>45.25</v>
      </c>
      <c r="DO57">
        <v>181</v>
      </c>
      <c r="DP57">
        <v>181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84.04</v>
      </c>
      <c r="DW57">
        <v>84.04</v>
      </c>
      <c r="DX57">
        <v>84.04</v>
      </c>
      <c r="DY57">
        <v>0</v>
      </c>
      <c r="DZ57">
        <v>1516.6815999999999</v>
      </c>
      <c r="EA57">
        <v>1558.3598</v>
      </c>
      <c r="EB57">
        <v>1516.6815999999999</v>
      </c>
      <c r="EC57">
        <v>1558.3598</v>
      </c>
      <c r="ED57">
        <v>1558.3598</v>
      </c>
      <c r="EE57">
        <v>1558.3598</v>
      </c>
      <c r="EF57" t="s">
        <v>879</v>
      </c>
      <c r="EG57">
        <v>0</v>
      </c>
      <c r="EH57">
        <v>0</v>
      </c>
      <c r="EI57">
        <v>394.27</v>
      </c>
      <c r="EJ57">
        <v>10</v>
      </c>
      <c r="EK57">
        <v>0.7</v>
      </c>
      <c r="EL57" t="s">
        <v>877</v>
      </c>
      <c r="EM57" t="s">
        <v>877</v>
      </c>
      <c r="EN57" t="s">
        <v>877</v>
      </c>
      <c r="EO57" t="s">
        <v>877</v>
      </c>
      <c r="EP57">
        <v>1949</v>
      </c>
      <c r="EQ57">
        <v>2226978</v>
      </c>
      <c r="ER57" s="22">
        <v>6436</v>
      </c>
      <c r="ES57">
        <v>106459</v>
      </c>
      <c r="ET57">
        <v>14232</v>
      </c>
      <c r="EU57">
        <v>0</v>
      </c>
      <c r="EV57">
        <v>0</v>
      </c>
      <c r="EW57">
        <v>0</v>
      </c>
      <c r="EX57">
        <v>0</v>
      </c>
      <c r="EY57">
        <v>9.6999999999999993</v>
      </c>
      <c r="EZ57">
        <v>619864</v>
      </c>
      <c r="FA57">
        <v>1225.56</v>
      </c>
      <c r="FB57">
        <v>1225.56</v>
      </c>
      <c r="FC57">
        <v>1225.56</v>
      </c>
      <c r="FD57">
        <v>0</v>
      </c>
      <c r="FE57">
        <v>0</v>
      </c>
      <c r="FF57" t="s">
        <v>880</v>
      </c>
      <c r="FG57">
        <v>1225.56</v>
      </c>
      <c r="FH57">
        <v>1225.56</v>
      </c>
      <c r="FI57">
        <v>1225.56</v>
      </c>
      <c r="FJ57">
        <v>0</v>
      </c>
      <c r="FK57">
        <v>149</v>
      </c>
      <c r="FL57">
        <v>134.8116</v>
      </c>
      <c r="FM57">
        <v>0.7</v>
      </c>
      <c r="FN57">
        <v>26.32</v>
      </c>
      <c r="FO57">
        <v>13.16</v>
      </c>
      <c r="FP57">
        <v>26.32</v>
      </c>
      <c r="FQ57">
        <v>26.32</v>
      </c>
      <c r="FR57">
        <v>0</v>
      </c>
      <c r="FS57">
        <v>5.91</v>
      </c>
      <c r="FT57">
        <v>5.91</v>
      </c>
      <c r="FU57">
        <v>5.91</v>
      </c>
      <c r="FV57">
        <v>5.91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11</v>
      </c>
      <c r="GD57">
        <v>2.75</v>
      </c>
      <c r="GE57">
        <v>199</v>
      </c>
      <c r="GF57">
        <v>49.75</v>
      </c>
      <c r="GG57">
        <v>199</v>
      </c>
      <c r="GH57">
        <v>199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84.04</v>
      </c>
      <c r="GO57">
        <v>84.04</v>
      </c>
      <c r="GP57">
        <v>84.04</v>
      </c>
      <c r="GQ57">
        <v>0</v>
      </c>
      <c r="GR57">
        <v>1415.8596</v>
      </c>
      <c r="GS57">
        <v>1516.6815999999999</v>
      </c>
      <c r="GT57">
        <v>1415.8596</v>
      </c>
      <c r="GU57">
        <v>1516.6815999999999</v>
      </c>
      <c r="GV57">
        <v>1516.6815999999999</v>
      </c>
      <c r="GW57">
        <v>1516.6815999999999</v>
      </c>
      <c r="GX57" t="s">
        <v>881</v>
      </c>
      <c r="GY57">
        <v>0</v>
      </c>
      <c r="GZ57">
        <v>0</v>
      </c>
      <c r="HA57">
        <v>505.78</v>
      </c>
      <c r="HB57">
        <v>24</v>
      </c>
      <c r="HC57">
        <v>0.7</v>
      </c>
      <c r="HD57" t="s">
        <v>877</v>
      </c>
      <c r="HE57" t="s">
        <v>877</v>
      </c>
      <c r="HF57" t="s">
        <v>877</v>
      </c>
      <c r="HG57" t="s">
        <v>877</v>
      </c>
      <c r="HH57">
        <v>1949</v>
      </c>
      <c r="HI57">
        <v>2166617</v>
      </c>
      <c r="HJ57">
        <v>6537</v>
      </c>
      <c r="HK57">
        <v>92238</v>
      </c>
      <c r="HL57">
        <v>14191</v>
      </c>
      <c r="HM57">
        <v>0</v>
      </c>
      <c r="HN57">
        <v>0</v>
      </c>
      <c r="HO57">
        <v>0</v>
      </c>
      <c r="HP57">
        <v>0</v>
      </c>
      <c r="HQ57">
        <v>10.46</v>
      </c>
      <c r="HR57">
        <v>638646</v>
      </c>
      <c r="HS57">
        <v>1133.3599999999999</v>
      </c>
      <c r="HT57">
        <v>1133.3599999999999</v>
      </c>
      <c r="HU57">
        <v>1133.3599999999999</v>
      </c>
      <c r="HV57">
        <v>0</v>
      </c>
      <c r="HW57">
        <v>0</v>
      </c>
      <c r="HX57" t="s">
        <v>882</v>
      </c>
      <c r="HY57">
        <v>1133.3599999999999</v>
      </c>
      <c r="HZ57">
        <v>1133.3599999999999</v>
      </c>
      <c r="IA57">
        <v>1133.3599999999999</v>
      </c>
      <c r="IB57">
        <v>0</v>
      </c>
      <c r="IC57">
        <v>135</v>
      </c>
      <c r="ID57">
        <v>124.6696</v>
      </c>
      <c r="IE57">
        <v>0.4</v>
      </c>
      <c r="IF57">
        <v>22.98</v>
      </c>
      <c r="IG57">
        <v>11.49</v>
      </c>
      <c r="IH57">
        <v>22.98</v>
      </c>
      <c r="II57">
        <v>22.98</v>
      </c>
      <c r="IJ57">
        <v>0</v>
      </c>
      <c r="IK57">
        <v>5.71</v>
      </c>
      <c r="IL57">
        <v>5.71</v>
      </c>
      <c r="IM57">
        <v>5.71</v>
      </c>
      <c r="IN57">
        <v>5.71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15</v>
      </c>
      <c r="IV57">
        <v>3.75</v>
      </c>
      <c r="IW57">
        <v>204</v>
      </c>
      <c r="IX57">
        <v>51</v>
      </c>
      <c r="IY57">
        <v>204</v>
      </c>
      <c r="IZ57">
        <v>204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85.48</v>
      </c>
      <c r="JG57">
        <v>85.48</v>
      </c>
      <c r="JH57">
        <v>85.48</v>
      </c>
      <c r="JI57">
        <v>0</v>
      </c>
      <c r="JJ57">
        <v>1415.8596</v>
      </c>
      <c r="JK57">
        <v>1415.8596</v>
      </c>
      <c r="JL57" t="s">
        <v>883</v>
      </c>
      <c r="JM57">
        <v>0</v>
      </c>
      <c r="JN57">
        <v>0</v>
      </c>
      <c r="JO57">
        <v>563.5</v>
      </c>
      <c r="JP57">
        <v>43</v>
      </c>
      <c r="JQ57">
        <v>0.7</v>
      </c>
      <c r="JR57">
        <v>43954.6104003125</v>
      </c>
      <c r="JS57">
        <v>1</v>
      </c>
      <c r="JT57">
        <v>2</v>
      </c>
    </row>
    <row r="58" spans="1:280" x14ac:dyDescent="0.25">
      <c r="A58">
        <v>1965</v>
      </c>
      <c r="B58">
        <v>1965</v>
      </c>
      <c r="C58" t="s">
        <v>116</v>
      </c>
      <c r="D58" t="s">
        <v>114</v>
      </c>
      <c r="E58" t="s">
        <v>117</v>
      </c>
      <c r="G58">
        <v>1949</v>
      </c>
      <c r="H58">
        <v>8800000</v>
      </c>
      <c r="I58">
        <v>0</v>
      </c>
      <c r="J58">
        <v>0</v>
      </c>
      <c r="K58">
        <v>48000</v>
      </c>
      <c r="L58">
        <v>0</v>
      </c>
      <c r="M58">
        <v>0</v>
      </c>
      <c r="N58">
        <v>0</v>
      </c>
      <c r="O58">
        <v>0</v>
      </c>
      <c r="P58">
        <v>11.74</v>
      </c>
      <c r="Q58">
        <v>2100000</v>
      </c>
      <c r="R58">
        <v>3173</v>
      </c>
      <c r="S58">
        <v>3173</v>
      </c>
      <c r="T58">
        <v>3173</v>
      </c>
      <c r="U58">
        <v>0</v>
      </c>
      <c r="V58" t="s">
        <v>875</v>
      </c>
      <c r="W58">
        <v>3173</v>
      </c>
      <c r="X58">
        <v>3173</v>
      </c>
      <c r="Y58">
        <v>3173</v>
      </c>
      <c r="Z58">
        <v>0</v>
      </c>
      <c r="AA58">
        <v>538</v>
      </c>
      <c r="AB58">
        <v>349.03</v>
      </c>
      <c r="AC58">
        <v>73.400000000000006</v>
      </c>
      <c r="AD58">
        <v>20</v>
      </c>
      <c r="AE58">
        <v>10</v>
      </c>
      <c r="AF58">
        <v>20</v>
      </c>
      <c r="AG58">
        <v>20</v>
      </c>
      <c r="AH58">
        <v>0</v>
      </c>
      <c r="AI58">
        <v>3</v>
      </c>
      <c r="AJ58">
        <v>3</v>
      </c>
      <c r="AK58">
        <v>3</v>
      </c>
      <c r="AL58">
        <v>3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46</v>
      </c>
      <c r="AT58">
        <v>11.5</v>
      </c>
      <c r="AU58">
        <v>720.06</v>
      </c>
      <c r="AV58">
        <v>180.01499999999999</v>
      </c>
      <c r="AW58">
        <v>720.06</v>
      </c>
      <c r="AX58">
        <v>720.06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3579.5446000000002</v>
      </c>
      <c r="BI58">
        <v>3799.9450000000002</v>
      </c>
      <c r="BJ58">
        <v>3881.1170999999999</v>
      </c>
      <c r="BK58">
        <v>3799.9450000000002</v>
      </c>
      <c r="BL58">
        <v>3799.9450000000002</v>
      </c>
      <c r="BM58">
        <v>3881.1170999999999</v>
      </c>
      <c r="BN58" t="s">
        <v>876</v>
      </c>
      <c r="BO58">
        <v>-3.166E-3</v>
      </c>
      <c r="BP58">
        <v>0</v>
      </c>
      <c r="BQ58">
        <v>661.83</v>
      </c>
      <c r="BR58">
        <v>49</v>
      </c>
      <c r="BS58">
        <v>0.7</v>
      </c>
      <c r="BT58" t="s">
        <v>877</v>
      </c>
      <c r="BU58" t="s">
        <v>877</v>
      </c>
      <c r="BV58" t="s">
        <v>877</v>
      </c>
      <c r="BW58" t="s">
        <v>877</v>
      </c>
      <c r="BX58">
        <v>1949</v>
      </c>
      <c r="BY58">
        <v>8550000</v>
      </c>
      <c r="BZ58">
        <v>0</v>
      </c>
      <c r="CA58">
        <v>0</v>
      </c>
      <c r="CB58">
        <v>47224</v>
      </c>
      <c r="CC58">
        <v>0</v>
      </c>
      <c r="CD58">
        <v>0</v>
      </c>
      <c r="CE58">
        <v>0</v>
      </c>
      <c r="CF58">
        <v>0</v>
      </c>
      <c r="CG58">
        <v>11.74</v>
      </c>
      <c r="CH58">
        <v>2100000</v>
      </c>
      <c r="CI58">
        <v>2952.31</v>
      </c>
      <c r="CJ58">
        <v>3237.61</v>
      </c>
      <c r="CK58">
        <v>2952.31</v>
      </c>
      <c r="CL58">
        <v>285.3</v>
      </c>
      <c r="CM58">
        <v>0</v>
      </c>
      <c r="CN58" t="s">
        <v>878</v>
      </c>
      <c r="CO58">
        <v>2952.31</v>
      </c>
      <c r="CP58">
        <v>3237.61</v>
      </c>
      <c r="CQ58">
        <v>2952.31</v>
      </c>
      <c r="CR58">
        <v>285.3</v>
      </c>
      <c r="CS58">
        <v>508</v>
      </c>
      <c r="CT58">
        <v>356.13709999999998</v>
      </c>
      <c r="CU58">
        <v>73.400000000000006</v>
      </c>
      <c r="CV58">
        <v>35.58</v>
      </c>
      <c r="CW58">
        <v>17.79</v>
      </c>
      <c r="CX58">
        <v>35.58</v>
      </c>
      <c r="CY58">
        <v>35.58</v>
      </c>
      <c r="CZ58">
        <v>0</v>
      </c>
      <c r="DA58">
        <v>1</v>
      </c>
      <c r="DB58">
        <v>1</v>
      </c>
      <c r="DC58">
        <v>1</v>
      </c>
      <c r="DD58">
        <v>1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46</v>
      </c>
      <c r="DL58">
        <v>11.5</v>
      </c>
      <c r="DM58">
        <v>669.63</v>
      </c>
      <c r="DN58">
        <v>167.4075</v>
      </c>
      <c r="DO58">
        <v>734.72</v>
      </c>
      <c r="DP58">
        <v>669.63</v>
      </c>
      <c r="DQ58">
        <v>65.09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3581.6556999999998</v>
      </c>
      <c r="EA58">
        <v>3579.5446000000002</v>
      </c>
      <c r="EB58">
        <v>3892.3256999999999</v>
      </c>
      <c r="EC58">
        <v>3881.1170999999999</v>
      </c>
      <c r="ED58">
        <v>3581.6556999999998</v>
      </c>
      <c r="EE58">
        <v>3892.3256999999999</v>
      </c>
      <c r="EF58" t="s">
        <v>879</v>
      </c>
      <c r="EG58">
        <v>-5.2940000000000001E-3</v>
      </c>
      <c r="EH58">
        <v>0</v>
      </c>
      <c r="EI58">
        <v>645.19000000000005</v>
      </c>
      <c r="EJ58">
        <v>49</v>
      </c>
      <c r="EK58">
        <v>0.7</v>
      </c>
      <c r="EL58" t="s">
        <v>877</v>
      </c>
      <c r="EM58" t="s">
        <v>877</v>
      </c>
      <c r="EN58" t="s">
        <v>877</v>
      </c>
      <c r="EO58" t="s">
        <v>877</v>
      </c>
      <c r="EP58">
        <v>1949</v>
      </c>
      <c r="EQ58">
        <v>8427579</v>
      </c>
      <c r="ER58" s="22">
        <v>0</v>
      </c>
      <c r="ES58">
        <v>453744</v>
      </c>
      <c r="ET58">
        <v>46327</v>
      </c>
      <c r="EU58">
        <v>0</v>
      </c>
      <c r="EV58">
        <v>0</v>
      </c>
      <c r="EW58">
        <v>0</v>
      </c>
      <c r="EX58">
        <v>0</v>
      </c>
      <c r="EY58">
        <v>11.74</v>
      </c>
      <c r="EZ58">
        <v>2179828</v>
      </c>
      <c r="FA58">
        <v>2924.37</v>
      </c>
      <c r="FB58">
        <v>3213.37</v>
      </c>
      <c r="FC58">
        <v>2924.37</v>
      </c>
      <c r="FD58">
        <v>289</v>
      </c>
      <c r="FE58">
        <v>0</v>
      </c>
      <c r="FF58" t="s">
        <v>880</v>
      </c>
      <c r="FG58">
        <v>2924.37</v>
      </c>
      <c r="FH58">
        <v>3213.37</v>
      </c>
      <c r="FI58">
        <v>2924.37</v>
      </c>
      <c r="FJ58">
        <v>289</v>
      </c>
      <c r="FK58">
        <v>537</v>
      </c>
      <c r="FL58">
        <v>353.47070000000002</v>
      </c>
      <c r="FM58">
        <v>73.400000000000006</v>
      </c>
      <c r="FN58">
        <v>26.2</v>
      </c>
      <c r="FO58">
        <v>13.1</v>
      </c>
      <c r="FP58">
        <v>26.31</v>
      </c>
      <c r="FQ58">
        <v>26.2</v>
      </c>
      <c r="FR58">
        <v>0.11</v>
      </c>
      <c r="FS58">
        <v>3.94</v>
      </c>
      <c r="FT58">
        <v>3.94</v>
      </c>
      <c r="FU58">
        <v>5.95</v>
      </c>
      <c r="FV58">
        <v>3.94</v>
      </c>
      <c r="FW58">
        <v>2.0099999999999998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60</v>
      </c>
      <c r="GD58">
        <v>15</v>
      </c>
      <c r="GE58">
        <v>793.5</v>
      </c>
      <c r="GF58">
        <v>198.375</v>
      </c>
      <c r="GG58">
        <v>871.92</v>
      </c>
      <c r="GH58">
        <v>793.5</v>
      </c>
      <c r="GI58">
        <v>78.42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3591.1943000000001</v>
      </c>
      <c r="GS58">
        <v>3581.6556999999998</v>
      </c>
      <c r="GT58">
        <v>3896.2718</v>
      </c>
      <c r="GU58">
        <v>3892.3256999999999</v>
      </c>
      <c r="GV58">
        <v>3591.1943000000001</v>
      </c>
      <c r="GW58">
        <v>3896.2718</v>
      </c>
      <c r="GX58" t="s">
        <v>881</v>
      </c>
      <c r="GY58">
        <v>-1.1159000000000001E-2</v>
      </c>
      <c r="GZ58">
        <v>0</v>
      </c>
      <c r="HA58">
        <v>678.36</v>
      </c>
      <c r="HB58">
        <v>54</v>
      </c>
      <c r="HC58">
        <v>0.7</v>
      </c>
      <c r="HD58" t="s">
        <v>877</v>
      </c>
      <c r="HE58" t="s">
        <v>877</v>
      </c>
      <c r="HF58" t="s">
        <v>877</v>
      </c>
      <c r="HG58" t="s">
        <v>877</v>
      </c>
      <c r="HH58">
        <v>1949</v>
      </c>
      <c r="HI58">
        <v>8147851</v>
      </c>
      <c r="HJ58">
        <v>0</v>
      </c>
      <c r="HK58">
        <v>327130</v>
      </c>
      <c r="HL58">
        <v>46947</v>
      </c>
      <c r="HM58">
        <v>0</v>
      </c>
      <c r="HN58">
        <v>0</v>
      </c>
      <c r="HO58">
        <v>0</v>
      </c>
      <c r="HP58">
        <v>0</v>
      </c>
      <c r="HQ58">
        <v>11.43</v>
      </c>
      <c r="HR58">
        <v>2070415</v>
      </c>
      <c r="HS58">
        <v>2949.25</v>
      </c>
      <c r="HT58">
        <v>3233.88</v>
      </c>
      <c r="HU58">
        <v>2949.25</v>
      </c>
      <c r="HV58">
        <v>284.63</v>
      </c>
      <c r="HW58">
        <v>0</v>
      </c>
      <c r="HX58" t="s">
        <v>882</v>
      </c>
      <c r="HY58">
        <v>2949.25</v>
      </c>
      <c r="HZ58">
        <v>3233.88</v>
      </c>
      <c r="IA58">
        <v>2949.25</v>
      </c>
      <c r="IB58">
        <v>284.63</v>
      </c>
      <c r="IC58">
        <v>499</v>
      </c>
      <c r="ID58">
        <v>355.72680000000003</v>
      </c>
      <c r="IE58">
        <v>43.1</v>
      </c>
      <c r="IF58">
        <v>35.75</v>
      </c>
      <c r="IG58">
        <v>17.875</v>
      </c>
      <c r="IH58">
        <v>35.75</v>
      </c>
      <c r="II58">
        <v>35.75</v>
      </c>
      <c r="IJ58">
        <v>0</v>
      </c>
      <c r="IK58">
        <v>3.63</v>
      </c>
      <c r="IL58">
        <v>3.63</v>
      </c>
      <c r="IM58">
        <v>4.91</v>
      </c>
      <c r="IN58">
        <v>3.63</v>
      </c>
      <c r="IO58">
        <v>1.28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92</v>
      </c>
      <c r="IV58">
        <v>23</v>
      </c>
      <c r="IW58">
        <v>794.45</v>
      </c>
      <c r="IX58">
        <v>198.61250000000001</v>
      </c>
      <c r="IY58">
        <v>871.12</v>
      </c>
      <c r="IZ58">
        <v>794.45</v>
      </c>
      <c r="JA58">
        <v>76.67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3591.1943000000001</v>
      </c>
      <c r="JK58">
        <v>3896.2718</v>
      </c>
      <c r="JL58" t="s">
        <v>883</v>
      </c>
      <c r="JM58">
        <v>-1.4199E-2</v>
      </c>
      <c r="JN58">
        <v>0</v>
      </c>
      <c r="JO58">
        <v>640.23</v>
      </c>
      <c r="JP58">
        <v>49</v>
      </c>
      <c r="JQ58">
        <v>0.7</v>
      </c>
      <c r="JR58">
        <v>43954.6104003125</v>
      </c>
      <c r="JS58">
        <v>1</v>
      </c>
      <c r="JT58">
        <v>2</v>
      </c>
    </row>
    <row r="59" spans="1:280" x14ac:dyDescent="0.25">
      <c r="A59">
        <v>3615</v>
      </c>
      <c r="B59">
        <v>1965</v>
      </c>
      <c r="D59" t="s">
        <v>114</v>
      </c>
      <c r="E59" t="s">
        <v>117</v>
      </c>
      <c r="F59" t="s">
        <v>910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T59">
        <v>0</v>
      </c>
      <c r="U59">
        <v>0</v>
      </c>
      <c r="V59" t="s">
        <v>875</v>
      </c>
      <c r="W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G59">
        <v>0</v>
      </c>
      <c r="AH59">
        <v>0</v>
      </c>
      <c r="AI59">
        <v>0</v>
      </c>
      <c r="AJ59">
        <v>0</v>
      </c>
      <c r="AL59">
        <v>0</v>
      </c>
      <c r="AM59">
        <v>0</v>
      </c>
      <c r="AN59">
        <v>0</v>
      </c>
      <c r="AO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X59">
        <v>0</v>
      </c>
      <c r="AY59">
        <v>0</v>
      </c>
      <c r="AZ59">
        <v>0</v>
      </c>
      <c r="BB59">
        <v>0</v>
      </c>
      <c r="BC59">
        <v>0</v>
      </c>
      <c r="BD59">
        <v>0</v>
      </c>
      <c r="BF59">
        <v>0</v>
      </c>
      <c r="BG59">
        <v>0</v>
      </c>
      <c r="BH59">
        <v>231.86</v>
      </c>
      <c r="BI59">
        <v>0</v>
      </c>
      <c r="BL59">
        <v>231.86</v>
      </c>
      <c r="BN59" t="s">
        <v>876</v>
      </c>
      <c r="BO59">
        <v>0</v>
      </c>
      <c r="BP59">
        <v>0</v>
      </c>
      <c r="BQ59">
        <v>0</v>
      </c>
      <c r="BR59">
        <v>0</v>
      </c>
      <c r="BS59">
        <v>0</v>
      </c>
      <c r="BT59" t="s">
        <v>877</v>
      </c>
      <c r="BU59" t="s">
        <v>877</v>
      </c>
      <c r="BV59" t="s">
        <v>877</v>
      </c>
      <c r="BW59" t="s">
        <v>877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219.35</v>
      </c>
      <c r="CK59">
        <v>219.35</v>
      </c>
      <c r="CL59">
        <v>0</v>
      </c>
      <c r="CM59">
        <v>0</v>
      </c>
      <c r="CN59" t="s">
        <v>878</v>
      </c>
      <c r="CO59">
        <v>219.35</v>
      </c>
      <c r="CQ59">
        <v>219.35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Y59">
        <v>0</v>
      </c>
      <c r="CZ59">
        <v>0</v>
      </c>
      <c r="DA59">
        <v>0</v>
      </c>
      <c r="DB59">
        <v>0</v>
      </c>
      <c r="DD59">
        <v>0</v>
      </c>
      <c r="DE59">
        <v>0</v>
      </c>
      <c r="DF59">
        <v>0</v>
      </c>
      <c r="DG59">
        <v>0</v>
      </c>
      <c r="DI59">
        <v>0</v>
      </c>
      <c r="DJ59">
        <v>0</v>
      </c>
      <c r="DK59">
        <v>0</v>
      </c>
      <c r="DL59">
        <v>0</v>
      </c>
      <c r="DM59">
        <v>50.04</v>
      </c>
      <c r="DN59">
        <v>12.51</v>
      </c>
      <c r="DP59">
        <v>50.04</v>
      </c>
      <c r="DQ59">
        <v>0</v>
      </c>
      <c r="DR59">
        <v>0</v>
      </c>
      <c r="DT59">
        <v>0</v>
      </c>
      <c r="DU59">
        <v>0</v>
      </c>
      <c r="DV59">
        <v>0</v>
      </c>
      <c r="DX59">
        <v>0</v>
      </c>
      <c r="DY59">
        <v>0</v>
      </c>
      <c r="DZ59">
        <v>224.73750000000001</v>
      </c>
      <c r="EA59">
        <v>231.86</v>
      </c>
      <c r="ED59">
        <v>231.86</v>
      </c>
      <c r="EF59" t="s">
        <v>879</v>
      </c>
      <c r="EG59">
        <v>-5.2940000000000001E-3</v>
      </c>
      <c r="EH59">
        <v>0</v>
      </c>
      <c r="EI59">
        <v>0</v>
      </c>
      <c r="EJ59">
        <v>0</v>
      </c>
      <c r="EK59">
        <v>0</v>
      </c>
      <c r="EL59" t="s">
        <v>877</v>
      </c>
      <c r="EM59" t="s">
        <v>877</v>
      </c>
      <c r="EN59" t="s">
        <v>877</v>
      </c>
      <c r="EO59" t="s">
        <v>877</v>
      </c>
      <c r="EQ59">
        <v>0</v>
      </c>
      <c r="ER59" s="22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210.46</v>
      </c>
      <c r="FC59">
        <v>210.46</v>
      </c>
      <c r="FD59">
        <v>0</v>
      </c>
      <c r="FE59">
        <v>0</v>
      </c>
      <c r="FF59" t="s">
        <v>880</v>
      </c>
      <c r="FG59">
        <v>210.46</v>
      </c>
      <c r="FI59">
        <v>210.46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Q59">
        <v>0</v>
      </c>
      <c r="FR59">
        <v>0</v>
      </c>
      <c r="FS59">
        <v>0</v>
      </c>
      <c r="FT59">
        <v>0</v>
      </c>
      <c r="FV59">
        <v>0</v>
      </c>
      <c r="FW59">
        <v>0</v>
      </c>
      <c r="FX59">
        <v>0</v>
      </c>
      <c r="FY59">
        <v>0</v>
      </c>
      <c r="GA59">
        <v>0</v>
      </c>
      <c r="GB59">
        <v>0</v>
      </c>
      <c r="GC59">
        <v>0</v>
      </c>
      <c r="GD59">
        <v>0</v>
      </c>
      <c r="GE59">
        <v>57.11</v>
      </c>
      <c r="GF59">
        <v>14.2775</v>
      </c>
      <c r="GH59">
        <v>57.11</v>
      </c>
      <c r="GI59">
        <v>0</v>
      </c>
      <c r="GJ59">
        <v>0</v>
      </c>
      <c r="GL59">
        <v>0</v>
      </c>
      <c r="GM59">
        <v>0</v>
      </c>
      <c r="GN59">
        <v>0</v>
      </c>
      <c r="GP59">
        <v>0</v>
      </c>
      <c r="GQ59">
        <v>0</v>
      </c>
      <c r="GR59">
        <v>223.4375</v>
      </c>
      <c r="GS59">
        <v>224.73750000000001</v>
      </c>
      <c r="GV59">
        <v>224.73750000000001</v>
      </c>
      <c r="GX59" t="s">
        <v>881</v>
      </c>
      <c r="GY59">
        <v>0</v>
      </c>
      <c r="GZ59">
        <v>0</v>
      </c>
      <c r="HA59">
        <v>0</v>
      </c>
      <c r="HB59">
        <v>0</v>
      </c>
      <c r="HC59">
        <v>0</v>
      </c>
      <c r="HD59" t="s">
        <v>877</v>
      </c>
      <c r="HE59" t="s">
        <v>877</v>
      </c>
      <c r="HF59" t="s">
        <v>877</v>
      </c>
      <c r="HG59" t="s">
        <v>877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209.34</v>
      </c>
      <c r="HU59">
        <v>209.34</v>
      </c>
      <c r="HV59">
        <v>0</v>
      </c>
      <c r="HW59">
        <v>0</v>
      </c>
      <c r="HX59" t="s">
        <v>882</v>
      </c>
      <c r="HY59">
        <v>209.34</v>
      </c>
      <c r="IA59">
        <v>209.34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I59">
        <v>0</v>
      </c>
      <c r="IJ59">
        <v>0</v>
      </c>
      <c r="IK59">
        <v>0</v>
      </c>
      <c r="IL59">
        <v>0</v>
      </c>
      <c r="IN59">
        <v>0</v>
      </c>
      <c r="IO59">
        <v>0</v>
      </c>
      <c r="IP59">
        <v>0</v>
      </c>
      <c r="IQ59">
        <v>0</v>
      </c>
      <c r="IS59">
        <v>0</v>
      </c>
      <c r="IT59">
        <v>0</v>
      </c>
      <c r="IU59">
        <v>0</v>
      </c>
      <c r="IV59">
        <v>0</v>
      </c>
      <c r="IW59">
        <v>56.39</v>
      </c>
      <c r="IX59">
        <v>14.0975</v>
      </c>
      <c r="IZ59">
        <v>56.39</v>
      </c>
      <c r="JA59">
        <v>0</v>
      </c>
      <c r="JB59">
        <v>0</v>
      </c>
      <c r="JD59">
        <v>0</v>
      </c>
      <c r="JE59">
        <v>0</v>
      </c>
      <c r="JF59">
        <v>0</v>
      </c>
      <c r="JH59">
        <v>0</v>
      </c>
      <c r="JI59">
        <v>0</v>
      </c>
      <c r="JJ59">
        <v>223.4375</v>
      </c>
      <c r="JL59" t="s">
        <v>883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43954.6104003125</v>
      </c>
      <c r="JS59">
        <v>1</v>
      </c>
      <c r="JT59">
        <v>3</v>
      </c>
    </row>
    <row r="60" spans="1:280" x14ac:dyDescent="0.25">
      <c r="A60">
        <v>4079</v>
      </c>
      <c r="B60">
        <v>1965</v>
      </c>
      <c r="D60" t="s">
        <v>114</v>
      </c>
      <c r="E60" t="s">
        <v>117</v>
      </c>
      <c r="F60" t="s">
        <v>911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T60">
        <v>0</v>
      </c>
      <c r="U60">
        <v>0</v>
      </c>
      <c r="V60" t="s">
        <v>875</v>
      </c>
      <c r="W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G60">
        <v>0</v>
      </c>
      <c r="AH60">
        <v>0</v>
      </c>
      <c r="AI60">
        <v>0</v>
      </c>
      <c r="AJ60">
        <v>0</v>
      </c>
      <c r="AL60">
        <v>0</v>
      </c>
      <c r="AM60">
        <v>0</v>
      </c>
      <c r="AN60">
        <v>0</v>
      </c>
      <c r="AO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X60">
        <v>0</v>
      </c>
      <c r="AY60">
        <v>0</v>
      </c>
      <c r="AZ60">
        <v>0</v>
      </c>
      <c r="BB60">
        <v>0</v>
      </c>
      <c r="BC60">
        <v>0</v>
      </c>
      <c r="BD60">
        <v>0</v>
      </c>
      <c r="BF60">
        <v>0</v>
      </c>
      <c r="BG60">
        <v>0</v>
      </c>
      <c r="BH60">
        <v>69.712500000000006</v>
      </c>
      <c r="BI60">
        <v>0</v>
      </c>
      <c r="BL60">
        <v>69.712500000000006</v>
      </c>
      <c r="BN60" t="s">
        <v>876</v>
      </c>
      <c r="BO60">
        <v>0</v>
      </c>
      <c r="BP60">
        <v>0</v>
      </c>
      <c r="BQ60">
        <v>0</v>
      </c>
      <c r="BR60">
        <v>0</v>
      </c>
      <c r="BS60">
        <v>0</v>
      </c>
      <c r="BT60" t="s">
        <v>877</v>
      </c>
      <c r="BU60" t="s">
        <v>877</v>
      </c>
      <c r="BV60" t="s">
        <v>877</v>
      </c>
      <c r="BW60" t="s">
        <v>877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65.95</v>
      </c>
      <c r="CK60">
        <v>65.95</v>
      </c>
      <c r="CL60">
        <v>0</v>
      </c>
      <c r="CM60">
        <v>0</v>
      </c>
      <c r="CN60" t="s">
        <v>878</v>
      </c>
      <c r="CO60">
        <v>65.95</v>
      </c>
      <c r="CQ60">
        <v>65.95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Y60">
        <v>0</v>
      </c>
      <c r="CZ60">
        <v>0</v>
      </c>
      <c r="DA60">
        <v>0</v>
      </c>
      <c r="DB60">
        <v>0</v>
      </c>
      <c r="DD60">
        <v>0</v>
      </c>
      <c r="DE60">
        <v>0</v>
      </c>
      <c r="DF60">
        <v>0</v>
      </c>
      <c r="DG60">
        <v>0</v>
      </c>
      <c r="DI60">
        <v>0</v>
      </c>
      <c r="DJ60">
        <v>0</v>
      </c>
      <c r="DK60">
        <v>0</v>
      </c>
      <c r="DL60">
        <v>0</v>
      </c>
      <c r="DM60">
        <v>15.05</v>
      </c>
      <c r="DN60">
        <v>3.7625000000000002</v>
      </c>
      <c r="DP60">
        <v>15.05</v>
      </c>
      <c r="DQ60">
        <v>0</v>
      </c>
      <c r="DR60">
        <v>0</v>
      </c>
      <c r="DT60">
        <v>0</v>
      </c>
      <c r="DU60">
        <v>0</v>
      </c>
      <c r="DV60">
        <v>0</v>
      </c>
      <c r="DX60">
        <v>0</v>
      </c>
      <c r="DY60">
        <v>0</v>
      </c>
      <c r="DZ60">
        <v>85.932500000000005</v>
      </c>
      <c r="EA60">
        <v>69.712500000000006</v>
      </c>
      <c r="ED60">
        <v>85.932500000000005</v>
      </c>
      <c r="EF60" t="s">
        <v>879</v>
      </c>
      <c r="EG60">
        <v>-5.2940000000000001E-3</v>
      </c>
      <c r="EH60">
        <v>0</v>
      </c>
      <c r="EI60">
        <v>0</v>
      </c>
      <c r="EJ60">
        <v>0</v>
      </c>
      <c r="EK60">
        <v>0</v>
      </c>
      <c r="EL60" t="s">
        <v>877</v>
      </c>
      <c r="EM60" t="s">
        <v>877</v>
      </c>
      <c r="EN60" t="s">
        <v>877</v>
      </c>
      <c r="EO60" t="s">
        <v>877</v>
      </c>
      <c r="EQ60">
        <v>0</v>
      </c>
      <c r="ER60" s="22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78.540000000000006</v>
      </c>
      <c r="FC60">
        <v>78.540000000000006</v>
      </c>
      <c r="FD60">
        <v>0</v>
      </c>
      <c r="FE60">
        <v>0</v>
      </c>
      <c r="FF60" t="s">
        <v>880</v>
      </c>
      <c r="FG60">
        <v>78.540000000000006</v>
      </c>
      <c r="FI60">
        <v>78.540000000000006</v>
      </c>
      <c r="FJ60">
        <v>0</v>
      </c>
      <c r="FK60">
        <v>0</v>
      </c>
      <c r="FL60">
        <v>0</v>
      </c>
      <c r="FM60">
        <v>0</v>
      </c>
      <c r="FN60">
        <v>0.11</v>
      </c>
      <c r="FO60">
        <v>5.5E-2</v>
      </c>
      <c r="FQ60">
        <v>0.11</v>
      </c>
      <c r="FR60">
        <v>0</v>
      </c>
      <c r="FS60">
        <v>2.0099999999999998</v>
      </c>
      <c r="FT60">
        <v>2.0099999999999998</v>
      </c>
      <c r="FV60">
        <v>2.0099999999999998</v>
      </c>
      <c r="FW60">
        <v>0</v>
      </c>
      <c r="FX60">
        <v>0</v>
      </c>
      <c r="FY60">
        <v>0</v>
      </c>
      <c r="GA60">
        <v>0</v>
      </c>
      <c r="GB60">
        <v>0</v>
      </c>
      <c r="GC60">
        <v>0</v>
      </c>
      <c r="GD60">
        <v>0</v>
      </c>
      <c r="GE60">
        <v>21.31</v>
      </c>
      <c r="GF60">
        <v>5.3274999999999997</v>
      </c>
      <c r="GH60">
        <v>21.31</v>
      </c>
      <c r="GI60">
        <v>0</v>
      </c>
      <c r="GJ60">
        <v>0</v>
      </c>
      <c r="GL60">
        <v>0</v>
      </c>
      <c r="GM60">
        <v>0</v>
      </c>
      <c r="GN60">
        <v>0</v>
      </c>
      <c r="GP60">
        <v>0</v>
      </c>
      <c r="GQ60">
        <v>0</v>
      </c>
      <c r="GR60">
        <v>81.64</v>
      </c>
      <c r="GS60">
        <v>85.932500000000005</v>
      </c>
      <c r="GV60">
        <v>85.932500000000005</v>
      </c>
      <c r="GX60" t="s">
        <v>881</v>
      </c>
      <c r="GY60">
        <v>0</v>
      </c>
      <c r="GZ60">
        <v>0</v>
      </c>
      <c r="HA60">
        <v>0</v>
      </c>
      <c r="HB60">
        <v>0</v>
      </c>
      <c r="HC60">
        <v>0</v>
      </c>
      <c r="HD60" t="s">
        <v>877</v>
      </c>
      <c r="HE60" t="s">
        <v>877</v>
      </c>
      <c r="HF60" t="s">
        <v>877</v>
      </c>
      <c r="HG60" t="s">
        <v>877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75.290000000000006</v>
      </c>
      <c r="HU60">
        <v>75.290000000000006</v>
      </c>
      <c r="HV60">
        <v>0</v>
      </c>
      <c r="HW60">
        <v>0</v>
      </c>
      <c r="HX60" t="s">
        <v>882</v>
      </c>
      <c r="HY60">
        <v>75.290000000000006</v>
      </c>
      <c r="IA60">
        <v>75.290000000000006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I60">
        <v>0</v>
      </c>
      <c r="IJ60">
        <v>0</v>
      </c>
      <c r="IK60">
        <v>1.28</v>
      </c>
      <c r="IL60">
        <v>1.28</v>
      </c>
      <c r="IN60">
        <v>1.28</v>
      </c>
      <c r="IO60">
        <v>0</v>
      </c>
      <c r="IP60">
        <v>0</v>
      </c>
      <c r="IQ60">
        <v>0</v>
      </c>
      <c r="IS60">
        <v>0</v>
      </c>
      <c r="IT60">
        <v>0</v>
      </c>
      <c r="IU60">
        <v>0</v>
      </c>
      <c r="IV60">
        <v>0</v>
      </c>
      <c r="IW60">
        <v>20.28</v>
      </c>
      <c r="IX60">
        <v>5.07</v>
      </c>
      <c r="IZ60">
        <v>20.28</v>
      </c>
      <c r="JA60">
        <v>0</v>
      </c>
      <c r="JB60">
        <v>0</v>
      </c>
      <c r="JD60">
        <v>0</v>
      </c>
      <c r="JE60">
        <v>0</v>
      </c>
      <c r="JF60">
        <v>0</v>
      </c>
      <c r="JH60">
        <v>0</v>
      </c>
      <c r="JI60">
        <v>0</v>
      </c>
      <c r="JJ60">
        <v>81.64</v>
      </c>
      <c r="JL60" t="s">
        <v>883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43954.6104003125</v>
      </c>
      <c r="JS60">
        <v>1</v>
      </c>
      <c r="JT60">
        <v>3</v>
      </c>
    </row>
    <row r="61" spans="1:280" x14ac:dyDescent="0.25">
      <c r="A61">
        <v>1966</v>
      </c>
      <c r="B61">
        <v>1966</v>
      </c>
      <c r="C61" t="s">
        <v>118</v>
      </c>
      <c r="D61" t="s">
        <v>114</v>
      </c>
      <c r="E61" t="s">
        <v>119</v>
      </c>
      <c r="G61">
        <v>1949</v>
      </c>
      <c r="H61">
        <v>5800000</v>
      </c>
      <c r="I61">
        <v>0</v>
      </c>
      <c r="J61">
        <v>0</v>
      </c>
      <c r="K61">
        <v>35000</v>
      </c>
      <c r="L61">
        <v>0</v>
      </c>
      <c r="M61">
        <v>0</v>
      </c>
      <c r="N61">
        <v>0</v>
      </c>
      <c r="O61">
        <v>0</v>
      </c>
      <c r="P61">
        <v>10.83</v>
      </c>
      <c r="Q61">
        <v>1500000</v>
      </c>
      <c r="R61">
        <v>4229</v>
      </c>
      <c r="S61">
        <v>4229</v>
      </c>
      <c r="T61">
        <v>4229</v>
      </c>
      <c r="U61">
        <v>0</v>
      </c>
      <c r="V61" t="s">
        <v>875</v>
      </c>
      <c r="W61">
        <v>4229</v>
      </c>
      <c r="X61">
        <v>4229</v>
      </c>
      <c r="Y61">
        <v>4229</v>
      </c>
      <c r="Z61">
        <v>0</v>
      </c>
      <c r="AA61">
        <v>597</v>
      </c>
      <c r="AB61">
        <v>465.19</v>
      </c>
      <c r="AC61">
        <v>14.9</v>
      </c>
      <c r="AD61">
        <v>26</v>
      </c>
      <c r="AE61">
        <v>13</v>
      </c>
      <c r="AF61">
        <v>26</v>
      </c>
      <c r="AG61">
        <v>26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31</v>
      </c>
      <c r="AT61">
        <v>7.75</v>
      </c>
      <c r="AU61">
        <v>409</v>
      </c>
      <c r="AV61">
        <v>102.25</v>
      </c>
      <c r="AW61">
        <v>409</v>
      </c>
      <c r="AX61">
        <v>409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2791.6914000000002</v>
      </c>
      <c r="BI61">
        <v>4832.09</v>
      </c>
      <c r="BJ61">
        <v>4806.1539000000002</v>
      </c>
      <c r="BK61">
        <v>4832.09</v>
      </c>
      <c r="BL61">
        <v>4832.09</v>
      </c>
      <c r="BM61">
        <v>4832.09</v>
      </c>
      <c r="BN61" t="s">
        <v>876</v>
      </c>
      <c r="BO61">
        <v>0</v>
      </c>
      <c r="BP61">
        <v>0</v>
      </c>
      <c r="BQ61">
        <v>354.69</v>
      </c>
      <c r="BR61">
        <v>8</v>
      </c>
      <c r="BS61">
        <v>0.7</v>
      </c>
      <c r="BT61" t="s">
        <v>877</v>
      </c>
      <c r="BU61" t="s">
        <v>877</v>
      </c>
      <c r="BV61" t="s">
        <v>877</v>
      </c>
      <c r="BW61" t="s">
        <v>877</v>
      </c>
      <c r="BX61">
        <v>1949</v>
      </c>
      <c r="BY61">
        <v>5600000</v>
      </c>
      <c r="BZ61">
        <v>0</v>
      </c>
      <c r="CA61">
        <v>0</v>
      </c>
      <c r="CB61">
        <v>34909</v>
      </c>
      <c r="CC61">
        <v>0</v>
      </c>
      <c r="CD61">
        <v>0</v>
      </c>
      <c r="CE61">
        <v>0</v>
      </c>
      <c r="CF61">
        <v>0</v>
      </c>
      <c r="CG61">
        <v>10.83</v>
      </c>
      <c r="CH61">
        <v>1450000</v>
      </c>
      <c r="CI61">
        <v>2236.0300000000002</v>
      </c>
      <c r="CJ61">
        <v>4188.49</v>
      </c>
      <c r="CK61">
        <v>2236.0300000000002</v>
      </c>
      <c r="CL61">
        <v>1952.46</v>
      </c>
      <c r="CM61">
        <v>0</v>
      </c>
      <c r="CN61" t="s">
        <v>878</v>
      </c>
      <c r="CO61">
        <v>2236.0300000000002</v>
      </c>
      <c r="CP61">
        <v>4188.49</v>
      </c>
      <c r="CQ61">
        <v>2236.0300000000002</v>
      </c>
      <c r="CR61">
        <v>1952.46</v>
      </c>
      <c r="CS61">
        <v>600</v>
      </c>
      <c r="CT61">
        <v>460.73390000000001</v>
      </c>
      <c r="CU61">
        <v>14.9</v>
      </c>
      <c r="CV61">
        <v>35.380000000000003</v>
      </c>
      <c r="CW61">
        <v>17.690000000000001</v>
      </c>
      <c r="CX61">
        <v>64.06</v>
      </c>
      <c r="CY61">
        <v>35.380000000000003</v>
      </c>
      <c r="CZ61">
        <v>28.68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31</v>
      </c>
      <c r="DL61">
        <v>7.75</v>
      </c>
      <c r="DM61">
        <v>218.35</v>
      </c>
      <c r="DN61">
        <v>54.587499999999999</v>
      </c>
      <c r="DO61">
        <v>409</v>
      </c>
      <c r="DP61">
        <v>218.35</v>
      </c>
      <c r="DQ61">
        <v>190.65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2839.7692000000002</v>
      </c>
      <c r="EA61">
        <v>2791.6914000000002</v>
      </c>
      <c r="EB61">
        <v>4840.9992000000002</v>
      </c>
      <c r="EC61">
        <v>4806.1539000000002</v>
      </c>
      <c r="ED61">
        <v>2839.7692000000002</v>
      </c>
      <c r="EE61">
        <v>4840.9992000000002</v>
      </c>
      <c r="EF61" t="s">
        <v>879</v>
      </c>
      <c r="EG61">
        <v>0</v>
      </c>
      <c r="EH61">
        <v>0</v>
      </c>
      <c r="EI61">
        <v>346.19</v>
      </c>
      <c r="EJ61">
        <v>7</v>
      </c>
      <c r="EK61">
        <v>0.7</v>
      </c>
      <c r="EL61" t="s">
        <v>877</v>
      </c>
      <c r="EM61" t="s">
        <v>877</v>
      </c>
      <c r="EN61" t="s">
        <v>877</v>
      </c>
      <c r="EO61" t="s">
        <v>877</v>
      </c>
      <c r="EP61">
        <v>1949</v>
      </c>
      <c r="EQ61">
        <v>5482914</v>
      </c>
      <c r="ER61" s="22">
        <v>16342</v>
      </c>
      <c r="ES61">
        <v>246456</v>
      </c>
      <c r="ET61">
        <v>36158</v>
      </c>
      <c r="EU61">
        <v>0</v>
      </c>
      <c r="EV61">
        <v>0</v>
      </c>
      <c r="EW61">
        <v>0</v>
      </c>
      <c r="EX61">
        <v>0</v>
      </c>
      <c r="EY61">
        <v>10.83</v>
      </c>
      <c r="EZ61">
        <v>1549932</v>
      </c>
      <c r="FA61">
        <v>2281.7600000000002</v>
      </c>
      <c r="FB61">
        <v>4226.22</v>
      </c>
      <c r="FC61">
        <v>2281.7600000000002</v>
      </c>
      <c r="FD61">
        <v>1944.46</v>
      </c>
      <c r="FE61">
        <v>0</v>
      </c>
      <c r="FF61" t="s">
        <v>880</v>
      </c>
      <c r="FG61">
        <v>2281.7600000000002</v>
      </c>
      <c r="FH61">
        <v>4226.22</v>
      </c>
      <c r="FI61">
        <v>2281.7600000000002</v>
      </c>
      <c r="FJ61">
        <v>1944.46</v>
      </c>
      <c r="FK61">
        <v>580</v>
      </c>
      <c r="FL61">
        <v>464.88420000000002</v>
      </c>
      <c r="FM61">
        <v>14.9</v>
      </c>
      <c r="FN61">
        <v>27.79</v>
      </c>
      <c r="FO61">
        <v>13.895</v>
      </c>
      <c r="FP61">
        <v>44.49</v>
      </c>
      <c r="FQ61">
        <v>27.79</v>
      </c>
      <c r="FR61">
        <v>16.7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34</v>
      </c>
      <c r="GD61">
        <v>8.5</v>
      </c>
      <c r="GE61">
        <v>223.32</v>
      </c>
      <c r="GF61">
        <v>55.83</v>
      </c>
      <c r="GG61">
        <v>417</v>
      </c>
      <c r="GH61">
        <v>223.32</v>
      </c>
      <c r="GI61">
        <v>193.68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2861.8267999999998</v>
      </c>
      <c r="GS61">
        <v>2839.7692000000002</v>
      </c>
      <c r="GT61">
        <v>4884.4768000000004</v>
      </c>
      <c r="GU61">
        <v>4840.9992000000002</v>
      </c>
      <c r="GV61">
        <v>2861.8267999999998</v>
      </c>
      <c r="GW61">
        <v>4884.4768000000004</v>
      </c>
      <c r="GX61" t="s">
        <v>881</v>
      </c>
      <c r="GY61">
        <v>0</v>
      </c>
      <c r="GZ61">
        <v>0</v>
      </c>
      <c r="HA61">
        <v>366.74</v>
      </c>
      <c r="HB61">
        <v>10</v>
      </c>
      <c r="HC61">
        <v>0.7</v>
      </c>
      <c r="HD61" t="s">
        <v>877</v>
      </c>
      <c r="HE61" t="s">
        <v>877</v>
      </c>
      <c r="HF61" t="s">
        <v>877</v>
      </c>
      <c r="HG61" t="s">
        <v>877</v>
      </c>
      <c r="HH61">
        <v>1949</v>
      </c>
      <c r="HI61">
        <v>5283839</v>
      </c>
      <c r="HJ61">
        <v>18151</v>
      </c>
      <c r="HK61">
        <v>234265</v>
      </c>
      <c r="HL61">
        <v>39379</v>
      </c>
      <c r="HM61">
        <v>0</v>
      </c>
      <c r="HN61">
        <v>0</v>
      </c>
      <c r="HO61">
        <v>0</v>
      </c>
      <c r="HP61">
        <v>0</v>
      </c>
      <c r="HQ61">
        <v>10.81</v>
      </c>
      <c r="HR61">
        <v>1430529</v>
      </c>
      <c r="HS61">
        <v>2302.7600000000002</v>
      </c>
      <c r="HT61">
        <v>4267.38</v>
      </c>
      <c r="HU61">
        <v>2302.7600000000002</v>
      </c>
      <c r="HV61">
        <v>1964.62</v>
      </c>
      <c r="HW61">
        <v>0</v>
      </c>
      <c r="HX61" t="s">
        <v>882</v>
      </c>
      <c r="HY61">
        <v>2302.7600000000002</v>
      </c>
      <c r="HZ61">
        <v>4267.38</v>
      </c>
      <c r="IA61">
        <v>2302.7600000000002</v>
      </c>
      <c r="IB61">
        <v>1964.62</v>
      </c>
      <c r="IC61">
        <v>538</v>
      </c>
      <c r="ID61">
        <v>469.41180000000003</v>
      </c>
      <c r="IE61">
        <v>9.6999999999999993</v>
      </c>
      <c r="IF61">
        <v>34.020000000000003</v>
      </c>
      <c r="IG61">
        <v>17.010000000000002</v>
      </c>
      <c r="IH61">
        <v>55.47</v>
      </c>
      <c r="II61">
        <v>34.020000000000003</v>
      </c>
      <c r="IJ61">
        <v>21.45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30</v>
      </c>
      <c r="IV61">
        <v>7.5</v>
      </c>
      <c r="IW61">
        <v>221.78</v>
      </c>
      <c r="IX61">
        <v>55.445</v>
      </c>
      <c r="IY61">
        <v>411</v>
      </c>
      <c r="IZ61">
        <v>221.78</v>
      </c>
      <c r="JA61">
        <v>189.22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2861.8267999999998</v>
      </c>
      <c r="JK61">
        <v>4884.4768000000004</v>
      </c>
      <c r="JL61" t="s">
        <v>883</v>
      </c>
      <c r="JM61">
        <v>0</v>
      </c>
      <c r="JN61">
        <v>0</v>
      </c>
      <c r="JO61">
        <v>335.22</v>
      </c>
      <c r="JP61">
        <v>6</v>
      </c>
      <c r="JQ61">
        <v>0.7</v>
      </c>
      <c r="JR61">
        <v>43954.6104003125</v>
      </c>
      <c r="JS61">
        <v>1</v>
      </c>
      <c r="JT61">
        <v>2</v>
      </c>
    </row>
    <row r="62" spans="1:280" x14ac:dyDescent="0.25">
      <c r="A62">
        <v>4690</v>
      </c>
      <c r="B62">
        <v>1966</v>
      </c>
      <c r="D62" t="s">
        <v>114</v>
      </c>
      <c r="E62" t="s">
        <v>119</v>
      </c>
      <c r="F62" t="s">
        <v>912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T62">
        <v>0</v>
      </c>
      <c r="U62">
        <v>0</v>
      </c>
      <c r="V62" t="s">
        <v>875</v>
      </c>
      <c r="W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G62">
        <v>0</v>
      </c>
      <c r="AH62">
        <v>0</v>
      </c>
      <c r="AI62">
        <v>0</v>
      </c>
      <c r="AJ62">
        <v>0</v>
      </c>
      <c r="AL62">
        <v>0</v>
      </c>
      <c r="AM62">
        <v>0</v>
      </c>
      <c r="AN62">
        <v>0</v>
      </c>
      <c r="AO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X62">
        <v>0</v>
      </c>
      <c r="AY62">
        <v>0</v>
      </c>
      <c r="AZ62">
        <v>0</v>
      </c>
      <c r="BB62">
        <v>0</v>
      </c>
      <c r="BC62">
        <v>0</v>
      </c>
      <c r="BD62">
        <v>0</v>
      </c>
      <c r="BF62">
        <v>0</v>
      </c>
      <c r="BG62">
        <v>0</v>
      </c>
      <c r="BH62">
        <v>2014.4625000000001</v>
      </c>
      <c r="BI62">
        <v>0</v>
      </c>
      <c r="BL62">
        <v>2014.4625000000001</v>
      </c>
      <c r="BN62" t="s">
        <v>876</v>
      </c>
      <c r="BO62">
        <v>0</v>
      </c>
      <c r="BP62">
        <v>0</v>
      </c>
      <c r="BQ62">
        <v>0</v>
      </c>
      <c r="BR62">
        <v>0</v>
      </c>
      <c r="BS62">
        <v>0</v>
      </c>
      <c r="BT62" t="s">
        <v>877</v>
      </c>
      <c r="BU62" t="s">
        <v>877</v>
      </c>
      <c r="BV62" t="s">
        <v>877</v>
      </c>
      <c r="BW62" t="s">
        <v>877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1952.46</v>
      </c>
      <c r="CK62">
        <v>1952.46</v>
      </c>
      <c r="CL62">
        <v>0</v>
      </c>
      <c r="CM62">
        <v>0</v>
      </c>
      <c r="CN62" t="s">
        <v>878</v>
      </c>
      <c r="CO62">
        <v>1952.46</v>
      </c>
      <c r="CQ62">
        <v>1952.46</v>
      </c>
      <c r="CR62">
        <v>0</v>
      </c>
      <c r="CS62">
        <v>0</v>
      </c>
      <c r="CT62">
        <v>0</v>
      </c>
      <c r="CU62">
        <v>0</v>
      </c>
      <c r="CV62">
        <v>28.68</v>
      </c>
      <c r="CW62">
        <v>14.34</v>
      </c>
      <c r="CY62">
        <v>28.68</v>
      </c>
      <c r="CZ62">
        <v>0</v>
      </c>
      <c r="DA62">
        <v>0</v>
      </c>
      <c r="DB62">
        <v>0</v>
      </c>
      <c r="DD62">
        <v>0</v>
      </c>
      <c r="DE62">
        <v>0</v>
      </c>
      <c r="DF62">
        <v>0</v>
      </c>
      <c r="DG62">
        <v>0</v>
      </c>
      <c r="DI62">
        <v>0</v>
      </c>
      <c r="DJ62">
        <v>0</v>
      </c>
      <c r="DK62">
        <v>0</v>
      </c>
      <c r="DL62">
        <v>0</v>
      </c>
      <c r="DM62">
        <v>190.65</v>
      </c>
      <c r="DN62">
        <v>47.662500000000001</v>
      </c>
      <c r="DP62">
        <v>190.65</v>
      </c>
      <c r="DQ62">
        <v>0</v>
      </c>
      <c r="DR62">
        <v>0</v>
      </c>
      <c r="DT62">
        <v>0</v>
      </c>
      <c r="DU62">
        <v>0</v>
      </c>
      <c r="DV62">
        <v>0</v>
      </c>
      <c r="DX62">
        <v>0</v>
      </c>
      <c r="DY62">
        <v>0</v>
      </c>
      <c r="DZ62">
        <v>2001.23</v>
      </c>
      <c r="EA62">
        <v>2014.4625000000001</v>
      </c>
      <c r="ED62">
        <v>2014.4625000000001</v>
      </c>
      <c r="EF62" t="s">
        <v>879</v>
      </c>
      <c r="EG62">
        <v>0</v>
      </c>
      <c r="EH62">
        <v>0</v>
      </c>
      <c r="EI62">
        <v>0</v>
      </c>
      <c r="EJ62">
        <v>0</v>
      </c>
      <c r="EK62">
        <v>0</v>
      </c>
      <c r="EL62" t="s">
        <v>877</v>
      </c>
      <c r="EM62" t="s">
        <v>877</v>
      </c>
      <c r="EN62" t="s">
        <v>877</v>
      </c>
      <c r="EO62" t="s">
        <v>877</v>
      </c>
      <c r="EQ62">
        <v>0</v>
      </c>
      <c r="ER62" s="2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1944.46</v>
      </c>
      <c r="FC62">
        <v>1944.46</v>
      </c>
      <c r="FD62">
        <v>0</v>
      </c>
      <c r="FE62">
        <v>0</v>
      </c>
      <c r="FF62" t="s">
        <v>880</v>
      </c>
      <c r="FG62">
        <v>1944.46</v>
      </c>
      <c r="FI62">
        <v>1944.46</v>
      </c>
      <c r="FJ62">
        <v>0</v>
      </c>
      <c r="FK62">
        <v>0</v>
      </c>
      <c r="FL62">
        <v>0</v>
      </c>
      <c r="FM62">
        <v>0</v>
      </c>
      <c r="FN62">
        <v>16.7</v>
      </c>
      <c r="FO62">
        <v>8.35</v>
      </c>
      <c r="FQ62">
        <v>16.7</v>
      </c>
      <c r="FR62">
        <v>0</v>
      </c>
      <c r="FS62">
        <v>0</v>
      </c>
      <c r="FT62">
        <v>0</v>
      </c>
      <c r="FV62">
        <v>0</v>
      </c>
      <c r="FW62">
        <v>0</v>
      </c>
      <c r="FX62">
        <v>0</v>
      </c>
      <c r="FY62">
        <v>0</v>
      </c>
      <c r="GA62">
        <v>0</v>
      </c>
      <c r="GB62">
        <v>0</v>
      </c>
      <c r="GC62">
        <v>0</v>
      </c>
      <c r="GD62">
        <v>0</v>
      </c>
      <c r="GE62">
        <v>193.68</v>
      </c>
      <c r="GF62">
        <v>48.42</v>
      </c>
      <c r="GH62">
        <v>193.68</v>
      </c>
      <c r="GI62">
        <v>0</v>
      </c>
      <c r="GJ62">
        <v>0</v>
      </c>
      <c r="GL62">
        <v>0</v>
      </c>
      <c r="GM62">
        <v>0</v>
      </c>
      <c r="GN62">
        <v>0</v>
      </c>
      <c r="GP62">
        <v>0</v>
      </c>
      <c r="GQ62">
        <v>0</v>
      </c>
      <c r="GR62">
        <v>2022.65</v>
      </c>
      <c r="GS62">
        <v>2001.23</v>
      </c>
      <c r="GV62">
        <v>2022.65</v>
      </c>
      <c r="GX62" t="s">
        <v>881</v>
      </c>
      <c r="GY62">
        <v>0</v>
      </c>
      <c r="GZ62">
        <v>0</v>
      </c>
      <c r="HA62">
        <v>0</v>
      </c>
      <c r="HB62">
        <v>0</v>
      </c>
      <c r="HC62">
        <v>0</v>
      </c>
      <c r="HD62" t="s">
        <v>877</v>
      </c>
      <c r="HE62" t="s">
        <v>877</v>
      </c>
      <c r="HF62" t="s">
        <v>877</v>
      </c>
      <c r="HG62" t="s">
        <v>877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1964.62</v>
      </c>
      <c r="HU62">
        <v>1964.62</v>
      </c>
      <c r="HV62">
        <v>0</v>
      </c>
      <c r="HW62">
        <v>0</v>
      </c>
      <c r="HX62" t="s">
        <v>882</v>
      </c>
      <c r="HY62">
        <v>1964.62</v>
      </c>
      <c r="IA62">
        <v>1964.62</v>
      </c>
      <c r="IB62">
        <v>0</v>
      </c>
      <c r="IC62">
        <v>0</v>
      </c>
      <c r="ID62">
        <v>0</v>
      </c>
      <c r="IE62">
        <v>0</v>
      </c>
      <c r="IF62">
        <v>21.45</v>
      </c>
      <c r="IG62">
        <v>10.725</v>
      </c>
      <c r="II62">
        <v>21.45</v>
      </c>
      <c r="IJ62">
        <v>0</v>
      </c>
      <c r="IK62">
        <v>0</v>
      </c>
      <c r="IL62">
        <v>0</v>
      </c>
      <c r="IN62">
        <v>0</v>
      </c>
      <c r="IO62">
        <v>0</v>
      </c>
      <c r="IP62">
        <v>0</v>
      </c>
      <c r="IQ62">
        <v>0</v>
      </c>
      <c r="IS62">
        <v>0</v>
      </c>
      <c r="IT62">
        <v>0</v>
      </c>
      <c r="IU62">
        <v>0</v>
      </c>
      <c r="IV62">
        <v>0</v>
      </c>
      <c r="IW62">
        <v>189.22</v>
      </c>
      <c r="IX62">
        <v>47.305</v>
      </c>
      <c r="IZ62">
        <v>189.22</v>
      </c>
      <c r="JA62">
        <v>0</v>
      </c>
      <c r="JB62">
        <v>0</v>
      </c>
      <c r="JD62">
        <v>0</v>
      </c>
      <c r="JE62">
        <v>0</v>
      </c>
      <c r="JF62">
        <v>0</v>
      </c>
      <c r="JH62">
        <v>0</v>
      </c>
      <c r="JI62">
        <v>0</v>
      </c>
      <c r="JJ62">
        <v>2022.65</v>
      </c>
      <c r="JL62" t="s">
        <v>883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43954.6104003125</v>
      </c>
      <c r="JS62">
        <v>1</v>
      </c>
      <c r="JT62">
        <v>3</v>
      </c>
    </row>
    <row r="63" spans="1:280" x14ac:dyDescent="0.25">
      <c r="A63">
        <v>1967</v>
      </c>
      <c r="B63">
        <v>1967</v>
      </c>
      <c r="C63" t="s">
        <v>120</v>
      </c>
      <c r="D63" t="s">
        <v>114</v>
      </c>
      <c r="E63" t="s">
        <v>121</v>
      </c>
      <c r="G63">
        <v>1949</v>
      </c>
      <c r="H63">
        <v>238000</v>
      </c>
      <c r="I63">
        <v>0</v>
      </c>
      <c r="J63">
        <v>0</v>
      </c>
      <c r="K63">
        <v>1500</v>
      </c>
      <c r="L63">
        <v>0</v>
      </c>
      <c r="M63">
        <v>0</v>
      </c>
      <c r="N63">
        <v>0</v>
      </c>
      <c r="O63">
        <v>0</v>
      </c>
      <c r="P63">
        <v>9.4600000000000009</v>
      </c>
      <c r="Q63">
        <v>8000</v>
      </c>
      <c r="R63">
        <v>122</v>
      </c>
      <c r="S63">
        <v>122</v>
      </c>
      <c r="T63">
        <v>122</v>
      </c>
      <c r="U63">
        <v>0</v>
      </c>
      <c r="V63" t="s">
        <v>875</v>
      </c>
      <c r="W63">
        <v>122</v>
      </c>
      <c r="X63">
        <v>122</v>
      </c>
      <c r="Y63">
        <v>122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3</v>
      </c>
      <c r="AT63">
        <v>0.75</v>
      </c>
      <c r="AU63">
        <v>25</v>
      </c>
      <c r="AV63">
        <v>6.25</v>
      </c>
      <c r="AW63">
        <v>25</v>
      </c>
      <c r="AX63">
        <v>25</v>
      </c>
      <c r="AY63">
        <v>0</v>
      </c>
      <c r="AZ63">
        <v>50.17</v>
      </c>
      <c r="BA63">
        <v>50.17</v>
      </c>
      <c r="BB63">
        <v>50.17</v>
      </c>
      <c r="BC63">
        <v>0</v>
      </c>
      <c r="BD63">
        <v>50.46</v>
      </c>
      <c r="BE63">
        <v>50.46</v>
      </c>
      <c r="BF63">
        <v>50.46</v>
      </c>
      <c r="BG63">
        <v>0</v>
      </c>
      <c r="BH63">
        <v>231.92009999999999</v>
      </c>
      <c r="BI63">
        <v>229.63</v>
      </c>
      <c r="BJ63">
        <v>231.92009999999999</v>
      </c>
      <c r="BK63">
        <v>229.63</v>
      </c>
      <c r="BL63">
        <v>231.92009999999999</v>
      </c>
      <c r="BM63">
        <v>231.92009999999999</v>
      </c>
      <c r="BN63" t="s">
        <v>876</v>
      </c>
      <c r="BO63">
        <v>-8.03E-4</v>
      </c>
      <c r="BP63">
        <v>0</v>
      </c>
      <c r="BQ63">
        <v>65.569999999999993</v>
      </c>
      <c r="BR63">
        <v>1</v>
      </c>
      <c r="BS63">
        <v>0.7</v>
      </c>
      <c r="BT63" t="s">
        <v>877</v>
      </c>
      <c r="BU63" t="s">
        <v>877</v>
      </c>
      <c r="BV63" t="s">
        <v>877</v>
      </c>
      <c r="BW63" t="s">
        <v>877</v>
      </c>
      <c r="BX63">
        <v>1949</v>
      </c>
      <c r="BY63">
        <v>238000</v>
      </c>
      <c r="BZ63">
        <v>0</v>
      </c>
      <c r="CA63">
        <v>0</v>
      </c>
      <c r="CB63">
        <v>1500</v>
      </c>
      <c r="CC63">
        <v>0</v>
      </c>
      <c r="CD63">
        <v>0</v>
      </c>
      <c r="CE63">
        <v>0</v>
      </c>
      <c r="CF63">
        <v>0</v>
      </c>
      <c r="CG63">
        <v>9.4600000000000009</v>
      </c>
      <c r="CH63">
        <v>8000</v>
      </c>
      <c r="CI63">
        <v>112.16</v>
      </c>
      <c r="CJ63">
        <v>112.16</v>
      </c>
      <c r="CK63">
        <v>112.16</v>
      </c>
      <c r="CL63">
        <v>0</v>
      </c>
      <c r="CM63">
        <v>0</v>
      </c>
      <c r="CN63" t="s">
        <v>878</v>
      </c>
      <c r="CO63">
        <v>112.16</v>
      </c>
      <c r="CP63">
        <v>112.16</v>
      </c>
      <c r="CQ63">
        <v>112.16</v>
      </c>
      <c r="CR63">
        <v>0</v>
      </c>
      <c r="CS63">
        <v>21</v>
      </c>
      <c r="CT63">
        <v>12.3376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3</v>
      </c>
      <c r="DL63">
        <v>0.75</v>
      </c>
      <c r="DM63">
        <v>24.17</v>
      </c>
      <c r="DN63">
        <v>6.0425000000000004</v>
      </c>
      <c r="DO63">
        <v>24.17</v>
      </c>
      <c r="DP63">
        <v>24.17</v>
      </c>
      <c r="DQ63">
        <v>0</v>
      </c>
      <c r="DR63">
        <v>50.17</v>
      </c>
      <c r="DS63">
        <v>50.17</v>
      </c>
      <c r="DT63">
        <v>50.17</v>
      </c>
      <c r="DU63">
        <v>0</v>
      </c>
      <c r="DV63">
        <v>50.46</v>
      </c>
      <c r="DW63">
        <v>50.46</v>
      </c>
      <c r="DX63">
        <v>50.46</v>
      </c>
      <c r="DY63">
        <v>0</v>
      </c>
      <c r="DZ63">
        <v>228.4171</v>
      </c>
      <c r="EA63">
        <v>231.92009999999999</v>
      </c>
      <c r="EB63">
        <v>228.4171</v>
      </c>
      <c r="EC63">
        <v>231.92009999999999</v>
      </c>
      <c r="ED63">
        <v>231.92009999999999</v>
      </c>
      <c r="EE63">
        <v>231.92009999999999</v>
      </c>
      <c r="EF63" t="s">
        <v>879</v>
      </c>
      <c r="EG63">
        <v>-5.5160000000000001E-3</v>
      </c>
      <c r="EH63">
        <v>0</v>
      </c>
      <c r="EI63">
        <v>70.930000000000007</v>
      </c>
      <c r="EJ63">
        <v>1</v>
      </c>
      <c r="EK63">
        <v>0.7</v>
      </c>
      <c r="EL63" t="s">
        <v>877</v>
      </c>
      <c r="EM63" t="s">
        <v>877</v>
      </c>
      <c r="EN63" t="s">
        <v>877</v>
      </c>
      <c r="EO63" t="s">
        <v>877</v>
      </c>
      <c r="EP63">
        <v>1949</v>
      </c>
      <c r="EQ63">
        <v>249457</v>
      </c>
      <c r="ER63" s="22">
        <v>744</v>
      </c>
      <c r="ES63">
        <v>10906</v>
      </c>
      <c r="ET63">
        <v>1647</v>
      </c>
      <c r="EU63">
        <v>0</v>
      </c>
      <c r="EV63">
        <v>0</v>
      </c>
      <c r="EW63">
        <v>0</v>
      </c>
      <c r="EX63">
        <v>0</v>
      </c>
      <c r="EY63">
        <v>9.4600000000000009</v>
      </c>
      <c r="EZ63">
        <v>15485</v>
      </c>
      <c r="FA63">
        <v>105.61</v>
      </c>
      <c r="FB63">
        <v>105.61</v>
      </c>
      <c r="FC63">
        <v>105.61</v>
      </c>
      <c r="FD63">
        <v>0</v>
      </c>
      <c r="FE63">
        <v>0</v>
      </c>
      <c r="FF63" t="s">
        <v>880</v>
      </c>
      <c r="FG63">
        <v>105.61</v>
      </c>
      <c r="FH63">
        <v>105.61</v>
      </c>
      <c r="FI63">
        <v>105.61</v>
      </c>
      <c r="FJ63">
        <v>0</v>
      </c>
      <c r="FK63">
        <v>16</v>
      </c>
      <c r="FL63">
        <v>11.617100000000001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42.24</v>
      </c>
      <c r="GF63">
        <v>10.56</v>
      </c>
      <c r="GG63">
        <v>42.24</v>
      </c>
      <c r="GH63">
        <v>42.24</v>
      </c>
      <c r="GI63">
        <v>0</v>
      </c>
      <c r="GJ63">
        <v>50.17</v>
      </c>
      <c r="GK63">
        <v>50.17</v>
      </c>
      <c r="GL63">
        <v>50.17</v>
      </c>
      <c r="GM63">
        <v>0</v>
      </c>
      <c r="GN63">
        <v>50.46</v>
      </c>
      <c r="GO63">
        <v>50.46</v>
      </c>
      <c r="GP63">
        <v>50.46</v>
      </c>
      <c r="GQ63">
        <v>0</v>
      </c>
      <c r="GR63">
        <v>245.578</v>
      </c>
      <c r="GS63">
        <v>228.4171</v>
      </c>
      <c r="GT63">
        <v>245.578</v>
      </c>
      <c r="GU63">
        <v>228.4171</v>
      </c>
      <c r="GV63">
        <v>245.578</v>
      </c>
      <c r="GW63">
        <v>245.578</v>
      </c>
      <c r="GX63" t="s">
        <v>881</v>
      </c>
      <c r="GY63">
        <v>-1.0156E-2</v>
      </c>
      <c r="GZ63">
        <v>0</v>
      </c>
      <c r="HA63">
        <v>146.62</v>
      </c>
      <c r="HB63">
        <v>2</v>
      </c>
      <c r="HC63">
        <v>0.7</v>
      </c>
      <c r="HD63" t="s">
        <v>877</v>
      </c>
      <c r="HE63" t="s">
        <v>877</v>
      </c>
      <c r="HF63" t="s">
        <v>877</v>
      </c>
      <c r="HG63" t="s">
        <v>877</v>
      </c>
      <c r="HH63">
        <v>1949</v>
      </c>
      <c r="HI63">
        <v>241916</v>
      </c>
      <c r="HJ63">
        <v>775</v>
      </c>
      <c r="HK63">
        <v>11645</v>
      </c>
      <c r="HL63">
        <v>1682</v>
      </c>
      <c r="HM63">
        <v>0</v>
      </c>
      <c r="HN63">
        <v>0</v>
      </c>
      <c r="HO63">
        <v>0</v>
      </c>
      <c r="HP63">
        <v>0</v>
      </c>
      <c r="HQ63">
        <v>9</v>
      </c>
      <c r="HR63">
        <v>23112</v>
      </c>
      <c r="HS63">
        <v>119.8</v>
      </c>
      <c r="HT63">
        <v>119.8</v>
      </c>
      <c r="HU63">
        <v>119.8</v>
      </c>
      <c r="HV63">
        <v>0</v>
      </c>
      <c r="HW63">
        <v>0</v>
      </c>
      <c r="HX63" t="s">
        <v>882</v>
      </c>
      <c r="HY63">
        <v>119.8</v>
      </c>
      <c r="HZ63">
        <v>119.8</v>
      </c>
      <c r="IA63">
        <v>119.8</v>
      </c>
      <c r="IB63">
        <v>0</v>
      </c>
      <c r="IC63">
        <v>14</v>
      </c>
      <c r="ID63">
        <v>13.178000000000001</v>
      </c>
      <c r="IE63">
        <v>0.1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0</v>
      </c>
      <c r="IS63">
        <v>0</v>
      </c>
      <c r="IT63">
        <v>0</v>
      </c>
      <c r="IU63">
        <v>0</v>
      </c>
      <c r="IV63">
        <v>0</v>
      </c>
      <c r="IW63">
        <v>41</v>
      </c>
      <c r="IX63">
        <v>10.25</v>
      </c>
      <c r="IY63">
        <v>41</v>
      </c>
      <c r="IZ63">
        <v>41</v>
      </c>
      <c r="JA63">
        <v>0</v>
      </c>
      <c r="JB63">
        <v>51.79</v>
      </c>
      <c r="JC63">
        <v>51.79</v>
      </c>
      <c r="JD63">
        <v>51.79</v>
      </c>
      <c r="JE63">
        <v>0</v>
      </c>
      <c r="JF63">
        <v>50.46</v>
      </c>
      <c r="JG63">
        <v>50.46</v>
      </c>
      <c r="JH63">
        <v>50.46</v>
      </c>
      <c r="JI63">
        <v>0</v>
      </c>
      <c r="JJ63">
        <v>245.578</v>
      </c>
      <c r="JK63">
        <v>245.578</v>
      </c>
      <c r="JL63" t="s">
        <v>883</v>
      </c>
      <c r="JM63">
        <v>-6.1760000000000001E-3</v>
      </c>
      <c r="JN63">
        <v>0</v>
      </c>
      <c r="JO63">
        <v>192.92</v>
      </c>
      <c r="JP63">
        <v>2</v>
      </c>
      <c r="JQ63">
        <v>0.7</v>
      </c>
      <c r="JR63">
        <v>43954.6104003125</v>
      </c>
      <c r="JS63">
        <v>1</v>
      </c>
      <c r="JT63">
        <v>2</v>
      </c>
    </row>
    <row r="64" spans="1:280" x14ac:dyDescent="0.25">
      <c r="A64">
        <v>1968</v>
      </c>
      <c r="B64">
        <v>1968</v>
      </c>
      <c r="C64" t="s">
        <v>122</v>
      </c>
      <c r="D64" t="s">
        <v>114</v>
      </c>
      <c r="E64" t="s">
        <v>123</v>
      </c>
      <c r="G64">
        <v>1949</v>
      </c>
      <c r="H64">
        <v>1771980</v>
      </c>
      <c r="I64">
        <v>0</v>
      </c>
      <c r="J64">
        <v>0</v>
      </c>
      <c r="K64">
        <v>9500</v>
      </c>
      <c r="L64">
        <v>0</v>
      </c>
      <c r="M64">
        <v>0</v>
      </c>
      <c r="N64">
        <v>0</v>
      </c>
      <c r="O64">
        <v>0</v>
      </c>
      <c r="P64">
        <v>9.3800000000000008</v>
      </c>
      <c r="Q64">
        <v>568560</v>
      </c>
      <c r="R64">
        <v>515</v>
      </c>
      <c r="S64">
        <v>515</v>
      </c>
      <c r="T64">
        <v>515</v>
      </c>
      <c r="U64">
        <v>0</v>
      </c>
      <c r="V64" t="s">
        <v>875</v>
      </c>
      <c r="W64">
        <v>515</v>
      </c>
      <c r="X64">
        <v>515</v>
      </c>
      <c r="Y64">
        <v>515</v>
      </c>
      <c r="Z64">
        <v>0</v>
      </c>
      <c r="AA64">
        <v>78</v>
      </c>
      <c r="AB64">
        <v>56.65</v>
      </c>
      <c r="AC64">
        <v>2.5</v>
      </c>
      <c r="AD64">
        <v>10</v>
      </c>
      <c r="AE64">
        <v>5</v>
      </c>
      <c r="AF64">
        <v>10</v>
      </c>
      <c r="AG64">
        <v>10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11</v>
      </c>
      <c r="AT64">
        <v>2.75</v>
      </c>
      <c r="AU64">
        <v>128.24</v>
      </c>
      <c r="AV64">
        <v>32.06</v>
      </c>
      <c r="AW64">
        <v>128.24</v>
      </c>
      <c r="AX64">
        <v>128.24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82.81</v>
      </c>
      <c r="BE64">
        <v>82.81</v>
      </c>
      <c r="BF64">
        <v>82.81</v>
      </c>
      <c r="BG64">
        <v>0</v>
      </c>
      <c r="BH64">
        <v>689.00379999999996</v>
      </c>
      <c r="BI64">
        <v>696.77</v>
      </c>
      <c r="BJ64">
        <v>689.00379999999996</v>
      </c>
      <c r="BK64">
        <v>696.77</v>
      </c>
      <c r="BL64">
        <v>696.77</v>
      </c>
      <c r="BM64">
        <v>696.77</v>
      </c>
      <c r="BN64" t="s">
        <v>876</v>
      </c>
      <c r="BO64">
        <v>0</v>
      </c>
      <c r="BP64">
        <v>0</v>
      </c>
      <c r="BQ64">
        <v>1104</v>
      </c>
      <c r="BR64">
        <v>75</v>
      </c>
      <c r="BS64">
        <v>0.7</v>
      </c>
      <c r="BT64" t="s">
        <v>877</v>
      </c>
      <c r="BU64" t="s">
        <v>877</v>
      </c>
      <c r="BV64" t="s">
        <v>877</v>
      </c>
      <c r="BW64" t="s">
        <v>877</v>
      </c>
      <c r="BX64">
        <v>1949</v>
      </c>
      <c r="BY64">
        <v>1720369</v>
      </c>
      <c r="BZ64">
        <v>0</v>
      </c>
      <c r="CA64">
        <v>0</v>
      </c>
      <c r="CB64">
        <v>9593</v>
      </c>
      <c r="CC64">
        <v>0</v>
      </c>
      <c r="CD64">
        <v>0</v>
      </c>
      <c r="CE64">
        <v>0</v>
      </c>
      <c r="CF64">
        <v>0</v>
      </c>
      <c r="CG64">
        <v>9.3800000000000008</v>
      </c>
      <c r="CH64">
        <v>552000</v>
      </c>
      <c r="CI64">
        <v>510.08</v>
      </c>
      <c r="CJ64">
        <v>510.08</v>
      </c>
      <c r="CK64">
        <v>510.08</v>
      </c>
      <c r="CL64">
        <v>0</v>
      </c>
      <c r="CM64">
        <v>0</v>
      </c>
      <c r="CN64" t="s">
        <v>878</v>
      </c>
      <c r="CO64">
        <v>510.08</v>
      </c>
      <c r="CP64">
        <v>510.08</v>
      </c>
      <c r="CQ64">
        <v>510.08</v>
      </c>
      <c r="CR64">
        <v>0</v>
      </c>
      <c r="CS64">
        <v>78</v>
      </c>
      <c r="CT64">
        <v>56.108800000000002</v>
      </c>
      <c r="CU64">
        <v>2.5</v>
      </c>
      <c r="CV64">
        <v>6</v>
      </c>
      <c r="CW64">
        <v>3</v>
      </c>
      <c r="CX64">
        <v>6</v>
      </c>
      <c r="CY64">
        <v>6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11</v>
      </c>
      <c r="DL64">
        <v>2.75</v>
      </c>
      <c r="DM64">
        <v>127.02</v>
      </c>
      <c r="DN64">
        <v>31.754999999999999</v>
      </c>
      <c r="DO64">
        <v>127.02</v>
      </c>
      <c r="DP64">
        <v>127.02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82.81</v>
      </c>
      <c r="DW64">
        <v>82.81</v>
      </c>
      <c r="DX64">
        <v>82.81</v>
      </c>
      <c r="DY64">
        <v>0</v>
      </c>
      <c r="DZ64">
        <v>695.04409999999996</v>
      </c>
      <c r="EA64">
        <v>689.00379999999996</v>
      </c>
      <c r="EB64">
        <v>695.04409999999996</v>
      </c>
      <c r="EC64">
        <v>689.00379999999996</v>
      </c>
      <c r="ED64">
        <v>695.04409999999996</v>
      </c>
      <c r="EE64">
        <v>695.04409999999996</v>
      </c>
      <c r="EF64" t="s">
        <v>879</v>
      </c>
      <c r="EG64">
        <v>-8.4270000000000005E-3</v>
      </c>
      <c r="EH64">
        <v>0</v>
      </c>
      <c r="EI64">
        <v>1073.05</v>
      </c>
      <c r="EJ64">
        <v>76</v>
      </c>
      <c r="EK64">
        <v>0.7</v>
      </c>
      <c r="EL64" t="s">
        <v>877</v>
      </c>
      <c r="EM64" t="s">
        <v>877</v>
      </c>
      <c r="EN64" t="s">
        <v>877</v>
      </c>
      <c r="EO64" t="s">
        <v>877</v>
      </c>
      <c r="EP64">
        <v>1949</v>
      </c>
      <c r="EQ64">
        <v>1789532</v>
      </c>
      <c r="ER64" s="22">
        <v>2934</v>
      </c>
      <c r="ES64">
        <v>50041</v>
      </c>
      <c r="ET64">
        <v>8852</v>
      </c>
      <c r="EU64">
        <v>0</v>
      </c>
      <c r="EV64">
        <v>0</v>
      </c>
      <c r="EW64">
        <v>0</v>
      </c>
      <c r="EX64">
        <v>0</v>
      </c>
      <c r="EY64">
        <v>9.3800000000000008</v>
      </c>
      <c r="EZ64">
        <v>608505</v>
      </c>
      <c r="FA64">
        <v>518.80999999999995</v>
      </c>
      <c r="FB64">
        <v>518.80999999999995</v>
      </c>
      <c r="FC64">
        <v>518.80999999999995</v>
      </c>
      <c r="FD64">
        <v>0</v>
      </c>
      <c r="FE64">
        <v>0</v>
      </c>
      <c r="FF64" t="s">
        <v>880</v>
      </c>
      <c r="FG64">
        <v>518.80999999999995</v>
      </c>
      <c r="FH64">
        <v>518.80999999999995</v>
      </c>
      <c r="FI64">
        <v>518.80999999999995</v>
      </c>
      <c r="FJ64">
        <v>0</v>
      </c>
      <c r="FK64">
        <v>72</v>
      </c>
      <c r="FL64">
        <v>57.069099999999999</v>
      </c>
      <c r="FM64">
        <v>2.5</v>
      </c>
      <c r="FN64">
        <v>7.54</v>
      </c>
      <c r="FO64">
        <v>3.77</v>
      </c>
      <c r="FP64">
        <v>7.54</v>
      </c>
      <c r="FQ64">
        <v>7.54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10</v>
      </c>
      <c r="GD64">
        <v>2.5</v>
      </c>
      <c r="GE64">
        <v>110.34</v>
      </c>
      <c r="GF64">
        <v>27.585000000000001</v>
      </c>
      <c r="GG64">
        <v>110.34</v>
      </c>
      <c r="GH64">
        <v>110.34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82.81</v>
      </c>
      <c r="GO64">
        <v>82.81</v>
      </c>
      <c r="GP64">
        <v>82.81</v>
      </c>
      <c r="GQ64">
        <v>0</v>
      </c>
      <c r="GR64">
        <v>717.64030000000002</v>
      </c>
      <c r="GS64">
        <v>695.04409999999996</v>
      </c>
      <c r="GT64">
        <v>717.64030000000002</v>
      </c>
      <c r="GU64">
        <v>695.04409999999996</v>
      </c>
      <c r="GV64">
        <v>717.64030000000002</v>
      </c>
      <c r="GW64">
        <v>717.64030000000002</v>
      </c>
      <c r="GX64" t="s">
        <v>881</v>
      </c>
      <c r="GY64">
        <v>-1.729E-2</v>
      </c>
      <c r="GZ64">
        <v>0</v>
      </c>
      <c r="HA64">
        <v>1172.8900000000001</v>
      </c>
      <c r="HB64">
        <v>79</v>
      </c>
      <c r="HC64">
        <v>0.7</v>
      </c>
      <c r="HD64" t="s">
        <v>877</v>
      </c>
      <c r="HE64" t="s">
        <v>877</v>
      </c>
      <c r="HF64" t="s">
        <v>877</v>
      </c>
      <c r="HG64" t="s">
        <v>877</v>
      </c>
      <c r="HH64">
        <v>1949</v>
      </c>
      <c r="HI64">
        <v>1734012</v>
      </c>
      <c r="HJ64">
        <v>4217</v>
      </c>
      <c r="HK64">
        <v>53689</v>
      </c>
      <c r="HL64">
        <v>9153</v>
      </c>
      <c r="HM64">
        <v>0</v>
      </c>
      <c r="HN64">
        <v>0</v>
      </c>
      <c r="HO64">
        <v>0</v>
      </c>
      <c r="HP64">
        <v>0</v>
      </c>
      <c r="HQ64">
        <v>11.9</v>
      </c>
      <c r="HR64">
        <v>659752</v>
      </c>
      <c r="HS64">
        <v>532.73</v>
      </c>
      <c r="HT64">
        <v>532.73</v>
      </c>
      <c r="HU64">
        <v>532.73</v>
      </c>
      <c r="HV64">
        <v>0</v>
      </c>
      <c r="HW64">
        <v>0</v>
      </c>
      <c r="HX64" t="s">
        <v>882</v>
      </c>
      <c r="HY64">
        <v>532.73</v>
      </c>
      <c r="HZ64">
        <v>532.73</v>
      </c>
      <c r="IA64">
        <v>532.73</v>
      </c>
      <c r="IB64">
        <v>0</v>
      </c>
      <c r="IC64">
        <v>73</v>
      </c>
      <c r="ID64">
        <v>58.600299999999997</v>
      </c>
      <c r="IE64">
        <v>2.7</v>
      </c>
      <c r="IF64">
        <v>7.29</v>
      </c>
      <c r="IG64">
        <v>3.645</v>
      </c>
      <c r="IH64">
        <v>7.29</v>
      </c>
      <c r="II64">
        <v>7.29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9</v>
      </c>
      <c r="IV64">
        <v>2.25</v>
      </c>
      <c r="IW64">
        <v>123.58</v>
      </c>
      <c r="IX64">
        <v>30.895</v>
      </c>
      <c r="IY64">
        <v>123.58</v>
      </c>
      <c r="IZ64">
        <v>123.58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86.82</v>
      </c>
      <c r="JG64">
        <v>86.82</v>
      </c>
      <c r="JH64">
        <v>86.82</v>
      </c>
      <c r="JI64">
        <v>0</v>
      </c>
      <c r="JJ64">
        <v>717.64030000000002</v>
      </c>
      <c r="JK64">
        <v>717.64030000000002</v>
      </c>
      <c r="JL64" t="s">
        <v>883</v>
      </c>
      <c r="JM64">
        <v>-1.4859000000000001E-2</v>
      </c>
      <c r="JN64">
        <v>0</v>
      </c>
      <c r="JO64">
        <v>1238.44</v>
      </c>
      <c r="JP64">
        <v>80</v>
      </c>
      <c r="JQ64">
        <v>0.8</v>
      </c>
      <c r="JR64">
        <v>43954.6104003125</v>
      </c>
      <c r="JS64">
        <v>1</v>
      </c>
      <c r="JT64">
        <v>2</v>
      </c>
    </row>
    <row r="65" spans="1:280" x14ac:dyDescent="0.25">
      <c r="A65">
        <v>1969</v>
      </c>
      <c r="B65">
        <v>1969</v>
      </c>
      <c r="C65" t="s">
        <v>124</v>
      </c>
      <c r="D65" t="s">
        <v>114</v>
      </c>
      <c r="E65" t="s">
        <v>125</v>
      </c>
      <c r="G65">
        <v>1949</v>
      </c>
      <c r="H65">
        <v>3936810</v>
      </c>
      <c r="I65">
        <v>4000</v>
      </c>
      <c r="J65">
        <v>0</v>
      </c>
      <c r="K65">
        <v>10500</v>
      </c>
      <c r="L65">
        <v>0</v>
      </c>
      <c r="M65">
        <v>0</v>
      </c>
      <c r="N65">
        <v>0</v>
      </c>
      <c r="O65">
        <v>0</v>
      </c>
      <c r="P65">
        <v>11.97</v>
      </c>
      <c r="Q65">
        <v>373581</v>
      </c>
      <c r="R65">
        <v>661</v>
      </c>
      <c r="S65">
        <v>661</v>
      </c>
      <c r="T65">
        <v>661</v>
      </c>
      <c r="U65">
        <v>0</v>
      </c>
      <c r="V65" t="s">
        <v>875</v>
      </c>
      <c r="W65">
        <v>661</v>
      </c>
      <c r="X65">
        <v>661</v>
      </c>
      <c r="Y65">
        <v>661</v>
      </c>
      <c r="Z65">
        <v>0</v>
      </c>
      <c r="AA65">
        <v>110</v>
      </c>
      <c r="AB65">
        <v>72.709999999999994</v>
      </c>
      <c r="AC65">
        <v>7.1</v>
      </c>
      <c r="AD65">
        <v>5</v>
      </c>
      <c r="AE65">
        <v>2.5</v>
      </c>
      <c r="AF65">
        <v>5</v>
      </c>
      <c r="AG65">
        <v>5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9</v>
      </c>
      <c r="AT65">
        <v>2.25</v>
      </c>
      <c r="AU65">
        <v>141.77000000000001</v>
      </c>
      <c r="AV65">
        <v>35.442500000000003</v>
      </c>
      <c r="AW65">
        <v>141.77000000000001</v>
      </c>
      <c r="AX65">
        <v>141.77000000000001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87.45</v>
      </c>
      <c r="BE65">
        <v>87.45</v>
      </c>
      <c r="BF65">
        <v>87.45</v>
      </c>
      <c r="BG65">
        <v>0</v>
      </c>
      <c r="BH65">
        <v>862.78139999999996</v>
      </c>
      <c r="BI65">
        <v>868.45249999999999</v>
      </c>
      <c r="BJ65">
        <v>862.78139999999996</v>
      </c>
      <c r="BK65">
        <v>868.45249999999999</v>
      </c>
      <c r="BL65">
        <v>868.45249999999999</v>
      </c>
      <c r="BM65">
        <v>868.45249999999999</v>
      </c>
      <c r="BN65" t="s">
        <v>876</v>
      </c>
      <c r="BO65">
        <v>-9.2580000000000006E-3</v>
      </c>
      <c r="BP65">
        <v>0</v>
      </c>
      <c r="BQ65">
        <v>565.17999999999995</v>
      </c>
      <c r="BR65">
        <v>34</v>
      </c>
      <c r="BS65">
        <v>0.7</v>
      </c>
      <c r="BT65" t="s">
        <v>877</v>
      </c>
      <c r="BU65" t="s">
        <v>877</v>
      </c>
      <c r="BV65" t="s">
        <v>877</v>
      </c>
      <c r="BW65" t="s">
        <v>877</v>
      </c>
      <c r="BX65">
        <v>1949</v>
      </c>
      <c r="BY65">
        <v>3789000</v>
      </c>
      <c r="BZ65">
        <v>4000</v>
      </c>
      <c r="CA65">
        <v>0</v>
      </c>
      <c r="CB65">
        <v>10000</v>
      </c>
      <c r="CC65">
        <v>0</v>
      </c>
      <c r="CD65">
        <v>0</v>
      </c>
      <c r="CE65">
        <v>0</v>
      </c>
      <c r="CF65">
        <v>0</v>
      </c>
      <c r="CG65">
        <v>11.97</v>
      </c>
      <c r="CH65">
        <v>362700</v>
      </c>
      <c r="CI65">
        <v>655.99</v>
      </c>
      <c r="CJ65">
        <v>655.99</v>
      </c>
      <c r="CK65">
        <v>655.99</v>
      </c>
      <c r="CL65">
        <v>0</v>
      </c>
      <c r="CM65">
        <v>0</v>
      </c>
      <c r="CN65" t="s">
        <v>878</v>
      </c>
      <c r="CO65">
        <v>655.99</v>
      </c>
      <c r="CP65">
        <v>655.99</v>
      </c>
      <c r="CQ65">
        <v>655.99</v>
      </c>
      <c r="CR65">
        <v>0</v>
      </c>
      <c r="CS65">
        <v>96</v>
      </c>
      <c r="CT65">
        <v>72.158900000000003</v>
      </c>
      <c r="CU65">
        <v>7.1</v>
      </c>
      <c r="CV65">
        <v>5.32</v>
      </c>
      <c r="CW65">
        <v>2.66</v>
      </c>
      <c r="CX65">
        <v>5.32</v>
      </c>
      <c r="CY65">
        <v>5.32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9</v>
      </c>
      <c r="DL65">
        <v>2.25</v>
      </c>
      <c r="DM65">
        <v>140.69</v>
      </c>
      <c r="DN65">
        <v>35.172499999999999</v>
      </c>
      <c r="DO65">
        <v>140.69</v>
      </c>
      <c r="DP65">
        <v>140.69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87.45</v>
      </c>
      <c r="DW65">
        <v>87.45</v>
      </c>
      <c r="DX65">
        <v>87.45</v>
      </c>
      <c r="DY65">
        <v>0</v>
      </c>
      <c r="DZ65">
        <v>898.35699999999997</v>
      </c>
      <c r="EA65">
        <v>862.78139999999996</v>
      </c>
      <c r="EB65">
        <v>898.35699999999997</v>
      </c>
      <c r="EC65">
        <v>862.78139999999996</v>
      </c>
      <c r="ED65">
        <v>898.35699999999997</v>
      </c>
      <c r="EE65">
        <v>898.35699999999997</v>
      </c>
      <c r="EF65" t="s">
        <v>879</v>
      </c>
      <c r="EG65">
        <v>-1.5983000000000001E-2</v>
      </c>
      <c r="EH65">
        <v>0</v>
      </c>
      <c r="EI65">
        <v>544.07000000000005</v>
      </c>
      <c r="EJ65">
        <v>34</v>
      </c>
      <c r="EK65">
        <v>0.7</v>
      </c>
      <c r="EL65" t="s">
        <v>877</v>
      </c>
      <c r="EM65" t="s">
        <v>877</v>
      </c>
      <c r="EN65" t="s">
        <v>877</v>
      </c>
      <c r="EO65" t="s">
        <v>877</v>
      </c>
      <c r="EP65">
        <v>1949</v>
      </c>
      <c r="EQ65">
        <v>3825881</v>
      </c>
      <c r="ER65" s="22">
        <v>4493</v>
      </c>
      <c r="ES65">
        <v>62712</v>
      </c>
      <c r="ET65">
        <v>9995</v>
      </c>
      <c r="EU65">
        <v>0</v>
      </c>
      <c r="EV65">
        <v>0</v>
      </c>
      <c r="EW65">
        <v>0</v>
      </c>
      <c r="EX65">
        <v>0</v>
      </c>
      <c r="EY65">
        <v>11.97</v>
      </c>
      <c r="EZ65">
        <v>497458</v>
      </c>
      <c r="FA65">
        <v>687.45</v>
      </c>
      <c r="FB65">
        <v>687.45</v>
      </c>
      <c r="FC65">
        <v>687.45</v>
      </c>
      <c r="FD65">
        <v>0</v>
      </c>
      <c r="FE65">
        <v>0</v>
      </c>
      <c r="FF65" t="s">
        <v>880</v>
      </c>
      <c r="FG65">
        <v>687.45</v>
      </c>
      <c r="FH65">
        <v>687.45</v>
      </c>
      <c r="FI65">
        <v>687.45</v>
      </c>
      <c r="FJ65">
        <v>0</v>
      </c>
      <c r="FK65">
        <v>94</v>
      </c>
      <c r="FL65">
        <v>75.619500000000002</v>
      </c>
      <c r="FM65">
        <v>7.1</v>
      </c>
      <c r="FN65">
        <v>5.14</v>
      </c>
      <c r="FO65">
        <v>2.57</v>
      </c>
      <c r="FP65">
        <v>5.14</v>
      </c>
      <c r="FQ65">
        <v>5.14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13</v>
      </c>
      <c r="GD65">
        <v>3.25</v>
      </c>
      <c r="GE65">
        <v>139.66999999999999</v>
      </c>
      <c r="GF65">
        <v>34.917499999999997</v>
      </c>
      <c r="GG65">
        <v>139.66999999999999</v>
      </c>
      <c r="GH65">
        <v>139.66999999999999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87.45</v>
      </c>
      <c r="GO65">
        <v>87.45</v>
      </c>
      <c r="GP65">
        <v>87.45</v>
      </c>
      <c r="GQ65">
        <v>0</v>
      </c>
      <c r="GR65">
        <v>902.29300000000001</v>
      </c>
      <c r="GS65">
        <v>898.35699999999997</v>
      </c>
      <c r="GT65">
        <v>902.29300000000001</v>
      </c>
      <c r="GU65">
        <v>898.35699999999997</v>
      </c>
      <c r="GV65">
        <v>902.29300000000001</v>
      </c>
      <c r="GW65">
        <v>902.29300000000001</v>
      </c>
      <c r="GX65" t="s">
        <v>881</v>
      </c>
      <c r="GY65">
        <v>-1.5298000000000001E-2</v>
      </c>
      <c r="GZ65">
        <v>0</v>
      </c>
      <c r="HA65">
        <v>723.63</v>
      </c>
      <c r="HB65">
        <v>59</v>
      </c>
      <c r="HC65">
        <v>0.7</v>
      </c>
      <c r="HD65" t="s">
        <v>877</v>
      </c>
      <c r="HE65" t="s">
        <v>877</v>
      </c>
      <c r="HF65" t="s">
        <v>877</v>
      </c>
      <c r="HG65" t="s">
        <v>877</v>
      </c>
      <c r="HH65">
        <v>1949</v>
      </c>
      <c r="HI65">
        <v>3703115</v>
      </c>
      <c r="HJ65">
        <v>4476</v>
      </c>
      <c r="HK65">
        <v>64391</v>
      </c>
      <c r="HL65">
        <v>12034</v>
      </c>
      <c r="HM65">
        <v>0</v>
      </c>
      <c r="HN65">
        <v>0</v>
      </c>
      <c r="HO65">
        <v>0</v>
      </c>
      <c r="HP65">
        <v>0</v>
      </c>
      <c r="HQ65">
        <v>10.87</v>
      </c>
      <c r="HR65">
        <v>468354</v>
      </c>
      <c r="HS65">
        <v>685.05</v>
      </c>
      <c r="HT65">
        <v>685.05</v>
      </c>
      <c r="HU65">
        <v>685.05</v>
      </c>
      <c r="HV65">
        <v>0</v>
      </c>
      <c r="HW65">
        <v>0</v>
      </c>
      <c r="HX65" t="s">
        <v>882</v>
      </c>
      <c r="HY65">
        <v>685.05</v>
      </c>
      <c r="HZ65">
        <v>685.05</v>
      </c>
      <c r="IA65">
        <v>685.05</v>
      </c>
      <c r="IB65">
        <v>0</v>
      </c>
      <c r="IC65">
        <v>102</v>
      </c>
      <c r="ID65">
        <v>75.355500000000006</v>
      </c>
      <c r="IE65">
        <v>10.5</v>
      </c>
      <c r="IF65">
        <v>3.61</v>
      </c>
      <c r="IG65">
        <v>1.8049999999999999</v>
      </c>
      <c r="IH65">
        <v>3.61</v>
      </c>
      <c r="II65">
        <v>3.61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28</v>
      </c>
      <c r="IV65">
        <v>7</v>
      </c>
      <c r="IW65">
        <v>148.85</v>
      </c>
      <c r="IX65">
        <v>37.212499999999999</v>
      </c>
      <c r="IY65">
        <v>148.85</v>
      </c>
      <c r="IZ65">
        <v>148.85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85.37</v>
      </c>
      <c r="JG65">
        <v>85.37</v>
      </c>
      <c r="JH65">
        <v>85.37</v>
      </c>
      <c r="JI65">
        <v>0</v>
      </c>
      <c r="JJ65">
        <v>902.29300000000001</v>
      </c>
      <c r="JK65">
        <v>902.29300000000001</v>
      </c>
      <c r="JL65" t="s">
        <v>883</v>
      </c>
      <c r="JM65">
        <v>-1.3224E-2</v>
      </c>
      <c r="JN65">
        <v>0</v>
      </c>
      <c r="JO65">
        <v>683.68</v>
      </c>
      <c r="JP65">
        <v>56</v>
      </c>
      <c r="JQ65">
        <v>0.7</v>
      </c>
      <c r="JR65">
        <v>43954.6104003125</v>
      </c>
      <c r="JS65">
        <v>1</v>
      </c>
      <c r="JT65">
        <v>2</v>
      </c>
    </row>
    <row r="66" spans="1:280" x14ac:dyDescent="0.25">
      <c r="A66">
        <v>1970</v>
      </c>
      <c r="B66">
        <v>1970</v>
      </c>
      <c r="C66" t="s">
        <v>126</v>
      </c>
      <c r="D66" t="s">
        <v>127</v>
      </c>
      <c r="E66" t="s">
        <v>128</v>
      </c>
      <c r="G66">
        <v>1975</v>
      </c>
      <c r="H66">
        <v>11388399</v>
      </c>
      <c r="I66">
        <v>273545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12.85</v>
      </c>
      <c r="Q66">
        <v>1801839</v>
      </c>
      <c r="R66">
        <v>3126</v>
      </c>
      <c r="S66">
        <v>3126</v>
      </c>
      <c r="T66">
        <v>3126</v>
      </c>
      <c r="U66">
        <v>0</v>
      </c>
      <c r="V66" t="s">
        <v>875</v>
      </c>
      <c r="W66">
        <v>3126</v>
      </c>
      <c r="X66">
        <v>3126</v>
      </c>
      <c r="Y66">
        <v>3126</v>
      </c>
      <c r="Z66">
        <v>0</v>
      </c>
      <c r="AA66">
        <v>414</v>
      </c>
      <c r="AB66">
        <v>343.86</v>
      </c>
      <c r="AC66">
        <v>14.8</v>
      </c>
      <c r="AD66">
        <v>86</v>
      </c>
      <c r="AE66">
        <v>43</v>
      </c>
      <c r="AF66">
        <v>86</v>
      </c>
      <c r="AG66">
        <v>86</v>
      </c>
      <c r="AH66">
        <v>0</v>
      </c>
      <c r="AI66">
        <v>2</v>
      </c>
      <c r="AJ66">
        <v>2</v>
      </c>
      <c r="AK66">
        <v>2</v>
      </c>
      <c r="AL66">
        <v>2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49</v>
      </c>
      <c r="AT66">
        <v>12.25</v>
      </c>
      <c r="AU66">
        <v>527.72</v>
      </c>
      <c r="AV66">
        <v>131.93</v>
      </c>
      <c r="AW66">
        <v>527.72</v>
      </c>
      <c r="AX66">
        <v>527.72</v>
      </c>
      <c r="AY66">
        <v>0</v>
      </c>
      <c r="AZ66">
        <v>51.08</v>
      </c>
      <c r="BA66">
        <v>72.3</v>
      </c>
      <c r="BB66">
        <v>51.08</v>
      </c>
      <c r="BC66">
        <v>21.22</v>
      </c>
      <c r="BD66">
        <v>0</v>
      </c>
      <c r="BE66">
        <v>0</v>
      </c>
      <c r="BF66">
        <v>0</v>
      </c>
      <c r="BG66">
        <v>0</v>
      </c>
      <c r="BH66">
        <v>3379.6482000000001</v>
      </c>
      <c r="BI66">
        <v>3724.92</v>
      </c>
      <c r="BJ66">
        <v>3622.6232</v>
      </c>
      <c r="BK66">
        <v>3746.14</v>
      </c>
      <c r="BL66">
        <v>3724.92</v>
      </c>
      <c r="BM66">
        <v>3746.14</v>
      </c>
      <c r="BN66" t="s">
        <v>876</v>
      </c>
      <c r="BO66">
        <v>-7.3700000000000002E-4</v>
      </c>
      <c r="BP66">
        <v>0</v>
      </c>
      <c r="BQ66">
        <v>576.4</v>
      </c>
      <c r="BR66">
        <v>36</v>
      </c>
      <c r="BS66">
        <v>0.7</v>
      </c>
      <c r="BT66" t="s">
        <v>877</v>
      </c>
      <c r="BU66" t="s">
        <v>877</v>
      </c>
      <c r="BV66" t="s">
        <v>877</v>
      </c>
      <c r="BW66" t="s">
        <v>877</v>
      </c>
      <c r="BX66">
        <v>1975</v>
      </c>
      <c r="BY66">
        <v>11056698</v>
      </c>
      <c r="BZ66">
        <v>287942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12.85</v>
      </c>
      <c r="CH66">
        <v>1726721</v>
      </c>
      <c r="CI66">
        <v>2807.36</v>
      </c>
      <c r="CJ66">
        <v>3019.12</v>
      </c>
      <c r="CK66">
        <v>2807.36</v>
      </c>
      <c r="CL66">
        <v>211.76</v>
      </c>
      <c r="CM66">
        <v>0</v>
      </c>
      <c r="CN66" t="s">
        <v>878</v>
      </c>
      <c r="CO66">
        <v>2807.36</v>
      </c>
      <c r="CP66">
        <v>3019.12</v>
      </c>
      <c r="CQ66">
        <v>2807.36</v>
      </c>
      <c r="CR66">
        <v>211.76</v>
      </c>
      <c r="CS66">
        <v>418</v>
      </c>
      <c r="CT66">
        <v>332.10320000000002</v>
      </c>
      <c r="CU66">
        <v>14.8</v>
      </c>
      <c r="CV66">
        <v>84.22</v>
      </c>
      <c r="CW66">
        <v>42.11</v>
      </c>
      <c r="CX66">
        <v>86.22</v>
      </c>
      <c r="CY66">
        <v>84.22</v>
      </c>
      <c r="CZ66">
        <v>2</v>
      </c>
      <c r="DA66">
        <v>1.52</v>
      </c>
      <c r="DB66">
        <v>1.52</v>
      </c>
      <c r="DC66">
        <v>1.52</v>
      </c>
      <c r="DD66">
        <v>1.52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49</v>
      </c>
      <c r="DL66">
        <v>12.25</v>
      </c>
      <c r="DM66">
        <v>473.7</v>
      </c>
      <c r="DN66">
        <v>118.425</v>
      </c>
      <c r="DO66">
        <v>509.68</v>
      </c>
      <c r="DP66">
        <v>473.7</v>
      </c>
      <c r="DQ66">
        <v>35.979999999999997</v>
      </c>
      <c r="DR66">
        <v>51.08</v>
      </c>
      <c r="DS66">
        <v>72.3</v>
      </c>
      <c r="DT66">
        <v>51.08</v>
      </c>
      <c r="DU66">
        <v>21.22</v>
      </c>
      <c r="DV66">
        <v>0</v>
      </c>
      <c r="DW66">
        <v>0</v>
      </c>
      <c r="DX66">
        <v>0</v>
      </c>
      <c r="DY66">
        <v>0</v>
      </c>
      <c r="DZ66">
        <v>3253.9684999999999</v>
      </c>
      <c r="EA66">
        <v>3379.6482000000001</v>
      </c>
      <c r="EB66">
        <v>3492.6134999999999</v>
      </c>
      <c r="EC66">
        <v>3622.6232</v>
      </c>
      <c r="ED66">
        <v>3379.6482000000001</v>
      </c>
      <c r="EE66">
        <v>3622.6232</v>
      </c>
      <c r="EF66" t="s">
        <v>879</v>
      </c>
      <c r="EG66">
        <v>-6.45E-3</v>
      </c>
      <c r="EH66">
        <v>0</v>
      </c>
      <c r="EI66">
        <v>568.24</v>
      </c>
      <c r="EJ66">
        <v>39</v>
      </c>
      <c r="EK66">
        <v>0.7</v>
      </c>
      <c r="EL66" t="s">
        <v>877</v>
      </c>
      <c r="EM66" t="s">
        <v>877</v>
      </c>
      <c r="EN66" t="s">
        <v>877</v>
      </c>
      <c r="EO66" t="s">
        <v>877</v>
      </c>
      <c r="EP66">
        <v>1975</v>
      </c>
      <c r="EQ66">
        <v>10395018</v>
      </c>
      <c r="ER66" s="22">
        <v>303097</v>
      </c>
      <c r="ES66">
        <v>284821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12.85</v>
      </c>
      <c r="EZ66">
        <v>1664603</v>
      </c>
      <c r="FA66">
        <v>2691.32</v>
      </c>
      <c r="FB66">
        <v>2897.6</v>
      </c>
      <c r="FC66">
        <v>2691.32</v>
      </c>
      <c r="FD66">
        <v>206.28</v>
      </c>
      <c r="FE66">
        <v>0</v>
      </c>
      <c r="FF66" t="s">
        <v>880</v>
      </c>
      <c r="FG66">
        <v>2691.32</v>
      </c>
      <c r="FH66">
        <v>2897.6</v>
      </c>
      <c r="FI66">
        <v>2691.32</v>
      </c>
      <c r="FJ66">
        <v>206.28</v>
      </c>
      <c r="FK66">
        <v>409</v>
      </c>
      <c r="FL66">
        <v>318.73599999999999</v>
      </c>
      <c r="FM66">
        <v>14.8</v>
      </c>
      <c r="FN66">
        <v>82.23</v>
      </c>
      <c r="FO66">
        <v>41.115000000000002</v>
      </c>
      <c r="FP66">
        <v>85.23</v>
      </c>
      <c r="FQ66">
        <v>82.23</v>
      </c>
      <c r="FR66">
        <v>3</v>
      </c>
      <c r="FS66">
        <v>0.83</v>
      </c>
      <c r="FT66">
        <v>0.83</v>
      </c>
      <c r="FU66">
        <v>0.83</v>
      </c>
      <c r="FV66">
        <v>0.83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41</v>
      </c>
      <c r="GD66">
        <v>10.25</v>
      </c>
      <c r="GE66">
        <v>503.35</v>
      </c>
      <c r="GF66">
        <v>125.83750000000001</v>
      </c>
      <c r="GG66">
        <v>541.92999999999995</v>
      </c>
      <c r="GH66">
        <v>503.35</v>
      </c>
      <c r="GI66">
        <v>38.58</v>
      </c>
      <c r="GJ66">
        <v>51.08</v>
      </c>
      <c r="GK66">
        <v>72.3</v>
      </c>
      <c r="GL66">
        <v>51.08</v>
      </c>
      <c r="GM66">
        <v>21.22</v>
      </c>
      <c r="GN66">
        <v>0</v>
      </c>
      <c r="GO66">
        <v>0</v>
      </c>
      <c r="GP66">
        <v>0</v>
      </c>
      <c r="GQ66">
        <v>0</v>
      </c>
      <c r="GR66">
        <v>3253.3074999999999</v>
      </c>
      <c r="GS66">
        <v>3253.9684999999999</v>
      </c>
      <c r="GT66">
        <v>3487.9074999999998</v>
      </c>
      <c r="GU66">
        <v>3492.6134999999999</v>
      </c>
      <c r="GV66">
        <v>3253.9684999999999</v>
      </c>
      <c r="GW66">
        <v>3492.6134999999999</v>
      </c>
      <c r="GX66" t="s">
        <v>881</v>
      </c>
      <c r="GY66">
        <v>-1.1410999999999999E-2</v>
      </c>
      <c r="GZ66">
        <v>0</v>
      </c>
      <c r="HA66">
        <v>574.48</v>
      </c>
      <c r="HB66">
        <v>38</v>
      </c>
      <c r="HC66">
        <v>0.7</v>
      </c>
      <c r="HD66" t="s">
        <v>877</v>
      </c>
      <c r="HE66" t="s">
        <v>877</v>
      </c>
      <c r="HF66" t="s">
        <v>877</v>
      </c>
      <c r="HG66" t="s">
        <v>877</v>
      </c>
      <c r="HH66">
        <v>1975</v>
      </c>
      <c r="HI66">
        <v>9734635</v>
      </c>
      <c r="HJ66">
        <v>321649</v>
      </c>
      <c r="HK66">
        <v>266390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12.53</v>
      </c>
      <c r="HR66">
        <v>1337171</v>
      </c>
      <c r="HS66">
        <v>2680.24</v>
      </c>
      <c r="HT66">
        <v>2879.9</v>
      </c>
      <c r="HU66">
        <v>2680.24</v>
      </c>
      <c r="HV66">
        <v>199.66</v>
      </c>
      <c r="HW66">
        <v>0</v>
      </c>
      <c r="HX66" t="s">
        <v>882</v>
      </c>
      <c r="HY66">
        <v>2680.24</v>
      </c>
      <c r="HZ66">
        <v>2879.9</v>
      </c>
      <c r="IA66">
        <v>2680.24</v>
      </c>
      <c r="IB66">
        <v>199.66</v>
      </c>
      <c r="IC66">
        <v>385</v>
      </c>
      <c r="ID66">
        <v>316.78899999999999</v>
      </c>
      <c r="IE66">
        <v>11.7</v>
      </c>
      <c r="IF66">
        <v>92.81</v>
      </c>
      <c r="IG66">
        <v>46.405000000000001</v>
      </c>
      <c r="IH66">
        <v>95.81</v>
      </c>
      <c r="II66">
        <v>92.81</v>
      </c>
      <c r="IJ66">
        <v>3</v>
      </c>
      <c r="IK66">
        <v>2.73</v>
      </c>
      <c r="IL66">
        <v>2.73</v>
      </c>
      <c r="IM66">
        <v>2.73</v>
      </c>
      <c r="IN66">
        <v>2.73</v>
      </c>
      <c r="IO66">
        <v>0</v>
      </c>
      <c r="IP66">
        <v>6.31</v>
      </c>
      <c r="IQ66">
        <v>-0.94650000000000001</v>
      </c>
      <c r="IR66">
        <v>6.31</v>
      </c>
      <c r="IS66">
        <v>6.31</v>
      </c>
      <c r="IT66">
        <v>0</v>
      </c>
      <c r="IU66">
        <v>48</v>
      </c>
      <c r="IV66">
        <v>12</v>
      </c>
      <c r="IW66">
        <v>533.24</v>
      </c>
      <c r="IX66">
        <v>133.31</v>
      </c>
      <c r="IY66">
        <v>572.96</v>
      </c>
      <c r="IZ66">
        <v>533.24</v>
      </c>
      <c r="JA66">
        <v>39.72</v>
      </c>
      <c r="JB66">
        <v>51.08</v>
      </c>
      <c r="JC66">
        <v>74.59</v>
      </c>
      <c r="JD66">
        <v>51.08</v>
      </c>
      <c r="JE66">
        <v>23.51</v>
      </c>
      <c r="JF66">
        <v>0</v>
      </c>
      <c r="JG66">
        <v>0</v>
      </c>
      <c r="JH66">
        <v>0</v>
      </c>
      <c r="JI66">
        <v>0</v>
      </c>
      <c r="JJ66">
        <v>3253.3074999999999</v>
      </c>
      <c r="JK66">
        <v>3487.9074999999998</v>
      </c>
      <c r="JL66" t="s">
        <v>883</v>
      </c>
      <c r="JM66">
        <v>-9.9139999999999992E-3</v>
      </c>
      <c r="JN66">
        <v>0</v>
      </c>
      <c r="JO66">
        <v>464.31</v>
      </c>
      <c r="JP66">
        <v>18</v>
      </c>
      <c r="JQ66">
        <v>0.7</v>
      </c>
      <c r="JR66">
        <v>43954.6104003125</v>
      </c>
      <c r="JS66">
        <v>1</v>
      </c>
      <c r="JT66">
        <v>2</v>
      </c>
    </row>
    <row r="67" spans="1:280" x14ac:dyDescent="0.25">
      <c r="A67">
        <v>223</v>
      </c>
      <c r="B67">
        <v>1970</v>
      </c>
      <c r="D67" t="s">
        <v>127</v>
      </c>
      <c r="E67" t="s">
        <v>128</v>
      </c>
      <c r="F67" t="s">
        <v>913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T67">
        <v>0</v>
      </c>
      <c r="U67">
        <v>0</v>
      </c>
      <c r="V67" t="s">
        <v>875</v>
      </c>
      <c r="W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G67">
        <v>0</v>
      </c>
      <c r="AH67">
        <v>0</v>
      </c>
      <c r="AI67">
        <v>0</v>
      </c>
      <c r="AJ67">
        <v>0</v>
      </c>
      <c r="AL67">
        <v>0</v>
      </c>
      <c r="AM67">
        <v>0</v>
      </c>
      <c r="AN67">
        <v>0</v>
      </c>
      <c r="AO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X67">
        <v>0</v>
      </c>
      <c r="AY67">
        <v>0</v>
      </c>
      <c r="AZ67">
        <v>21.22</v>
      </c>
      <c r="BB67">
        <v>21.22</v>
      </c>
      <c r="BC67">
        <v>0</v>
      </c>
      <c r="BD67">
        <v>0</v>
      </c>
      <c r="BF67">
        <v>0</v>
      </c>
      <c r="BG67">
        <v>0</v>
      </c>
      <c r="BH67">
        <v>242.97499999999999</v>
      </c>
      <c r="BI67">
        <v>21.22</v>
      </c>
      <c r="BL67">
        <v>242.97499999999999</v>
      </c>
      <c r="BN67" t="s">
        <v>876</v>
      </c>
      <c r="BO67">
        <v>0</v>
      </c>
      <c r="BP67">
        <v>0</v>
      </c>
      <c r="BQ67">
        <v>0</v>
      </c>
      <c r="BR67">
        <v>0</v>
      </c>
      <c r="BS67">
        <v>0</v>
      </c>
      <c r="BT67" t="s">
        <v>877</v>
      </c>
      <c r="BU67" t="s">
        <v>877</v>
      </c>
      <c r="BV67" t="s">
        <v>877</v>
      </c>
      <c r="BW67" t="s">
        <v>877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211.76</v>
      </c>
      <c r="CK67">
        <v>211.76</v>
      </c>
      <c r="CL67">
        <v>0</v>
      </c>
      <c r="CM67">
        <v>0</v>
      </c>
      <c r="CN67" t="s">
        <v>878</v>
      </c>
      <c r="CO67">
        <v>211.76</v>
      </c>
      <c r="CQ67">
        <v>211.76</v>
      </c>
      <c r="CR67">
        <v>0</v>
      </c>
      <c r="CS67">
        <v>0</v>
      </c>
      <c r="CT67">
        <v>0</v>
      </c>
      <c r="CU67">
        <v>0</v>
      </c>
      <c r="CV67">
        <v>2</v>
      </c>
      <c r="CW67">
        <v>1</v>
      </c>
      <c r="CY67">
        <v>2</v>
      </c>
      <c r="CZ67">
        <v>0</v>
      </c>
      <c r="DA67">
        <v>0</v>
      </c>
      <c r="DB67">
        <v>0</v>
      </c>
      <c r="DD67">
        <v>0</v>
      </c>
      <c r="DE67">
        <v>0</v>
      </c>
      <c r="DF67">
        <v>0</v>
      </c>
      <c r="DG67">
        <v>0</v>
      </c>
      <c r="DI67">
        <v>0</v>
      </c>
      <c r="DJ67">
        <v>0</v>
      </c>
      <c r="DK67">
        <v>0</v>
      </c>
      <c r="DL67">
        <v>0</v>
      </c>
      <c r="DM67">
        <v>35.979999999999997</v>
      </c>
      <c r="DN67">
        <v>8.9949999999999992</v>
      </c>
      <c r="DP67">
        <v>35.979999999999997</v>
      </c>
      <c r="DQ67">
        <v>0</v>
      </c>
      <c r="DR67">
        <v>21.22</v>
      </c>
      <c r="DT67">
        <v>21.22</v>
      </c>
      <c r="DU67">
        <v>0</v>
      </c>
      <c r="DV67">
        <v>0</v>
      </c>
      <c r="DX67">
        <v>0</v>
      </c>
      <c r="DY67">
        <v>0</v>
      </c>
      <c r="DZ67">
        <v>238.64500000000001</v>
      </c>
      <c r="EA67">
        <v>242.97499999999999</v>
      </c>
      <c r="ED67">
        <v>242.97499999999999</v>
      </c>
      <c r="EF67" t="s">
        <v>879</v>
      </c>
      <c r="EG67">
        <v>-6.45E-3</v>
      </c>
      <c r="EH67">
        <v>0</v>
      </c>
      <c r="EI67">
        <v>0</v>
      </c>
      <c r="EJ67">
        <v>0</v>
      </c>
      <c r="EK67">
        <v>0</v>
      </c>
      <c r="EL67" t="s">
        <v>877</v>
      </c>
      <c r="EM67" t="s">
        <v>877</v>
      </c>
      <c r="EN67" t="s">
        <v>877</v>
      </c>
      <c r="EO67" t="s">
        <v>877</v>
      </c>
      <c r="EQ67">
        <v>0</v>
      </c>
      <c r="ER67" s="22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206.28</v>
      </c>
      <c r="FC67">
        <v>206.28</v>
      </c>
      <c r="FD67">
        <v>0</v>
      </c>
      <c r="FE67">
        <v>0</v>
      </c>
      <c r="FF67" t="s">
        <v>880</v>
      </c>
      <c r="FG67">
        <v>206.28</v>
      </c>
      <c r="FI67">
        <v>206.28</v>
      </c>
      <c r="FJ67">
        <v>0</v>
      </c>
      <c r="FK67">
        <v>0</v>
      </c>
      <c r="FL67">
        <v>0</v>
      </c>
      <c r="FM67">
        <v>0</v>
      </c>
      <c r="FN67">
        <v>3</v>
      </c>
      <c r="FO67">
        <v>1.5</v>
      </c>
      <c r="FQ67">
        <v>3</v>
      </c>
      <c r="FR67">
        <v>0</v>
      </c>
      <c r="FS67">
        <v>0</v>
      </c>
      <c r="FT67">
        <v>0</v>
      </c>
      <c r="FV67">
        <v>0</v>
      </c>
      <c r="FW67">
        <v>0</v>
      </c>
      <c r="FX67">
        <v>0</v>
      </c>
      <c r="FY67">
        <v>0</v>
      </c>
      <c r="GA67">
        <v>0</v>
      </c>
      <c r="GB67">
        <v>0</v>
      </c>
      <c r="GC67">
        <v>0</v>
      </c>
      <c r="GD67">
        <v>0</v>
      </c>
      <c r="GE67">
        <v>38.58</v>
      </c>
      <c r="GF67">
        <v>9.6449999999999996</v>
      </c>
      <c r="GH67">
        <v>38.58</v>
      </c>
      <c r="GI67">
        <v>0</v>
      </c>
      <c r="GJ67">
        <v>21.22</v>
      </c>
      <c r="GL67">
        <v>21.22</v>
      </c>
      <c r="GM67">
        <v>0</v>
      </c>
      <c r="GN67">
        <v>0</v>
      </c>
      <c r="GP67">
        <v>0</v>
      </c>
      <c r="GQ67">
        <v>0</v>
      </c>
      <c r="GR67">
        <v>234.6</v>
      </c>
      <c r="GS67">
        <v>238.64500000000001</v>
      </c>
      <c r="GV67">
        <v>238.64500000000001</v>
      </c>
      <c r="GX67" t="s">
        <v>881</v>
      </c>
      <c r="GY67">
        <v>0</v>
      </c>
      <c r="GZ67">
        <v>0</v>
      </c>
      <c r="HA67">
        <v>0</v>
      </c>
      <c r="HB67">
        <v>0</v>
      </c>
      <c r="HC67">
        <v>0</v>
      </c>
      <c r="HD67" t="s">
        <v>877</v>
      </c>
      <c r="HE67" t="s">
        <v>877</v>
      </c>
      <c r="HF67" t="s">
        <v>877</v>
      </c>
      <c r="HG67" t="s">
        <v>877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199.66</v>
      </c>
      <c r="HU67">
        <v>199.66</v>
      </c>
      <c r="HV67">
        <v>0</v>
      </c>
      <c r="HW67">
        <v>0</v>
      </c>
      <c r="HX67" t="s">
        <v>882</v>
      </c>
      <c r="HY67">
        <v>199.66</v>
      </c>
      <c r="IA67">
        <v>199.66</v>
      </c>
      <c r="IB67">
        <v>0</v>
      </c>
      <c r="IC67">
        <v>0</v>
      </c>
      <c r="ID67">
        <v>0</v>
      </c>
      <c r="IE67">
        <v>0</v>
      </c>
      <c r="IF67">
        <v>3</v>
      </c>
      <c r="IG67">
        <v>1.5</v>
      </c>
      <c r="II67">
        <v>3</v>
      </c>
      <c r="IJ67">
        <v>0</v>
      </c>
      <c r="IK67">
        <v>0</v>
      </c>
      <c r="IL67">
        <v>0</v>
      </c>
      <c r="IN67">
        <v>0</v>
      </c>
      <c r="IO67">
        <v>0</v>
      </c>
      <c r="IP67">
        <v>0</v>
      </c>
      <c r="IQ67">
        <v>0</v>
      </c>
      <c r="IS67">
        <v>0</v>
      </c>
      <c r="IT67">
        <v>0</v>
      </c>
      <c r="IU67">
        <v>0</v>
      </c>
      <c r="IV67">
        <v>0</v>
      </c>
      <c r="IW67">
        <v>39.72</v>
      </c>
      <c r="IX67">
        <v>9.93</v>
      </c>
      <c r="IZ67">
        <v>39.72</v>
      </c>
      <c r="JA67">
        <v>0</v>
      </c>
      <c r="JB67">
        <v>23.51</v>
      </c>
      <c r="JD67">
        <v>23.51</v>
      </c>
      <c r="JE67">
        <v>0</v>
      </c>
      <c r="JF67">
        <v>0</v>
      </c>
      <c r="JH67">
        <v>0</v>
      </c>
      <c r="JI67">
        <v>0</v>
      </c>
      <c r="JJ67">
        <v>234.6</v>
      </c>
      <c r="JL67" t="s">
        <v>883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43954.6104003125</v>
      </c>
      <c r="JS67">
        <v>1</v>
      </c>
      <c r="JT67">
        <v>3</v>
      </c>
    </row>
    <row r="68" spans="1:280" x14ac:dyDescent="0.25">
      <c r="A68">
        <v>1972</v>
      </c>
      <c r="B68">
        <v>1972</v>
      </c>
      <c r="C68" t="s">
        <v>129</v>
      </c>
      <c r="D68" t="s">
        <v>130</v>
      </c>
      <c r="E68" t="s">
        <v>131</v>
      </c>
      <c r="G68">
        <v>1949</v>
      </c>
      <c r="H68">
        <v>3400000</v>
      </c>
      <c r="I68">
        <v>80000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12.59</v>
      </c>
      <c r="Q68">
        <v>325000</v>
      </c>
      <c r="R68">
        <v>464</v>
      </c>
      <c r="S68">
        <v>464</v>
      </c>
      <c r="T68">
        <v>464</v>
      </c>
      <c r="U68">
        <v>0</v>
      </c>
      <c r="V68" t="s">
        <v>875</v>
      </c>
      <c r="W68">
        <v>464</v>
      </c>
      <c r="X68">
        <v>464</v>
      </c>
      <c r="Y68">
        <v>464</v>
      </c>
      <c r="Z68">
        <v>0</v>
      </c>
      <c r="AA68">
        <v>55</v>
      </c>
      <c r="AB68">
        <v>51.04</v>
      </c>
      <c r="AC68">
        <v>1.7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2</v>
      </c>
      <c r="AT68">
        <v>0.5</v>
      </c>
      <c r="AU68">
        <v>54.95</v>
      </c>
      <c r="AV68">
        <v>13.737500000000001</v>
      </c>
      <c r="AW68">
        <v>54.95</v>
      </c>
      <c r="AX68">
        <v>54.95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87.4</v>
      </c>
      <c r="BE68">
        <v>87.4</v>
      </c>
      <c r="BF68">
        <v>87.4</v>
      </c>
      <c r="BG68">
        <v>0</v>
      </c>
      <c r="BH68">
        <v>626.62639999999999</v>
      </c>
      <c r="BI68">
        <v>618.37750000000005</v>
      </c>
      <c r="BJ68">
        <v>626.62639999999999</v>
      </c>
      <c r="BK68">
        <v>618.37750000000005</v>
      </c>
      <c r="BL68">
        <v>626.62639999999999</v>
      </c>
      <c r="BM68">
        <v>626.62639999999999</v>
      </c>
      <c r="BN68" t="s">
        <v>876</v>
      </c>
      <c r="BO68">
        <v>-6.411E-3</v>
      </c>
      <c r="BP68">
        <v>0</v>
      </c>
      <c r="BQ68">
        <v>700.43</v>
      </c>
      <c r="BR68">
        <v>53</v>
      </c>
      <c r="BS68">
        <v>0.7</v>
      </c>
      <c r="BT68" t="s">
        <v>877</v>
      </c>
      <c r="BU68" t="s">
        <v>877</v>
      </c>
      <c r="BV68" t="s">
        <v>877</v>
      </c>
      <c r="BW68" t="s">
        <v>877</v>
      </c>
      <c r="BX68">
        <v>1949</v>
      </c>
      <c r="BY68">
        <v>3320000</v>
      </c>
      <c r="BZ68">
        <v>90000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12.59</v>
      </c>
      <c r="CH68">
        <v>315000</v>
      </c>
      <c r="CI68">
        <v>471.24</v>
      </c>
      <c r="CJ68">
        <v>471.24</v>
      </c>
      <c r="CK68">
        <v>471.24</v>
      </c>
      <c r="CL68">
        <v>0</v>
      </c>
      <c r="CM68">
        <v>0</v>
      </c>
      <c r="CN68" t="s">
        <v>878</v>
      </c>
      <c r="CO68">
        <v>471.24</v>
      </c>
      <c r="CP68">
        <v>471.24</v>
      </c>
      <c r="CQ68">
        <v>471.24</v>
      </c>
      <c r="CR68">
        <v>0</v>
      </c>
      <c r="CS68">
        <v>60</v>
      </c>
      <c r="CT68">
        <v>51.836399999999998</v>
      </c>
      <c r="CU68">
        <v>1.7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2</v>
      </c>
      <c r="DL68">
        <v>0.5</v>
      </c>
      <c r="DM68">
        <v>55.8</v>
      </c>
      <c r="DN68">
        <v>13.95</v>
      </c>
      <c r="DO68">
        <v>55.8</v>
      </c>
      <c r="DP68">
        <v>55.8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87.4</v>
      </c>
      <c r="DW68">
        <v>87.4</v>
      </c>
      <c r="DX68">
        <v>87.4</v>
      </c>
      <c r="DY68">
        <v>0</v>
      </c>
      <c r="DZ68">
        <v>630.67399999999998</v>
      </c>
      <c r="EA68">
        <v>626.62639999999999</v>
      </c>
      <c r="EB68">
        <v>630.67399999999998</v>
      </c>
      <c r="EC68">
        <v>626.62639999999999</v>
      </c>
      <c r="ED68">
        <v>630.67399999999998</v>
      </c>
      <c r="EE68">
        <v>630.67399999999998</v>
      </c>
      <c r="EF68" t="s">
        <v>879</v>
      </c>
      <c r="EG68">
        <v>-6.1159999999999999E-3</v>
      </c>
      <c r="EH68">
        <v>0</v>
      </c>
      <c r="EI68">
        <v>664.36</v>
      </c>
      <c r="EJ68">
        <v>51</v>
      </c>
      <c r="EK68">
        <v>0.7</v>
      </c>
      <c r="EL68" t="s">
        <v>877</v>
      </c>
      <c r="EM68" t="s">
        <v>877</v>
      </c>
      <c r="EN68" t="s">
        <v>877</v>
      </c>
      <c r="EO68" t="s">
        <v>877</v>
      </c>
      <c r="EP68">
        <v>1949</v>
      </c>
      <c r="EQ68">
        <v>3158774</v>
      </c>
      <c r="ER68" s="22">
        <v>81991</v>
      </c>
      <c r="ES68">
        <v>44202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12.59</v>
      </c>
      <c r="EZ68">
        <v>318163</v>
      </c>
      <c r="FA68">
        <v>472.65</v>
      </c>
      <c r="FB68">
        <v>472.65</v>
      </c>
      <c r="FC68">
        <v>472.65</v>
      </c>
      <c r="FD68">
        <v>0</v>
      </c>
      <c r="FE68">
        <v>0</v>
      </c>
      <c r="FF68" t="s">
        <v>880</v>
      </c>
      <c r="FG68">
        <v>472.65</v>
      </c>
      <c r="FH68">
        <v>472.65</v>
      </c>
      <c r="FI68">
        <v>472.65</v>
      </c>
      <c r="FJ68">
        <v>0</v>
      </c>
      <c r="FK68">
        <v>66</v>
      </c>
      <c r="FL68">
        <v>51.991500000000002</v>
      </c>
      <c r="FM68">
        <v>1.7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3</v>
      </c>
      <c r="GD68">
        <v>0.75</v>
      </c>
      <c r="GE68">
        <v>64.73</v>
      </c>
      <c r="GF68">
        <v>16.182500000000001</v>
      </c>
      <c r="GG68">
        <v>64.73</v>
      </c>
      <c r="GH68">
        <v>64.73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87.4</v>
      </c>
      <c r="GO68">
        <v>87.4</v>
      </c>
      <c r="GP68">
        <v>87.4</v>
      </c>
      <c r="GQ68">
        <v>0</v>
      </c>
      <c r="GR68">
        <v>637.93939999999998</v>
      </c>
      <c r="GS68">
        <v>630.67399999999998</v>
      </c>
      <c r="GT68">
        <v>637.93939999999998</v>
      </c>
      <c r="GU68">
        <v>630.67399999999998</v>
      </c>
      <c r="GV68">
        <v>637.93939999999998</v>
      </c>
      <c r="GW68">
        <v>637.93939999999998</v>
      </c>
      <c r="GX68" t="s">
        <v>881</v>
      </c>
      <c r="GY68">
        <v>-2.2574E-2</v>
      </c>
      <c r="GZ68">
        <v>0</v>
      </c>
      <c r="HA68">
        <v>673.15</v>
      </c>
      <c r="HB68">
        <v>52</v>
      </c>
      <c r="HC68">
        <v>0.7</v>
      </c>
      <c r="HD68" t="s">
        <v>877</v>
      </c>
      <c r="HE68" t="s">
        <v>877</v>
      </c>
      <c r="HF68" t="s">
        <v>877</v>
      </c>
      <c r="HG68" t="s">
        <v>877</v>
      </c>
      <c r="HH68">
        <v>1949</v>
      </c>
      <c r="HI68">
        <v>3063163</v>
      </c>
      <c r="HJ68">
        <v>87653</v>
      </c>
      <c r="HK68">
        <v>40912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14.18</v>
      </c>
      <c r="HR68">
        <v>312861</v>
      </c>
      <c r="HS68">
        <v>473.79</v>
      </c>
      <c r="HT68">
        <v>473.79</v>
      </c>
      <c r="HU68">
        <v>473.79</v>
      </c>
      <c r="HV68">
        <v>0</v>
      </c>
      <c r="HW68">
        <v>0</v>
      </c>
      <c r="HX68" t="s">
        <v>882</v>
      </c>
      <c r="HY68">
        <v>473.79</v>
      </c>
      <c r="HZ68">
        <v>473.79</v>
      </c>
      <c r="IA68">
        <v>473.79</v>
      </c>
      <c r="IB68">
        <v>0</v>
      </c>
      <c r="IC68">
        <v>57</v>
      </c>
      <c r="ID68">
        <v>52.116900000000001</v>
      </c>
      <c r="IE68">
        <v>0.5</v>
      </c>
      <c r="IF68">
        <v>4.83</v>
      </c>
      <c r="IG68">
        <v>2.415</v>
      </c>
      <c r="IH68">
        <v>4.83</v>
      </c>
      <c r="II68">
        <v>4.83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5</v>
      </c>
      <c r="IV68">
        <v>1.25</v>
      </c>
      <c r="IW68">
        <v>77.23</v>
      </c>
      <c r="IX68">
        <v>19.307500000000001</v>
      </c>
      <c r="IY68">
        <v>77.23</v>
      </c>
      <c r="IZ68">
        <v>77.23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88.56</v>
      </c>
      <c r="JG68">
        <v>88.56</v>
      </c>
      <c r="JH68">
        <v>88.56</v>
      </c>
      <c r="JI68">
        <v>0</v>
      </c>
      <c r="JJ68">
        <v>637.93939999999998</v>
      </c>
      <c r="JK68">
        <v>637.93939999999998</v>
      </c>
      <c r="JL68" t="s">
        <v>883</v>
      </c>
      <c r="JM68">
        <v>-2.9155E-2</v>
      </c>
      <c r="JN68">
        <v>0</v>
      </c>
      <c r="JO68">
        <v>660.34</v>
      </c>
      <c r="JP68">
        <v>52</v>
      </c>
      <c r="JQ68">
        <v>0.7</v>
      </c>
      <c r="JR68">
        <v>43954.6104003125</v>
      </c>
      <c r="JS68">
        <v>1</v>
      </c>
      <c r="JT68">
        <v>2</v>
      </c>
    </row>
    <row r="69" spans="1:280" x14ac:dyDescent="0.25">
      <c r="A69">
        <v>1973</v>
      </c>
      <c r="B69">
        <v>1973</v>
      </c>
      <c r="C69" t="s">
        <v>132</v>
      </c>
      <c r="D69" t="s">
        <v>130</v>
      </c>
      <c r="E69" t="s">
        <v>133</v>
      </c>
      <c r="G69">
        <v>1949</v>
      </c>
      <c r="H69">
        <v>1900000</v>
      </c>
      <c r="I69">
        <v>30000</v>
      </c>
      <c r="J69">
        <v>0</v>
      </c>
      <c r="K69">
        <v>4000</v>
      </c>
      <c r="L69">
        <v>0</v>
      </c>
      <c r="M69">
        <v>0</v>
      </c>
      <c r="N69">
        <v>0</v>
      </c>
      <c r="O69">
        <v>0</v>
      </c>
      <c r="P69">
        <v>10.95</v>
      </c>
      <c r="Q69">
        <v>313000</v>
      </c>
      <c r="R69">
        <v>232</v>
      </c>
      <c r="S69">
        <v>232</v>
      </c>
      <c r="T69">
        <v>232</v>
      </c>
      <c r="U69">
        <v>0</v>
      </c>
      <c r="V69" t="s">
        <v>875</v>
      </c>
      <c r="W69">
        <v>232</v>
      </c>
      <c r="X69">
        <v>232</v>
      </c>
      <c r="Y69">
        <v>232</v>
      </c>
      <c r="Z69">
        <v>0</v>
      </c>
      <c r="AA69">
        <v>25</v>
      </c>
      <c r="AB69">
        <v>25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4</v>
      </c>
      <c r="AT69">
        <v>1</v>
      </c>
      <c r="AU69">
        <v>91.48</v>
      </c>
      <c r="AV69">
        <v>22.87</v>
      </c>
      <c r="AW69">
        <v>91.48</v>
      </c>
      <c r="AX69">
        <v>91.48</v>
      </c>
      <c r="AY69">
        <v>0</v>
      </c>
      <c r="AZ69">
        <v>65.959999999999994</v>
      </c>
      <c r="BA69">
        <v>65.959999999999994</v>
      </c>
      <c r="BB69">
        <v>65.959999999999994</v>
      </c>
      <c r="BC69">
        <v>0</v>
      </c>
      <c r="BD69">
        <v>50.46</v>
      </c>
      <c r="BE69">
        <v>50.46</v>
      </c>
      <c r="BF69">
        <v>50.46</v>
      </c>
      <c r="BG69">
        <v>0</v>
      </c>
      <c r="BH69">
        <v>391.72059999999999</v>
      </c>
      <c r="BI69">
        <v>397.29</v>
      </c>
      <c r="BJ69">
        <v>391.72059999999999</v>
      </c>
      <c r="BK69">
        <v>397.29</v>
      </c>
      <c r="BL69">
        <v>397.29</v>
      </c>
      <c r="BM69">
        <v>397.29</v>
      </c>
      <c r="BN69" t="s">
        <v>876</v>
      </c>
      <c r="BO69">
        <v>0</v>
      </c>
      <c r="BP69">
        <v>0</v>
      </c>
      <c r="BQ69">
        <v>1349.14</v>
      </c>
      <c r="BR69">
        <v>82</v>
      </c>
      <c r="BS69">
        <v>0.8</v>
      </c>
      <c r="BT69" t="s">
        <v>877</v>
      </c>
      <c r="BU69" t="s">
        <v>877</v>
      </c>
      <c r="BV69" t="s">
        <v>877</v>
      </c>
      <c r="BW69" t="s">
        <v>877</v>
      </c>
      <c r="BX69">
        <v>1949</v>
      </c>
      <c r="BY69">
        <v>1850000</v>
      </c>
      <c r="BZ69">
        <v>30000</v>
      </c>
      <c r="CA69">
        <v>0</v>
      </c>
      <c r="CB69">
        <v>4750</v>
      </c>
      <c r="CC69">
        <v>0</v>
      </c>
      <c r="CD69">
        <v>0</v>
      </c>
      <c r="CE69">
        <v>0</v>
      </c>
      <c r="CF69">
        <v>0</v>
      </c>
      <c r="CG69">
        <v>10.95</v>
      </c>
      <c r="CH69">
        <v>313000</v>
      </c>
      <c r="CI69">
        <v>226.96</v>
      </c>
      <c r="CJ69">
        <v>226.96</v>
      </c>
      <c r="CK69">
        <v>226.96</v>
      </c>
      <c r="CL69">
        <v>0</v>
      </c>
      <c r="CM69">
        <v>0</v>
      </c>
      <c r="CN69" t="s">
        <v>878</v>
      </c>
      <c r="CO69">
        <v>226.96</v>
      </c>
      <c r="CP69">
        <v>226.96</v>
      </c>
      <c r="CQ69">
        <v>226.96</v>
      </c>
      <c r="CR69">
        <v>0</v>
      </c>
      <c r="CS69">
        <v>25</v>
      </c>
      <c r="CT69">
        <v>24.965599999999998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4</v>
      </c>
      <c r="DL69">
        <v>1</v>
      </c>
      <c r="DM69">
        <v>89.5</v>
      </c>
      <c r="DN69">
        <v>22.375</v>
      </c>
      <c r="DO69">
        <v>89.5</v>
      </c>
      <c r="DP69">
        <v>89.5</v>
      </c>
      <c r="DQ69">
        <v>0</v>
      </c>
      <c r="DR69">
        <v>65.959999999999994</v>
      </c>
      <c r="DS69">
        <v>65.959999999999994</v>
      </c>
      <c r="DT69">
        <v>65.959999999999994</v>
      </c>
      <c r="DU69">
        <v>0</v>
      </c>
      <c r="DV69">
        <v>50.46</v>
      </c>
      <c r="DW69">
        <v>50.46</v>
      </c>
      <c r="DX69">
        <v>50.46</v>
      </c>
      <c r="DY69">
        <v>0</v>
      </c>
      <c r="DZ69">
        <v>376.69</v>
      </c>
      <c r="EA69">
        <v>391.72059999999999</v>
      </c>
      <c r="EB69">
        <v>376.69</v>
      </c>
      <c r="EC69">
        <v>391.72059999999999</v>
      </c>
      <c r="ED69">
        <v>391.72059999999999</v>
      </c>
      <c r="EE69">
        <v>391.72059999999999</v>
      </c>
      <c r="EF69" t="s">
        <v>879</v>
      </c>
      <c r="EG69">
        <v>-5.3470000000000002E-3</v>
      </c>
      <c r="EH69">
        <v>0</v>
      </c>
      <c r="EI69">
        <v>1371.72</v>
      </c>
      <c r="EJ69">
        <v>84</v>
      </c>
      <c r="EK69">
        <v>0.8</v>
      </c>
      <c r="EL69" t="s">
        <v>877</v>
      </c>
      <c r="EM69" t="s">
        <v>877</v>
      </c>
      <c r="EN69" t="s">
        <v>877</v>
      </c>
      <c r="EO69" t="s">
        <v>877</v>
      </c>
      <c r="EP69">
        <v>1949</v>
      </c>
      <c r="EQ69">
        <v>1780337</v>
      </c>
      <c r="ER69" s="22">
        <v>37779</v>
      </c>
      <c r="ES69">
        <v>20393</v>
      </c>
      <c r="ET69">
        <v>288</v>
      </c>
      <c r="EU69">
        <v>0</v>
      </c>
      <c r="EV69">
        <v>0</v>
      </c>
      <c r="EW69">
        <v>0</v>
      </c>
      <c r="EX69">
        <v>0</v>
      </c>
      <c r="EY69">
        <v>10.95</v>
      </c>
      <c r="EZ69">
        <v>333077</v>
      </c>
      <c r="FA69">
        <v>215.46</v>
      </c>
      <c r="FB69">
        <v>215.46</v>
      </c>
      <c r="FC69">
        <v>215.46</v>
      </c>
      <c r="FD69">
        <v>0</v>
      </c>
      <c r="FE69">
        <v>0</v>
      </c>
      <c r="FF69" t="s">
        <v>880</v>
      </c>
      <c r="FG69">
        <v>215.46</v>
      </c>
      <c r="FH69">
        <v>215.46</v>
      </c>
      <c r="FI69">
        <v>215.46</v>
      </c>
      <c r="FJ69">
        <v>0</v>
      </c>
      <c r="FK69">
        <v>19</v>
      </c>
      <c r="FL69">
        <v>19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5</v>
      </c>
      <c r="GD69">
        <v>1.25</v>
      </c>
      <c r="GE69">
        <v>98.24</v>
      </c>
      <c r="GF69">
        <v>24.56</v>
      </c>
      <c r="GG69">
        <v>98.24</v>
      </c>
      <c r="GH69">
        <v>98.24</v>
      </c>
      <c r="GI69">
        <v>0</v>
      </c>
      <c r="GJ69">
        <v>65.959999999999994</v>
      </c>
      <c r="GK69">
        <v>65.959999999999994</v>
      </c>
      <c r="GL69">
        <v>65.959999999999994</v>
      </c>
      <c r="GM69">
        <v>0</v>
      </c>
      <c r="GN69">
        <v>50.46</v>
      </c>
      <c r="GO69">
        <v>50.46</v>
      </c>
      <c r="GP69">
        <v>50.46</v>
      </c>
      <c r="GQ69">
        <v>0</v>
      </c>
      <c r="GR69">
        <v>390.65</v>
      </c>
      <c r="GS69">
        <v>376.69</v>
      </c>
      <c r="GT69">
        <v>390.65</v>
      </c>
      <c r="GU69">
        <v>376.69</v>
      </c>
      <c r="GV69">
        <v>390.65</v>
      </c>
      <c r="GW69">
        <v>390.65</v>
      </c>
      <c r="GX69" t="s">
        <v>881</v>
      </c>
      <c r="GY69">
        <v>-1.521E-2</v>
      </c>
      <c r="GZ69">
        <v>0</v>
      </c>
      <c r="HA69">
        <v>1545.89</v>
      </c>
      <c r="HB69">
        <v>86</v>
      </c>
      <c r="HC69">
        <v>0.8</v>
      </c>
      <c r="HD69" t="s">
        <v>877</v>
      </c>
      <c r="HE69" t="s">
        <v>877</v>
      </c>
      <c r="HF69" t="s">
        <v>877</v>
      </c>
      <c r="HG69" t="s">
        <v>877</v>
      </c>
      <c r="HH69">
        <v>1949</v>
      </c>
      <c r="HI69">
        <v>1698699</v>
      </c>
      <c r="HJ69">
        <v>36344</v>
      </c>
      <c r="HK69">
        <v>19212</v>
      </c>
      <c r="HL69">
        <v>16069</v>
      </c>
      <c r="HM69">
        <v>0</v>
      </c>
      <c r="HN69">
        <v>0</v>
      </c>
      <c r="HO69">
        <v>0</v>
      </c>
      <c r="HP69">
        <v>0</v>
      </c>
      <c r="HQ69">
        <v>12.45</v>
      </c>
      <c r="HR69">
        <v>317053</v>
      </c>
      <c r="HS69">
        <v>218.37</v>
      </c>
      <c r="HT69">
        <v>218.37</v>
      </c>
      <c r="HU69">
        <v>218.37</v>
      </c>
      <c r="HV69">
        <v>0</v>
      </c>
      <c r="HW69">
        <v>0</v>
      </c>
      <c r="HX69" t="s">
        <v>882</v>
      </c>
      <c r="HY69">
        <v>218.37</v>
      </c>
      <c r="HZ69">
        <v>218.37</v>
      </c>
      <c r="IA69">
        <v>218.37</v>
      </c>
      <c r="IB69">
        <v>0</v>
      </c>
      <c r="IC69">
        <v>22</v>
      </c>
      <c r="ID69">
        <v>22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10</v>
      </c>
      <c r="IV69">
        <v>2.5</v>
      </c>
      <c r="IW69">
        <v>121.32</v>
      </c>
      <c r="IX69">
        <v>30.33</v>
      </c>
      <c r="IY69">
        <v>121.32</v>
      </c>
      <c r="IZ69">
        <v>121.32</v>
      </c>
      <c r="JA69">
        <v>0</v>
      </c>
      <c r="JB69">
        <v>66.81</v>
      </c>
      <c r="JC69">
        <v>66.81</v>
      </c>
      <c r="JD69">
        <v>66.81</v>
      </c>
      <c r="JE69">
        <v>0</v>
      </c>
      <c r="JF69">
        <v>50.64</v>
      </c>
      <c r="JG69">
        <v>50.64</v>
      </c>
      <c r="JH69">
        <v>50.64</v>
      </c>
      <c r="JI69">
        <v>0</v>
      </c>
      <c r="JJ69">
        <v>390.65</v>
      </c>
      <c r="JK69">
        <v>390.65</v>
      </c>
      <c r="JL69" t="s">
        <v>883</v>
      </c>
      <c r="JM69">
        <v>-2.166E-3</v>
      </c>
      <c r="JN69">
        <v>0</v>
      </c>
      <c r="JO69">
        <v>1451.91</v>
      </c>
      <c r="JP69">
        <v>84</v>
      </c>
      <c r="JQ69">
        <v>0.8</v>
      </c>
      <c r="JR69">
        <v>43954.6104003125</v>
      </c>
      <c r="JS69">
        <v>1</v>
      </c>
      <c r="JT69">
        <v>2</v>
      </c>
    </row>
    <row r="70" spans="1:280" x14ac:dyDescent="0.25">
      <c r="A70">
        <v>1974</v>
      </c>
      <c r="B70">
        <v>1974</v>
      </c>
      <c r="C70" t="s">
        <v>134</v>
      </c>
      <c r="D70" t="s">
        <v>130</v>
      </c>
      <c r="E70" t="s">
        <v>135</v>
      </c>
      <c r="G70">
        <v>1949</v>
      </c>
      <c r="H70">
        <v>6072656</v>
      </c>
      <c r="I70">
        <v>250000</v>
      </c>
      <c r="J70">
        <v>0</v>
      </c>
      <c r="K70">
        <v>130000</v>
      </c>
      <c r="L70">
        <v>0</v>
      </c>
      <c r="M70">
        <v>0</v>
      </c>
      <c r="N70">
        <v>0</v>
      </c>
      <c r="O70">
        <v>0</v>
      </c>
      <c r="P70">
        <v>11.5</v>
      </c>
      <c r="Q70">
        <v>1134743</v>
      </c>
      <c r="R70">
        <v>1510</v>
      </c>
      <c r="S70">
        <v>1510</v>
      </c>
      <c r="T70">
        <v>1510</v>
      </c>
      <c r="U70">
        <v>0</v>
      </c>
      <c r="V70" t="s">
        <v>875</v>
      </c>
      <c r="W70">
        <v>1510</v>
      </c>
      <c r="X70">
        <v>1510</v>
      </c>
      <c r="Y70">
        <v>1510</v>
      </c>
      <c r="Z70">
        <v>0</v>
      </c>
      <c r="AA70">
        <v>240</v>
      </c>
      <c r="AB70">
        <v>166.1</v>
      </c>
      <c r="AC70">
        <v>8.6999999999999993</v>
      </c>
      <c r="AD70">
        <v>28</v>
      </c>
      <c r="AE70">
        <v>14</v>
      </c>
      <c r="AF70">
        <v>28</v>
      </c>
      <c r="AG70">
        <v>28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14</v>
      </c>
      <c r="AT70">
        <v>3.5</v>
      </c>
      <c r="AU70">
        <v>323.95</v>
      </c>
      <c r="AV70">
        <v>80.987499999999997</v>
      </c>
      <c r="AW70">
        <v>323.95</v>
      </c>
      <c r="AX70">
        <v>323.95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1788.4339</v>
      </c>
      <c r="BI70">
        <v>1783.2874999999999</v>
      </c>
      <c r="BJ70">
        <v>1788.4339</v>
      </c>
      <c r="BK70">
        <v>1783.2874999999999</v>
      </c>
      <c r="BL70">
        <v>1788.4339</v>
      </c>
      <c r="BM70">
        <v>1788.4339</v>
      </c>
      <c r="BN70" t="s">
        <v>876</v>
      </c>
      <c r="BO70">
        <v>-3.7469999999999999E-3</v>
      </c>
      <c r="BP70">
        <v>0</v>
      </c>
      <c r="BQ70">
        <v>751.49</v>
      </c>
      <c r="BR70">
        <v>59</v>
      </c>
      <c r="BS70">
        <v>0.7</v>
      </c>
      <c r="BT70" t="s">
        <v>877</v>
      </c>
      <c r="BU70" t="s">
        <v>877</v>
      </c>
      <c r="BV70" t="s">
        <v>877</v>
      </c>
      <c r="BW70" t="s">
        <v>877</v>
      </c>
      <c r="BX70">
        <v>1949</v>
      </c>
      <c r="BY70">
        <v>5895783</v>
      </c>
      <c r="BZ70">
        <v>262877</v>
      </c>
      <c r="CA70">
        <v>0</v>
      </c>
      <c r="CB70">
        <v>130000</v>
      </c>
      <c r="CC70">
        <v>0</v>
      </c>
      <c r="CD70">
        <v>0</v>
      </c>
      <c r="CE70">
        <v>0</v>
      </c>
      <c r="CF70">
        <v>0</v>
      </c>
      <c r="CG70">
        <v>11.5</v>
      </c>
      <c r="CH70">
        <v>925000</v>
      </c>
      <c r="CI70">
        <v>1516.99</v>
      </c>
      <c r="CJ70">
        <v>1516.99</v>
      </c>
      <c r="CK70">
        <v>1516.99</v>
      </c>
      <c r="CL70">
        <v>0</v>
      </c>
      <c r="CM70">
        <v>0</v>
      </c>
      <c r="CN70" t="s">
        <v>878</v>
      </c>
      <c r="CO70">
        <v>1516.99</v>
      </c>
      <c r="CP70">
        <v>1516.99</v>
      </c>
      <c r="CQ70">
        <v>1516.99</v>
      </c>
      <c r="CR70">
        <v>0</v>
      </c>
      <c r="CS70">
        <v>238</v>
      </c>
      <c r="CT70">
        <v>166.8689</v>
      </c>
      <c r="CU70">
        <v>8.6999999999999993</v>
      </c>
      <c r="CV70">
        <v>25.71</v>
      </c>
      <c r="CW70">
        <v>12.855</v>
      </c>
      <c r="CX70">
        <v>25.71</v>
      </c>
      <c r="CY70">
        <v>25.71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14</v>
      </c>
      <c r="DL70">
        <v>3.5</v>
      </c>
      <c r="DM70">
        <v>318.08</v>
      </c>
      <c r="DN70">
        <v>79.52</v>
      </c>
      <c r="DO70">
        <v>318.08</v>
      </c>
      <c r="DP70">
        <v>318.08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1811.3263999999999</v>
      </c>
      <c r="EA70">
        <v>1788.4339</v>
      </c>
      <c r="EB70">
        <v>1811.3263999999999</v>
      </c>
      <c r="EC70">
        <v>1788.4339</v>
      </c>
      <c r="ED70">
        <v>1811.3263999999999</v>
      </c>
      <c r="EE70">
        <v>1811.3263999999999</v>
      </c>
      <c r="EF70" t="s">
        <v>879</v>
      </c>
      <c r="EG70">
        <v>-7.8849999999999996E-3</v>
      </c>
      <c r="EH70">
        <v>0</v>
      </c>
      <c r="EI70">
        <v>604.95000000000005</v>
      </c>
      <c r="EJ70">
        <v>45</v>
      </c>
      <c r="EK70">
        <v>0.7</v>
      </c>
      <c r="EL70" t="s">
        <v>877</v>
      </c>
      <c r="EM70" t="s">
        <v>877</v>
      </c>
      <c r="EN70" t="s">
        <v>877</v>
      </c>
      <c r="EO70" t="s">
        <v>877</v>
      </c>
      <c r="EP70">
        <v>1949</v>
      </c>
      <c r="EQ70">
        <v>5848036</v>
      </c>
      <c r="ER70" s="22">
        <v>272533</v>
      </c>
      <c r="ES70">
        <v>146988</v>
      </c>
      <c r="ET70">
        <v>129217</v>
      </c>
      <c r="EU70">
        <v>0</v>
      </c>
      <c r="EV70">
        <v>0</v>
      </c>
      <c r="EW70">
        <v>0</v>
      </c>
      <c r="EX70">
        <v>0</v>
      </c>
      <c r="EY70">
        <v>11.5</v>
      </c>
      <c r="EZ70">
        <v>845667</v>
      </c>
      <c r="FA70">
        <v>1537.24</v>
      </c>
      <c r="FB70">
        <v>1537.24</v>
      </c>
      <c r="FC70">
        <v>1537.24</v>
      </c>
      <c r="FD70">
        <v>0</v>
      </c>
      <c r="FE70">
        <v>0</v>
      </c>
      <c r="FF70" t="s">
        <v>880</v>
      </c>
      <c r="FG70">
        <v>1537.24</v>
      </c>
      <c r="FH70">
        <v>1537.24</v>
      </c>
      <c r="FI70">
        <v>1537.24</v>
      </c>
      <c r="FJ70">
        <v>0</v>
      </c>
      <c r="FK70">
        <v>215</v>
      </c>
      <c r="FL70">
        <v>169.09639999999999</v>
      </c>
      <c r="FM70">
        <v>8.6999999999999993</v>
      </c>
      <c r="FN70">
        <v>22.59</v>
      </c>
      <c r="FO70">
        <v>11.295</v>
      </c>
      <c r="FP70">
        <v>22.59</v>
      </c>
      <c r="FQ70">
        <v>22.59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15</v>
      </c>
      <c r="GD70">
        <v>3.75</v>
      </c>
      <c r="GE70">
        <v>324.98</v>
      </c>
      <c r="GF70">
        <v>81.245000000000005</v>
      </c>
      <c r="GG70">
        <v>324.98</v>
      </c>
      <c r="GH70">
        <v>324.98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1849.8951</v>
      </c>
      <c r="GS70">
        <v>1811.3263999999999</v>
      </c>
      <c r="GT70">
        <v>1849.8951</v>
      </c>
      <c r="GU70">
        <v>1811.3263999999999</v>
      </c>
      <c r="GV70">
        <v>1849.8951</v>
      </c>
      <c r="GW70">
        <v>1849.8951</v>
      </c>
      <c r="GX70" t="s">
        <v>881</v>
      </c>
      <c r="GY70">
        <v>-7.3699999999999998E-3</v>
      </c>
      <c r="GZ70">
        <v>0</v>
      </c>
      <c r="HA70">
        <v>550.12</v>
      </c>
      <c r="HB70">
        <v>33</v>
      </c>
      <c r="HC70">
        <v>0.7</v>
      </c>
      <c r="HD70" t="s">
        <v>877</v>
      </c>
      <c r="HE70" t="s">
        <v>877</v>
      </c>
      <c r="HF70" t="s">
        <v>877</v>
      </c>
      <c r="HG70" t="s">
        <v>877</v>
      </c>
      <c r="HH70">
        <v>1949</v>
      </c>
      <c r="HI70">
        <v>5690610</v>
      </c>
      <c r="HJ70">
        <v>286912</v>
      </c>
      <c r="HK70">
        <v>142396</v>
      </c>
      <c r="HL70">
        <v>136092</v>
      </c>
      <c r="HM70">
        <v>0</v>
      </c>
      <c r="HN70">
        <v>0</v>
      </c>
      <c r="HO70">
        <v>0</v>
      </c>
      <c r="HP70">
        <v>0</v>
      </c>
      <c r="HQ70">
        <v>12.72</v>
      </c>
      <c r="HR70">
        <v>822108</v>
      </c>
      <c r="HS70">
        <v>1574.66</v>
      </c>
      <c r="HT70">
        <v>1574.66</v>
      </c>
      <c r="HU70">
        <v>1574.66</v>
      </c>
      <c r="HV70">
        <v>0</v>
      </c>
      <c r="HW70">
        <v>0</v>
      </c>
      <c r="HX70" t="s">
        <v>882</v>
      </c>
      <c r="HY70">
        <v>1574.66</v>
      </c>
      <c r="HZ70">
        <v>1574.66</v>
      </c>
      <c r="IA70">
        <v>1574.66</v>
      </c>
      <c r="IB70">
        <v>0</v>
      </c>
      <c r="IC70">
        <v>219</v>
      </c>
      <c r="ID70">
        <v>173.21260000000001</v>
      </c>
      <c r="IE70">
        <v>7.6</v>
      </c>
      <c r="IF70">
        <v>33.24</v>
      </c>
      <c r="IG70">
        <v>16.62</v>
      </c>
      <c r="IH70">
        <v>33.24</v>
      </c>
      <c r="II70">
        <v>33.24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14</v>
      </c>
      <c r="IV70">
        <v>3.5</v>
      </c>
      <c r="IW70">
        <v>297.20999999999998</v>
      </c>
      <c r="IX70">
        <v>74.302499999999995</v>
      </c>
      <c r="IY70">
        <v>297.20999999999998</v>
      </c>
      <c r="IZ70">
        <v>297.20999999999998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1849.8951</v>
      </c>
      <c r="JK70">
        <v>1849.8951</v>
      </c>
      <c r="JL70" t="s">
        <v>883</v>
      </c>
      <c r="JM70">
        <v>-9.0559999999999998E-3</v>
      </c>
      <c r="JN70">
        <v>0</v>
      </c>
      <c r="JO70">
        <v>522.09</v>
      </c>
      <c r="JP70">
        <v>34</v>
      </c>
      <c r="JQ70">
        <v>0.7</v>
      </c>
      <c r="JR70">
        <v>43954.6104003125</v>
      </c>
      <c r="JS70">
        <v>1</v>
      </c>
      <c r="JT70">
        <v>2</v>
      </c>
    </row>
    <row r="71" spans="1:280" x14ac:dyDescent="0.25">
      <c r="A71">
        <v>1976</v>
      </c>
      <c r="B71">
        <v>1976</v>
      </c>
      <c r="C71" t="s">
        <v>136</v>
      </c>
      <c r="D71" t="s">
        <v>137</v>
      </c>
      <c r="E71" t="s">
        <v>138</v>
      </c>
      <c r="G71">
        <v>1975</v>
      </c>
      <c r="H71">
        <v>88772000</v>
      </c>
      <c r="I71">
        <v>0</v>
      </c>
      <c r="J71">
        <v>0</v>
      </c>
      <c r="K71">
        <v>390000</v>
      </c>
      <c r="L71">
        <v>0</v>
      </c>
      <c r="M71">
        <v>0</v>
      </c>
      <c r="N71">
        <v>0</v>
      </c>
      <c r="O71">
        <v>0</v>
      </c>
      <c r="P71">
        <v>13.83</v>
      </c>
      <c r="Q71">
        <v>9112100</v>
      </c>
      <c r="R71">
        <v>18674</v>
      </c>
      <c r="S71">
        <v>18674</v>
      </c>
      <c r="T71">
        <v>18674</v>
      </c>
      <c r="U71">
        <v>0</v>
      </c>
      <c r="V71" t="s">
        <v>875</v>
      </c>
      <c r="W71">
        <v>18674</v>
      </c>
      <c r="X71">
        <v>18674</v>
      </c>
      <c r="Y71">
        <v>18674</v>
      </c>
      <c r="Z71">
        <v>0</v>
      </c>
      <c r="AA71">
        <v>1885</v>
      </c>
      <c r="AB71">
        <v>1885</v>
      </c>
      <c r="AC71">
        <v>0</v>
      </c>
      <c r="AD71">
        <v>600</v>
      </c>
      <c r="AE71">
        <v>300</v>
      </c>
      <c r="AF71">
        <v>600</v>
      </c>
      <c r="AG71">
        <v>600</v>
      </c>
      <c r="AH71">
        <v>0</v>
      </c>
      <c r="AI71">
        <v>5</v>
      </c>
      <c r="AJ71">
        <v>5</v>
      </c>
      <c r="AK71">
        <v>5</v>
      </c>
      <c r="AL71">
        <v>5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110</v>
      </c>
      <c r="AT71">
        <v>27.5</v>
      </c>
      <c r="AU71">
        <v>1799.7</v>
      </c>
      <c r="AV71">
        <v>449.92500000000001</v>
      </c>
      <c r="AW71">
        <v>1799.7</v>
      </c>
      <c r="AX71">
        <v>1799.7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20774.8825</v>
      </c>
      <c r="BI71">
        <v>21341.424999999999</v>
      </c>
      <c r="BJ71">
        <v>21140.17</v>
      </c>
      <c r="BK71">
        <v>21341.424999999999</v>
      </c>
      <c r="BL71">
        <v>21341.424999999999</v>
      </c>
      <c r="BM71">
        <v>21341.424999999999</v>
      </c>
      <c r="BN71" t="s">
        <v>876</v>
      </c>
      <c r="BO71">
        <v>-1.4940000000000001E-3</v>
      </c>
      <c r="BP71">
        <v>0</v>
      </c>
      <c r="BQ71">
        <v>487.96</v>
      </c>
      <c r="BR71">
        <v>22</v>
      </c>
      <c r="BS71">
        <v>0.7</v>
      </c>
      <c r="BT71" t="s">
        <v>877</v>
      </c>
      <c r="BU71" t="s">
        <v>877</v>
      </c>
      <c r="BV71" t="s">
        <v>877</v>
      </c>
      <c r="BW71" t="s">
        <v>877</v>
      </c>
      <c r="BX71">
        <v>1975</v>
      </c>
      <c r="BY71">
        <v>85703600</v>
      </c>
      <c r="BZ71">
        <v>0</v>
      </c>
      <c r="CA71">
        <v>0</v>
      </c>
      <c r="CB71">
        <v>390000</v>
      </c>
      <c r="CC71">
        <v>0</v>
      </c>
      <c r="CD71">
        <v>0</v>
      </c>
      <c r="CE71">
        <v>0</v>
      </c>
      <c r="CF71">
        <v>0</v>
      </c>
      <c r="CG71">
        <v>13.83</v>
      </c>
      <c r="CH71">
        <v>8714700</v>
      </c>
      <c r="CI71">
        <v>18111.919999999998</v>
      </c>
      <c r="CJ71">
        <v>18463.54</v>
      </c>
      <c r="CK71">
        <v>18111.919999999998</v>
      </c>
      <c r="CL71">
        <v>351.62</v>
      </c>
      <c r="CM71">
        <v>0</v>
      </c>
      <c r="CN71" t="s">
        <v>878</v>
      </c>
      <c r="CO71">
        <v>18111.919999999998</v>
      </c>
      <c r="CP71">
        <v>18463.54</v>
      </c>
      <c r="CQ71">
        <v>18111.919999999998</v>
      </c>
      <c r="CR71">
        <v>351.62</v>
      </c>
      <c r="CS71">
        <v>1857</v>
      </c>
      <c r="CT71">
        <v>1857</v>
      </c>
      <c r="CU71">
        <v>0</v>
      </c>
      <c r="CV71">
        <v>675.35</v>
      </c>
      <c r="CW71">
        <v>337.67500000000001</v>
      </c>
      <c r="CX71">
        <v>685.69</v>
      </c>
      <c r="CY71">
        <v>675.35</v>
      </c>
      <c r="CZ71">
        <v>10.34</v>
      </c>
      <c r="DA71">
        <v>4.43</v>
      </c>
      <c r="DB71">
        <v>4.43</v>
      </c>
      <c r="DC71">
        <v>4.43</v>
      </c>
      <c r="DD71">
        <v>4.43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110</v>
      </c>
      <c r="DL71">
        <v>27.5</v>
      </c>
      <c r="DM71">
        <v>1745.43</v>
      </c>
      <c r="DN71">
        <v>436.35750000000002</v>
      </c>
      <c r="DO71">
        <v>1779.42</v>
      </c>
      <c r="DP71">
        <v>1745.43</v>
      </c>
      <c r="DQ71">
        <v>33.99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20554.075000000001</v>
      </c>
      <c r="EA71">
        <v>20774.8825</v>
      </c>
      <c r="EB71">
        <v>20906.237499999999</v>
      </c>
      <c r="EC71">
        <v>21140.17</v>
      </c>
      <c r="ED71">
        <v>20774.8825</v>
      </c>
      <c r="EE71">
        <v>21140.17</v>
      </c>
      <c r="EF71" t="s">
        <v>879</v>
      </c>
      <c r="EG71">
        <v>-3.2599999999999999E-3</v>
      </c>
      <c r="EH71">
        <v>0</v>
      </c>
      <c r="EI71">
        <v>470.46</v>
      </c>
      <c r="EJ71">
        <v>21</v>
      </c>
      <c r="EK71">
        <v>0.7</v>
      </c>
      <c r="EL71" t="s">
        <v>877</v>
      </c>
      <c r="EM71" t="s">
        <v>877</v>
      </c>
      <c r="EN71" t="s">
        <v>877</v>
      </c>
      <c r="EO71" t="s">
        <v>877</v>
      </c>
      <c r="EP71">
        <v>1975</v>
      </c>
      <c r="EQ71">
        <v>80377702</v>
      </c>
      <c r="ER71" s="22">
        <v>0</v>
      </c>
      <c r="ES71">
        <v>1916974</v>
      </c>
      <c r="ET71">
        <v>390026</v>
      </c>
      <c r="EU71">
        <v>0</v>
      </c>
      <c r="EV71">
        <v>0</v>
      </c>
      <c r="EW71">
        <v>0</v>
      </c>
      <c r="EX71">
        <v>0</v>
      </c>
      <c r="EY71">
        <v>13.83</v>
      </c>
      <c r="EZ71">
        <v>9683901</v>
      </c>
      <c r="FA71">
        <v>17899.41</v>
      </c>
      <c r="FB71">
        <v>18239.759999999998</v>
      </c>
      <c r="FC71">
        <v>17899.41</v>
      </c>
      <c r="FD71">
        <v>340.35</v>
      </c>
      <c r="FE71">
        <v>0</v>
      </c>
      <c r="FF71" t="s">
        <v>880</v>
      </c>
      <c r="FG71">
        <v>17899.41</v>
      </c>
      <c r="FH71">
        <v>18239.759999999998</v>
      </c>
      <c r="FI71">
        <v>17899.41</v>
      </c>
      <c r="FJ71">
        <v>340.35</v>
      </c>
      <c r="FK71">
        <v>1856</v>
      </c>
      <c r="FL71">
        <v>1856</v>
      </c>
      <c r="FM71">
        <v>0</v>
      </c>
      <c r="FN71">
        <v>614.42999999999995</v>
      </c>
      <c r="FO71">
        <v>307.21499999999997</v>
      </c>
      <c r="FP71">
        <v>620.66999999999996</v>
      </c>
      <c r="FQ71">
        <v>614.42999999999995</v>
      </c>
      <c r="FR71">
        <v>6.24</v>
      </c>
      <c r="FS71">
        <v>7.51</v>
      </c>
      <c r="FT71">
        <v>7.51</v>
      </c>
      <c r="FU71">
        <v>7.51</v>
      </c>
      <c r="FV71">
        <v>7.51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107</v>
      </c>
      <c r="GD71">
        <v>26.75</v>
      </c>
      <c r="GE71">
        <v>1828.76</v>
      </c>
      <c r="GF71">
        <v>457.19</v>
      </c>
      <c r="GG71">
        <v>1863.53</v>
      </c>
      <c r="GH71">
        <v>1828.76</v>
      </c>
      <c r="GI71">
        <v>34.770000000000003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20547.052500000002</v>
      </c>
      <c r="GS71">
        <v>20554.075000000001</v>
      </c>
      <c r="GT71">
        <v>20853.27</v>
      </c>
      <c r="GU71">
        <v>20906.237499999999</v>
      </c>
      <c r="GV71">
        <v>20554.075000000001</v>
      </c>
      <c r="GW71">
        <v>20906.237499999999</v>
      </c>
      <c r="GX71" t="s">
        <v>881</v>
      </c>
      <c r="GY71">
        <v>-3.4259999999999998E-3</v>
      </c>
      <c r="GZ71">
        <v>0</v>
      </c>
      <c r="HA71">
        <v>530.91999999999996</v>
      </c>
      <c r="HB71">
        <v>29</v>
      </c>
      <c r="HC71">
        <v>0.7</v>
      </c>
      <c r="HD71" t="s">
        <v>877</v>
      </c>
      <c r="HE71" t="s">
        <v>877</v>
      </c>
      <c r="HF71" t="s">
        <v>877</v>
      </c>
      <c r="HG71" t="s">
        <v>877</v>
      </c>
      <c r="HH71">
        <v>1975</v>
      </c>
      <c r="HI71">
        <v>75844424</v>
      </c>
      <c r="HJ71">
        <v>0</v>
      </c>
      <c r="HK71">
        <v>1760970</v>
      </c>
      <c r="HL71">
        <v>394625</v>
      </c>
      <c r="HM71">
        <v>0</v>
      </c>
      <c r="HN71">
        <v>0</v>
      </c>
      <c r="HO71">
        <v>0</v>
      </c>
      <c r="HP71">
        <v>0</v>
      </c>
      <c r="HQ71">
        <v>13.64</v>
      </c>
      <c r="HR71">
        <v>8985290</v>
      </c>
      <c r="HS71">
        <v>17861.240000000002</v>
      </c>
      <c r="HT71">
        <v>18155.39</v>
      </c>
      <c r="HU71">
        <v>17861.240000000002</v>
      </c>
      <c r="HV71">
        <v>294.14999999999998</v>
      </c>
      <c r="HW71">
        <v>0</v>
      </c>
      <c r="HX71" t="s">
        <v>882</v>
      </c>
      <c r="HY71">
        <v>17861.240000000002</v>
      </c>
      <c r="HZ71">
        <v>18155.39</v>
      </c>
      <c r="IA71">
        <v>17861.240000000002</v>
      </c>
      <c r="IB71">
        <v>294.14999999999998</v>
      </c>
      <c r="IC71">
        <v>1852</v>
      </c>
      <c r="ID71">
        <v>1852</v>
      </c>
      <c r="IE71">
        <v>0</v>
      </c>
      <c r="IF71">
        <v>574.13</v>
      </c>
      <c r="IG71">
        <v>287.065</v>
      </c>
      <c r="IH71">
        <v>581.26</v>
      </c>
      <c r="II71">
        <v>574.13</v>
      </c>
      <c r="IJ71">
        <v>7.13</v>
      </c>
      <c r="IK71">
        <v>2.73</v>
      </c>
      <c r="IL71">
        <v>2.73</v>
      </c>
      <c r="IM71">
        <v>2.73</v>
      </c>
      <c r="IN71">
        <v>2.73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111</v>
      </c>
      <c r="IV71">
        <v>27.75</v>
      </c>
      <c r="IW71">
        <v>2065.0700000000002</v>
      </c>
      <c r="IX71">
        <v>516.26750000000004</v>
      </c>
      <c r="IY71">
        <v>2099.08</v>
      </c>
      <c r="IZ71">
        <v>2065.0700000000002</v>
      </c>
      <c r="JA71">
        <v>34.01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20547.052500000002</v>
      </c>
      <c r="JK71">
        <v>20853.27</v>
      </c>
      <c r="JL71" t="s">
        <v>883</v>
      </c>
      <c r="JM71">
        <v>-2.3519999999999999E-3</v>
      </c>
      <c r="JN71">
        <v>0</v>
      </c>
      <c r="JO71">
        <v>494.91</v>
      </c>
      <c r="JP71">
        <v>24</v>
      </c>
      <c r="JQ71">
        <v>0.7</v>
      </c>
      <c r="JR71">
        <v>43954.6104003125</v>
      </c>
      <c r="JS71">
        <v>1</v>
      </c>
      <c r="JT71">
        <v>2</v>
      </c>
    </row>
    <row r="72" spans="1:280" x14ac:dyDescent="0.25">
      <c r="A72">
        <v>5309</v>
      </c>
      <c r="B72">
        <v>1976</v>
      </c>
      <c r="D72" t="s">
        <v>137</v>
      </c>
      <c r="E72" t="s">
        <v>138</v>
      </c>
      <c r="F72" t="s">
        <v>914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T72">
        <v>0</v>
      </c>
      <c r="U72">
        <v>0</v>
      </c>
      <c r="V72" t="s">
        <v>875</v>
      </c>
      <c r="W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G72">
        <v>0</v>
      </c>
      <c r="AH72">
        <v>0</v>
      </c>
      <c r="AI72">
        <v>0</v>
      </c>
      <c r="AJ72">
        <v>0</v>
      </c>
      <c r="AL72">
        <v>0</v>
      </c>
      <c r="AM72">
        <v>0</v>
      </c>
      <c r="AN72">
        <v>0</v>
      </c>
      <c r="AO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X72">
        <v>0</v>
      </c>
      <c r="AY72">
        <v>0</v>
      </c>
      <c r="AZ72">
        <v>0</v>
      </c>
      <c r="BB72">
        <v>0</v>
      </c>
      <c r="BC72">
        <v>0</v>
      </c>
      <c r="BD72">
        <v>0</v>
      </c>
      <c r="BF72">
        <v>0</v>
      </c>
      <c r="BG72">
        <v>0</v>
      </c>
      <c r="BH72">
        <v>206.9025</v>
      </c>
      <c r="BI72">
        <v>0</v>
      </c>
      <c r="BL72">
        <v>206.9025</v>
      </c>
      <c r="BN72" t="s">
        <v>876</v>
      </c>
      <c r="BO72">
        <v>0</v>
      </c>
      <c r="BP72">
        <v>0</v>
      </c>
      <c r="BQ72">
        <v>0</v>
      </c>
      <c r="BR72">
        <v>0</v>
      </c>
      <c r="BS72">
        <v>0</v>
      </c>
      <c r="BT72" t="s">
        <v>877</v>
      </c>
      <c r="BU72" t="s">
        <v>877</v>
      </c>
      <c r="BV72" t="s">
        <v>877</v>
      </c>
      <c r="BW72" t="s">
        <v>877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198.72</v>
      </c>
      <c r="CK72">
        <v>198.72</v>
      </c>
      <c r="CL72">
        <v>0</v>
      </c>
      <c r="CM72">
        <v>0</v>
      </c>
      <c r="CN72" t="s">
        <v>878</v>
      </c>
      <c r="CO72">
        <v>198.72</v>
      </c>
      <c r="CQ72">
        <v>198.72</v>
      </c>
      <c r="CR72">
        <v>0</v>
      </c>
      <c r="CS72">
        <v>0</v>
      </c>
      <c r="CT72">
        <v>0</v>
      </c>
      <c r="CU72">
        <v>0</v>
      </c>
      <c r="CV72">
        <v>6.76</v>
      </c>
      <c r="CW72">
        <v>3.38</v>
      </c>
      <c r="CY72">
        <v>6.76</v>
      </c>
      <c r="CZ72">
        <v>0</v>
      </c>
      <c r="DA72">
        <v>0</v>
      </c>
      <c r="DB72">
        <v>0</v>
      </c>
      <c r="DD72">
        <v>0</v>
      </c>
      <c r="DE72">
        <v>0</v>
      </c>
      <c r="DF72">
        <v>0</v>
      </c>
      <c r="DG72">
        <v>0</v>
      </c>
      <c r="DI72">
        <v>0</v>
      </c>
      <c r="DJ72">
        <v>0</v>
      </c>
      <c r="DK72">
        <v>0</v>
      </c>
      <c r="DL72">
        <v>0</v>
      </c>
      <c r="DM72">
        <v>19.21</v>
      </c>
      <c r="DN72">
        <v>4.8025000000000002</v>
      </c>
      <c r="DP72">
        <v>19.21</v>
      </c>
      <c r="DQ72">
        <v>0</v>
      </c>
      <c r="DR72">
        <v>0</v>
      </c>
      <c r="DT72">
        <v>0</v>
      </c>
      <c r="DU72">
        <v>0</v>
      </c>
      <c r="DV72">
        <v>0</v>
      </c>
      <c r="DX72">
        <v>0</v>
      </c>
      <c r="DY72">
        <v>0</v>
      </c>
      <c r="DZ72">
        <v>215.75749999999999</v>
      </c>
      <c r="EA72">
        <v>206.9025</v>
      </c>
      <c r="ED72">
        <v>215.75749999999999</v>
      </c>
      <c r="EF72" t="s">
        <v>879</v>
      </c>
      <c r="EG72">
        <v>-3.2599999999999999E-3</v>
      </c>
      <c r="EH72">
        <v>0</v>
      </c>
      <c r="EI72">
        <v>0</v>
      </c>
      <c r="EJ72">
        <v>0</v>
      </c>
      <c r="EK72">
        <v>0</v>
      </c>
      <c r="EL72" t="s">
        <v>877</v>
      </c>
      <c r="EM72" t="s">
        <v>877</v>
      </c>
      <c r="EN72" t="s">
        <v>877</v>
      </c>
      <c r="EO72" t="s">
        <v>877</v>
      </c>
      <c r="EQ72">
        <v>0</v>
      </c>
      <c r="ER72" s="2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207.83</v>
      </c>
      <c r="FC72">
        <v>207.83</v>
      </c>
      <c r="FD72">
        <v>0</v>
      </c>
      <c r="FE72">
        <v>0</v>
      </c>
      <c r="FF72" t="s">
        <v>880</v>
      </c>
      <c r="FG72">
        <v>207.83</v>
      </c>
      <c r="FI72">
        <v>207.83</v>
      </c>
      <c r="FJ72">
        <v>0</v>
      </c>
      <c r="FK72">
        <v>0</v>
      </c>
      <c r="FL72">
        <v>0</v>
      </c>
      <c r="FM72">
        <v>0</v>
      </c>
      <c r="FN72">
        <v>5.24</v>
      </c>
      <c r="FO72">
        <v>2.62</v>
      </c>
      <c r="FQ72">
        <v>5.24</v>
      </c>
      <c r="FR72">
        <v>0</v>
      </c>
      <c r="FS72">
        <v>0</v>
      </c>
      <c r="FT72">
        <v>0</v>
      </c>
      <c r="FV72">
        <v>0</v>
      </c>
      <c r="FW72">
        <v>0</v>
      </c>
      <c r="FX72">
        <v>0</v>
      </c>
      <c r="FY72">
        <v>0</v>
      </c>
      <c r="GA72">
        <v>0</v>
      </c>
      <c r="GB72">
        <v>0</v>
      </c>
      <c r="GC72">
        <v>0</v>
      </c>
      <c r="GD72">
        <v>0</v>
      </c>
      <c r="GE72">
        <v>21.23</v>
      </c>
      <c r="GF72">
        <v>5.3075000000000001</v>
      </c>
      <c r="GH72">
        <v>21.23</v>
      </c>
      <c r="GI72">
        <v>0</v>
      </c>
      <c r="GJ72">
        <v>0</v>
      </c>
      <c r="GL72">
        <v>0</v>
      </c>
      <c r="GM72">
        <v>0</v>
      </c>
      <c r="GN72">
        <v>0</v>
      </c>
      <c r="GP72">
        <v>0</v>
      </c>
      <c r="GQ72">
        <v>0</v>
      </c>
      <c r="GR72">
        <v>199.715</v>
      </c>
      <c r="GS72">
        <v>215.75749999999999</v>
      </c>
      <c r="GV72">
        <v>215.75749999999999</v>
      </c>
      <c r="GX72" t="s">
        <v>881</v>
      </c>
      <c r="GY72">
        <v>0</v>
      </c>
      <c r="GZ72">
        <v>0</v>
      </c>
      <c r="HA72">
        <v>0</v>
      </c>
      <c r="HB72">
        <v>0</v>
      </c>
      <c r="HC72">
        <v>0</v>
      </c>
      <c r="HD72" t="s">
        <v>877</v>
      </c>
      <c r="HE72" t="s">
        <v>877</v>
      </c>
      <c r="HF72" t="s">
        <v>877</v>
      </c>
      <c r="HG72" t="s">
        <v>877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191.15</v>
      </c>
      <c r="HU72">
        <v>191.15</v>
      </c>
      <c r="HV72">
        <v>0</v>
      </c>
      <c r="HW72">
        <v>0</v>
      </c>
      <c r="HX72" t="s">
        <v>882</v>
      </c>
      <c r="HY72">
        <v>191.15</v>
      </c>
      <c r="IA72">
        <v>191.15</v>
      </c>
      <c r="IB72">
        <v>0</v>
      </c>
      <c r="IC72">
        <v>0</v>
      </c>
      <c r="ID72">
        <v>0</v>
      </c>
      <c r="IE72">
        <v>0</v>
      </c>
      <c r="IF72">
        <v>6.08</v>
      </c>
      <c r="IG72">
        <v>3.04</v>
      </c>
      <c r="II72">
        <v>6.08</v>
      </c>
      <c r="IJ72">
        <v>0</v>
      </c>
      <c r="IK72">
        <v>0</v>
      </c>
      <c r="IL72">
        <v>0</v>
      </c>
      <c r="IN72">
        <v>0</v>
      </c>
      <c r="IO72">
        <v>0</v>
      </c>
      <c r="IP72">
        <v>0</v>
      </c>
      <c r="IQ72">
        <v>0</v>
      </c>
      <c r="IS72">
        <v>0</v>
      </c>
      <c r="IT72">
        <v>0</v>
      </c>
      <c r="IU72">
        <v>0</v>
      </c>
      <c r="IV72">
        <v>0</v>
      </c>
      <c r="IW72">
        <v>22.1</v>
      </c>
      <c r="IX72">
        <v>5.5250000000000004</v>
      </c>
      <c r="IZ72">
        <v>22.1</v>
      </c>
      <c r="JA72">
        <v>0</v>
      </c>
      <c r="JB72">
        <v>0</v>
      </c>
      <c r="JD72">
        <v>0</v>
      </c>
      <c r="JE72">
        <v>0</v>
      </c>
      <c r="JF72">
        <v>0</v>
      </c>
      <c r="JH72">
        <v>0</v>
      </c>
      <c r="JI72">
        <v>0</v>
      </c>
      <c r="JJ72">
        <v>199.715</v>
      </c>
      <c r="JL72" t="s">
        <v>883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43954.6104003125</v>
      </c>
      <c r="JS72">
        <v>1</v>
      </c>
      <c r="JT72">
        <v>3</v>
      </c>
    </row>
    <row r="73" spans="1:280" x14ac:dyDescent="0.25">
      <c r="A73">
        <v>5384</v>
      </c>
      <c r="B73">
        <v>1976</v>
      </c>
      <c r="D73" t="s">
        <v>137</v>
      </c>
      <c r="E73" t="s">
        <v>138</v>
      </c>
      <c r="F73" t="s">
        <v>915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T73">
        <v>0</v>
      </c>
      <c r="U73">
        <v>0</v>
      </c>
      <c r="V73" t="s">
        <v>875</v>
      </c>
      <c r="W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G73">
        <v>0</v>
      </c>
      <c r="AH73">
        <v>0</v>
      </c>
      <c r="AI73">
        <v>0</v>
      </c>
      <c r="AJ73">
        <v>0</v>
      </c>
      <c r="AL73">
        <v>0</v>
      </c>
      <c r="AM73">
        <v>0</v>
      </c>
      <c r="AN73">
        <v>0</v>
      </c>
      <c r="AO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X73">
        <v>0</v>
      </c>
      <c r="AY73">
        <v>0</v>
      </c>
      <c r="AZ73">
        <v>0</v>
      </c>
      <c r="BB73">
        <v>0</v>
      </c>
      <c r="BC73">
        <v>0</v>
      </c>
      <c r="BD73">
        <v>0</v>
      </c>
      <c r="BF73">
        <v>0</v>
      </c>
      <c r="BG73">
        <v>0</v>
      </c>
      <c r="BH73">
        <v>158.38499999999999</v>
      </c>
      <c r="BI73">
        <v>0</v>
      </c>
      <c r="BL73">
        <v>158.38499999999999</v>
      </c>
      <c r="BN73" t="s">
        <v>876</v>
      </c>
      <c r="BO73">
        <v>0</v>
      </c>
      <c r="BP73">
        <v>0</v>
      </c>
      <c r="BQ73">
        <v>0</v>
      </c>
      <c r="BR73">
        <v>0</v>
      </c>
      <c r="BS73">
        <v>0</v>
      </c>
      <c r="BT73" t="s">
        <v>877</v>
      </c>
      <c r="BU73" t="s">
        <v>877</v>
      </c>
      <c r="BV73" t="s">
        <v>877</v>
      </c>
      <c r="BW73" t="s">
        <v>877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152.9</v>
      </c>
      <c r="CK73">
        <v>152.9</v>
      </c>
      <c r="CL73">
        <v>0</v>
      </c>
      <c r="CM73">
        <v>0</v>
      </c>
      <c r="CN73" t="s">
        <v>878</v>
      </c>
      <c r="CO73">
        <v>152.9</v>
      </c>
      <c r="CQ73">
        <v>152.9</v>
      </c>
      <c r="CR73">
        <v>0</v>
      </c>
      <c r="CS73">
        <v>0</v>
      </c>
      <c r="CT73">
        <v>0</v>
      </c>
      <c r="CU73">
        <v>0</v>
      </c>
      <c r="CV73">
        <v>3.58</v>
      </c>
      <c r="CW73">
        <v>1.79</v>
      </c>
      <c r="CY73">
        <v>3.58</v>
      </c>
      <c r="CZ73">
        <v>0</v>
      </c>
      <c r="DA73">
        <v>0</v>
      </c>
      <c r="DB73">
        <v>0</v>
      </c>
      <c r="DD73">
        <v>0</v>
      </c>
      <c r="DE73">
        <v>0</v>
      </c>
      <c r="DF73">
        <v>0</v>
      </c>
      <c r="DG73">
        <v>0</v>
      </c>
      <c r="DI73">
        <v>0</v>
      </c>
      <c r="DJ73">
        <v>0</v>
      </c>
      <c r="DK73">
        <v>0</v>
      </c>
      <c r="DL73">
        <v>0</v>
      </c>
      <c r="DM73">
        <v>14.78</v>
      </c>
      <c r="DN73">
        <v>3.6949999999999998</v>
      </c>
      <c r="DP73">
        <v>14.78</v>
      </c>
      <c r="DQ73">
        <v>0</v>
      </c>
      <c r="DR73">
        <v>0</v>
      </c>
      <c r="DT73">
        <v>0</v>
      </c>
      <c r="DU73">
        <v>0</v>
      </c>
      <c r="DV73">
        <v>0</v>
      </c>
      <c r="DX73">
        <v>0</v>
      </c>
      <c r="DY73">
        <v>0</v>
      </c>
      <c r="DZ73">
        <v>136.405</v>
      </c>
      <c r="EA73">
        <v>158.38499999999999</v>
      </c>
      <c r="ED73">
        <v>158.38499999999999</v>
      </c>
      <c r="EF73" t="s">
        <v>879</v>
      </c>
      <c r="EG73">
        <v>-3.2599999999999999E-3</v>
      </c>
      <c r="EH73">
        <v>0</v>
      </c>
      <c r="EI73">
        <v>0</v>
      </c>
      <c r="EJ73">
        <v>0</v>
      </c>
      <c r="EK73">
        <v>0</v>
      </c>
      <c r="EL73" t="s">
        <v>877</v>
      </c>
      <c r="EM73" t="s">
        <v>877</v>
      </c>
      <c r="EN73" t="s">
        <v>877</v>
      </c>
      <c r="EO73" t="s">
        <v>877</v>
      </c>
      <c r="EQ73">
        <v>0</v>
      </c>
      <c r="ER73" s="22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132.52000000000001</v>
      </c>
      <c r="FC73">
        <v>132.52000000000001</v>
      </c>
      <c r="FD73">
        <v>0</v>
      </c>
      <c r="FE73">
        <v>0</v>
      </c>
      <c r="FF73" t="s">
        <v>880</v>
      </c>
      <c r="FG73">
        <v>132.52000000000001</v>
      </c>
      <c r="FI73">
        <v>132.52000000000001</v>
      </c>
      <c r="FJ73">
        <v>0</v>
      </c>
      <c r="FK73">
        <v>0</v>
      </c>
      <c r="FL73">
        <v>0</v>
      </c>
      <c r="FM73">
        <v>0</v>
      </c>
      <c r="FN73">
        <v>1</v>
      </c>
      <c r="FO73">
        <v>0.5</v>
      </c>
      <c r="FQ73">
        <v>1</v>
      </c>
      <c r="FR73">
        <v>0</v>
      </c>
      <c r="FS73">
        <v>0</v>
      </c>
      <c r="FT73">
        <v>0</v>
      </c>
      <c r="FV73">
        <v>0</v>
      </c>
      <c r="FW73">
        <v>0</v>
      </c>
      <c r="FX73">
        <v>0</v>
      </c>
      <c r="FY73">
        <v>0</v>
      </c>
      <c r="GA73">
        <v>0</v>
      </c>
      <c r="GB73">
        <v>0</v>
      </c>
      <c r="GC73">
        <v>0</v>
      </c>
      <c r="GD73">
        <v>0</v>
      </c>
      <c r="GE73">
        <v>13.54</v>
      </c>
      <c r="GF73">
        <v>3.3849999999999998</v>
      </c>
      <c r="GH73">
        <v>13.54</v>
      </c>
      <c r="GI73">
        <v>0</v>
      </c>
      <c r="GJ73">
        <v>0</v>
      </c>
      <c r="GL73">
        <v>0</v>
      </c>
      <c r="GM73">
        <v>0</v>
      </c>
      <c r="GN73">
        <v>0</v>
      </c>
      <c r="GP73">
        <v>0</v>
      </c>
      <c r="GQ73">
        <v>0</v>
      </c>
      <c r="GR73">
        <v>106.5025</v>
      </c>
      <c r="GS73">
        <v>136.405</v>
      </c>
      <c r="GV73">
        <v>136.405</v>
      </c>
      <c r="GX73" t="s">
        <v>881</v>
      </c>
      <c r="GY73">
        <v>0</v>
      </c>
      <c r="GZ73">
        <v>0</v>
      </c>
      <c r="HA73">
        <v>0</v>
      </c>
      <c r="HB73">
        <v>0</v>
      </c>
      <c r="HC73">
        <v>0</v>
      </c>
      <c r="HD73" t="s">
        <v>877</v>
      </c>
      <c r="HE73" t="s">
        <v>877</v>
      </c>
      <c r="HF73" t="s">
        <v>877</v>
      </c>
      <c r="HG73" t="s">
        <v>877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103</v>
      </c>
      <c r="HU73">
        <v>103</v>
      </c>
      <c r="HV73">
        <v>0</v>
      </c>
      <c r="HW73">
        <v>0</v>
      </c>
      <c r="HX73" t="s">
        <v>882</v>
      </c>
      <c r="HY73">
        <v>103</v>
      </c>
      <c r="IA73">
        <v>103</v>
      </c>
      <c r="IB73">
        <v>0</v>
      </c>
      <c r="IC73">
        <v>0</v>
      </c>
      <c r="ID73">
        <v>0</v>
      </c>
      <c r="IE73">
        <v>0</v>
      </c>
      <c r="IF73">
        <v>1.05</v>
      </c>
      <c r="IG73">
        <v>0.52500000000000002</v>
      </c>
      <c r="II73">
        <v>1.05</v>
      </c>
      <c r="IJ73">
        <v>0</v>
      </c>
      <c r="IK73">
        <v>0</v>
      </c>
      <c r="IL73">
        <v>0</v>
      </c>
      <c r="IN73">
        <v>0</v>
      </c>
      <c r="IO73">
        <v>0</v>
      </c>
      <c r="IP73">
        <v>0</v>
      </c>
      <c r="IQ73">
        <v>0</v>
      </c>
      <c r="IS73">
        <v>0</v>
      </c>
      <c r="IT73">
        <v>0</v>
      </c>
      <c r="IU73">
        <v>0</v>
      </c>
      <c r="IV73">
        <v>0</v>
      </c>
      <c r="IW73">
        <v>11.91</v>
      </c>
      <c r="IX73">
        <v>2.9775</v>
      </c>
      <c r="IZ73">
        <v>11.91</v>
      </c>
      <c r="JA73">
        <v>0</v>
      </c>
      <c r="JB73">
        <v>0</v>
      </c>
      <c r="JD73">
        <v>0</v>
      </c>
      <c r="JE73">
        <v>0</v>
      </c>
      <c r="JF73">
        <v>0</v>
      </c>
      <c r="JH73">
        <v>0</v>
      </c>
      <c r="JI73">
        <v>0</v>
      </c>
      <c r="JJ73">
        <v>106.5025</v>
      </c>
      <c r="JL73" t="s">
        <v>883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43954.6104003125</v>
      </c>
      <c r="JS73">
        <v>1</v>
      </c>
      <c r="JT73">
        <v>3</v>
      </c>
    </row>
    <row r="74" spans="1:280" x14ac:dyDescent="0.25">
      <c r="A74">
        <v>1977</v>
      </c>
      <c r="B74">
        <v>1977</v>
      </c>
      <c r="C74" t="s">
        <v>139</v>
      </c>
      <c r="D74" t="s">
        <v>137</v>
      </c>
      <c r="E74" t="s">
        <v>140</v>
      </c>
      <c r="G74">
        <v>1975</v>
      </c>
      <c r="H74">
        <v>27110300</v>
      </c>
      <c r="I74">
        <v>0</v>
      </c>
      <c r="J74">
        <v>0</v>
      </c>
      <c r="K74">
        <v>160000</v>
      </c>
      <c r="L74">
        <v>0</v>
      </c>
      <c r="M74">
        <v>0</v>
      </c>
      <c r="N74">
        <v>0</v>
      </c>
      <c r="O74">
        <v>0</v>
      </c>
      <c r="P74">
        <v>12.46</v>
      </c>
      <c r="Q74">
        <v>4504400</v>
      </c>
      <c r="R74">
        <v>7386.4</v>
      </c>
      <c r="S74">
        <v>7386.4</v>
      </c>
      <c r="T74">
        <v>7386.4</v>
      </c>
      <c r="U74">
        <v>0</v>
      </c>
      <c r="V74" t="s">
        <v>875</v>
      </c>
      <c r="W74">
        <v>7386.4</v>
      </c>
      <c r="X74">
        <v>7386.4</v>
      </c>
      <c r="Y74">
        <v>7386.4</v>
      </c>
      <c r="Z74">
        <v>0</v>
      </c>
      <c r="AA74">
        <v>976</v>
      </c>
      <c r="AB74">
        <v>812.50400000000002</v>
      </c>
      <c r="AC74">
        <v>36.5</v>
      </c>
      <c r="AD74">
        <v>296.7</v>
      </c>
      <c r="AE74">
        <v>148.35</v>
      </c>
      <c r="AF74">
        <v>296.7</v>
      </c>
      <c r="AG74">
        <v>296.7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33</v>
      </c>
      <c r="AT74">
        <v>8.25</v>
      </c>
      <c r="AU74">
        <v>793.56</v>
      </c>
      <c r="AV74">
        <v>198.39</v>
      </c>
      <c r="AW74">
        <v>793.56</v>
      </c>
      <c r="AX74">
        <v>793.56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7611.8809000000001</v>
      </c>
      <c r="BI74">
        <v>8590.3940000000002</v>
      </c>
      <c r="BJ74">
        <v>8526.9459000000006</v>
      </c>
      <c r="BK74">
        <v>8590.3940000000002</v>
      </c>
      <c r="BL74">
        <v>8590.3940000000002</v>
      </c>
      <c r="BM74">
        <v>8590.3940000000002</v>
      </c>
      <c r="BN74" t="s">
        <v>876</v>
      </c>
      <c r="BO74">
        <v>-8.6269999999999993E-3</v>
      </c>
      <c r="BP74">
        <v>0</v>
      </c>
      <c r="BQ74">
        <v>609.82000000000005</v>
      </c>
      <c r="BR74">
        <v>43</v>
      </c>
      <c r="BS74">
        <v>0.7</v>
      </c>
      <c r="BT74" t="s">
        <v>877</v>
      </c>
      <c r="BU74" t="s">
        <v>877</v>
      </c>
      <c r="BV74" t="s">
        <v>877</v>
      </c>
      <c r="BW74" t="s">
        <v>877</v>
      </c>
      <c r="BX74">
        <v>1975</v>
      </c>
      <c r="BY74">
        <v>26058800</v>
      </c>
      <c r="BZ74">
        <v>0</v>
      </c>
      <c r="CA74">
        <v>0</v>
      </c>
      <c r="CB74">
        <v>150800</v>
      </c>
      <c r="CC74">
        <v>0</v>
      </c>
      <c r="CD74">
        <v>0</v>
      </c>
      <c r="CE74">
        <v>0</v>
      </c>
      <c r="CF74">
        <v>0</v>
      </c>
      <c r="CG74">
        <v>12.46</v>
      </c>
      <c r="CH74">
        <v>3957200</v>
      </c>
      <c r="CI74">
        <v>6434.71</v>
      </c>
      <c r="CJ74">
        <v>7323.69</v>
      </c>
      <c r="CK74">
        <v>6434.71</v>
      </c>
      <c r="CL74">
        <v>888.98</v>
      </c>
      <c r="CM74">
        <v>0</v>
      </c>
      <c r="CN74" t="s">
        <v>878</v>
      </c>
      <c r="CO74">
        <v>6434.71</v>
      </c>
      <c r="CP74">
        <v>7323.69</v>
      </c>
      <c r="CQ74">
        <v>6434.71</v>
      </c>
      <c r="CR74">
        <v>888.98</v>
      </c>
      <c r="CS74">
        <v>957</v>
      </c>
      <c r="CT74">
        <v>805.60590000000002</v>
      </c>
      <c r="CU74">
        <v>36.5</v>
      </c>
      <c r="CV74">
        <v>306.49</v>
      </c>
      <c r="CW74">
        <v>153.245</v>
      </c>
      <c r="CX74">
        <v>310.23</v>
      </c>
      <c r="CY74">
        <v>306.49</v>
      </c>
      <c r="CZ74">
        <v>3.74</v>
      </c>
      <c r="DA74">
        <v>1.08</v>
      </c>
      <c r="DB74">
        <v>1.08</v>
      </c>
      <c r="DC74">
        <v>1.08</v>
      </c>
      <c r="DD74">
        <v>1.08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33</v>
      </c>
      <c r="DL74">
        <v>8.25</v>
      </c>
      <c r="DM74">
        <v>689.96</v>
      </c>
      <c r="DN74">
        <v>172.49</v>
      </c>
      <c r="DO74">
        <v>786.82</v>
      </c>
      <c r="DP74">
        <v>689.96</v>
      </c>
      <c r="DQ74">
        <v>96.86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7678.8856999999998</v>
      </c>
      <c r="EA74">
        <v>7611.8809000000001</v>
      </c>
      <c r="EB74">
        <v>8585.2132000000001</v>
      </c>
      <c r="EC74">
        <v>8526.9459000000006</v>
      </c>
      <c r="ED74">
        <v>7678.8856999999998</v>
      </c>
      <c r="EE74">
        <v>8585.2132000000001</v>
      </c>
      <c r="EF74" t="s">
        <v>879</v>
      </c>
      <c r="EG74">
        <v>-1.3934E-2</v>
      </c>
      <c r="EH74">
        <v>0</v>
      </c>
      <c r="EI74">
        <v>532.79999999999995</v>
      </c>
      <c r="EJ74">
        <v>32</v>
      </c>
      <c r="EK74">
        <v>0.7</v>
      </c>
      <c r="EL74" t="s">
        <v>877</v>
      </c>
      <c r="EM74" t="s">
        <v>877</v>
      </c>
      <c r="EN74" t="s">
        <v>877</v>
      </c>
      <c r="EO74" t="s">
        <v>877</v>
      </c>
      <c r="EP74">
        <v>1975</v>
      </c>
      <c r="EQ74">
        <v>24296808</v>
      </c>
      <c r="ER74" s="22">
        <v>0</v>
      </c>
      <c r="ES74">
        <v>772731</v>
      </c>
      <c r="ET74">
        <v>162887</v>
      </c>
      <c r="EU74">
        <v>0</v>
      </c>
      <c r="EV74">
        <v>0</v>
      </c>
      <c r="EW74">
        <v>0</v>
      </c>
      <c r="EX74">
        <v>0</v>
      </c>
      <c r="EY74">
        <v>12.46</v>
      </c>
      <c r="EZ74">
        <v>3347678</v>
      </c>
      <c r="FA74">
        <v>6460.27</v>
      </c>
      <c r="FB74">
        <v>7333.12</v>
      </c>
      <c r="FC74">
        <v>6460.27</v>
      </c>
      <c r="FD74">
        <v>872.85</v>
      </c>
      <c r="FE74">
        <v>0</v>
      </c>
      <c r="FF74" t="s">
        <v>880</v>
      </c>
      <c r="FG74">
        <v>6460.27</v>
      </c>
      <c r="FH74">
        <v>7333.12</v>
      </c>
      <c r="FI74">
        <v>6460.27</v>
      </c>
      <c r="FJ74">
        <v>872.85</v>
      </c>
      <c r="FK74">
        <v>981</v>
      </c>
      <c r="FL74">
        <v>806.64319999999998</v>
      </c>
      <c r="FM74">
        <v>36.5</v>
      </c>
      <c r="FN74">
        <v>284.29000000000002</v>
      </c>
      <c r="FO74">
        <v>142.14500000000001</v>
      </c>
      <c r="FP74">
        <v>290.36</v>
      </c>
      <c r="FQ74">
        <v>284.29000000000002</v>
      </c>
      <c r="FR74">
        <v>6.07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0.97</v>
      </c>
      <c r="FY74">
        <v>-0.24249999999999999</v>
      </c>
      <c r="FZ74">
        <v>0.97</v>
      </c>
      <c r="GA74">
        <v>0.97</v>
      </c>
      <c r="GB74">
        <v>0</v>
      </c>
      <c r="GC74">
        <v>33</v>
      </c>
      <c r="GD74">
        <v>8.25</v>
      </c>
      <c r="GE74">
        <v>901.28</v>
      </c>
      <c r="GF74">
        <v>225.32</v>
      </c>
      <c r="GG74">
        <v>1023.05</v>
      </c>
      <c r="GH74">
        <v>901.28</v>
      </c>
      <c r="GI74">
        <v>121.77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7771.9935999999998</v>
      </c>
      <c r="GS74">
        <v>7678.8856999999998</v>
      </c>
      <c r="GT74">
        <v>8683.1510999999991</v>
      </c>
      <c r="GU74">
        <v>8585.2132000000001</v>
      </c>
      <c r="GV74">
        <v>7771.9935999999998</v>
      </c>
      <c r="GW74">
        <v>8683.1510999999991</v>
      </c>
      <c r="GX74" t="s">
        <v>881</v>
      </c>
      <c r="GY74">
        <v>-8.3140000000000002E-3</v>
      </c>
      <c r="GZ74">
        <v>0</v>
      </c>
      <c r="HA74">
        <v>456.51</v>
      </c>
      <c r="HB74">
        <v>18</v>
      </c>
      <c r="HC74">
        <v>0.7</v>
      </c>
      <c r="HD74" t="s">
        <v>877</v>
      </c>
      <c r="HE74" t="s">
        <v>877</v>
      </c>
      <c r="HF74" t="s">
        <v>877</v>
      </c>
      <c r="HG74" t="s">
        <v>877</v>
      </c>
      <c r="HH74">
        <v>1975</v>
      </c>
      <c r="HI74">
        <v>22974199</v>
      </c>
      <c r="HJ74">
        <v>0</v>
      </c>
      <c r="HK74">
        <v>717275</v>
      </c>
      <c r="HL74">
        <v>164858</v>
      </c>
      <c r="HM74">
        <v>0</v>
      </c>
      <c r="HN74">
        <v>0</v>
      </c>
      <c r="HO74">
        <v>0</v>
      </c>
      <c r="HP74">
        <v>0</v>
      </c>
      <c r="HQ74">
        <v>12.16</v>
      </c>
      <c r="HR74">
        <v>3138376</v>
      </c>
      <c r="HS74">
        <v>6491.5</v>
      </c>
      <c r="HT74">
        <v>7362.46</v>
      </c>
      <c r="HU74">
        <v>6491.5</v>
      </c>
      <c r="HV74">
        <v>870.96</v>
      </c>
      <c r="HW74">
        <v>0</v>
      </c>
      <c r="HX74" t="s">
        <v>882</v>
      </c>
      <c r="HY74">
        <v>6491.5</v>
      </c>
      <c r="HZ74">
        <v>7362.46</v>
      </c>
      <c r="IA74">
        <v>6491.5</v>
      </c>
      <c r="IB74">
        <v>870.96</v>
      </c>
      <c r="IC74">
        <v>1014</v>
      </c>
      <c r="ID74">
        <v>809.87059999999997</v>
      </c>
      <c r="IE74">
        <v>41.2</v>
      </c>
      <c r="IF74">
        <v>308.31</v>
      </c>
      <c r="IG74">
        <v>154.155</v>
      </c>
      <c r="IH74">
        <v>315.94</v>
      </c>
      <c r="II74">
        <v>308.31</v>
      </c>
      <c r="IJ74">
        <v>7.63</v>
      </c>
      <c r="IK74">
        <v>3.85</v>
      </c>
      <c r="IL74">
        <v>3.85</v>
      </c>
      <c r="IM74">
        <v>4.78</v>
      </c>
      <c r="IN74">
        <v>3.85</v>
      </c>
      <c r="IO74">
        <v>0.93</v>
      </c>
      <c r="IP74">
        <v>3.83</v>
      </c>
      <c r="IQ74">
        <v>-0.57450000000000001</v>
      </c>
      <c r="IR74">
        <v>3.83</v>
      </c>
      <c r="IS74">
        <v>3.83</v>
      </c>
      <c r="IT74">
        <v>0</v>
      </c>
      <c r="IU74">
        <v>31</v>
      </c>
      <c r="IV74">
        <v>7.75</v>
      </c>
      <c r="IW74">
        <v>1056.97</v>
      </c>
      <c r="IX74">
        <v>264.24250000000001</v>
      </c>
      <c r="IY74">
        <v>1198.78</v>
      </c>
      <c r="IZ74">
        <v>1056.97</v>
      </c>
      <c r="JA74">
        <v>141.81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7771.9935999999998</v>
      </c>
      <c r="JK74">
        <v>8683.1510999999991</v>
      </c>
      <c r="JL74" t="s">
        <v>883</v>
      </c>
      <c r="JM74">
        <v>-7.711E-3</v>
      </c>
      <c r="JN74">
        <v>0</v>
      </c>
      <c r="JO74">
        <v>426.27</v>
      </c>
      <c r="JP74">
        <v>14</v>
      </c>
      <c r="JQ74">
        <v>0.7</v>
      </c>
      <c r="JR74">
        <v>43954.6104003125</v>
      </c>
      <c r="JS74">
        <v>1</v>
      </c>
      <c r="JT74">
        <v>2</v>
      </c>
    </row>
    <row r="75" spans="1:280" x14ac:dyDescent="0.25">
      <c r="A75">
        <v>4729</v>
      </c>
      <c r="B75">
        <v>1977</v>
      </c>
      <c r="D75" t="s">
        <v>137</v>
      </c>
      <c r="E75" t="s">
        <v>140</v>
      </c>
      <c r="F75" t="s">
        <v>916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T75">
        <v>0</v>
      </c>
      <c r="U75">
        <v>0</v>
      </c>
      <c r="V75" t="s">
        <v>875</v>
      </c>
      <c r="W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G75">
        <v>0</v>
      </c>
      <c r="AH75">
        <v>0</v>
      </c>
      <c r="AI75">
        <v>0</v>
      </c>
      <c r="AJ75">
        <v>0</v>
      </c>
      <c r="AL75">
        <v>0</v>
      </c>
      <c r="AM75">
        <v>0</v>
      </c>
      <c r="AN75">
        <v>0</v>
      </c>
      <c r="AO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X75">
        <v>0</v>
      </c>
      <c r="AY75">
        <v>0</v>
      </c>
      <c r="AZ75">
        <v>0</v>
      </c>
      <c r="BB75">
        <v>0</v>
      </c>
      <c r="BC75">
        <v>0</v>
      </c>
      <c r="BD75">
        <v>0</v>
      </c>
      <c r="BF75">
        <v>0</v>
      </c>
      <c r="BG75">
        <v>0</v>
      </c>
      <c r="BH75">
        <v>915.06500000000005</v>
      </c>
      <c r="BI75">
        <v>0</v>
      </c>
      <c r="BL75">
        <v>915.06500000000005</v>
      </c>
      <c r="BN75" t="s">
        <v>876</v>
      </c>
      <c r="BO75">
        <v>0</v>
      </c>
      <c r="BP75">
        <v>0</v>
      </c>
      <c r="BQ75">
        <v>0</v>
      </c>
      <c r="BR75">
        <v>0</v>
      </c>
      <c r="BS75">
        <v>0</v>
      </c>
      <c r="BT75" t="s">
        <v>877</v>
      </c>
      <c r="BU75" t="s">
        <v>877</v>
      </c>
      <c r="BV75" t="s">
        <v>877</v>
      </c>
      <c r="BW75" t="s">
        <v>877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888.98</v>
      </c>
      <c r="CK75">
        <v>888.98</v>
      </c>
      <c r="CL75">
        <v>0</v>
      </c>
      <c r="CM75">
        <v>0</v>
      </c>
      <c r="CN75" t="s">
        <v>878</v>
      </c>
      <c r="CO75">
        <v>888.98</v>
      </c>
      <c r="CQ75">
        <v>888.98</v>
      </c>
      <c r="CR75">
        <v>0</v>
      </c>
      <c r="CS75">
        <v>0</v>
      </c>
      <c r="CT75">
        <v>0</v>
      </c>
      <c r="CU75">
        <v>0</v>
      </c>
      <c r="CV75">
        <v>3.74</v>
      </c>
      <c r="CW75">
        <v>1.87</v>
      </c>
      <c r="CY75">
        <v>3.74</v>
      </c>
      <c r="CZ75">
        <v>0</v>
      </c>
      <c r="DA75">
        <v>0</v>
      </c>
      <c r="DB75">
        <v>0</v>
      </c>
      <c r="DD75">
        <v>0</v>
      </c>
      <c r="DE75">
        <v>0</v>
      </c>
      <c r="DF75">
        <v>0</v>
      </c>
      <c r="DG75">
        <v>0</v>
      </c>
      <c r="DI75">
        <v>0</v>
      </c>
      <c r="DJ75">
        <v>0</v>
      </c>
      <c r="DK75">
        <v>0</v>
      </c>
      <c r="DL75">
        <v>0</v>
      </c>
      <c r="DM75">
        <v>96.86</v>
      </c>
      <c r="DN75">
        <v>24.215</v>
      </c>
      <c r="DP75">
        <v>96.86</v>
      </c>
      <c r="DQ75">
        <v>0</v>
      </c>
      <c r="DR75">
        <v>0</v>
      </c>
      <c r="DT75">
        <v>0</v>
      </c>
      <c r="DU75">
        <v>0</v>
      </c>
      <c r="DV75">
        <v>0</v>
      </c>
      <c r="DX75">
        <v>0</v>
      </c>
      <c r="DY75">
        <v>0</v>
      </c>
      <c r="DZ75">
        <v>906.32749999999999</v>
      </c>
      <c r="EA75">
        <v>915.06500000000005</v>
      </c>
      <c r="ED75">
        <v>915.06500000000005</v>
      </c>
      <c r="EF75" t="s">
        <v>879</v>
      </c>
      <c r="EG75">
        <v>-1.3934E-2</v>
      </c>
      <c r="EH75">
        <v>0</v>
      </c>
      <c r="EI75">
        <v>0</v>
      </c>
      <c r="EJ75">
        <v>0</v>
      </c>
      <c r="EK75">
        <v>0</v>
      </c>
      <c r="EL75" t="s">
        <v>877</v>
      </c>
      <c r="EM75" t="s">
        <v>877</v>
      </c>
      <c r="EN75" t="s">
        <v>877</v>
      </c>
      <c r="EO75" t="s">
        <v>877</v>
      </c>
      <c r="EQ75">
        <v>0</v>
      </c>
      <c r="ER75" s="22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872.85</v>
      </c>
      <c r="FC75">
        <v>872.85</v>
      </c>
      <c r="FD75">
        <v>0</v>
      </c>
      <c r="FE75">
        <v>0</v>
      </c>
      <c r="FF75" t="s">
        <v>880</v>
      </c>
      <c r="FG75">
        <v>872.85</v>
      </c>
      <c r="FI75">
        <v>872.85</v>
      </c>
      <c r="FJ75">
        <v>0</v>
      </c>
      <c r="FK75">
        <v>0</v>
      </c>
      <c r="FL75">
        <v>0</v>
      </c>
      <c r="FM75">
        <v>0</v>
      </c>
      <c r="FN75">
        <v>6.07</v>
      </c>
      <c r="FO75">
        <v>3.0350000000000001</v>
      </c>
      <c r="FQ75">
        <v>6.07</v>
      </c>
      <c r="FR75">
        <v>0</v>
      </c>
      <c r="FS75">
        <v>0</v>
      </c>
      <c r="FT75">
        <v>0</v>
      </c>
      <c r="FV75">
        <v>0</v>
      </c>
      <c r="FW75">
        <v>0</v>
      </c>
      <c r="FX75">
        <v>0</v>
      </c>
      <c r="FY75">
        <v>0</v>
      </c>
      <c r="GA75">
        <v>0</v>
      </c>
      <c r="GB75">
        <v>0</v>
      </c>
      <c r="GC75">
        <v>0</v>
      </c>
      <c r="GD75">
        <v>0</v>
      </c>
      <c r="GE75">
        <v>121.77</v>
      </c>
      <c r="GF75">
        <v>30.442499999999999</v>
      </c>
      <c r="GH75">
        <v>121.77</v>
      </c>
      <c r="GI75">
        <v>0</v>
      </c>
      <c r="GJ75">
        <v>0</v>
      </c>
      <c r="GL75">
        <v>0</v>
      </c>
      <c r="GM75">
        <v>0</v>
      </c>
      <c r="GN75">
        <v>0</v>
      </c>
      <c r="GP75">
        <v>0</v>
      </c>
      <c r="GQ75">
        <v>0</v>
      </c>
      <c r="GR75">
        <v>911.15750000000003</v>
      </c>
      <c r="GS75">
        <v>906.32749999999999</v>
      </c>
      <c r="GV75">
        <v>911.15750000000003</v>
      </c>
      <c r="GX75" t="s">
        <v>881</v>
      </c>
      <c r="GY75">
        <v>0</v>
      </c>
      <c r="GZ75">
        <v>0</v>
      </c>
      <c r="HA75">
        <v>0</v>
      </c>
      <c r="HB75">
        <v>0</v>
      </c>
      <c r="HC75">
        <v>0</v>
      </c>
      <c r="HD75" t="s">
        <v>877</v>
      </c>
      <c r="HE75" t="s">
        <v>877</v>
      </c>
      <c r="HF75" t="s">
        <v>877</v>
      </c>
      <c r="HG75" t="s">
        <v>877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870.96</v>
      </c>
      <c r="HU75">
        <v>870.96</v>
      </c>
      <c r="HV75">
        <v>0</v>
      </c>
      <c r="HW75">
        <v>0</v>
      </c>
      <c r="HX75" t="s">
        <v>882</v>
      </c>
      <c r="HY75">
        <v>870.96</v>
      </c>
      <c r="IA75">
        <v>870.96</v>
      </c>
      <c r="IB75">
        <v>0</v>
      </c>
      <c r="IC75">
        <v>0</v>
      </c>
      <c r="ID75">
        <v>0</v>
      </c>
      <c r="IE75">
        <v>0</v>
      </c>
      <c r="IF75">
        <v>7.63</v>
      </c>
      <c r="IG75">
        <v>3.8149999999999999</v>
      </c>
      <c r="II75">
        <v>7.63</v>
      </c>
      <c r="IJ75">
        <v>0</v>
      </c>
      <c r="IK75">
        <v>0.93</v>
      </c>
      <c r="IL75">
        <v>0.93</v>
      </c>
      <c r="IN75">
        <v>0.93</v>
      </c>
      <c r="IO75">
        <v>0</v>
      </c>
      <c r="IP75">
        <v>0</v>
      </c>
      <c r="IQ75">
        <v>0</v>
      </c>
      <c r="IS75">
        <v>0</v>
      </c>
      <c r="IT75">
        <v>0</v>
      </c>
      <c r="IU75">
        <v>0</v>
      </c>
      <c r="IV75">
        <v>0</v>
      </c>
      <c r="IW75">
        <v>141.81</v>
      </c>
      <c r="IX75">
        <v>35.452500000000001</v>
      </c>
      <c r="IZ75">
        <v>141.81</v>
      </c>
      <c r="JA75">
        <v>0</v>
      </c>
      <c r="JB75">
        <v>0</v>
      </c>
      <c r="JD75">
        <v>0</v>
      </c>
      <c r="JE75">
        <v>0</v>
      </c>
      <c r="JF75">
        <v>0</v>
      </c>
      <c r="JH75">
        <v>0</v>
      </c>
      <c r="JI75">
        <v>0</v>
      </c>
      <c r="JJ75">
        <v>911.15750000000003</v>
      </c>
      <c r="JL75" t="s">
        <v>883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43954.6104003125</v>
      </c>
      <c r="JS75">
        <v>1</v>
      </c>
      <c r="JT75">
        <v>3</v>
      </c>
    </row>
    <row r="76" spans="1:280" x14ac:dyDescent="0.25">
      <c r="A76">
        <v>1978</v>
      </c>
      <c r="B76">
        <v>1978</v>
      </c>
      <c r="C76" t="s">
        <v>141</v>
      </c>
      <c r="D76" t="s">
        <v>137</v>
      </c>
      <c r="E76" t="s">
        <v>142</v>
      </c>
      <c r="G76">
        <v>1975</v>
      </c>
      <c r="H76">
        <v>9023000</v>
      </c>
      <c r="I76">
        <v>10500</v>
      </c>
      <c r="J76">
        <v>0</v>
      </c>
      <c r="K76">
        <v>14500</v>
      </c>
      <c r="L76">
        <v>0</v>
      </c>
      <c r="M76">
        <v>0</v>
      </c>
      <c r="N76">
        <v>0</v>
      </c>
      <c r="O76">
        <v>0</v>
      </c>
      <c r="P76">
        <v>16.37</v>
      </c>
      <c r="Q76">
        <v>844000</v>
      </c>
      <c r="R76">
        <v>1140</v>
      </c>
      <c r="S76">
        <v>1140</v>
      </c>
      <c r="T76">
        <v>1140</v>
      </c>
      <c r="U76">
        <v>0</v>
      </c>
      <c r="V76" t="s">
        <v>875</v>
      </c>
      <c r="W76">
        <v>1140</v>
      </c>
      <c r="X76">
        <v>1140</v>
      </c>
      <c r="Y76">
        <v>1140</v>
      </c>
      <c r="Z76">
        <v>0</v>
      </c>
      <c r="AA76">
        <v>123</v>
      </c>
      <c r="AB76">
        <v>123</v>
      </c>
      <c r="AC76">
        <v>0</v>
      </c>
      <c r="AD76">
        <v>17</v>
      </c>
      <c r="AE76">
        <v>8.5</v>
      </c>
      <c r="AF76">
        <v>17</v>
      </c>
      <c r="AG76">
        <v>17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9</v>
      </c>
      <c r="AT76">
        <v>2.25</v>
      </c>
      <c r="AU76">
        <v>57.72</v>
      </c>
      <c r="AV76">
        <v>14.43</v>
      </c>
      <c r="AW76">
        <v>57.72</v>
      </c>
      <c r="AX76">
        <v>57.72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1242.5675000000001</v>
      </c>
      <c r="BI76">
        <v>1288.18</v>
      </c>
      <c r="BJ76">
        <v>1242.5675000000001</v>
      </c>
      <c r="BK76">
        <v>1288.18</v>
      </c>
      <c r="BL76">
        <v>1288.18</v>
      </c>
      <c r="BM76">
        <v>1288.18</v>
      </c>
      <c r="BN76" t="s">
        <v>876</v>
      </c>
      <c r="BO76">
        <v>-1.4890000000000001E-3</v>
      </c>
      <c r="BP76">
        <v>0</v>
      </c>
      <c r="BQ76">
        <v>740.35</v>
      </c>
      <c r="BR76">
        <v>58</v>
      </c>
      <c r="BS76">
        <v>0.7</v>
      </c>
      <c r="BT76" t="s">
        <v>877</v>
      </c>
      <c r="BU76" t="s">
        <v>877</v>
      </c>
      <c r="BV76" t="s">
        <v>877</v>
      </c>
      <c r="BW76" t="s">
        <v>877</v>
      </c>
      <c r="BX76">
        <v>1975</v>
      </c>
      <c r="BY76">
        <v>8650000</v>
      </c>
      <c r="BZ76">
        <v>10500</v>
      </c>
      <c r="CA76">
        <v>0</v>
      </c>
      <c r="CB76">
        <v>14500</v>
      </c>
      <c r="CC76">
        <v>0</v>
      </c>
      <c r="CD76">
        <v>0</v>
      </c>
      <c r="CE76">
        <v>0</v>
      </c>
      <c r="CF76">
        <v>0</v>
      </c>
      <c r="CG76">
        <v>16.37</v>
      </c>
      <c r="CH76">
        <v>775000</v>
      </c>
      <c r="CI76">
        <v>1105.18</v>
      </c>
      <c r="CJ76">
        <v>1105.18</v>
      </c>
      <c r="CK76">
        <v>1105.18</v>
      </c>
      <c r="CL76">
        <v>0</v>
      </c>
      <c r="CM76">
        <v>0</v>
      </c>
      <c r="CN76" t="s">
        <v>878</v>
      </c>
      <c r="CO76">
        <v>1105.18</v>
      </c>
      <c r="CP76">
        <v>1105.18</v>
      </c>
      <c r="CQ76">
        <v>1105.18</v>
      </c>
      <c r="CR76">
        <v>0</v>
      </c>
      <c r="CS76">
        <v>112</v>
      </c>
      <c r="CT76">
        <v>112</v>
      </c>
      <c r="CU76">
        <v>0</v>
      </c>
      <c r="CV76">
        <v>17.8</v>
      </c>
      <c r="CW76">
        <v>8.9</v>
      </c>
      <c r="CX76">
        <v>17.8</v>
      </c>
      <c r="CY76">
        <v>17.8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9</v>
      </c>
      <c r="DL76">
        <v>2.25</v>
      </c>
      <c r="DM76">
        <v>56.95</v>
      </c>
      <c r="DN76">
        <v>14.237500000000001</v>
      </c>
      <c r="DO76">
        <v>56.95</v>
      </c>
      <c r="DP76">
        <v>56.95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1207.335</v>
      </c>
      <c r="EA76">
        <v>1242.5675000000001</v>
      </c>
      <c r="EB76">
        <v>1207.335</v>
      </c>
      <c r="EC76">
        <v>1242.5675000000001</v>
      </c>
      <c r="ED76">
        <v>1242.5675000000001</v>
      </c>
      <c r="EE76">
        <v>1242.5675000000001</v>
      </c>
      <c r="EF76" t="s">
        <v>879</v>
      </c>
      <c r="EG76">
        <v>0</v>
      </c>
      <c r="EH76">
        <v>0</v>
      </c>
      <c r="EI76">
        <v>701.24</v>
      </c>
      <c r="EJ76">
        <v>57</v>
      </c>
      <c r="EK76">
        <v>0.7</v>
      </c>
      <c r="EL76" t="s">
        <v>877</v>
      </c>
      <c r="EM76" t="s">
        <v>877</v>
      </c>
      <c r="EN76" t="s">
        <v>877</v>
      </c>
      <c r="EO76" t="s">
        <v>877</v>
      </c>
      <c r="EP76">
        <v>1975</v>
      </c>
      <c r="EQ76">
        <v>8329663</v>
      </c>
      <c r="ER76" s="22">
        <v>666</v>
      </c>
      <c r="ES76">
        <v>111602</v>
      </c>
      <c r="ET76">
        <v>22175</v>
      </c>
      <c r="EU76">
        <v>0</v>
      </c>
      <c r="EV76">
        <v>0</v>
      </c>
      <c r="EW76">
        <v>0</v>
      </c>
      <c r="EX76">
        <v>0</v>
      </c>
      <c r="EY76">
        <v>16.37</v>
      </c>
      <c r="EZ76">
        <v>731931</v>
      </c>
      <c r="FA76">
        <v>1077.4000000000001</v>
      </c>
      <c r="FB76">
        <v>1077.4000000000001</v>
      </c>
      <c r="FC76">
        <v>1077.4000000000001</v>
      </c>
      <c r="FD76">
        <v>0</v>
      </c>
      <c r="FE76">
        <v>0</v>
      </c>
      <c r="FF76" t="s">
        <v>880</v>
      </c>
      <c r="FG76">
        <v>1077.4000000000001</v>
      </c>
      <c r="FH76">
        <v>1077.4000000000001</v>
      </c>
      <c r="FI76">
        <v>1077.4000000000001</v>
      </c>
      <c r="FJ76">
        <v>0</v>
      </c>
      <c r="FK76">
        <v>103</v>
      </c>
      <c r="FL76">
        <v>103</v>
      </c>
      <c r="FM76">
        <v>0</v>
      </c>
      <c r="FN76">
        <v>14.86</v>
      </c>
      <c r="FO76">
        <v>7.43</v>
      </c>
      <c r="FP76">
        <v>14.86</v>
      </c>
      <c r="FQ76">
        <v>14.86</v>
      </c>
      <c r="FR76">
        <v>0</v>
      </c>
      <c r="FS76">
        <v>0.11</v>
      </c>
      <c r="FT76">
        <v>0.11</v>
      </c>
      <c r="FU76">
        <v>0.11</v>
      </c>
      <c r="FV76">
        <v>0.11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1</v>
      </c>
      <c r="GD76">
        <v>0.25</v>
      </c>
      <c r="GE76">
        <v>76.58</v>
      </c>
      <c r="GF76">
        <v>19.145</v>
      </c>
      <c r="GG76">
        <v>76.58</v>
      </c>
      <c r="GH76">
        <v>76.58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1195.8525</v>
      </c>
      <c r="GS76">
        <v>1207.335</v>
      </c>
      <c r="GT76">
        <v>1195.8525</v>
      </c>
      <c r="GU76">
        <v>1207.335</v>
      </c>
      <c r="GV76">
        <v>1207.335</v>
      </c>
      <c r="GW76">
        <v>1207.335</v>
      </c>
      <c r="GX76" t="s">
        <v>881</v>
      </c>
      <c r="GY76">
        <v>0</v>
      </c>
      <c r="GZ76">
        <v>0</v>
      </c>
      <c r="HA76">
        <v>679.35</v>
      </c>
      <c r="HB76">
        <v>54</v>
      </c>
      <c r="HC76">
        <v>0.7</v>
      </c>
      <c r="HD76" t="s">
        <v>877</v>
      </c>
      <c r="HE76" t="s">
        <v>877</v>
      </c>
      <c r="HF76" t="s">
        <v>877</v>
      </c>
      <c r="HG76" t="s">
        <v>877</v>
      </c>
      <c r="HH76">
        <v>1975</v>
      </c>
      <c r="HI76">
        <v>8013836</v>
      </c>
      <c r="HJ76">
        <v>0</v>
      </c>
      <c r="HK76">
        <v>102634</v>
      </c>
      <c r="HL76">
        <v>23694</v>
      </c>
      <c r="HM76">
        <v>0</v>
      </c>
      <c r="HN76">
        <v>0</v>
      </c>
      <c r="HO76">
        <v>0</v>
      </c>
      <c r="HP76">
        <v>0</v>
      </c>
      <c r="HQ76">
        <v>15.22</v>
      </c>
      <c r="HR76">
        <v>791599</v>
      </c>
      <c r="HS76">
        <v>1055.1300000000001</v>
      </c>
      <c r="HT76">
        <v>1055.1300000000001</v>
      </c>
      <c r="HU76">
        <v>1055.1300000000001</v>
      </c>
      <c r="HV76">
        <v>0</v>
      </c>
      <c r="HW76">
        <v>0</v>
      </c>
      <c r="HX76" t="s">
        <v>882</v>
      </c>
      <c r="HY76">
        <v>1055.1300000000001</v>
      </c>
      <c r="HZ76">
        <v>1055.1300000000001</v>
      </c>
      <c r="IA76">
        <v>1055.1300000000001</v>
      </c>
      <c r="IB76">
        <v>0</v>
      </c>
      <c r="IC76">
        <v>103</v>
      </c>
      <c r="ID76">
        <v>103</v>
      </c>
      <c r="IE76">
        <v>0</v>
      </c>
      <c r="IF76">
        <v>21.55</v>
      </c>
      <c r="IG76">
        <v>10.775</v>
      </c>
      <c r="IH76">
        <v>21.55</v>
      </c>
      <c r="II76">
        <v>21.55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0</v>
      </c>
      <c r="IT76">
        <v>0</v>
      </c>
      <c r="IU76">
        <v>0</v>
      </c>
      <c r="IV76">
        <v>0</v>
      </c>
      <c r="IW76">
        <v>107.79</v>
      </c>
      <c r="IX76">
        <v>26.947500000000002</v>
      </c>
      <c r="IY76">
        <v>107.79</v>
      </c>
      <c r="IZ76">
        <v>107.79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0</v>
      </c>
      <c r="JG76">
        <v>0</v>
      </c>
      <c r="JH76">
        <v>0</v>
      </c>
      <c r="JI76">
        <v>0</v>
      </c>
      <c r="JJ76">
        <v>1195.8525</v>
      </c>
      <c r="JK76">
        <v>1195.8525</v>
      </c>
      <c r="JL76" t="s">
        <v>883</v>
      </c>
      <c r="JM76">
        <v>-5.8999999999999998E-5</v>
      </c>
      <c r="JN76">
        <v>0</v>
      </c>
      <c r="JO76">
        <v>750.24</v>
      </c>
      <c r="JP76">
        <v>67</v>
      </c>
      <c r="JQ76">
        <v>0.7</v>
      </c>
      <c r="JR76">
        <v>43954.6104003125</v>
      </c>
      <c r="JS76">
        <v>1</v>
      </c>
      <c r="JT76">
        <v>2</v>
      </c>
    </row>
    <row r="77" spans="1:280" x14ac:dyDescent="0.25">
      <c r="A77">
        <v>1990</v>
      </c>
      <c r="B77">
        <v>1990</v>
      </c>
      <c r="C77" t="s">
        <v>143</v>
      </c>
      <c r="D77" t="s">
        <v>144</v>
      </c>
      <c r="E77" t="s">
        <v>145</v>
      </c>
      <c r="G77">
        <v>1980</v>
      </c>
      <c r="H77">
        <v>1415000</v>
      </c>
      <c r="I77">
        <v>50000</v>
      </c>
      <c r="J77">
        <v>0</v>
      </c>
      <c r="K77">
        <v>15000</v>
      </c>
      <c r="L77">
        <v>0</v>
      </c>
      <c r="M77">
        <v>0</v>
      </c>
      <c r="N77">
        <v>0</v>
      </c>
      <c r="O77">
        <v>0</v>
      </c>
      <c r="P77">
        <v>8.0299999999999994</v>
      </c>
      <c r="Q77">
        <v>320000</v>
      </c>
      <c r="R77">
        <v>625</v>
      </c>
      <c r="S77">
        <v>625</v>
      </c>
      <c r="T77">
        <v>625</v>
      </c>
      <c r="U77">
        <v>0</v>
      </c>
      <c r="V77" t="s">
        <v>875</v>
      </c>
      <c r="W77">
        <v>625</v>
      </c>
      <c r="X77">
        <v>625</v>
      </c>
      <c r="Y77">
        <v>625</v>
      </c>
      <c r="Z77">
        <v>0</v>
      </c>
      <c r="AA77">
        <v>88</v>
      </c>
      <c r="AB77">
        <v>68.75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7</v>
      </c>
      <c r="AT77">
        <v>1.75</v>
      </c>
      <c r="AU77">
        <v>118</v>
      </c>
      <c r="AV77">
        <v>29.5</v>
      </c>
      <c r="AW77">
        <v>118</v>
      </c>
      <c r="AX77">
        <v>118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87.52</v>
      </c>
      <c r="BE77">
        <v>87.52</v>
      </c>
      <c r="BF77">
        <v>87.52</v>
      </c>
      <c r="BG77">
        <v>0</v>
      </c>
      <c r="BH77">
        <v>821.50789999999995</v>
      </c>
      <c r="BI77">
        <v>812.52</v>
      </c>
      <c r="BJ77">
        <v>821.50789999999995</v>
      </c>
      <c r="BK77">
        <v>812.52</v>
      </c>
      <c r="BL77">
        <v>821.50789999999995</v>
      </c>
      <c r="BM77">
        <v>821.50789999999995</v>
      </c>
      <c r="BN77" t="s">
        <v>876</v>
      </c>
      <c r="BO77">
        <v>-3.686E-3</v>
      </c>
      <c r="BP77">
        <v>0</v>
      </c>
      <c r="BQ77">
        <v>512</v>
      </c>
      <c r="BR77">
        <v>24</v>
      </c>
      <c r="BS77">
        <v>0.7</v>
      </c>
      <c r="BT77" t="s">
        <v>877</v>
      </c>
      <c r="BU77" t="s">
        <v>877</v>
      </c>
      <c r="BV77" t="s">
        <v>877</v>
      </c>
      <c r="BW77" t="s">
        <v>877</v>
      </c>
      <c r="BX77">
        <v>1980</v>
      </c>
      <c r="BY77">
        <v>1415000</v>
      </c>
      <c r="BZ77">
        <v>50000</v>
      </c>
      <c r="CA77">
        <v>0</v>
      </c>
      <c r="CB77">
        <v>15000</v>
      </c>
      <c r="CC77">
        <v>0</v>
      </c>
      <c r="CD77">
        <v>0</v>
      </c>
      <c r="CE77">
        <v>0</v>
      </c>
      <c r="CF77">
        <v>0</v>
      </c>
      <c r="CG77">
        <v>8.0299999999999994</v>
      </c>
      <c r="CH77">
        <v>320000</v>
      </c>
      <c r="CI77">
        <v>632.89</v>
      </c>
      <c r="CJ77">
        <v>632.89</v>
      </c>
      <c r="CK77">
        <v>632.89</v>
      </c>
      <c r="CL77">
        <v>0</v>
      </c>
      <c r="CM77">
        <v>0</v>
      </c>
      <c r="CN77" t="s">
        <v>878</v>
      </c>
      <c r="CO77">
        <v>632.89</v>
      </c>
      <c r="CP77">
        <v>632.89</v>
      </c>
      <c r="CQ77">
        <v>632.89</v>
      </c>
      <c r="CR77">
        <v>0</v>
      </c>
      <c r="CS77">
        <v>88</v>
      </c>
      <c r="CT77">
        <v>69.617900000000006</v>
      </c>
      <c r="CU77">
        <v>0</v>
      </c>
      <c r="CV77">
        <v>0.46</v>
      </c>
      <c r="CW77">
        <v>0.23</v>
      </c>
      <c r="CX77">
        <v>0.46</v>
      </c>
      <c r="CY77">
        <v>0.46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7</v>
      </c>
      <c r="DL77">
        <v>1.75</v>
      </c>
      <c r="DM77">
        <v>118</v>
      </c>
      <c r="DN77">
        <v>29.5</v>
      </c>
      <c r="DO77">
        <v>118</v>
      </c>
      <c r="DP77">
        <v>118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87.52</v>
      </c>
      <c r="DW77">
        <v>87.52</v>
      </c>
      <c r="DX77">
        <v>87.52</v>
      </c>
      <c r="DY77">
        <v>0</v>
      </c>
      <c r="DZ77">
        <v>791.18430000000001</v>
      </c>
      <c r="EA77">
        <v>821.50789999999995</v>
      </c>
      <c r="EB77">
        <v>791.18430000000001</v>
      </c>
      <c r="EC77">
        <v>821.50789999999995</v>
      </c>
      <c r="ED77">
        <v>821.50789999999995</v>
      </c>
      <c r="EE77">
        <v>821.50789999999995</v>
      </c>
      <c r="EF77" t="s">
        <v>879</v>
      </c>
      <c r="EG77">
        <v>-1.6025000000000001E-2</v>
      </c>
      <c r="EH77">
        <v>0</v>
      </c>
      <c r="EI77">
        <v>497.51</v>
      </c>
      <c r="EJ77">
        <v>25</v>
      </c>
      <c r="EK77">
        <v>0.7</v>
      </c>
      <c r="EL77" t="s">
        <v>877</v>
      </c>
      <c r="EM77" t="s">
        <v>877</v>
      </c>
      <c r="EN77" t="s">
        <v>877</v>
      </c>
      <c r="EO77" t="s">
        <v>877</v>
      </c>
      <c r="EP77">
        <v>1980</v>
      </c>
      <c r="EQ77">
        <v>1400848</v>
      </c>
      <c r="ER77" s="22">
        <v>62986</v>
      </c>
      <c r="ES77">
        <v>59366</v>
      </c>
      <c r="ET77">
        <v>9015</v>
      </c>
      <c r="EU77">
        <v>0</v>
      </c>
      <c r="EV77">
        <v>0</v>
      </c>
      <c r="EW77">
        <v>0</v>
      </c>
      <c r="EX77">
        <v>0</v>
      </c>
      <c r="EY77">
        <v>8.0299999999999994</v>
      </c>
      <c r="EZ77">
        <v>356107</v>
      </c>
      <c r="FA77">
        <v>607.13</v>
      </c>
      <c r="FB77">
        <v>607.13</v>
      </c>
      <c r="FC77">
        <v>607.13</v>
      </c>
      <c r="FD77">
        <v>0</v>
      </c>
      <c r="FE77">
        <v>0</v>
      </c>
      <c r="FF77" t="s">
        <v>880</v>
      </c>
      <c r="FG77">
        <v>607.13</v>
      </c>
      <c r="FH77">
        <v>607.13</v>
      </c>
      <c r="FI77">
        <v>607.13</v>
      </c>
      <c r="FJ77">
        <v>0</v>
      </c>
      <c r="FK77">
        <v>84</v>
      </c>
      <c r="FL77">
        <v>66.784300000000002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5</v>
      </c>
      <c r="GD77">
        <v>1.25</v>
      </c>
      <c r="GE77">
        <v>114</v>
      </c>
      <c r="GF77">
        <v>28.5</v>
      </c>
      <c r="GG77">
        <v>114</v>
      </c>
      <c r="GH77">
        <v>114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87.52</v>
      </c>
      <c r="GO77">
        <v>87.52</v>
      </c>
      <c r="GP77">
        <v>87.52</v>
      </c>
      <c r="GQ77">
        <v>0</v>
      </c>
      <c r="GR77">
        <v>787.28</v>
      </c>
      <c r="GS77">
        <v>791.18430000000001</v>
      </c>
      <c r="GT77">
        <v>787.28</v>
      </c>
      <c r="GU77">
        <v>791.18430000000001</v>
      </c>
      <c r="GV77">
        <v>791.18430000000001</v>
      </c>
      <c r="GW77">
        <v>791.18430000000001</v>
      </c>
      <c r="GX77" t="s">
        <v>881</v>
      </c>
      <c r="GY77">
        <v>-9.887E-3</v>
      </c>
      <c r="GZ77">
        <v>0</v>
      </c>
      <c r="HA77">
        <v>586.54</v>
      </c>
      <c r="HB77">
        <v>40</v>
      </c>
      <c r="HC77">
        <v>0.7</v>
      </c>
      <c r="HD77" t="s">
        <v>877</v>
      </c>
      <c r="HE77" t="s">
        <v>877</v>
      </c>
      <c r="HF77" t="s">
        <v>877</v>
      </c>
      <c r="HG77" t="s">
        <v>877</v>
      </c>
      <c r="HH77">
        <v>1980</v>
      </c>
      <c r="HI77">
        <v>1313867</v>
      </c>
      <c r="HJ77">
        <v>72674</v>
      </c>
      <c r="HK77">
        <v>60958</v>
      </c>
      <c r="HL77">
        <v>15568</v>
      </c>
      <c r="HM77">
        <v>0</v>
      </c>
      <c r="HN77">
        <v>0</v>
      </c>
      <c r="HO77">
        <v>0</v>
      </c>
      <c r="HP77">
        <v>0</v>
      </c>
      <c r="HQ77">
        <v>8.1</v>
      </c>
      <c r="HR77">
        <v>337764</v>
      </c>
      <c r="HS77">
        <v>611.4</v>
      </c>
      <c r="HT77">
        <v>611.4</v>
      </c>
      <c r="HU77">
        <v>611.4</v>
      </c>
      <c r="HV77">
        <v>0</v>
      </c>
      <c r="HW77">
        <v>0</v>
      </c>
      <c r="HX77" t="s">
        <v>882</v>
      </c>
      <c r="HY77">
        <v>611.4</v>
      </c>
      <c r="HZ77">
        <v>611.4</v>
      </c>
      <c r="IA77">
        <v>611.4</v>
      </c>
      <c r="IB77">
        <v>0</v>
      </c>
      <c r="IC77">
        <v>67</v>
      </c>
      <c r="ID77">
        <v>67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3</v>
      </c>
      <c r="IV77">
        <v>0.75</v>
      </c>
      <c r="IW77">
        <v>85</v>
      </c>
      <c r="IX77">
        <v>21.25</v>
      </c>
      <c r="IY77">
        <v>85</v>
      </c>
      <c r="IZ77">
        <v>85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86.88</v>
      </c>
      <c r="JG77">
        <v>86.88</v>
      </c>
      <c r="JH77">
        <v>86.88</v>
      </c>
      <c r="JI77">
        <v>0</v>
      </c>
      <c r="JJ77">
        <v>787.28</v>
      </c>
      <c r="JK77">
        <v>787.28</v>
      </c>
      <c r="JL77" t="s">
        <v>883</v>
      </c>
      <c r="JM77">
        <v>0</v>
      </c>
      <c r="JN77">
        <v>0</v>
      </c>
      <c r="JO77">
        <v>552.44000000000005</v>
      </c>
      <c r="JP77">
        <v>41</v>
      </c>
      <c r="JQ77">
        <v>0.7</v>
      </c>
      <c r="JR77">
        <v>43954.6104003125</v>
      </c>
      <c r="JS77">
        <v>1</v>
      </c>
      <c r="JT77">
        <v>2</v>
      </c>
    </row>
    <row r="78" spans="1:280" x14ac:dyDescent="0.25">
      <c r="A78">
        <v>1991</v>
      </c>
      <c r="B78">
        <v>1991</v>
      </c>
      <c r="C78" t="s">
        <v>146</v>
      </c>
      <c r="D78" t="s">
        <v>144</v>
      </c>
      <c r="E78" t="s">
        <v>147</v>
      </c>
      <c r="G78">
        <v>1980</v>
      </c>
      <c r="H78">
        <v>16993000</v>
      </c>
      <c r="I78">
        <v>110000</v>
      </c>
      <c r="J78">
        <v>0</v>
      </c>
      <c r="K78">
        <v>85000</v>
      </c>
      <c r="L78">
        <v>0</v>
      </c>
      <c r="M78">
        <v>0</v>
      </c>
      <c r="N78">
        <v>0</v>
      </c>
      <c r="O78">
        <v>0</v>
      </c>
      <c r="P78">
        <v>13.07</v>
      </c>
      <c r="Q78">
        <v>3820000</v>
      </c>
      <c r="R78">
        <v>5925</v>
      </c>
      <c r="S78">
        <v>5925</v>
      </c>
      <c r="T78">
        <v>5925</v>
      </c>
      <c r="U78">
        <v>0</v>
      </c>
      <c r="V78" t="s">
        <v>875</v>
      </c>
      <c r="W78">
        <v>5925</v>
      </c>
      <c r="X78">
        <v>5925</v>
      </c>
      <c r="Y78">
        <v>5925</v>
      </c>
      <c r="Z78">
        <v>0</v>
      </c>
      <c r="AA78">
        <v>733</v>
      </c>
      <c r="AB78">
        <v>651.75</v>
      </c>
      <c r="AC78">
        <v>8.1</v>
      </c>
      <c r="AD78">
        <v>41</v>
      </c>
      <c r="AE78">
        <v>20.5</v>
      </c>
      <c r="AF78">
        <v>41</v>
      </c>
      <c r="AG78">
        <v>41</v>
      </c>
      <c r="AH78">
        <v>0</v>
      </c>
      <c r="AI78">
        <v>6</v>
      </c>
      <c r="AJ78">
        <v>6</v>
      </c>
      <c r="AK78">
        <v>6</v>
      </c>
      <c r="AL78">
        <v>6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115</v>
      </c>
      <c r="AT78">
        <v>28.75</v>
      </c>
      <c r="AU78">
        <v>913.47</v>
      </c>
      <c r="AV78">
        <v>228.36750000000001</v>
      </c>
      <c r="AW78">
        <v>913.47</v>
      </c>
      <c r="AX78">
        <v>913.47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6722.9085999999998</v>
      </c>
      <c r="BI78">
        <v>6868.4674999999997</v>
      </c>
      <c r="BJ78">
        <v>6918.6561000000002</v>
      </c>
      <c r="BK78">
        <v>6868.4674999999997</v>
      </c>
      <c r="BL78">
        <v>6868.4674999999997</v>
      </c>
      <c r="BM78">
        <v>6918.6561000000002</v>
      </c>
      <c r="BN78" t="s">
        <v>876</v>
      </c>
      <c r="BO78">
        <v>-6.8079999999999998E-3</v>
      </c>
      <c r="BP78">
        <v>0</v>
      </c>
      <c r="BQ78">
        <v>644.73</v>
      </c>
      <c r="BR78">
        <v>46</v>
      </c>
      <c r="BS78">
        <v>0.7</v>
      </c>
      <c r="BT78" t="s">
        <v>877</v>
      </c>
      <c r="BU78" t="s">
        <v>877</v>
      </c>
      <c r="BV78" t="s">
        <v>877</v>
      </c>
      <c r="BW78" t="s">
        <v>877</v>
      </c>
      <c r="BX78">
        <v>1980</v>
      </c>
      <c r="BY78">
        <v>16498000</v>
      </c>
      <c r="BZ78">
        <v>110000</v>
      </c>
      <c r="CA78">
        <v>0</v>
      </c>
      <c r="CB78">
        <v>85000</v>
      </c>
      <c r="CC78">
        <v>0</v>
      </c>
      <c r="CD78">
        <v>0</v>
      </c>
      <c r="CE78">
        <v>0</v>
      </c>
      <c r="CF78">
        <v>0</v>
      </c>
      <c r="CG78">
        <v>13.07</v>
      </c>
      <c r="CH78">
        <v>3735000</v>
      </c>
      <c r="CI78">
        <v>5784.23</v>
      </c>
      <c r="CJ78">
        <v>5968.51</v>
      </c>
      <c r="CK78">
        <v>5784.23</v>
      </c>
      <c r="CL78">
        <v>184.28</v>
      </c>
      <c r="CM78">
        <v>0</v>
      </c>
      <c r="CN78" t="s">
        <v>878</v>
      </c>
      <c r="CO78">
        <v>5784.23</v>
      </c>
      <c r="CP78">
        <v>5968.51</v>
      </c>
      <c r="CQ78">
        <v>5784.23</v>
      </c>
      <c r="CR78">
        <v>184.28</v>
      </c>
      <c r="CS78">
        <v>733</v>
      </c>
      <c r="CT78">
        <v>656.53610000000003</v>
      </c>
      <c r="CU78">
        <v>8.1</v>
      </c>
      <c r="CV78">
        <v>36.39</v>
      </c>
      <c r="CW78">
        <v>18.195</v>
      </c>
      <c r="CX78">
        <v>36.39</v>
      </c>
      <c r="CY78">
        <v>36.39</v>
      </c>
      <c r="CZ78">
        <v>0</v>
      </c>
      <c r="DA78">
        <v>4.25</v>
      </c>
      <c r="DB78">
        <v>4.25</v>
      </c>
      <c r="DC78">
        <v>8.52</v>
      </c>
      <c r="DD78">
        <v>4.25</v>
      </c>
      <c r="DE78">
        <v>4.2699999999999996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115</v>
      </c>
      <c r="DL78">
        <v>28.75</v>
      </c>
      <c r="DM78">
        <v>891.39</v>
      </c>
      <c r="DN78">
        <v>222.8475</v>
      </c>
      <c r="DO78">
        <v>920.18</v>
      </c>
      <c r="DP78">
        <v>891.39</v>
      </c>
      <c r="DQ78">
        <v>28.79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6714.8613999999998</v>
      </c>
      <c r="EA78">
        <v>6722.9085999999998</v>
      </c>
      <c r="EB78">
        <v>6908.1839</v>
      </c>
      <c r="EC78">
        <v>6918.6561000000002</v>
      </c>
      <c r="ED78">
        <v>6722.9085999999998</v>
      </c>
      <c r="EE78">
        <v>6918.6561000000002</v>
      </c>
      <c r="EF78" t="s">
        <v>879</v>
      </c>
      <c r="EG78">
        <v>-1.3285999999999999E-2</v>
      </c>
      <c r="EH78">
        <v>0</v>
      </c>
      <c r="EI78">
        <v>617.47</v>
      </c>
      <c r="EJ78">
        <v>46</v>
      </c>
      <c r="EK78">
        <v>0.7</v>
      </c>
      <c r="EL78" t="s">
        <v>877</v>
      </c>
      <c r="EM78" t="s">
        <v>877</v>
      </c>
      <c r="EN78" t="s">
        <v>877</v>
      </c>
      <c r="EO78" t="s">
        <v>877</v>
      </c>
      <c r="EP78">
        <v>1980</v>
      </c>
      <c r="EQ78">
        <v>16038368</v>
      </c>
      <c r="ER78" s="22">
        <v>646268</v>
      </c>
      <c r="ES78">
        <v>596379</v>
      </c>
      <c r="ET78">
        <v>86758</v>
      </c>
      <c r="EU78">
        <v>0</v>
      </c>
      <c r="EV78">
        <v>0</v>
      </c>
      <c r="EW78">
        <v>0</v>
      </c>
      <c r="EX78">
        <v>0</v>
      </c>
      <c r="EY78">
        <v>13.07</v>
      </c>
      <c r="EZ78">
        <v>3655789</v>
      </c>
      <c r="FA78">
        <v>5757.99</v>
      </c>
      <c r="FB78">
        <v>5939.74</v>
      </c>
      <c r="FC78">
        <v>5757.99</v>
      </c>
      <c r="FD78">
        <v>181.75</v>
      </c>
      <c r="FE78">
        <v>0</v>
      </c>
      <c r="FF78" t="s">
        <v>880</v>
      </c>
      <c r="FG78">
        <v>5757.99</v>
      </c>
      <c r="FH78">
        <v>5939.74</v>
      </c>
      <c r="FI78">
        <v>5757.99</v>
      </c>
      <c r="FJ78">
        <v>181.75</v>
      </c>
      <c r="FK78">
        <v>726</v>
      </c>
      <c r="FL78">
        <v>653.37139999999999</v>
      </c>
      <c r="FM78">
        <v>8.1</v>
      </c>
      <c r="FN78">
        <v>40.97</v>
      </c>
      <c r="FO78">
        <v>20.484999999999999</v>
      </c>
      <c r="FP78">
        <v>40.97</v>
      </c>
      <c r="FQ78">
        <v>40.97</v>
      </c>
      <c r="FR78">
        <v>0</v>
      </c>
      <c r="FS78">
        <v>2.4</v>
      </c>
      <c r="FT78">
        <v>2.4</v>
      </c>
      <c r="FU78">
        <v>6.35</v>
      </c>
      <c r="FV78">
        <v>2.4</v>
      </c>
      <c r="FW78">
        <v>3.95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124</v>
      </c>
      <c r="GD78">
        <v>31</v>
      </c>
      <c r="GE78">
        <v>966.06</v>
      </c>
      <c r="GF78">
        <v>241.51499999999999</v>
      </c>
      <c r="GG78">
        <v>996.55</v>
      </c>
      <c r="GH78">
        <v>966.06</v>
      </c>
      <c r="GI78">
        <v>30.49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6652.3429999999998</v>
      </c>
      <c r="GS78">
        <v>6714.8613999999998</v>
      </c>
      <c r="GT78">
        <v>6838.0379999999996</v>
      </c>
      <c r="GU78">
        <v>6908.1839</v>
      </c>
      <c r="GV78">
        <v>6714.8613999999998</v>
      </c>
      <c r="GW78">
        <v>6908.1839</v>
      </c>
      <c r="GX78" t="s">
        <v>881</v>
      </c>
      <c r="GY78">
        <v>-1.0272E-2</v>
      </c>
      <c r="GZ78">
        <v>0</v>
      </c>
      <c r="HA78">
        <v>615.48</v>
      </c>
      <c r="HB78">
        <v>45</v>
      </c>
      <c r="HC78">
        <v>0.7</v>
      </c>
      <c r="HD78" t="s">
        <v>877</v>
      </c>
      <c r="HE78" t="s">
        <v>877</v>
      </c>
      <c r="HF78" t="s">
        <v>877</v>
      </c>
      <c r="HG78" t="s">
        <v>877</v>
      </c>
      <c r="HH78">
        <v>1980</v>
      </c>
      <c r="HI78">
        <v>15388195</v>
      </c>
      <c r="HJ78">
        <v>682799</v>
      </c>
      <c r="HK78">
        <v>572201</v>
      </c>
      <c r="HL78">
        <v>145795</v>
      </c>
      <c r="HM78">
        <v>0</v>
      </c>
      <c r="HN78">
        <v>0</v>
      </c>
      <c r="HO78">
        <v>0</v>
      </c>
      <c r="HP78">
        <v>0</v>
      </c>
      <c r="HQ78">
        <v>13.14</v>
      </c>
      <c r="HR78">
        <v>3565563</v>
      </c>
      <c r="HS78">
        <v>5713.63</v>
      </c>
      <c r="HT78">
        <v>5884.3</v>
      </c>
      <c r="HU78">
        <v>5713.63</v>
      </c>
      <c r="HV78">
        <v>170.67</v>
      </c>
      <c r="HW78">
        <v>0</v>
      </c>
      <c r="HX78" t="s">
        <v>882</v>
      </c>
      <c r="HY78">
        <v>5713.63</v>
      </c>
      <c r="HZ78">
        <v>5884.3</v>
      </c>
      <c r="IA78">
        <v>5713.63</v>
      </c>
      <c r="IB78">
        <v>170.67</v>
      </c>
      <c r="IC78">
        <v>672</v>
      </c>
      <c r="ID78">
        <v>647.27300000000002</v>
      </c>
      <c r="IE78">
        <v>3.1</v>
      </c>
      <c r="IF78">
        <v>38.96</v>
      </c>
      <c r="IG78">
        <v>19.48</v>
      </c>
      <c r="IH78">
        <v>38.96</v>
      </c>
      <c r="II78">
        <v>38.96</v>
      </c>
      <c r="IJ78">
        <v>0</v>
      </c>
      <c r="IK78">
        <v>2.4700000000000002</v>
      </c>
      <c r="IL78">
        <v>2.4700000000000002</v>
      </c>
      <c r="IM78">
        <v>10.45</v>
      </c>
      <c r="IN78">
        <v>2.4700000000000002</v>
      </c>
      <c r="IO78">
        <v>7.98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122</v>
      </c>
      <c r="IV78">
        <v>30.5</v>
      </c>
      <c r="IW78">
        <v>943.56</v>
      </c>
      <c r="IX78">
        <v>235.89</v>
      </c>
      <c r="IY78">
        <v>971.74</v>
      </c>
      <c r="IZ78">
        <v>943.56</v>
      </c>
      <c r="JA78">
        <v>28.18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6652.3429999999998</v>
      </c>
      <c r="JK78">
        <v>6838.0379999999996</v>
      </c>
      <c r="JL78" t="s">
        <v>883</v>
      </c>
      <c r="JM78">
        <v>-1.1056E-2</v>
      </c>
      <c r="JN78">
        <v>0</v>
      </c>
      <c r="JO78">
        <v>605.95000000000005</v>
      </c>
      <c r="JP78">
        <v>45</v>
      </c>
      <c r="JQ78">
        <v>0.7</v>
      </c>
      <c r="JR78">
        <v>43954.6104003125</v>
      </c>
      <c r="JS78">
        <v>1</v>
      </c>
      <c r="JT78">
        <v>2</v>
      </c>
    </row>
    <row r="79" spans="1:280" x14ac:dyDescent="0.25">
      <c r="A79">
        <v>4391</v>
      </c>
      <c r="B79">
        <v>1991</v>
      </c>
      <c r="D79" t="s">
        <v>144</v>
      </c>
      <c r="E79" t="s">
        <v>147</v>
      </c>
      <c r="F79" t="s">
        <v>917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T79">
        <v>0</v>
      </c>
      <c r="U79">
        <v>0</v>
      </c>
      <c r="V79" t="s">
        <v>875</v>
      </c>
      <c r="W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G79">
        <v>0</v>
      </c>
      <c r="AH79">
        <v>0</v>
      </c>
      <c r="AI79">
        <v>0</v>
      </c>
      <c r="AJ79">
        <v>0</v>
      </c>
      <c r="AL79">
        <v>0</v>
      </c>
      <c r="AM79">
        <v>0</v>
      </c>
      <c r="AN79">
        <v>0</v>
      </c>
      <c r="AO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X79">
        <v>0</v>
      </c>
      <c r="AY79">
        <v>0</v>
      </c>
      <c r="AZ79">
        <v>0</v>
      </c>
      <c r="BB79">
        <v>0</v>
      </c>
      <c r="BC79">
        <v>0</v>
      </c>
      <c r="BD79">
        <v>0</v>
      </c>
      <c r="BF79">
        <v>0</v>
      </c>
      <c r="BG79">
        <v>0</v>
      </c>
      <c r="BH79">
        <v>195.7475</v>
      </c>
      <c r="BI79">
        <v>0</v>
      </c>
      <c r="BL79">
        <v>195.7475</v>
      </c>
      <c r="BN79" t="s">
        <v>876</v>
      </c>
      <c r="BO79">
        <v>0</v>
      </c>
      <c r="BP79">
        <v>0</v>
      </c>
      <c r="BQ79">
        <v>0</v>
      </c>
      <c r="BR79">
        <v>0</v>
      </c>
      <c r="BS79">
        <v>0</v>
      </c>
      <c r="BT79" t="s">
        <v>877</v>
      </c>
      <c r="BU79" t="s">
        <v>877</v>
      </c>
      <c r="BV79" t="s">
        <v>877</v>
      </c>
      <c r="BW79" t="s">
        <v>877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184.28</v>
      </c>
      <c r="CK79">
        <v>184.28</v>
      </c>
      <c r="CL79">
        <v>0</v>
      </c>
      <c r="CM79">
        <v>0</v>
      </c>
      <c r="CN79" t="s">
        <v>878</v>
      </c>
      <c r="CO79">
        <v>184.28</v>
      </c>
      <c r="CQ79">
        <v>184.28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Y79">
        <v>0</v>
      </c>
      <c r="CZ79">
        <v>0</v>
      </c>
      <c r="DA79">
        <v>4.2699999999999996</v>
      </c>
      <c r="DB79">
        <v>4.2699999999999996</v>
      </c>
      <c r="DD79">
        <v>4.2699999999999996</v>
      </c>
      <c r="DE79">
        <v>0</v>
      </c>
      <c r="DF79">
        <v>0</v>
      </c>
      <c r="DG79">
        <v>0</v>
      </c>
      <c r="DI79">
        <v>0</v>
      </c>
      <c r="DJ79">
        <v>0</v>
      </c>
      <c r="DK79">
        <v>0</v>
      </c>
      <c r="DL79">
        <v>0</v>
      </c>
      <c r="DM79">
        <v>28.79</v>
      </c>
      <c r="DN79">
        <v>7.1974999999999998</v>
      </c>
      <c r="DP79">
        <v>28.79</v>
      </c>
      <c r="DQ79">
        <v>0</v>
      </c>
      <c r="DR79">
        <v>0</v>
      </c>
      <c r="DT79">
        <v>0</v>
      </c>
      <c r="DU79">
        <v>0</v>
      </c>
      <c r="DV79">
        <v>0</v>
      </c>
      <c r="DX79">
        <v>0</v>
      </c>
      <c r="DY79">
        <v>0</v>
      </c>
      <c r="DZ79">
        <v>193.32249999999999</v>
      </c>
      <c r="EA79">
        <v>195.7475</v>
      </c>
      <c r="ED79">
        <v>195.7475</v>
      </c>
      <c r="EF79" t="s">
        <v>879</v>
      </c>
      <c r="EG79">
        <v>-1.3285999999999999E-2</v>
      </c>
      <c r="EH79">
        <v>0</v>
      </c>
      <c r="EI79">
        <v>0</v>
      </c>
      <c r="EJ79">
        <v>0</v>
      </c>
      <c r="EK79">
        <v>0</v>
      </c>
      <c r="EL79" t="s">
        <v>877</v>
      </c>
      <c r="EM79" t="s">
        <v>877</v>
      </c>
      <c r="EN79" t="s">
        <v>877</v>
      </c>
      <c r="EO79" t="s">
        <v>877</v>
      </c>
      <c r="EQ79">
        <v>0</v>
      </c>
      <c r="ER79" s="22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181.75</v>
      </c>
      <c r="FC79">
        <v>181.75</v>
      </c>
      <c r="FD79">
        <v>0</v>
      </c>
      <c r="FE79">
        <v>0</v>
      </c>
      <c r="FF79" t="s">
        <v>880</v>
      </c>
      <c r="FG79">
        <v>181.75</v>
      </c>
      <c r="FI79">
        <v>181.75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Q79">
        <v>0</v>
      </c>
      <c r="FR79">
        <v>0</v>
      </c>
      <c r="FS79">
        <v>3.95</v>
      </c>
      <c r="FT79">
        <v>3.95</v>
      </c>
      <c r="FV79">
        <v>3.95</v>
      </c>
      <c r="FW79">
        <v>0</v>
      </c>
      <c r="FX79">
        <v>0</v>
      </c>
      <c r="FY79">
        <v>0</v>
      </c>
      <c r="GA79">
        <v>0</v>
      </c>
      <c r="GB79">
        <v>0</v>
      </c>
      <c r="GC79">
        <v>0</v>
      </c>
      <c r="GD79">
        <v>0</v>
      </c>
      <c r="GE79">
        <v>30.49</v>
      </c>
      <c r="GF79">
        <v>7.6224999999999996</v>
      </c>
      <c r="GH79">
        <v>30.49</v>
      </c>
      <c r="GI79">
        <v>0</v>
      </c>
      <c r="GJ79">
        <v>0</v>
      </c>
      <c r="GL79">
        <v>0</v>
      </c>
      <c r="GM79">
        <v>0</v>
      </c>
      <c r="GN79">
        <v>0</v>
      </c>
      <c r="GP79">
        <v>0</v>
      </c>
      <c r="GQ79">
        <v>0</v>
      </c>
      <c r="GR79">
        <v>185.69499999999999</v>
      </c>
      <c r="GS79">
        <v>193.32249999999999</v>
      </c>
      <c r="GV79">
        <v>193.32249999999999</v>
      </c>
      <c r="GX79" t="s">
        <v>881</v>
      </c>
      <c r="GY79">
        <v>0</v>
      </c>
      <c r="GZ79">
        <v>0</v>
      </c>
      <c r="HA79">
        <v>0</v>
      </c>
      <c r="HB79">
        <v>0</v>
      </c>
      <c r="HC79">
        <v>0</v>
      </c>
      <c r="HD79" t="s">
        <v>877</v>
      </c>
      <c r="HE79" t="s">
        <v>877</v>
      </c>
      <c r="HF79" t="s">
        <v>877</v>
      </c>
      <c r="HG79" t="s">
        <v>877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170.67</v>
      </c>
      <c r="HU79">
        <v>170.67</v>
      </c>
      <c r="HV79">
        <v>0</v>
      </c>
      <c r="HW79">
        <v>0</v>
      </c>
      <c r="HX79" t="s">
        <v>882</v>
      </c>
      <c r="HY79">
        <v>170.67</v>
      </c>
      <c r="IA79">
        <v>170.67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I79">
        <v>0</v>
      </c>
      <c r="IJ79">
        <v>0</v>
      </c>
      <c r="IK79">
        <v>7.98</v>
      </c>
      <c r="IL79">
        <v>7.98</v>
      </c>
      <c r="IN79">
        <v>7.98</v>
      </c>
      <c r="IO79">
        <v>0</v>
      </c>
      <c r="IP79">
        <v>0</v>
      </c>
      <c r="IQ79">
        <v>0</v>
      </c>
      <c r="IS79">
        <v>0</v>
      </c>
      <c r="IT79">
        <v>0</v>
      </c>
      <c r="IU79">
        <v>0</v>
      </c>
      <c r="IV79">
        <v>0</v>
      </c>
      <c r="IW79">
        <v>28.18</v>
      </c>
      <c r="IX79">
        <v>7.0449999999999999</v>
      </c>
      <c r="IZ79">
        <v>28.18</v>
      </c>
      <c r="JA79">
        <v>0</v>
      </c>
      <c r="JB79">
        <v>0</v>
      </c>
      <c r="JD79">
        <v>0</v>
      </c>
      <c r="JE79">
        <v>0</v>
      </c>
      <c r="JF79">
        <v>0</v>
      </c>
      <c r="JH79">
        <v>0</v>
      </c>
      <c r="JI79">
        <v>0</v>
      </c>
      <c r="JJ79">
        <v>185.69499999999999</v>
      </c>
      <c r="JL79" t="s">
        <v>883</v>
      </c>
      <c r="JM79">
        <v>0</v>
      </c>
      <c r="JN79">
        <v>0</v>
      </c>
      <c r="JO79">
        <v>0</v>
      </c>
      <c r="JP79">
        <v>0</v>
      </c>
      <c r="JQ79">
        <v>0</v>
      </c>
      <c r="JR79">
        <v>43954.6104003125</v>
      </c>
      <c r="JS79">
        <v>1</v>
      </c>
      <c r="JT79">
        <v>3</v>
      </c>
    </row>
    <row r="80" spans="1:280" x14ac:dyDescent="0.25">
      <c r="A80">
        <v>1992</v>
      </c>
      <c r="B80">
        <v>1992</v>
      </c>
      <c r="C80" t="s">
        <v>148</v>
      </c>
      <c r="D80" t="s">
        <v>144</v>
      </c>
      <c r="E80" t="s">
        <v>149</v>
      </c>
      <c r="G80">
        <v>1980</v>
      </c>
      <c r="H80">
        <v>3986000</v>
      </c>
      <c r="I80">
        <v>60000</v>
      </c>
      <c r="J80">
        <v>0</v>
      </c>
      <c r="K80">
        <v>12000</v>
      </c>
      <c r="L80">
        <v>0</v>
      </c>
      <c r="M80">
        <v>0</v>
      </c>
      <c r="N80">
        <v>0</v>
      </c>
      <c r="O80">
        <v>0</v>
      </c>
      <c r="P80">
        <v>15.18</v>
      </c>
      <c r="Q80">
        <v>673000</v>
      </c>
      <c r="R80">
        <v>766.1</v>
      </c>
      <c r="S80">
        <v>766.1</v>
      </c>
      <c r="T80">
        <v>766.1</v>
      </c>
      <c r="U80">
        <v>0</v>
      </c>
      <c r="V80" t="s">
        <v>875</v>
      </c>
      <c r="W80">
        <v>766.1</v>
      </c>
      <c r="X80">
        <v>766.1</v>
      </c>
      <c r="Y80">
        <v>766.1</v>
      </c>
      <c r="Z80">
        <v>0</v>
      </c>
      <c r="AA80">
        <v>106</v>
      </c>
      <c r="AB80">
        <v>84.271000000000001</v>
      </c>
      <c r="AC80">
        <v>0.3</v>
      </c>
      <c r="AD80">
        <v>3</v>
      </c>
      <c r="AE80">
        <v>1.5</v>
      </c>
      <c r="AF80">
        <v>3</v>
      </c>
      <c r="AG80">
        <v>3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7</v>
      </c>
      <c r="AT80">
        <v>1.75</v>
      </c>
      <c r="AU80">
        <v>153</v>
      </c>
      <c r="AV80">
        <v>38.25</v>
      </c>
      <c r="AW80">
        <v>153</v>
      </c>
      <c r="AX80">
        <v>153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84.49</v>
      </c>
      <c r="BE80">
        <v>84.49</v>
      </c>
      <c r="BF80">
        <v>84.49</v>
      </c>
      <c r="BG80">
        <v>0</v>
      </c>
      <c r="BH80">
        <v>961.44290000000001</v>
      </c>
      <c r="BI80">
        <v>976.66099999999994</v>
      </c>
      <c r="BJ80">
        <v>961.44290000000001</v>
      </c>
      <c r="BK80">
        <v>976.66099999999994</v>
      </c>
      <c r="BL80">
        <v>976.66099999999994</v>
      </c>
      <c r="BM80">
        <v>976.66099999999994</v>
      </c>
      <c r="BN80" t="s">
        <v>876</v>
      </c>
      <c r="BO80">
        <v>-1.802E-3</v>
      </c>
      <c r="BP80">
        <v>0</v>
      </c>
      <c r="BQ80">
        <v>878.48</v>
      </c>
      <c r="BR80">
        <v>69</v>
      </c>
      <c r="BS80">
        <v>0.7</v>
      </c>
      <c r="BT80" t="s">
        <v>877</v>
      </c>
      <c r="BU80" t="s">
        <v>877</v>
      </c>
      <c r="BV80" t="s">
        <v>877</v>
      </c>
      <c r="BW80" t="s">
        <v>877</v>
      </c>
      <c r="BX80">
        <v>1980</v>
      </c>
      <c r="BY80">
        <v>3919000</v>
      </c>
      <c r="BZ80">
        <v>90000</v>
      </c>
      <c r="CA80">
        <v>0</v>
      </c>
      <c r="CB80">
        <v>20000</v>
      </c>
      <c r="CC80">
        <v>0</v>
      </c>
      <c r="CD80">
        <v>0</v>
      </c>
      <c r="CE80">
        <v>0</v>
      </c>
      <c r="CF80">
        <v>0</v>
      </c>
      <c r="CG80">
        <v>15.18</v>
      </c>
      <c r="CH80">
        <v>628000</v>
      </c>
      <c r="CI80">
        <v>752.39</v>
      </c>
      <c r="CJ80">
        <v>752.39</v>
      </c>
      <c r="CK80">
        <v>752.39</v>
      </c>
      <c r="CL80">
        <v>0</v>
      </c>
      <c r="CM80">
        <v>0</v>
      </c>
      <c r="CN80" t="s">
        <v>878</v>
      </c>
      <c r="CO80">
        <v>752.39</v>
      </c>
      <c r="CP80">
        <v>752.39</v>
      </c>
      <c r="CQ80">
        <v>752.39</v>
      </c>
      <c r="CR80">
        <v>0</v>
      </c>
      <c r="CS80">
        <v>101</v>
      </c>
      <c r="CT80">
        <v>82.762900000000002</v>
      </c>
      <c r="CU80">
        <v>0.3</v>
      </c>
      <c r="CV80">
        <v>3</v>
      </c>
      <c r="CW80">
        <v>1.5</v>
      </c>
      <c r="CX80">
        <v>3</v>
      </c>
      <c r="CY80">
        <v>3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7</v>
      </c>
      <c r="DL80">
        <v>1.75</v>
      </c>
      <c r="DM80">
        <v>153</v>
      </c>
      <c r="DN80">
        <v>38.25</v>
      </c>
      <c r="DO80">
        <v>153</v>
      </c>
      <c r="DP80">
        <v>153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84.49</v>
      </c>
      <c r="DW80">
        <v>84.49</v>
      </c>
      <c r="DX80">
        <v>84.49</v>
      </c>
      <c r="DY80">
        <v>0</v>
      </c>
      <c r="DZ80">
        <v>952.79629999999997</v>
      </c>
      <c r="EA80">
        <v>961.44290000000001</v>
      </c>
      <c r="EB80">
        <v>952.79629999999997</v>
      </c>
      <c r="EC80">
        <v>961.44290000000001</v>
      </c>
      <c r="ED80">
        <v>961.44290000000001</v>
      </c>
      <c r="EE80">
        <v>961.44290000000001</v>
      </c>
      <c r="EF80" t="s">
        <v>879</v>
      </c>
      <c r="EG80">
        <v>-7.3200000000000001E-3</v>
      </c>
      <c r="EH80">
        <v>0</v>
      </c>
      <c r="EI80">
        <v>828.56</v>
      </c>
      <c r="EJ80">
        <v>70</v>
      </c>
      <c r="EK80">
        <v>0.7</v>
      </c>
      <c r="EL80" t="s">
        <v>877</v>
      </c>
      <c r="EM80" t="s">
        <v>877</v>
      </c>
      <c r="EN80" t="s">
        <v>877</v>
      </c>
      <c r="EO80" t="s">
        <v>877</v>
      </c>
      <c r="EP80">
        <v>1980</v>
      </c>
      <c r="EQ80">
        <v>3854208</v>
      </c>
      <c r="ER80" s="22">
        <v>75421</v>
      </c>
      <c r="ES80">
        <v>74199</v>
      </c>
      <c r="ET80">
        <v>10794</v>
      </c>
      <c r="EU80">
        <v>0</v>
      </c>
      <c r="EV80">
        <v>0</v>
      </c>
      <c r="EW80">
        <v>0</v>
      </c>
      <c r="EX80">
        <v>0</v>
      </c>
      <c r="EY80">
        <v>15.18</v>
      </c>
      <c r="EZ80">
        <v>570813</v>
      </c>
      <c r="FA80">
        <v>740.83</v>
      </c>
      <c r="FB80">
        <v>740.83</v>
      </c>
      <c r="FC80">
        <v>740.83</v>
      </c>
      <c r="FD80">
        <v>0</v>
      </c>
      <c r="FE80">
        <v>0</v>
      </c>
      <c r="FF80" t="s">
        <v>880</v>
      </c>
      <c r="FG80">
        <v>740.83</v>
      </c>
      <c r="FH80">
        <v>740.83</v>
      </c>
      <c r="FI80">
        <v>740.83</v>
      </c>
      <c r="FJ80">
        <v>0</v>
      </c>
      <c r="FK80">
        <v>87</v>
      </c>
      <c r="FL80">
        <v>81.491299999999995</v>
      </c>
      <c r="FM80">
        <v>0.3</v>
      </c>
      <c r="FN80">
        <v>2.87</v>
      </c>
      <c r="FO80">
        <v>1.4350000000000001</v>
      </c>
      <c r="FP80">
        <v>2.87</v>
      </c>
      <c r="FQ80">
        <v>2.87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10</v>
      </c>
      <c r="GD80">
        <v>2.5</v>
      </c>
      <c r="GE80">
        <v>167</v>
      </c>
      <c r="GF80">
        <v>41.75</v>
      </c>
      <c r="GG80">
        <v>167</v>
      </c>
      <c r="GH80">
        <v>167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84.49</v>
      </c>
      <c r="GO80">
        <v>84.49</v>
      </c>
      <c r="GP80">
        <v>84.49</v>
      </c>
      <c r="GQ80">
        <v>0</v>
      </c>
      <c r="GR80">
        <v>944.77599999999995</v>
      </c>
      <c r="GS80">
        <v>952.79629999999997</v>
      </c>
      <c r="GT80">
        <v>944.77599999999995</v>
      </c>
      <c r="GU80">
        <v>952.79629999999997</v>
      </c>
      <c r="GV80">
        <v>952.79629999999997</v>
      </c>
      <c r="GW80">
        <v>952.79629999999997</v>
      </c>
      <c r="GX80" t="s">
        <v>881</v>
      </c>
      <c r="GY80">
        <v>-5.9810000000000002E-3</v>
      </c>
      <c r="GZ80">
        <v>0</v>
      </c>
      <c r="HA80">
        <v>770.5</v>
      </c>
      <c r="HB80">
        <v>64</v>
      </c>
      <c r="HC80">
        <v>0.7</v>
      </c>
      <c r="HD80" t="s">
        <v>877</v>
      </c>
      <c r="HE80" t="s">
        <v>877</v>
      </c>
      <c r="HF80" t="s">
        <v>877</v>
      </c>
      <c r="HG80" t="s">
        <v>877</v>
      </c>
      <c r="HH80">
        <v>1980</v>
      </c>
      <c r="HI80">
        <v>3714089</v>
      </c>
      <c r="HJ80">
        <v>85583</v>
      </c>
      <c r="HK80">
        <v>69825</v>
      </c>
      <c r="HL80">
        <v>18274</v>
      </c>
      <c r="HM80">
        <v>0</v>
      </c>
      <c r="HN80">
        <v>0</v>
      </c>
      <c r="HO80">
        <v>0</v>
      </c>
      <c r="HP80">
        <v>0</v>
      </c>
      <c r="HQ80">
        <v>14.99</v>
      </c>
      <c r="HR80">
        <v>547393</v>
      </c>
      <c r="HS80">
        <v>732.1</v>
      </c>
      <c r="HT80">
        <v>732.1</v>
      </c>
      <c r="HU80">
        <v>732.1</v>
      </c>
      <c r="HV80">
        <v>0</v>
      </c>
      <c r="HW80">
        <v>0</v>
      </c>
      <c r="HX80" t="s">
        <v>882</v>
      </c>
      <c r="HY80">
        <v>732.1</v>
      </c>
      <c r="HZ80">
        <v>732.1</v>
      </c>
      <c r="IA80">
        <v>732.1</v>
      </c>
      <c r="IB80">
        <v>0</v>
      </c>
      <c r="IC80">
        <v>85</v>
      </c>
      <c r="ID80">
        <v>80.531000000000006</v>
      </c>
      <c r="IE80">
        <v>0.1</v>
      </c>
      <c r="IF80">
        <v>2.5499999999999998</v>
      </c>
      <c r="IG80">
        <v>1.2749999999999999</v>
      </c>
      <c r="IH80">
        <v>2.5499999999999998</v>
      </c>
      <c r="II80">
        <v>2.5499999999999998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8</v>
      </c>
      <c r="IV80">
        <v>2</v>
      </c>
      <c r="IW80">
        <v>177</v>
      </c>
      <c r="IX80">
        <v>44.25</v>
      </c>
      <c r="IY80">
        <v>177</v>
      </c>
      <c r="IZ80">
        <v>177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84.52</v>
      </c>
      <c r="JG80">
        <v>84.52</v>
      </c>
      <c r="JH80">
        <v>84.52</v>
      </c>
      <c r="JI80">
        <v>0</v>
      </c>
      <c r="JJ80">
        <v>944.77599999999995</v>
      </c>
      <c r="JK80">
        <v>944.77599999999995</v>
      </c>
      <c r="JL80" t="s">
        <v>883</v>
      </c>
      <c r="JM80">
        <v>-1.598E-3</v>
      </c>
      <c r="JN80">
        <v>0</v>
      </c>
      <c r="JO80">
        <v>747.7</v>
      </c>
      <c r="JP80">
        <v>65</v>
      </c>
      <c r="JQ80">
        <v>0.7</v>
      </c>
      <c r="JR80">
        <v>43954.6104003125</v>
      </c>
      <c r="JS80">
        <v>1</v>
      </c>
      <c r="JT80">
        <v>2</v>
      </c>
    </row>
    <row r="81" spans="1:280" x14ac:dyDescent="0.25">
      <c r="A81">
        <v>1993</v>
      </c>
      <c r="B81">
        <v>1993</v>
      </c>
      <c r="C81" t="s">
        <v>150</v>
      </c>
      <c r="D81" t="s">
        <v>144</v>
      </c>
      <c r="E81" t="s">
        <v>151</v>
      </c>
      <c r="G81">
        <v>1980</v>
      </c>
      <c r="H81">
        <v>520000</v>
      </c>
      <c r="I81">
        <v>10000</v>
      </c>
      <c r="J81">
        <v>0</v>
      </c>
      <c r="K81">
        <v>3000</v>
      </c>
      <c r="L81">
        <v>0</v>
      </c>
      <c r="M81">
        <v>0</v>
      </c>
      <c r="N81">
        <v>0</v>
      </c>
      <c r="O81">
        <v>0</v>
      </c>
      <c r="P81">
        <v>12.16</v>
      </c>
      <c r="Q81">
        <v>265000</v>
      </c>
      <c r="R81">
        <v>190</v>
      </c>
      <c r="S81">
        <v>190</v>
      </c>
      <c r="T81">
        <v>190</v>
      </c>
      <c r="U81">
        <v>0</v>
      </c>
      <c r="V81" t="s">
        <v>875</v>
      </c>
      <c r="W81">
        <v>190</v>
      </c>
      <c r="X81">
        <v>190</v>
      </c>
      <c r="Y81">
        <v>190</v>
      </c>
      <c r="Z81">
        <v>0</v>
      </c>
      <c r="AA81">
        <v>33</v>
      </c>
      <c r="AB81">
        <v>20.9</v>
      </c>
      <c r="AC81">
        <v>0.3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2</v>
      </c>
      <c r="AT81">
        <v>0.5</v>
      </c>
      <c r="AU81">
        <v>35</v>
      </c>
      <c r="AV81">
        <v>8.75</v>
      </c>
      <c r="AW81">
        <v>35</v>
      </c>
      <c r="AX81">
        <v>35</v>
      </c>
      <c r="AY81">
        <v>0</v>
      </c>
      <c r="AZ81">
        <v>0</v>
      </c>
      <c r="BA81">
        <v>70.95</v>
      </c>
      <c r="BB81">
        <v>0</v>
      </c>
      <c r="BC81">
        <v>70.95</v>
      </c>
      <c r="BD81">
        <v>0</v>
      </c>
      <c r="BE81">
        <v>60.24</v>
      </c>
      <c r="BF81">
        <v>0</v>
      </c>
      <c r="BG81">
        <v>60.24</v>
      </c>
      <c r="BH81">
        <v>22.988099999999999</v>
      </c>
      <c r="BI81">
        <v>220.45</v>
      </c>
      <c r="BJ81">
        <v>365.13810000000001</v>
      </c>
      <c r="BK81">
        <v>351.64</v>
      </c>
      <c r="BL81">
        <v>220.45</v>
      </c>
      <c r="BM81">
        <v>365.13810000000001</v>
      </c>
      <c r="BN81" t="s">
        <v>876</v>
      </c>
      <c r="BO81">
        <v>0</v>
      </c>
      <c r="BP81">
        <v>0</v>
      </c>
      <c r="BQ81">
        <v>1394.74</v>
      </c>
      <c r="BR81">
        <v>83</v>
      </c>
      <c r="BS81">
        <v>0.8</v>
      </c>
      <c r="BT81" t="s">
        <v>877</v>
      </c>
      <c r="BU81" t="s">
        <v>877</v>
      </c>
      <c r="BV81" t="s">
        <v>877</v>
      </c>
      <c r="BW81" t="s">
        <v>877</v>
      </c>
      <c r="BX81">
        <v>1980</v>
      </c>
      <c r="BY81">
        <v>480000</v>
      </c>
      <c r="BZ81">
        <v>10000</v>
      </c>
      <c r="CA81">
        <v>0</v>
      </c>
      <c r="CB81">
        <v>3000</v>
      </c>
      <c r="CC81">
        <v>0</v>
      </c>
      <c r="CD81">
        <v>0</v>
      </c>
      <c r="CE81">
        <v>0</v>
      </c>
      <c r="CF81">
        <v>0</v>
      </c>
      <c r="CG81">
        <v>12.16</v>
      </c>
      <c r="CH81">
        <v>235000</v>
      </c>
      <c r="CI81">
        <v>0</v>
      </c>
      <c r="CJ81">
        <v>201.71</v>
      </c>
      <c r="CK81">
        <v>0</v>
      </c>
      <c r="CL81">
        <v>201.71</v>
      </c>
      <c r="CM81">
        <v>0</v>
      </c>
      <c r="CN81" t="s">
        <v>878</v>
      </c>
      <c r="CO81">
        <v>0</v>
      </c>
      <c r="CP81">
        <v>201.71</v>
      </c>
      <c r="CQ81">
        <v>0</v>
      </c>
      <c r="CR81">
        <v>201.71</v>
      </c>
      <c r="CS81">
        <v>33</v>
      </c>
      <c r="CT81">
        <v>22.188099999999999</v>
      </c>
      <c r="CU81">
        <v>0.3</v>
      </c>
      <c r="CV81">
        <v>0</v>
      </c>
      <c r="CW81">
        <v>0</v>
      </c>
      <c r="CX81">
        <v>1</v>
      </c>
      <c r="CY81">
        <v>0</v>
      </c>
      <c r="CZ81">
        <v>1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2</v>
      </c>
      <c r="DL81">
        <v>0.5</v>
      </c>
      <c r="DM81">
        <v>0</v>
      </c>
      <c r="DN81">
        <v>0</v>
      </c>
      <c r="DO81">
        <v>35</v>
      </c>
      <c r="DP81">
        <v>0</v>
      </c>
      <c r="DQ81">
        <v>35</v>
      </c>
      <c r="DR81">
        <v>0</v>
      </c>
      <c r="DS81">
        <v>70.95</v>
      </c>
      <c r="DT81">
        <v>0</v>
      </c>
      <c r="DU81">
        <v>70.95</v>
      </c>
      <c r="DV81">
        <v>0</v>
      </c>
      <c r="DW81">
        <v>60.24</v>
      </c>
      <c r="DX81">
        <v>0</v>
      </c>
      <c r="DY81">
        <v>60.24</v>
      </c>
      <c r="DZ81">
        <v>23.4</v>
      </c>
      <c r="EA81">
        <v>22.988099999999999</v>
      </c>
      <c r="EB81">
        <v>355.02749999999997</v>
      </c>
      <c r="EC81">
        <v>365.13810000000001</v>
      </c>
      <c r="ED81">
        <v>23.4</v>
      </c>
      <c r="EE81">
        <v>365.13810000000001</v>
      </c>
      <c r="EF81" t="s">
        <v>879</v>
      </c>
      <c r="EG81">
        <v>0</v>
      </c>
      <c r="EH81">
        <v>0</v>
      </c>
      <c r="EI81">
        <v>1165.04</v>
      </c>
      <c r="EJ81">
        <v>80</v>
      </c>
      <c r="EK81">
        <v>0.8</v>
      </c>
      <c r="EL81" t="s">
        <v>877</v>
      </c>
      <c r="EM81" t="s">
        <v>877</v>
      </c>
      <c r="EN81" t="s">
        <v>877</v>
      </c>
      <c r="EO81" t="s">
        <v>877</v>
      </c>
      <c r="EP81">
        <v>1980</v>
      </c>
      <c r="EQ81">
        <v>470334</v>
      </c>
      <c r="ER81" s="22">
        <v>20008</v>
      </c>
      <c r="ES81">
        <v>19684</v>
      </c>
      <c r="ET81">
        <v>2864</v>
      </c>
      <c r="EU81">
        <v>0</v>
      </c>
      <c r="EV81">
        <v>0</v>
      </c>
      <c r="EW81">
        <v>0</v>
      </c>
      <c r="EX81">
        <v>0</v>
      </c>
      <c r="EY81">
        <v>12.16</v>
      </c>
      <c r="EZ81">
        <v>271849</v>
      </c>
      <c r="FA81">
        <v>0</v>
      </c>
      <c r="FB81">
        <v>191.25</v>
      </c>
      <c r="FC81">
        <v>0</v>
      </c>
      <c r="FD81">
        <v>191.25</v>
      </c>
      <c r="FE81">
        <v>0</v>
      </c>
      <c r="FF81" t="s">
        <v>880</v>
      </c>
      <c r="FG81">
        <v>0</v>
      </c>
      <c r="FH81">
        <v>191.25</v>
      </c>
      <c r="FI81">
        <v>0</v>
      </c>
      <c r="FJ81">
        <v>191.25</v>
      </c>
      <c r="FK81">
        <v>25</v>
      </c>
      <c r="FL81">
        <v>21.037500000000001</v>
      </c>
      <c r="FM81">
        <v>0.3</v>
      </c>
      <c r="FN81">
        <v>0</v>
      </c>
      <c r="FO81">
        <v>0</v>
      </c>
      <c r="FP81">
        <v>1</v>
      </c>
      <c r="FQ81">
        <v>0</v>
      </c>
      <c r="FR81">
        <v>1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9</v>
      </c>
      <c r="GD81">
        <v>2.25</v>
      </c>
      <c r="GE81">
        <v>-0.75</v>
      </c>
      <c r="GF81">
        <v>-0.1875</v>
      </c>
      <c r="GG81">
        <v>34</v>
      </c>
      <c r="GH81">
        <v>-0.75</v>
      </c>
      <c r="GI81">
        <v>34.75</v>
      </c>
      <c r="GJ81">
        <v>0</v>
      </c>
      <c r="GK81">
        <v>70.95</v>
      </c>
      <c r="GL81">
        <v>0</v>
      </c>
      <c r="GM81">
        <v>70.95</v>
      </c>
      <c r="GN81">
        <v>0</v>
      </c>
      <c r="GO81">
        <v>60.24</v>
      </c>
      <c r="GP81">
        <v>0</v>
      </c>
      <c r="GQ81">
        <v>60.24</v>
      </c>
      <c r="GR81">
        <v>24.214200000000002</v>
      </c>
      <c r="GS81">
        <v>23.4</v>
      </c>
      <c r="GT81">
        <v>356.88420000000002</v>
      </c>
      <c r="GU81">
        <v>355.02749999999997</v>
      </c>
      <c r="GV81">
        <v>24.214200000000002</v>
      </c>
      <c r="GW81">
        <v>356.88420000000002</v>
      </c>
      <c r="GX81" t="s">
        <v>881</v>
      </c>
      <c r="GY81">
        <v>-7.574E-3</v>
      </c>
      <c r="GZ81">
        <v>0</v>
      </c>
      <c r="HA81">
        <v>1421.43</v>
      </c>
      <c r="HB81">
        <v>83</v>
      </c>
      <c r="HC81">
        <v>0.8</v>
      </c>
      <c r="HD81" t="s">
        <v>877</v>
      </c>
      <c r="HE81" t="s">
        <v>877</v>
      </c>
      <c r="HF81" t="s">
        <v>877</v>
      </c>
      <c r="HG81" t="s">
        <v>877</v>
      </c>
      <c r="HH81">
        <v>1980</v>
      </c>
      <c r="HI81">
        <v>461316</v>
      </c>
      <c r="HJ81">
        <v>22337</v>
      </c>
      <c r="HK81">
        <v>20401</v>
      </c>
      <c r="HL81">
        <v>4785</v>
      </c>
      <c r="HM81">
        <v>0</v>
      </c>
      <c r="HN81">
        <v>0</v>
      </c>
      <c r="HO81">
        <v>0</v>
      </c>
      <c r="HP81">
        <v>0</v>
      </c>
      <c r="HQ81">
        <v>13.84</v>
      </c>
      <c r="HR81">
        <v>260382</v>
      </c>
      <c r="HS81">
        <v>0</v>
      </c>
      <c r="HT81">
        <v>194.22</v>
      </c>
      <c r="HU81">
        <v>0</v>
      </c>
      <c r="HV81">
        <v>194.22</v>
      </c>
      <c r="HW81">
        <v>0</v>
      </c>
      <c r="HX81" t="s">
        <v>882</v>
      </c>
      <c r="HY81">
        <v>0</v>
      </c>
      <c r="HZ81">
        <v>194.22</v>
      </c>
      <c r="IA81">
        <v>0</v>
      </c>
      <c r="IB81">
        <v>194.22</v>
      </c>
      <c r="IC81">
        <v>22</v>
      </c>
      <c r="ID81">
        <v>21.3642</v>
      </c>
      <c r="IE81">
        <v>0.1</v>
      </c>
      <c r="IF81">
        <v>0</v>
      </c>
      <c r="IG81">
        <v>0</v>
      </c>
      <c r="IH81">
        <v>1</v>
      </c>
      <c r="II81">
        <v>0</v>
      </c>
      <c r="IJ81">
        <v>1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11</v>
      </c>
      <c r="IV81">
        <v>2.75</v>
      </c>
      <c r="IW81">
        <v>0</v>
      </c>
      <c r="IX81">
        <v>0</v>
      </c>
      <c r="IY81">
        <v>17</v>
      </c>
      <c r="IZ81">
        <v>0</v>
      </c>
      <c r="JA81">
        <v>17</v>
      </c>
      <c r="JB81">
        <v>0</v>
      </c>
      <c r="JC81">
        <v>70.760000000000005</v>
      </c>
      <c r="JD81">
        <v>0</v>
      </c>
      <c r="JE81">
        <v>70.760000000000005</v>
      </c>
      <c r="JF81">
        <v>0</v>
      </c>
      <c r="JG81">
        <v>62.94</v>
      </c>
      <c r="JH81">
        <v>0</v>
      </c>
      <c r="JI81">
        <v>62.94</v>
      </c>
      <c r="JJ81">
        <v>24.214200000000002</v>
      </c>
      <c r="JK81">
        <v>356.88420000000002</v>
      </c>
      <c r="JL81" t="s">
        <v>883</v>
      </c>
      <c r="JM81">
        <v>-7.2199999999999999E-3</v>
      </c>
      <c r="JN81">
        <v>0</v>
      </c>
      <c r="JO81">
        <v>1340.65</v>
      </c>
      <c r="JP81">
        <v>83</v>
      </c>
      <c r="JQ81">
        <v>0.8</v>
      </c>
      <c r="JR81">
        <v>43954.6104003125</v>
      </c>
      <c r="JS81">
        <v>1</v>
      </c>
      <c r="JT81">
        <v>2</v>
      </c>
    </row>
    <row r="82" spans="1:280" x14ac:dyDescent="0.25">
      <c r="A82">
        <v>3348</v>
      </c>
      <c r="B82">
        <v>1993</v>
      </c>
      <c r="D82" t="s">
        <v>144</v>
      </c>
      <c r="E82" t="s">
        <v>151</v>
      </c>
      <c r="F82" t="s">
        <v>918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T82">
        <v>0</v>
      </c>
      <c r="U82">
        <v>0</v>
      </c>
      <c r="V82" t="s">
        <v>875</v>
      </c>
      <c r="W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G82">
        <v>0</v>
      </c>
      <c r="AH82">
        <v>0</v>
      </c>
      <c r="AI82">
        <v>0</v>
      </c>
      <c r="AJ82">
        <v>0</v>
      </c>
      <c r="AL82">
        <v>0</v>
      </c>
      <c r="AM82">
        <v>0</v>
      </c>
      <c r="AN82">
        <v>0</v>
      </c>
      <c r="AO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X82">
        <v>0</v>
      </c>
      <c r="AY82">
        <v>0</v>
      </c>
      <c r="AZ82">
        <v>70.95</v>
      </c>
      <c r="BB82">
        <v>70.95</v>
      </c>
      <c r="BC82">
        <v>0</v>
      </c>
      <c r="BD82">
        <v>60.24</v>
      </c>
      <c r="BF82">
        <v>60.24</v>
      </c>
      <c r="BG82">
        <v>0</v>
      </c>
      <c r="BH82">
        <v>342.15</v>
      </c>
      <c r="BI82">
        <v>131.19</v>
      </c>
      <c r="BL82">
        <v>342.15</v>
      </c>
      <c r="BN82" t="s">
        <v>876</v>
      </c>
      <c r="BO82">
        <v>0</v>
      </c>
      <c r="BP82">
        <v>0</v>
      </c>
      <c r="BQ82">
        <v>0</v>
      </c>
      <c r="BR82">
        <v>0</v>
      </c>
      <c r="BS82">
        <v>0</v>
      </c>
      <c r="BT82" t="s">
        <v>877</v>
      </c>
      <c r="BU82" t="s">
        <v>877</v>
      </c>
      <c r="BV82" t="s">
        <v>877</v>
      </c>
      <c r="BW82" t="s">
        <v>877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201.71</v>
      </c>
      <c r="CK82">
        <v>201.71</v>
      </c>
      <c r="CL82">
        <v>0</v>
      </c>
      <c r="CM82">
        <v>0</v>
      </c>
      <c r="CN82" t="s">
        <v>878</v>
      </c>
      <c r="CO82">
        <v>201.71</v>
      </c>
      <c r="CQ82">
        <v>201.71</v>
      </c>
      <c r="CR82">
        <v>0</v>
      </c>
      <c r="CS82">
        <v>0</v>
      </c>
      <c r="CT82">
        <v>0</v>
      </c>
      <c r="CU82">
        <v>0</v>
      </c>
      <c r="CV82">
        <v>1</v>
      </c>
      <c r="CW82">
        <v>0.5</v>
      </c>
      <c r="CY82">
        <v>1</v>
      </c>
      <c r="CZ82">
        <v>0</v>
      </c>
      <c r="DA82">
        <v>0</v>
      </c>
      <c r="DB82">
        <v>0</v>
      </c>
      <c r="DD82">
        <v>0</v>
      </c>
      <c r="DE82">
        <v>0</v>
      </c>
      <c r="DF82">
        <v>0</v>
      </c>
      <c r="DG82">
        <v>0</v>
      </c>
      <c r="DI82">
        <v>0</v>
      </c>
      <c r="DJ82">
        <v>0</v>
      </c>
      <c r="DK82">
        <v>0</v>
      </c>
      <c r="DL82">
        <v>0</v>
      </c>
      <c r="DM82">
        <v>35</v>
      </c>
      <c r="DN82">
        <v>8.75</v>
      </c>
      <c r="DP82">
        <v>35</v>
      </c>
      <c r="DQ82">
        <v>0</v>
      </c>
      <c r="DR82">
        <v>70.95</v>
      </c>
      <c r="DT82">
        <v>70.95</v>
      </c>
      <c r="DU82">
        <v>0</v>
      </c>
      <c r="DV82">
        <v>60.24</v>
      </c>
      <c r="DX82">
        <v>60.24</v>
      </c>
      <c r="DY82">
        <v>0</v>
      </c>
      <c r="DZ82">
        <v>331.6275</v>
      </c>
      <c r="EA82">
        <v>342.15</v>
      </c>
      <c r="ED82">
        <v>342.15</v>
      </c>
      <c r="EF82" t="s">
        <v>879</v>
      </c>
      <c r="EG82">
        <v>0</v>
      </c>
      <c r="EH82">
        <v>0</v>
      </c>
      <c r="EI82">
        <v>0</v>
      </c>
      <c r="EJ82">
        <v>0</v>
      </c>
      <c r="EK82">
        <v>0</v>
      </c>
      <c r="EL82" t="s">
        <v>877</v>
      </c>
      <c r="EM82" t="s">
        <v>877</v>
      </c>
      <c r="EN82" t="s">
        <v>877</v>
      </c>
      <c r="EO82" t="s">
        <v>877</v>
      </c>
      <c r="EQ82">
        <v>0</v>
      </c>
      <c r="ER82" s="2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191.25</v>
      </c>
      <c r="FC82">
        <v>191.25</v>
      </c>
      <c r="FD82">
        <v>0</v>
      </c>
      <c r="FE82">
        <v>0</v>
      </c>
      <c r="FF82" t="s">
        <v>880</v>
      </c>
      <c r="FG82">
        <v>191.25</v>
      </c>
      <c r="FI82">
        <v>191.25</v>
      </c>
      <c r="FJ82">
        <v>0</v>
      </c>
      <c r="FK82">
        <v>0</v>
      </c>
      <c r="FL82">
        <v>0</v>
      </c>
      <c r="FM82">
        <v>0</v>
      </c>
      <c r="FN82">
        <v>1</v>
      </c>
      <c r="FO82">
        <v>0.5</v>
      </c>
      <c r="FQ82">
        <v>1</v>
      </c>
      <c r="FR82">
        <v>0</v>
      </c>
      <c r="FS82">
        <v>0</v>
      </c>
      <c r="FT82">
        <v>0</v>
      </c>
      <c r="FV82">
        <v>0</v>
      </c>
      <c r="FW82">
        <v>0</v>
      </c>
      <c r="FX82">
        <v>0</v>
      </c>
      <c r="FY82">
        <v>0</v>
      </c>
      <c r="GA82">
        <v>0</v>
      </c>
      <c r="GB82">
        <v>0</v>
      </c>
      <c r="GC82">
        <v>0</v>
      </c>
      <c r="GD82">
        <v>0</v>
      </c>
      <c r="GE82">
        <v>34.75</v>
      </c>
      <c r="GF82">
        <v>8.6875</v>
      </c>
      <c r="GH82">
        <v>34.75</v>
      </c>
      <c r="GI82">
        <v>0</v>
      </c>
      <c r="GJ82">
        <v>70.95</v>
      </c>
      <c r="GL82">
        <v>70.95</v>
      </c>
      <c r="GM82">
        <v>0</v>
      </c>
      <c r="GN82">
        <v>60.24</v>
      </c>
      <c r="GP82">
        <v>60.24</v>
      </c>
      <c r="GQ82">
        <v>0</v>
      </c>
      <c r="GR82">
        <v>332.67</v>
      </c>
      <c r="GS82">
        <v>331.6275</v>
      </c>
      <c r="GV82">
        <v>332.67</v>
      </c>
      <c r="GX82" t="s">
        <v>881</v>
      </c>
      <c r="GY82">
        <v>0</v>
      </c>
      <c r="GZ82">
        <v>0</v>
      </c>
      <c r="HA82">
        <v>0</v>
      </c>
      <c r="HB82">
        <v>0</v>
      </c>
      <c r="HC82">
        <v>0</v>
      </c>
      <c r="HD82" t="s">
        <v>877</v>
      </c>
      <c r="HE82" t="s">
        <v>877</v>
      </c>
      <c r="HF82" t="s">
        <v>877</v>
      </c>
      <c r="HG82" t="s">
        <v>877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194.22</v>
      </c>
      <c r="HU82">
        <v>194.22</v>
      </c>
      <c r="HV82">
        <v>0</v>
      </c>
      <c r="HW82">
        <v>0</v>
      </c>
      <c r="HX82" t="s">
        <v>882</v>
      </c>
      <c r="HY82">
        <v>194.22</v>
      </c>
      <c r="IA82">
        <v>194.22</v>
      </c>
      <c r="IB82">
        <v>0</v>
      </c>
      <c r="IC82">
        <v>0</v>
      </c>
      <c r="ID82">
        <v>0</v>
      </c>
      <c r="IE82">
        <v>0</v>
      </c>
      <c r="IF82">
        <v>1</v>
      </c>
      <c r="IG82">
        <v>0.5</v>
      </c>
      <c r="II82">
        <v>1</v>
      </c>
      <c r="IJ82">
        <v>0</v>
      </c>
      <c r="IK82">
        <v>0</v>
      </c>
      <c r="IL82">
        <v>0</v>
      </c>
      <c r="IN82">
        <v>0</v>
      </c>
      <c r="IO82">
        <v>0</v>
      </c>
      <c r="IP82">
        <v>0</v>
      </c>
      <c r="IQ82">
        <v>0</v>
      </c>
      <c r="IS82">
        <v>0</v>
      </c>
      <c r="IT82">
        <v>0</v>
      </c>
      <c r="IU82">
        <v>0</v>
      </c>
      <c r="IV82">
        <v>0</v>
      </c>
      <c r="IW82">
        <v>17</v>
      </c>
      <c r="IX82">
        <v>4.25</v>
      </c>
      <c r="IZ82">
        <v>17</v>
      </c>
      <c r="JA82">
        <v>0</v>
      </c>
      <c r="JB82">
        <v>70.760000000000005</v>
      </c>
      <c r="JD82">
        <v>70.760000000000005</v>
      </c>
      <c r="JE82">
        <v>0</v>
      </c>
      <c r="JF82">
        <v>62.94</v>
      </c>
      <c r="JH82">
        <v>62.94</v>
      </c>
      <c r="JI82">
        <v>0</v>
      </c>
      <c r="JJ82">
        <v>332.67</v>
      </c>
      <c r="JL82" t="s">
        <v>883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43954.6104003125</v>
      </c>
      <c r="JS82">
        <v>1</v>
      </c>
      <c r="JT82">
        <v>3</v>
      </c>
    </row>
    <row r="83" spans="1:280" x14ac:dyDescent="0.25">
      <c r="A83">
        <v>1994</v>
      </c>
      <c r="B83">
        <v>1994</v>
      </c>
      <c r="C83" t="s">
        <v>152</v>
      </c>
      <c r="D83" t="s">
        <v>144</v>
      </c>
      <c r="E83" t="s">
        <v>153</v>
      </c>
      <c r="G83">
        <v>1980</v>
      </c>
      <c r="H83">
        <v>3401000</v>
      </c>
      <c r="I83">
        <v>114000</v>
      </c>
      <c r="J83">
        <v>0</v>
      </c>
      <c r="K83">
        <v>20000</v>
      </c>
      <c r="L83">
        <v>0</v>
      </c>
      <c r="M83">
        <v>0</v>
      </c>
      <c r="N83">
        <v>0</v>
      </c>
      <c r="O83">
        <v>0</v>
      </c>
      <c r="P83">
        <v>11.41</v>
      </c>
      <c r="Q83">
        <v>1000000</v>
      </c>
      <c r="R83">
        <v>1514</v>
      </c>
      <c r="S83">
        <v>1514</v>
      </c>
      <c r="T83">
        <v>1514</v>
      </c>
      <c r="U83">
        <v>0</v>
      </c>
      <c r="V83" t="s">
        <v>875</v>
      </c>
      <c r="W83">
        <v>1514</v>
      </c>
      <c r="X83">
        <v>1514</v>
      </c>
      <c r="Y83">
        <v>1514</v>
      </c>
      <c r="Z83">
        <v>0</v>
      </c>
      <c r="AA83">
        <v>271</v>
      </c>
      <c r="AB83">
        <v>166.54</v>
      </c>
      <c r="AC83">
        <v>25</v>
      </c>
      <c r="AD83">
        <v>4</v>
      </c>
      <c r="AE83">
        <v>2</v>
      </c>
      <c r="AF83">
        <v>4</v>
      </c>
      <c r="AG83">
        <v>4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24</v>
      </c>
      <c r="AT83">
        <v>6</v>
      </c>
      <c r="AU83">
        <v>340.17</v>
      </c>
      <c r="AV83">
        <v>85.042500000000004</v>
      </c>
      <c r="AW83">
        <v>340.17</v>
      </c>
      <c r="AX83">
        <v>340.17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1779.8296</v>
      </c>
      <c r="BI83">
        <v>1798.5825</v>
      </c>
      <c r="BJ83">
        <v>1779.8296</v>
      </c>
      <c r="BK83">
        <v>1798.5825</v>
      </c>
      <c r="BL83">
        <v>1798.5825</v>
      </c>
      <c r="BM83">
        <v>1798.5825</v>
      </c>
      <c r="BN83" t="s">
        <v>876</v>
      </c>
      <c r="BO83">
        <v>0</v>
      </c>
      <c r="BP83">
        <v>0</v>
      </c>
      <c r="BQ83">
        <v>660.5</v>
      </c>
      <c r="BR83">
        <v>48</v>
      </c>
      <c r="BS83">
        <v>0.7</v>
      </c>
      <c r="BT83" t="s">
        <v>877</v>
      </c>
      <c r="BU83" t="s">
        <v>877</v>
      </c>
      <c r="BV83" t="s">
        <v>877</v>
      </c>
      <c r="BW83" t="s">
        <v>877</v>
      </c>
      <c r="BX83">
        <v>1980</v>
      </c>
      <c r="BY83">
        <v>3300000</v>
      </c>
      <c r="BZ83">
        <v>134000</v>
      </c>
      <c r="CA83">
        <v>0</v>
      </c>
      <c r="CB83">
        <v>20000</v>
      </c>
      <c r="CC83">
        <v>0</v>
      </c>
      <c r="CD83">
        <v>0</v>
      </c>
      <c r="CE83">
        <v>0</v>
      </c>
      <c r="CF83">
        <v>0</v>
      </c>
      <c r="CG83">
        <v>11.41</v>
      </c>
      <c r="CH83">
        <v>1000000</v>
      </c>
      <c r="CI83">
        <v>1498.86</v>
      </c>
      <c r="CJ83">
        <v>1498.86</v>
      </c>
      <c r="CK83">
        <v>1498.86</v>
      </c>
      <c r="CL83">
        <v>0</v>
      </c>
      <c r="CM83">
        <v>0</v>
      </c>
      <c r="CN83" t="s">
        <v>878</v>
      </c>
      <c r="CO83">
        <v>1498.86</v>
      </c>
      <c r="CP83">
        <v>1498.86</v>
      </c>
      <c r="CQ83">
        <v>1498.86</v>
      </c>
      <c r="CR83">
        <v>0</v>
      </c>
      <c r="CS83">
        <v>271</v>
      </c>
      <c r="CT83">
        <v>164.87459999999999</v>
      </c>
      <c r="CU83">
        <v>25</v>
      </c>
      <c r="CV83">
        <v>4</v>
      </c>
      <c r="CW83">
        <v>2</v>
      </c>
      <c r="CX83">
        <v>4</v>
      </c>
      <c r="CY83">
        <v>4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24</v>
      </c>
      <c r="DL83">
        <v>6</v>
      </c>
      <c r="DM83">
        <v>332.38</v>
      </c>
      <c r="DN83">
        <v>83.094999999999999</v>
      </c>
      <c r="DO83">
        <v>332.38</v>
      </c>
      <c r="DP83">
        <v>332.38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1775.9094</v>
      </c>
      <c r="EA83">
        <v>1779.8296</v>
      </c>
      <c r="EB83">
        <v>1775.9094</v>
      </c>
      <c r="EC83">
        <v>1779.8296</v>
      </c>
      <c r="ED83">
        <v>1779.8296</v>
      </c>
      <c r="EE83">
        <v>1779.8296</v>
      </c>
      <c r="EF83" t="s">
        <v>879</v>
      </c>
      <c r="EG83">
        <v>-3.4489999999999998E-3</v>
      </c>
      <c r="EH83">
        <v>0</v>
      </c>
      <c r="EI83">
        <v>664.87</v>
      </c>
      <c r="EJ83">
        <v>52</v>
      </c>
      <c r="EK83">
        <v>0.7</v>
      </c>
      <c r="EL83" t="s">
        <v>877</v>
      </c>
      <c r="EM83" t="s">
        <v>877</v>
      </c>
      <c r="EN83" t="s">
        <v>877</v>
      </c>
      <c r="EO83" t="s">
        <v>877</v>
      </c>
      <c r="EP83">
        <v>1980</v>
      </c>
      <c r="EQ83">
        <v>3302142</v>
      </c>
      <c r="ER83" s="22">
        <v>154261</v>
      </c>
      <c r="ES83">
        <v>151762</v>
      </c>
      <c r="ET83">
        <v>22078</v>
      </c>
      <c r="EU83">
        <v>0</v>
      </c>
      <c r="EV83">
        <v>0</v>
      </c>
      <c r="EW83">
        <v>0</v>
      </c>
      <c r="EX83">
        <v>0</v>
      </c>
      <c r="EY83">
        <v>11.41</v>
      </c>
      <c r="EZ83">
        <v>1023320</v>
      </c>
      <c r="FA83">
        <v>1489.04</v>
      </c>
      <c r="FB83">
        <v>1489.04</v>
      </c>
      <c r="FC83">
        <v>1489.04</v>
      </c>
      <c r="FD83">
        <v>0</v>
      </c>
      <c r="FE83">
        <v>0</v>
      </c>
      <c r="FF83" t="s">
        <v>880</v>
      </c>
      <c r="FG83">
        <v>1489.04</v>
      </c>
      <c r="FH83">
        <v>1489.04</v>
      </c>
      <c r="FI83">
        <v>1489.04</v>
      </c>
      <c r="FJ83">
        <v>0</v>
      </c>
      <c r="FK83">
        <v>264</v>
      </c>
      <c r="FL83">
        <v>163.7944</v>
      </c>
      <c r="FM83">
        <v>25</v>
      </c>
      <c r="FN83">
        <v>4.37</v>
      </c>
      <c r="FO83">
        <v>2.1850000000000001</v>
      </c>
      <c r="FP83">
        <v>4.37</v>
      </c>
      <c r="FQ83">
        <v>4.37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26</v>
      </c>
      <c r="GD83">
        <v>6.5</v>
      </c>
      <c r="GE83">
        <v>357.56</v>
      </c>
      <c r="GF83">
        <v>89.39</v>
      </c>
      <c r="GG83">
        <v>357.56</v>
      </c>
      <c r="GH83">
        <v>357.56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1799.944</v>
      </c>
      <c r="GS83">
        <v>1775.9094</v>
      </c>
      <c r="GT83">
        <v>1799.944</v>
      </c>
      <c r="GU83">
        <v>1775.9094</v>
      </c>
      <c r="GV83">
        <v>1799.944</v>
      </c>
      <c r="GW83">
        <v>1799.944</v>
      </c>
      <c r="GX83" t="s">
        <v>881</v>
      </c>
      <c r="GY83">
        <v>-6.8199999999999997E-3</v>
      </c>
      <c r="GZ83">
        <v>0</v>
      </c>
      <c r="HA83">
        <v>687.23</v>
      </c>
      <c r="HB83">
        <v>55</v>
      </c>
      <c r="HC83">
        <v>0.7</v>
      </c>
      <c r="HD83" t="s">
        <v>877</v>
      </c>
      <c r="HE83" t="s">
        <v>877</v>
      </c>
      <c r="HF83" t="s">
        <v>877</v>
      </c>
      <c r="HG83" t="s">
        <v>877</v>
      </c>
      <c r="HH83">
        <v>1980</v>
      </c>
      <c r="HI83">
        <v>3148559</v>
      </c>
      <c r="HJ83">
        <v>174474</v>
      </c>
      <c r="HK83">
        <v>144005</v>
      </c>
      <c r="HL83">
        <v>37255</v>
      </c>
      <c r="HM83">
        <v>0</v>
      </c>
      <c r="HN83">
        <v>0</v>
      </c>
      <c r="HO83">
        <v>0</v>
      </c>
      <c r="HP83">
        <v>0</v>
      </c>
      <c r="HQ83">
        <v>11.39</v>
      </c>
      <c r="HR83">
        <v>1015473</v>
      </c>
      <c r="HS83">
        <v>1497.4</v>
      </c>
      <c r="HT83">
        <v>1497.4</v>
      </c>
      <c r="HU83">
        <v>1497.4</v>
      </c>
      <c r="HV83">
        <v>0</v>
      </c>
      <c r="HW83">
        <v>0</v>
      </c>
      <c r="HX83" t="s">
        <v>882</v>
      </c>
      <c r="HY83">
        <v>1497.4</v>
      </c>
      <c r="HZ83">
        <v>1497.4</v>
      </c>
      <c r="IA83">
        <v>1497.4</v>
      </c>
      <c r="IB83">
        <v>0</v>
      </c>
      <c r="IC83">
        <v>265</v>
      </c>
      <c r="ID83">
        <v>164.714</v>
      </c>
      <c r="IE83">
        <v>35.6</v>
      </c>
      <c r="IF83">
        <v>4</v>
      </c>
      <c r="IG83">
        <v>2</v>
      </c>
      <c r="IH83">
        <v>4</v>
      </c>
      <c r="II83">
        <v>4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43</v>
      </c>
      <c r="IV83">
        <v>10.75</v>
      </c>
      <c r="IW83">
        <v>357.92</v>
      </c>
      <c r="IX83">
        <v>89.48</v>
      </c>
      <c r="IY83">
        <v>357.92</v>
      </c>
      <c r="IZ83">
        <v>357.92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1799.944</v>
      </c>
      <c r="JK83">
        <v>1799.944</v>
      </c>
      <c r="JL83" t="s">
        <v>883</v>
      </c>
      <c r="JM83">
        <v>-2.6120000000000002E-3</v>
      </c>
      <c r="JN83">
        <v>0</v>
      </c>
      <c r="JO83">
        <v>678.16</v>
      </c>
      <c r="JP83">
        <v>54</v>
      </c>
      <c r="JQ83">
        <v>0.7</v>
      </c>
      <c r="JR83">
        <v>43954.6104003125</v>
      </c>
      <c r="JS83">
        <v>1</v>
      </c>
      <c r="JT83">
        <v>2</v>
      </c>
    </row>
    <row r="84" spans="1:280" x14ac:dyDescent="0.25">
      <c r="A84">
        <v>1995</v>
      </c>
      <c r="B84">
        <v>1995</v>
      </c>
      <c r="C84" t="s">
        <v>154</v>
      </c>
      <c r="D84" t="s">
        <v>144</v>
      </c>
      <c r="E84" t="s">
        <v>155</v>
      </c>
      <c r="G84">
        <v>1980</v>
      </c>
      <c r="H84">
        <v>295000</v>
      </c>
      <c r="I84">
        <v>10000</v>
      </c>
      <c r="J84">
        <v>0</v>
      </c>
      <c r="K84">
        <v>3500</v>
      </c>
      <c r="L84">
        <v>0</v>
      </c>
      <c r="M84">
        <v>0</v>
      </c>
      <c r="N84">
        <v>0</v>
      </c>
      <c r="O84">
        <v>0</v>
      </c>
      <c r="P84">
        <v>12.68</v>
      </c>
      <c r="Q84">
        <v>110000</v>
      </c>
      <c r="R84">
        <v>210</v>
      </c>
      <c r="S84">
        <v>210</v>
      </c>
      <c r="T84">
        <v>210</v>
      </c>
      <c r="U84">
        <v>0</v>
      </c>
      <c r="V84" t="s">
        <v>875</v>
      </c>
      <c r="W84">
        <v>210</v>
      </c>
      <c r="X84">
        <v>210</v>
      </c>
      <c r="Y84">
        <v>210</v>
      </c>
      <c r="Z84">
        <v>0</v>
      </c>
      <c r="AA84">
        <v>35</v>
      </c>
      <c r="AB84">
        <v>23.1</v>
      </c>
      <c r="AC84">
        <v>3.5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2</v>
      </c>
      <c r="AT84">
        <v>0.5</v>
      </c>
      <c r="AU84">
        <v>24</v>
      </c>
      <c r="AV84">
        <v>6</v>
      </c>
      <c r="AW84">
        <v>24</v>
      </c>
      <c r="AX84">
        <v>24</v>
      </c>
      <c r="AY84">
        <v>0</v>
      </c>
      <c r="AZ84">
        <v>0</v>
      </c>
      <c r="BA84">
        <v>67.989999999999995</v>
      </c>
      <c r="BB84">
        <v>0</v>
      </c>
      <c r="BC84">
        <v>67.989999999999995</v>
      </c>
      <c r="BD84">
        <v>0</v>
      </c>
      <c r="BE84">
        <v>50.46</v>
      </c>
      <c r="BF84">
        <v>0</v>
      </c>
      <c r="BG84">
        <v>50.46</v>
      </c>
      <c r="BH84">
        <v>26.886600000000001</v>
      </c>
      <c r="BI84">
        <v>243.1</v>
      </c>
      <c r="BJ84">
        <v>359.39659999999998</v>
      </c>
      <c r="BK84">
        <v>361.55</v>
      </c>
      <c r="BL84">
        <v>243.1</v>
      </c>
      <c r="BM84">
        <v>361.55</v>
      </c>
      <c r="BN84" t="s">
        <v>876</v>
      </c>
      <c r="BO84">
        <v>-1.7794000000000001E-2</v>
      </c>
      <c r="BP84">
        <v>0</v>
      </c>
      <c r="BQ84">
        <v>523.80999999999995</v>
      </c>
      <c r="BR84">
        <v>27</v>
      </c>
      <c r="BS84">
        <v>0.7</v>
      </c>
      <c r="BT84" t="s">
        <v>877</v>
      </c>
      <c r="BU84" t="s">
        <v>877</v>
      </c>
      <c r="BV84" t="s">
        <v>877</v>
      </c>
      <c r="BW84" t="s">
        <v>877</v>
      </c>
      <c r="BX84">
        <v>1980</v>
      </c>
      <c r="BY84">
        <v>285000</v>
      </c>
      <c r="BZ84">
        <v>10000</v>
      </c>
      <c r="CA84">
        <v>0</v>
      </c>
      <c r="CB84">
        <v>3500</v>
      </c>
      <c r="CC84">
        <v>0</v>
      </c>
      <c r="CD84">
        <v>0</v>
      </c>
      <c r="CE84">
        <v>0</v>
      </c>
      <c r="CF84">
        <v>0</v>
      </c>
      <c r="CG84">
        <v>12.68</v>
      </c>
      <c r="CH84">
        <v>110000</v>
      </c>
      <c r="CI84">
        <v>0</v>
      </c>
      <c r="CJ84">
        <v>208.06</v>
      </c>
      <c r="CK84">
        <v>0</v>
      </c>
      <c r="CL84">
        <v>208.06</v>
      </c>
      <c r="CM84">
        <v>0</v>
      </c>
      <c r="CN84" t="s">
        <v>878</v>
      </c>
      <c r="CO84">
        <v>0</v>
      </c>
      <c r="CP84">
        <v>208.06</v>
      </c>
      <c r="CQ84">
        <v>0</v>
      </c>
      <c r="CR84">
        <v>208.06</v>
      </c>
      <c r="CS84">
        <v>35</v>
      </c>
      <c r="CT84">
        <v>22.886600000000001</v>
      </c>
      <c r="CU84">
        <v>3.5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2</v>
      </c>
      <c r="DL84">
        <v>0.5</v>
      </c>
      <c r="DM84">
        <v>0</v>
      </c>
      <c r="DN84">
        <v>0</v>
      </c>
      <c r="DO84">
        <v>24</v>
      </c>
      <c r="DP84">
        <v>0</v>
      </c>
      <c r="DQ84">
        <v>24</v>
      </c>
      <c r="DR84">
        <v>0</v>
      </c>
      <c r="DS84">
        <v>67.989999999999995</v>
      </c>
      <c r="DT84">
        <v>0</v>
      </c>
      <c r="DU84">
        <v>67.989999999999995</v>
      </c>
      <c r="DV84">
        <v>0</v>
      </c>
      <c r="DW84">
        <v>50.46</v>
      </c>
      <c r="DX84">
        <v>0</v>
      </c>
      <c r="DY84">
        <v>50.46</v>
      </c>
      <c r="DZ84">
        <v>27.672899999999998</v>
      </c>
      <c r="EA84">
        <v>26.886600000000001</v>
      </c>
      <c r="EB84">
        <v>361.2629</v>
      </c>
      <c r="EC84">
        <v>359.39659999999998</v>
      </c>
      <c r="ED84">
        <v>27.672899999999998</v>
      </c>
      <c r="EE84">
        <v>361.2629</v>
      </c>
      <c r="EF84" t="s">
        <v>879</v>
      </c>
      <c r="EG84">
        <v>-2.5205999999999999E-2</v>
      </c>
      <c r="EH84">
        <v>0</v>
      </c>
      <c r="EI84">
        <v>515.37</v>
      </c>
      <c r="EJ84">
        <v>29</v>
      </c>
      <c r="EK84">
        <v>0.7</v>
      </c>
      <c r="EL84" t="s">
        <v>877</v>
      </c>
      <c r="EM84" t="s">
        <v>877</v>
      </c>
      <c r="EN84" t="s">
        <v>877</v>
      </c>
      <c r="EO84" t="s">
        <v>877</v>
      </c>
      <c r="EP84">
        <v>1980</v>
      </c>
      <c r="EQ84">
        <v>269801</v>
      </c>
      <c r="ER84" s="22">
        <v>21880</v>
      </c>
      <c r="ES84">
        <v>20140</v>
      </c>
      <c r="ET84">
        <v>3112</v>
      </c>
      <c r="EU84">
        <v>0</v>
      </c>
      <c r="EV84">
        <v>0</v>
      </c>
      <c r="EW84">
        <v>0</v>
      </c>
      <c r="EX84">
        <v>0</v>
      </c>
      <c r="EY84">
        <v>12.68</v>
      </c>
      <c r="EZ84">
        <v>153580</v>
      </c>
      <c r="FA84">
        <v>0</v>
      </c>
      <c r="FB84">
        <v>208.39</v>
      </c>
      <c r="FC84">
        <v>0</v>
      </c>
      <c r="FD84">
        <v>208.39</v>
      </c>
      <c r="FE84">
        <v>0</v>
      </c>
      <c r="FF84" t="s">
        <v>880</v>
      </c>
      <c r="FG84">
        <v>0</v>
      </c>
      <c r="FH84">
        <v>208.39</v>
      </c>
      <c r="FI84">
        <v>0</v>
      </c>
      <c r="FJ84">
        <v>208.39</v>
      </c>
      <c r="FK84">
        <v>40</v>
      </c>
      <c r="FL84">
        <v>22.922899999999998</v>
      </c>
      <c r="FM84">
        <v>3.5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4</v>
      </c>
      <c r="GD84">
        <v>1</v>
      </c>
      <c r="GE84">
        <v>1</v>
      </c>
      <c r="GF84">
        <v>0.25</v>
      </c>
      <c r="GG84">
        <v>28</v>
      </c>
      <c r="GH84">
        <v>1</v>
      </c>
      <c r="GI84">
        <v>27</v>
      </c>
      <c r="GJ84">
        <v>0</v>
      </c>
      <c r="GK84">
        <v>67.989999999999995</v>
      </c>
      <c r="GL84">
        <v>0</v>
      </c>
      <c r="GM84">
        <v>67.989999999999995</v>
      </c>
      <c r="GN84">
        <v>0</v>
      </c>
      <c r="GO84">
        <v>50.46</v>
      </c>
      <c r="GP84">
        <v>0</v>
      </c>
      <c r="GQ84">
        <v>50.46</v>
      </c>
      <c r="GR84">
        <v>25.342600000000001</v>
      </c>
      <c r="GS84">
        <v>27.672899999999998</v>
      </c>
      <c r="GT84">
        <v>363.36259999999999</v>
      </c>
      <c r="GU84">
        <v>361.2629</v>
      </c>
      <c r="GV84">
        <v>27.672899999999998</v>
      </c>
      <c r="GW84">
        <v>363.36259999999999</v>
      </c>
      <c r="GX84" t="s">
        <v>881</v>
      </c>
      <c r="GY84">
        <v>-2.3237000000000001E-2</v>
      </c>
      <c r="GZ84">
        <v>0</v>
      </c>
      <c r="HA84">
        <v>736.98</v>
      </c>
      <c r="HB84">
        <v>60</v>
      </c>
      <c r="HC84">
        <v>0.7</v>
      </c>
      <c r="HD84" t="s">
        <v>877</v>
      </c>
      <c r="HE84" t="s">
        <v>877</v>
      </c>
      <c r="HF84" t="s">
        <v>877</v>
      </c>
      <c r="HG84" t="s">
        <v>877</v>
      </c>
      <c r="HH84">
        <v>1980</v>
      </c>
      <c r="HI84">
        <v>255054</v>
      </c>
      <c r="HJ84">
        <v>24669</v>
      </c>
      <c r="HK84">
        <v>20708</v>
      </c>
      <c r="HL84">
        <v>5285</v>
      </c>
      <c r="HM84">
        <v>0</v>
      </c>
      <c r="HN84">
        <v>0</v>
      </c>
      <c r="HO84">
        <v>0</v>
      </c>
      <c r="HP84">
        <v>0</v>
      </c>
      <c r="HQ84">
        <v>13.57</v>
      </c>
      <c r="HR84">
        <v>155476</v>
      </c>
      <c r="HS84">
        <v>0</v>
      </c>
      <c r="HT84">
        <v>212.66</v>
      </c>
      <c r="HU84">
        <v>0</v>
      </c>
      <c r="HV84">
        <v>212.66</v>
      </c>
      <c r="HW84">
        <v>0</v>
      </c>
      <c r="HX84" t="s">
        <v>882</v>
      </c>
      <c r="HY84">
        <v>0</v>
      </c>
      <c r="HZ84">
        <v>212.66</v>
      </c>
      <c r="IA84">
        <v>0</v>
      </c>
      <c r="IB84">
        <v>212.66</v>
      </c>
      <c r="IC84">
        <v>34</v>
      </c>
      <c r="ID84">
        <v>23.392600000000002</v>
      </c>
      <c r="IE84">
        <v>1.2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0</v>
      </c>
      <c r="IT84">
        <v>0</v>
      </c>
      <c r="IU84">
        <v>3</v>
      </c>
      <c r="IV84">
        <v>0.75</v>
      </c>
      <c r="IW84">
        <v>0</v>
      </c>
      <c r="IX84">
        <v>0</v>
      </c>
      <c r="IY84">
        <v>27</v>
      </c>
      <c r="IZ84">
        <v>0</v>
      </c>
      <c r="JA84">
        <v>27</v>
      </c>
      <c r="JB84">
        <v>0</v>
      </c>
      <c r="JC84">
        <v>68.150000000000006</v>
      </c>
      <c r="JD84">
        <v>0</v>
      </c>
      <c r="JE84">
        <v>68.150000000000006</v>
      </c>
      <c r="JF84">
        <v>0</v>
      </c>
      <c r="JG84">
        <v>50.46</v>
      </c>
      <c r="JH84">
        <v>0</v>
      </c>
      <c r="JI84">
        <v>50.46</v>
      </c>
      <c r="JJ84">
        <v>25.342600000000001</v>
      </c>
      <c r="JK84">
        <v>363.36259999999999</v>
      </c>
      <c r="JL84" t="s">
        <v>883</v>
      </c>
      <c r="JM84">
        <v>-1.4215E-2</v>
      </c>
      <c r="JN84">
        <v>0</v>
      </c>
      <c r="JO84">
        <v>731.1</v>
      </c>
      <c r="JP84">
        <v>63</v>
      </c>
      <c r="JQ84">
        <v>0.7</v>
      </c>
      <c r="JR84">
        <v>43954.6104003125</v>
      </c>
      <c r="JS84">
        <v>1</v>
      </c>
      <c r="JT84">
        <v>2</v>
      </c>
    </row>
    <row r="85" spans="1:280" x14ac:dyDescent="0.25">
      <c r="A85">
        <v>3400</v>
      </c>
      <c r="B85">
        <v>1995</v>
      </c>
      <c r="D85" t="s">
        <v>144</v>
      </c>
      <c r="E85" t="s">
        <v>155</v>
      </c>
      <c r="F85" t="s">
        <v>919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T85">
        <v>0</v>
      </c>
      <c r="U85">
        <v>0</v>
      </c>
      <c r="V85" t="s">
        <v>875</v>
      </c>
      <c r="W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G85">
        <v>0</v>
      </c>
      <c r="AH85">
        <v>0</v>
      </c>
      <c r="AI85">
        <v>0</v>
      </c>
      <c r="AJ85">
        <v>0</v>
      </c>
      <c r="AL85">
        <v>0</v>
      </c>
      <c r="AM85">
        <v>0</v>
      </c>
      <c r="AN85">
        <v>0</v>
      </c>
      <c r="AO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X85">
        <v>0</v>
      </c>
      <c r="AY85">
        <v>0</v>
      </c>
      <c r="AZ85">
        <v>67.989999999999995</v>
      </c>
      <c r="BB85">
        <v>67.989999999999995</v>
      </c>
      <c r="BC85">
        <v>0</v>
      </c>
      <c r="BD85">
        <v>50.46</v>
      </c>
      <c r="BF85">
        <v>50.46</v>
      </c>
      <c r="BG85">
        <v>0</v>
      </c>
      <c r="BH85">
        <v>332.51</v>
      </c>
      <c r="BI85">
        <v>118.45</v>
      </c>
      <c r="BL85">
        <v>332.51</v>
      </c>
      <c r="BN85" t="s">
        <v>876</v>
      </c>
      <c r="BO85">
        <v>0</v>
      </c>
      <c r="BP85">
        <v>0</v>
      </c>
      <c r="BQ85">
        <v>0</v>
      </c>
      <c r="BR85">
        <v>0</v>
      </c>
      <c r="BS85">
        <v>0</v>
      </c>
      <c r="BT85" t="s">
        <v>877</v>
      </c>
      <c r="BU85" t="s">
        <v>877</v>
      </c>
      <c r="BV85" t="s">
        <v>877</v>
      </c>
      <c r="BW85" t="s">
        <v>877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208.06</v>
      </c>
      <c r="CK85">
        <v>208.06</v>
      </c>
      <c r="CL85">
        <v>0</v>
      </c>
      <c r="CM85">
        <v>0</v>
      </c>
      <c r="CN85" t="s">
        <v>878</v>
      </c>
      <c r="CO85">
        <v>208.06</v>
      </c>
      <c r="CQ85">
        <v>208.06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Y85">
        <v>0</v>
      </c>
      <c r="CZ85">
        <v>0</v>
      </c>
      <c r="DA85">
        <v>0</v>
      </c>
      <c r="DB85">
        <v>0</v>
      </c>
      <c r="DD85">
        <v>0</v>
      </c>
      <c r="DE85">
        <v>0</v>
      </c>
      <c r="DF85">
        <v>0</v>
      </c>
      <c r="DG85">
        <v>0</v>
      </c>
      <c r="DI85">
        <v>0</v>
      </c>
      <c r="DJ85">
        <v>0</v>
      </c>
      <c r="DK85">
        <v>0</v>
      </c>
      <c r="DL85">
        <v>0</v>
      </c>
      <c r="DM85">
        <v>24</v>
      </c>
      <c r="DN85">
        <v>6</v>
      </c>
      <c r="DP85">
        <v>24</v>
      </c>
      <c r="DQ85">
        <v>0</v>
      </c>
      <c r="DR85">
        <v>67.989999999999995</v>
      </c>
      <c r="DT85">
        <v>67.989999999999995</v>
      </c>
      <c r="DU85">
        <v>0</v>
      </c>
      <c r="DV85">
        <v>50.46</v>
      </c>
      <c r="DX85">
        <v>50.46</v>
      </c>
      <c r="DY85">
        <v>0</v>
      </c>
      <c r="DZ85">
        <v>333.59</v>
      </c>
      <c r="EA85">
        <v>332.51</v>
      </c>
      <c r="ED85">
        <v>333.59</v>
      </c>
      <c r="EF85" t="s">
        <v>879</v>
      </c>
      <c r="EG85">
        <v>-2.5205999999999999E-2</v>
      </c>
      <c r="EH85">
        <v>0</v>
      </c>
      <c r="EI85">
        <v>0</v>
      </c>
      <c r="EJ85">
        <v>0</v>
      </c>
      <c r="EK85">
        <v>0</v>
      </c>
      <c r="EL85" t="s">
        <v>877</v>
      </c>
      <c r="EM85" t="s">
        <v>877</v>
      </c>
      <c r="EN85" t="s">
        <v>877</v>
      </c>
      <c r="EO85" t="s">
        <v>877</v>
      </c>
      <c r="EQ85">
        <v>0</v>
      </c>
      <c r="ER85" s="22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208.39</v>
      </c>
      <c r="FC85">
        <v>208.39</v>
      </c>
      <c r="FD85">
        <v>0</v>
      </c>
      <c r="FE85">
        <v>0</v>
      </c>
      <c r="FF85" t="s">
        <v>880</v>
      </c>
      <c r="FG85">
        <v>208.39</v>
      </c>
      <c r="FI85">
        <v>208.39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Q85">
        <v>0</v>
      </c>
      <c r="FR85">
        <v>0</v>
      </c>
      <c r="FS85">
        <v>0</v>
      </c>
      <c r="FT85">
        <v>0</v>
      </c>
      <c r="FV85">
        <v>0</v>
      </c>
      <c r="FW85">
        <v>0</v>
      </c>
      <c r="FX85">
        <v>0</v>
      </c>
      <c r="FY85">
        <v>0</v>
      </c>
      <c r="GA85">
        <v>0</v>
      </c>
      <c r="GB85">
        <v>0</v>
      </c>
      <c r="GC85">
        <v>0</v>
      </c>
      <c r="GD85">
        <v>0</v>
      </c>
      <c r="GE85">
        <v>27</v>
      </c>
      <c r="GF85">
        <v>6.75</v>
      </c>
      <c r="GH85">
        <v>27</v>
      </c>
      <c r="GI85">
        <v>0</v>
      </c>
      <c r="GJ85">
        <v>67.989999999999995</v>
      </c>
      <c r="GL85">
        <v>67.989999999999995</v>
      </c>
      <c r="GM85">
        <v>0</v>
      </c>
      <c r="GN85">
        <v>50.46</v>
      </c>
      <c r="GP85">
        <v>50.46</v>
      </c>
      <c r="GQ85">
        <v>0</v>
      </c>
      <c r="GR85">
        <v>338.02</v>
      </c>
      <c r="GS85">
        <v>333.59</v>
      </c>
      <c r="GV85">
        <v>338.02</v>
      </c>
      <c r="GX85" t="s">
        <v>881</v>
      </c>
      <c r="GY85">
        <v>0</v>
      </c>
      <c r="GZ85">
        <v>0</v>
      </c>
      <c r="HA85">
        <v>0</v>
      </c>
      <c r="HB85">
        <v>0</v>
      </c>
      <c r="HC85">
        <v>0</v>
      </c>
      <c r="HD85" t="s">
        <v>877</v>
      </c>
      <c r="HE85" t="s">
        <v>877</v>
      </c>
      <c r="HF85" t="s">
        <v>877</v>
      </c>
      <c r="HG85" t="s">
        <v>877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212.66</v>
      </c>
      <c r="HU85">
        <v>212.66</v>
      </c>
      <c r="HV85">
        <v>0</v>
      </c>
      <c r="HW85">
        <v>0</v>
      </c>
      <c r="HX85" t="s">
        <v>882</v>
      </c>
      <c r="HY85">
        <v>212.66</v>
      </c>
      <c r="IA85">
        <v>212.66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I85">
        <v>0</v>
      </c>
      <c r="IJ85">
        <v>0</v>
      </c>
      <c r="IK85">
        <v>0</v>
      </c>
      <c r="IL85">
        <v>0</v>
      </c>
      <c r="IN85">
        <v>0</v>
      </c>
      <c r="IO85">
        <v>0</v>
      </c>
      <c r="IP85">
        <v>0</v>
      </c>
      <c r="IQ85">
        <v>0</v>
      </c>
      <c r="IS85">
        <v>0</v>
      </c>
      <c r="IT85">
        <v>0</v>
      </c>
      <c r="IU85">
        <v>0</v>
      </c>
      <c r="IV85">
        <v>0</v>
      </c>
      <c r="IW85">
        <v>27</v>
      </c>
      <c r="IX85">
        <v>6.75</v>
      </c>
      <c r="IZ85">
        <v>27</v>
      </c>
      <c r="JA85">
        <v>0</v>
      </c>
      <c r="JB85">
        <v>68.150000000000006</v>
      </c>
      <c r="JD85">
        <v>68.150000000000006</v>
      </c>
      <c r="JE85">
        <v>0</v>
      </c>
      <c r="JF85">
        <v>50.46</v>
      </c>
      <c r="JH85">
        <v>50.46</v>
      </c>
      <c r="JI85">
        <v>0</v>
      </c>
      <c r="JJ85">
        <v>338.02</v>
      </c>
      <c r="JL85" t="s">
        <v>883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43954.6104003125</v>
      </c>
      <c r="JS85">
        <v>1</v>
      </c>
      <c r="JT85">
        <v>3</v>
      </c>
    </row>
    <row r="86" spans="1:280" x14ac:dyDescent="0.25">
      <c r="A86">
        <v>1996</v>
      </c>
      <c r="B86">
        <v>1996</v>
      </c>
      <c r="C86" t="s">
        <v>156</v>
      </c>
      <c r="D86" t="s">
        <v>144</v>
      </c>
      <c r="E86" t="s">
        <v>157</v>
      </c>
      <c r="G86">
        <v>1980</v>
      </c>
      <c r="H86">
        <v>980000</v>
      </c>
      <c r="I86">
        <v>40000</v>
      </c>
      <c r="J86">
        <v>0</v>
      </c>
      <c r="K86">
        <v>7000</v>
      </c>
      <c r="L86">
        <v>0</v>
      </c>
      <c r="M86">
        <v>0</v>
      </c>
      <c r="N86">
        <v>0</v>
      </c>
      <c r="O86">
        <v>0</v>
      </c>
      <c r="P86">
        <v>12.55</v>
      </c>
      <c r="Q86">
        <v>265000</v>
      </c>
      <c r="R86">
        <v>328</v>
      </c>
      <c r="S86">
        <v>328</v>
      </c>
      <c r="T86">
        <v>328</v>
      </c>
      <c r="U86">
        <v>0</v>
      </c>
      <c r="V86" t="s">
        <v>875</v>
      </c>
      <c r="W86">
        <v>328</v>
      </c>
      <c r="X86">
        <v>328</v>
      </c>
      <c r="Y86">
        <v>328</v>
      </c>
      <c r="Z86">
        <v>0</v>
      </c>
      <c r="AA86">
        <v>44</v>
      </c>
      <c r="AB86">
        <v>36.08</v>
      </c>
      <c r="AC86">
        <v>0.6</v>
      </c>
      <c r="AD86">
        <v>2</v>
      </c>
      <c r="AE86">
        <v>1</v>
      </c>
      <c r="AF86">
        <v>2</v>
      </c>
      <c r="AG86">
        <v>2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5</v>
      </c>
      <c r="AT86">
        <v>1.25</v>
      </c>
      <c r="AU86">
        <v>43.57</v>
      </c>
      <c r="AV86">
        <v>10.8925</v>
      </c>
      <c r="AW86">
        <v>43.57</v>
      </c>
      <c r="AX86">
        <v>43.57</v>
      </c>
      <c r="AY86">
        <v>0</v>
      </c>
      <c r="AZ86">
        <v>3.33</v>
      </c>
      <c r="BA86">
        <v>3.33</v>
      </c>
      <c r="BB86">
        <v>3.33</v>
      </c>
      <c r="BC86">
        <v>0</v>
      </c>
      <c r="BD86">
        <v>62.39</v>
      </c>
      <c r="BE86">
        <v>62.39</v>
      </c>
      <c r="BF86">
        <v>62.39</v>
      </c>
      <c r="BG86">
        <v>0</v>
      </c>
      <c r="BH86">
        <v>433.1936</v>
      </c>
      <c r="BI86">
        <v>443.54250000000002</v>
      </c>
      <c r="BJ86">
        <v>433.1936</v>
      </c>
      <c r="BK86">
        <v>443.54250000000002</v>
      </c>
      <c r="BL86">
        <v>443.54250000000002</v>
      </c>
      <c r="BM86">
        <v>443.54250000000002</v>
      </c>
      <c r="BN86" t="s">
        <v>876</v>
      </c>
      <c r="BO86">
        <v>-4.8970000000000003E-3</v>
      </c>
      <c r="BP86">
        <v>0</v>
      </c>
      <c r="BQ86">
        <v>807.93</v>
      </c>
      <c r="BR86">
        <v>65</v>
      </c>
      <c r="BS86">
        <v>0.7</v>
      </c>
      <c r="BT86" t="s">
        <v>877</v>
      </c>
      <c r="BU86" t="s">
        <v>877</v>
      </c>
      <c r="BV86" t="s">
        <v>877</v>
      </c>
      <c r="BW86" t="s">
        <v>877</v>
      </c>
      <c r="BX86">
        <v>1980</v>
      </c>
      <c r="BY86">
        <v>965000</v>
      </c>
      <c r="BZ86">
        <v>40000</v>
      </c>
      <c r="CA86">
        <v>0</v>
      </c>
      <c r="CB86">
        <v>7000</v>
      </c>
      <c r="CC86">
        <v>0</v>
      </c>
      <c r="CD86">
        <v>0</v>
      </c>
      <c r="CE86">
        <v>0</v>
      </c>
      <c r="CF86">
        <v>0</v>
      </c>
      <c r="CG86">
        <v>12.55</v>
      </c>
      <c r="CH86">
        <v>260000</v>
      </c>
      <c r="CI86">
        <v>318.51</v>
      </c>
      <c r="CJ86">
        <v>318.51</v>
      </c>
      <c r="CK86">
        <v>318.51</v>
      </c>
      <c r="CL86">
        <v>0</v>
      </c>
      <c r="CM86">
        <v>0</v>
      </c>
      <c r="CN86" t="s">
        <v>878</v>
      </c>
      <c r="CO86">
        <v>318.51</v>
      </c>
      <c r="CP86">
        <v>318.51</v>
      </c>
      <c r="CQ86">
        <v>318.51</v>
      </c>
      <c r="CR86">
        <v>0</v>
      </c>
      <c r="CS86">
        <v>41</v>
      </c>
      <c r="CT86">
        <v>35.036099999999998</v>
      </c>
      <c r="CU86">
        <v>0.6</v>
      </c>
      <c r="CV86">
        <v>3</v>
      </c>
      <c r="CW86">
        <v>1.5</v>
      </c>
      <c r="CX86">
        <v>3</v>
      </c>
      <c r="CY86">
        <v>3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5</v>
      </c>
      <c r="DL86">
        <v>1.25</v>
      </c>
      <c r="DM86">
        <v>42.31</v>
      </c>
      <c r="DN86">
        <v>10.577500000000001</v>
      </c>
      <c r="DO86">
        <v>42.31</v>
      </c>
      <c r="DP86">
        <v>42.31</v>
      </c>
      <c r="DQ86">
        <v>0</v>
      </c>
      <c r="DR86">
        <v>3.33</v>
      </c>
      <c r="DS86">
        <v>3.33</v>
      </c>
      <c r="DT86">
        <v>3.33</v>
      </c>
      <c r="DU86">
        <v>0</v>
      </c>
      <c r="DV86">
        <v>62.39</v>
      </c>
      <c r="DW86">
        <v>62.39</v>
      </c>
      <c r="DX86">
        <v>62.39</v>
      </c>
      <c r="DY86">
        <v>0</v>
      </c>
      <c r="DZ86">
        <v>447.34019999999998</v>
      </c>
      <c r="EA86">
        <v>433.1936</v>
      </c>
      <c r="EB86">
        <v>447.34019999999998</v>
      </c>
      <c r="EC86">
        <v>433.1936</v>
      </c>
      <c r="ED86">
        <v>447.34019999999998</v>
      </c>
      <c r="EE86">
        <v>447.34019999999998</v>
      </c>
      <c r="EF86" t="s">
        <v>879</v>
      </c>
      <c r="EG86">
        <v>-6.0299999999999998E-3</v>
      </c>
      <c r="EH86">
        <v>0</v>
      </c>
      <c r="EI86">
        <v>811.38</v>
      </c>
      <c r="EJ86">
        <v>66</v>
      </c>
      <c r="EK86">
        <v>0.7</v>
      </c>
      <c r="EL86" t="s">
        <v>877</v>
      </c>
      <c r="EM86" t="s">
        <v>877</v>
      </c>
      <c r="EN86" t="s">
        <v>877</v>
      </c>
      <c r="EO86" t="s">
        <v>877</v>
      </c>
      <c r="EP86">
        <v>1980</v>
      </c>
      <c r="EQ86">
        <v>957153</v>
      </c>
      <c r="ER86" s="22">
        <v>34467</v>
      </c>
      <c r="ES86">
        <v>33908</v>
      </c>
      <c r="ET86">
        <v>4933</v>
      </c>
      <c r="EU86">
        <v>0</v>
      </c>
      <c r="EV86">
        <v>0</v>
      </c>
      <c r="EW86">
        <v>0</v>
      </c>
      <c r="EX86">
        <v>0</v>
      </c>
      <c r="EY86">
        <v>12.55</v>
      </c>
      <c r="EZ86">
        <v>289092</v>
      </c>
      <c r="FA86">
        <v>328.57</v>
      </c>
      <c r="FB86">
        <v>328.57</v>
      </c>
      <c r="FC86">
        <v>328.57</v>
      </c>
      <c r="FD86">
        <v>0</v>
      </c>
      <c r="FE86">
        <v>0</v>
      </c>
      <c r="FF86" t="s">
        <v>880</v>
      </c>
      <c r="FG86">
        <v>328.57</v>
      </c>
      <c r="FH86">
        <v>328.57</v>
      </c>
      <c r="FI86">
        <v>328.57</v>
      </c>
      <c r="FJ86">
        <v>0</v>
      </c>
      <c r="FK86">
        <v>47</v>
      </c>
      <c r="FL86">
        <v>36.142699999999998</v>
      </c>
      <c r="FM86">
        <v>0.6</v>
      </c>
      <c r="FN86">
        <v>2</v>
      </c>
      <c r="FO86">
        <v>1</v>
      </c>
      <c r="FP86">
        <v>2</v>
      </c>
      <c r="FQ86">
        <v>2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3</v>
      </c>
      <c r="GD86">
        <v>0.75</v>
      </c>
      <c r="GE86">
        <v>58.23</v>
      </c>
      <c r="GF86">
        <v>14.557499999999999</v>
      </c>
      <c r="GG86">
        <v>58.23</v>
      </c>
      <c r="GH86">
        <v>58.23</v>
      </c>
      <c r="GI86">
        <v>0</v>
      </c>
      <c r="GJ86">
        <v>3.33</v>
      </c>
      <c r="GK86">
        <v>3.33</v>
      </c>
      <c r="GL86">
        <v>3.33</v>
      </c>
      <c r="GM86">
        <v>0</v>
      </c>
      <c r="GN86">
        <v>62.39</v>
      </c>
      <c r="GO86">
        <v>62.39</v>
      </c>
      <c r="GP86">
        <v>62.39</v>
      </c>
      <c r="GQ86">
        <v>0</v>
      </c>
      <c r="GR86">
        <v>455.29520000000002</v>
      </c>
      <c r="GS86">
        <v>447.34019999999998</v>
      </c>
      <c r="GT86">
        <v>455.29520000000002</v>
      </c>
      <c r="GU86">
        <v>447.34019999999998</v>
      </c>
      <c r="GV86">
        <v>455.29520000000002</v>
      </c>
      <c r="GW86">
        <v>455.29520000000002</v>
      </c>
      <c r="GX86" t="s">
        <v>881</v>
      </c>
      <c r="GY86">
        <v>-8.6000000000000003E-5</v>
      </c>
      <c r="GZ86">
        <v>0</v>
      </c>
      <c r="HA86">
        <v>879.85</v>
      </c>
      <c r="HB86">
        <v>72</v>
      </c>
      <c r="HC86">
        <v>0.7</v>
      </c>
      <c r="HD86" t="s">
        <v>877</v>
      </c>
      <c r="HE86" t="s">
        <v>877</v>
      </c>
      <c r="HF86" t="s">
        <v>877</v>
      </c>
      <c r="HG86" t="s">
        <v>877</v>
      </c>
      <c r="HH86">
        <v>1980</v>
      </c>
      <c r="HI86">
        <v>913281</v>
      </c>
      <c r="HJ86">
        <v>38830</v>
      </c>
      <c r="HK86">
        <v>30562</v>
      </c>
      <c r="HL86">
        <v>8291</v>
      </c>
      <c r="HM86">
        <v>0</v>
      </c>
      <c r="HN86">
        <v>0</v>
      </c>
      <c r="HO86">
        <v>0</v>
      </c>
      <c r="HP86">
        <v>0</v>
      </c>
      <c r="HQ86">
        <v>12.14</v>
      </c>
      <c r="HR86">
        <v>268856</v>
      </c>
      <c r="HS86">
        <v>334.57</v>
      </c>
      <c r="HT86">
        <v>334.57</v>
      </c>
      <c r="HU86">
        <v>334.57</v>
      </c>
      <c r="HV86">
        <v>0</v>
      </c>
      <c r="HW86">
        <v>0</v>
      </c>
      <c r="HX86" t="s">
        <v>882</v>
      </c>
      <c r="HY86">
        <v>334.57</v>
      </c>
      <c r="HZ86">
        <v>334.57</v>
      </c>
      <c r="IA86">
        <v>334.57</v>
      </c>
      <c r="IB86">
        <v>0</v>
      </c>
      <c r="IC86">
        <v>52</v>
      </c>
      <c r="ID86">
        <v>36.802700000000002</v>
      </c>
      <c r="IE86">
        <v>2.4</v>
      </c>
      <c r="IF86">
        <v>3</v>
      </c>
      <c r="IG86">
        <v>1.5</v>
      </c>
      <c r="IH86">
        <v>3</v>
      </c>
      <c r="II86">
        <v>3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0</v>
      </c>
      <c r="IU86">
        <v>6</v>
      </c>
      <c r="IV86">
        <v>1.5</v>
      </c>
      <c r="IW86">
        <v>60.05</v>
      </c>
      <c r="IX86">
        <v>15.012499999999999</v>
      </c>
      <c r="IY86">
        <v>60.05</v>
      </c>
      <c r="IZ86">
        <v>60.05</v>
      </c>
      <c r="JA86">
        <v>0</v>
      </c>
      <c r="JB86">
        <v>0</v>
      </c>
      <c r="JC86">
        <v>0</v>
      </c>
      <c r="JD86">
        <v>0</v>
      </c>
      <c r="JE86">
        <v>0</v>
      </c>
      <c r="JF86">
        <v>63.51</v>
      </c>
      <c r="JG86">
        <v>63.51</v>
      </c>
      <c r="JH86">
        <v>63.51</v>
      </c>
      <c r="JI86">
        <v>0</v>
      </c>
      <c r="JJ86">
        <v>455.29520000000002</v>
      </c>
      <c r="JK86">
        <v>455.29520000000002</v>
      </c>
      <c r="JL86" t="s">
        <v>883</v>
      </c>
      <c r="JM86">
        <v>0</v>
      </c>
      <c r="JN86">
        <v>0</v>
      </c>
      <c r="JO86">
        <v>803.59</v>
      </c>
      <c r="JP86">
        <v>70</v>
      </c>
      <c r="JQ86">
        <v>0.7</v>
      </c>
      <c r="JR86">
        <v>43954.6104003125</v>
      </c>
      <c r="JS86">
        <v>1</v>
      </c>
      <c r="JT86">
        <v>2</v>
      </c>
    </row>
    <row r="87" spans="1:280" x14ac:dyDescent="0.25">
      <c r="A87">
        <v>1997</v>
      </c>
      <c r="B87">
        <v>1997</v>
      </c>
      <c r="C87" t="s">
        <v>158</v>
      </c>
      <c r="D87" t="s">
        <v>144</v>
      </c>
      <c r="E87" t="s">
        <v>159</v>
      </c>
      <c r="G87">
        <v>1980</v>
      </c>
      <c r="H87">
        <v>990000</v>
      </c>
      <c r="I87">
        <v>10000</v>
      </c>
      <c r="J87">
        <v>0</v>
      </c>
      <c r="K87">
        <v>3500</v>
      </c>
      <c r="L87">
        <v>0</v>
      </c>
      <c r="M87">
        <v>0</v>
      </c>
      <c r="N87">
        <v>0</v>
      </c>
      <c r="O87">
        <v>0</v>
      </c>
      <c r="P87">
        <v>8.2799999999999994</v>
      </c>
      <c r="Q87">
        <v>283000</v>
      </c>
      <c r="R87">
        <v>240</v>
      </c>
      <c r="S87">
        <v>240</v>
      </c>
      <c r="T87">
        <v>240</v>
      </c>
      <c r="U87">
        <v>0</v>
      </c>
      <c r="V87" t="s">
        <v>875</v>
      </c>
      <c r="W87">
        <v>240</v>
      </c>
      <c r="X87">
        <v>240</v>
      </c>
      <c r="Y87">
        <v>240</v>
      </c>
      <c r="Z87">
        <v>0</v>
      </c>
      <c r="AA87">
        <v>38</v>
      </c>
      <c r="AB87">
        <v>26.4</v>
      </c>
      <c r="AC87">
        <v>1.7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3</v>
      </c>
      <c r="AT87">
        <v>0.75</v>
      </c>
      <c r="AU87">
        <v>50.16</v>
      </c>
      <c r="AV87">
        <v>12.54</v>
      </c>
      <c r="AW87">
        <v>50.16</v>
      </c>
      <c r="AX87">
        <v>50.16</v>
      </c>
      <c r="AY87">
        <v>0</v>
      </c>
      <c r="AZ87">
        <v>71.209999999999994</v>
      </c>
      <c r="BA87">
        <v>71.209999999999994</v>
      </c>
      <c r="BB87">
        <v>71.209999999999994</v>
      </c>
      <c r="BC87">
        <v>0</v>
      </c>
      <c r="BD87">
        <v>74.180000000000007</v>
      </c>
      <c r="BE87">
        <v>74.180000000000007</v>
      </c>
      <c r="BF87">
        <v>74.180000000000007</v>
      </c>
      <c r="BG87">
        <v>0</v>
      </c>
      <c r="BH87">
        <v>448.35239999999999</v>
      </c>
      <c r="BI87">
        <v>426.78</v>
      </c>
      <c r="BJ87">
        <v>448.35239999999999</v>
      </c>
      <c r="BK87">
        <v>426.78</v>
      </c>
      <c r="BL87">
        <v>448.35239999999999</v>
      </c>
      <c r="BM87">
        <v>448.35239999999999</v>
      </c>
      <c r="BN87" t="s">
        <v>876</v>
      </c>
      <c r="BO87">
        <v>-1.7103E-2</v>
      </c>
      <c r="BP87">
        <v>0</v>
      </c>
      <c r="BQ87">
        <v>1179.17</v>
      </c>
      <c r="BR87">
        <v>78</v>
      </c>
      <c r="BS87">
        <v>0.7</v>
      </c>
      <c r="BT87" t="s">
        <v>877</v>
      </c>
      <c r="BU87" t="s">
        <v>877</v>
      </c>
      <c r="BV87" t="s">
        <v>877</v>
      </c>
      <c r="BW87" t="s">
        <v>877</v>
      </c>
      <c r="BX87">
        <v>1980</v>
      </c>
      <c r="BY87">
        <v>965000</v>
      </c>
      <c r="BZ87">
        <v>10000</v>
      </c>
      <c r="CA87">
        <v>0</v>
      </c>
      <c r="CB87">
        <v>3500</v>
      </c>
      <c r="CC87">
        <v>0</v>
      </c>
      <c r="CD87">
        <v>0</v>
      </c>
      <c r="CE87">
        <v>0</v>
      </c>
      <c r="CF87">
        <v>0</v>
      </c>
      <c r="CG87">
        <v>8.2799999999999994</v>
      </c>
      <c r="CH87">
        <v>275000</v>
      </c>
      <c r="CI87">
        <v>256.83999999999997</v>
      </c>
      <c r="CJ87">
        <v>256.83999999999997</v>
      </c>
      <c r="CK87">
        <v>256.83999999999997</v>
      </c>
      <c r="CL87">
        <v>0</v>
      </c>
      <c r="CM87">
        <v>0</v>
      </c>
      <c r="CN87" t="s">
        <v>878</v>
      </c>
      <c r="CO87">
        <v>256.83999999999997</v>
      </c>
      <c r="CP87">
        <v>256.83999999999997</v>
      </c>
      <c r="CQ87">
        <v>256.83999999999997</v>
      </c>
      <c r="CR87">
        <v>0</v>
      </c>
      <c r="CS87">
        <v>38</v>
      </c>
      <c r="CT87">
        <v>28.252400000000002</v>
      </c>
      <c r="CU87">
        <v>1.7</v>
      </c>
      <c r="CV87">
        <v>2</v>
      </c>
      <c r="CW87">
        <v>1</v>
      </c>
      <c r="CX87">
        <v>2</v>
      </c>
      <c r="CY87">
        <v>2</v>
      </c>
      <c r="CZ87">
        <v>0</v>
      </c>
      <c r="DA87">
        <v>1</v>
      </c>
      <c r="DB87">
        <v>1</v>
      </c>
      <c r="DC87">
        <v>1</v>
      </c>
      <c r="DD87">
        <v>1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3</v>
      </c>
      <c r="DL87">
        <v>0.75</v>
      </c>
      <c r="DM87">
        <v>53.68</v>
      </c>
      <c r="DN87">
        <v>13.42</v>
      </c>
      <c r="DO87">
        <v>53.68</v>
      </c>
      <c r="DP87">
        <v>53.68</v>
      </c>
      <c r="DQ87">
        <v>0</v>
      </c>
      <c r="DR87">
        <v>71.209999999999994</v>
      </c>
      <c r="DS87">
        <v>71.209999999999994</v>
      </c>
      <c r="DT87">
        <v>71.209999999999994</v>
      </c>
      <c r="DU87">
        <v>0</v>
      </c>
      <c r="DV87">
        <v>74.180000000000007</v>
      </c>
      <c r="DW87">
        <v>74.180000000000007</v>
      </c>
      <c r="DX87">
        <v>74.180000000000007</v>
      </c>
      <c r="DY87">
        <v>0</v>
      </c>
      <c r="DZ87">
        <v>426.9162</v>
      </c>
      <c r="EA87">
        <v>448.35239999999999</v>
      </c>
      <c r="EB87">
        <v>426.9162</v>
      </c>
      <c r="EC87">
        <v>448.35239999999999</v>
      </c>
      <c r="ED87">
        <v>448.35239999999999</v>
      </c>
      <c r="EE87">
        <v>448.35239999999999</v>
      </c>
      <c r="EF87" t="s">
        <v>879</v>
      </c>
      <c r="EG87">
        <v>-2.2051999999999999E-2</v>
      </c>
      <c r="EH87">
        <v>0</v>
      </c>
      <c r="EI87">
        <v>1047.0999999999999</v>
      </c>
      <c r="EJ87">
        <v>76</v>
      </c>
      <c r="EK87">
        <v>0.7</v>
      </c>
      <c r="EL87" t="s">
        <v>877</v>
      </c>
      <c r="EM87" t="s">
        <v>877</v>
      </c>
      <c r="EN87" t="s">
        <v>877</v>
      </c>
      <c r="EO87" t="s">
        <v>877</v>
      </c>
      <c r="EP87">
        <v>1980</v>
      </c>
      <c r="EQ87">
        <v>964326</v>
      </c>
      <c r="ER87" s="22">
        <v>23852</v>
      </c>
      <c r="ES87">
        <v>23569</v>
      </c>
      <c r="ET87">
        <v>3422</v>
      </c>
      <c r="EU87">
        <v>0</v>
      </c>
      <c r="EV87">
        <v>0</v>
      </c>
      <c r="EW87">
        <v>0</v>
      </c>
      <c r="EX87">
        <v>0</v>
      </c>
      <c r="EY87">
        <v>8.2799999999999994</v>
      </c>
      <c r="EZ87">
        <v>354649</v>
      </c>
      <c r="FA87">
        <v>237.17</v>
      </c>
      <c r="FB87">
        <v>237.17</v>
      </c>
      <c r="FC87">
        <v>237.17</v>
      </c>
      <c r="FD87">
        <v>0</v>
      </c>
      <c r="FE87">
        <v>0</v>
      </c>
      <c r="FF87" t="s">
        <v>880</v>
      </c>
      <c r="FG87">
        <v>237.17</v>
      </c>
      <c r="FH87">
        <v>237.17</v>
      </c>
      <c r="FI87">
        <v>237.17</v>
      </c>
      <c r="FJ87">
        <v>0</v>
      </c>
      <c r="FK87">
        <v>31</v>
      </c>
      <c r="FL87">
        <v>26.088699999999999</v>
      </c>
      <c r="FM87">
        <v>1.7</v>
      </c>
      <c r="FN87">
        <v>2</v>
      </c>
      <c r="FO87">
        <v>1</v>
      </c>
      <c r="FP87">
        <v>2</v>
      </c>
      <c r="FQ87">
        <v>2</v>
      </c>
      <c r="FR87">
        <v>0</v>
      </c>
      <c r="FS87">
        <v>1</v>
      </c>
      <c r="FT87">
        <v>1</v>
      </c>
      <c r="FU87">
        <v>1</v>
      </c>
      <c r="FV87">
        <v>1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5</v>
      </c>
      <c r="GD87">
        <v>1.25</v>
      </c>
      <c r="GE87">
        <v>53.27</v>
      </c>
      <c r="GF87">
        <v>13.317500000000001</v>
      </c>
      <c r="GG87">
        <v>53.27</v>
      </c>
      <c r="GH87">
        <v>53.27</v>
      </c>
      <c r="GI87">
        <v>0</v>
      </c>
      <c r="GJ87">
        <v>71.209999999999994</v>
      </c>
      <c r="GK87">
        <v>71.209999999999994</v>
      </c>
      <c r="GL87">
        <v>71.209999999999994</v>
      </c>
      <c r="GM87">
        <v>0</v>
      </c>
      <c r="GN87">
        <v>74.180000000000007</v>
      </c>
      <c r="GO87">
        <v>74.180000000000007</v>
      </c>
      <c r="GP87">
        <v>74.180000000000007</v>
      </c>
      <c r="GQ87">
        <v>0</v>
      </c>
      <c r="GR87">
        <v>416.05770000000001</v>
      </c>
      <c r="GS87">
        <v>426.9162</v>
      </c>
      <c r="GT87">
        <v>416.05770000000001</v>
      </c>
      <c r="GU87">
        <v>426.9162</v>
      </c>
      <c r="GV87">
        <v>426.9162</v>
      </c>
      <c r="GW87">
        <v>426.9162</v>
      </c>
      <c r="GX87" t="s">
        <v>881</v>
      </c>
      <c r="GY87">
        <v>-1.7044E-2</v>
      </c>
      <c r="GZ87">
        <v>0</v>
      </c>
      <c r="HA87">
        <v>1495.34</v>
      </c>
      <c r="HB87">
        <v>85</v>
      </c>
      <c r="HC87">
        <v>0.8</v>
      </c>
      <c r="HD87" t="s">
        <v>877</v>
      </c>
      <c r="HE87" t="s">
        <v>877</v>
      </c>
      <c r="HF87" t="s">
        <v>877</v>
      </c>
      <c r="HG87" t="s">
        <v>877</v>
      </c>
      <c r="HH87">
        <v>1980</v>
      </c>
      <c r="HI87">
        <v>916920</v>
      </c>
      <c r="HJ87">
        <v>26561</v>
      </c>
      <c r="HK87">
        <v>27276</v>
      </c>
      <c r="HL87">
        <v>5690</v>
      </c>
      <c r="HM87">
        <v>0</v>
      </c>
      <c r="HN87">
        <v>0</v>
      </c>
      <c r="HO87">
        <v>0</v>
      </c>
      <c r="HP87">
        <v>0</v>
      </c>
      <c r="HQ87">
        <v>11.39</v>
      </c>
      <c r="HR87">
        <v>283999</v>
      </c>
      <c r="HS87">
        <v>232.07</v>
      </c>
      <c r="HT87">
        <v>232.07</v>
      </c>
      <c r="HU87">
        <v>232.07</v>
      </c>
      <c r="HV87">
        <v>0</v>
      </c>
      <c r="HW87">
        <v>0</v>
      </c>
      <c r="HX87" t="s">
        <v>882</v>
      </c>
      <c r="HY87">
        <v>232.07</v>
      </c>
      <c r="HZ87">
        <v>232.07</v>
      </c>
      <c r="IA87">
        <v>232.07</v>
      </c>
      <c r="IB87">
        <v>0</v>
      </c>
      <c r="IC87">
        <v>30</v>
      </c>
      <c r="ID87">
        <v>25.527699999999999</v>
      </c>
      <c r="IE87">
        <v>1.2</v>
      </c>
      <c r="IF87">
        <v>2</v>
      </c>
      <c r="IG87">
        <v>1</v>
      </c>
      <c r="IH87">
        <v>2</v>
      </c>
      <c r="II87">
        <v>2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8</v>
      </c>
      <c r="IV87">
        <v>2</v>
      </c>
      <c r="IW87">
        <v>47.8</v>
      </c>
      <c r="IX87">
        <v>11.95</v>
      </c>
      <c r="IY87">
        <v>47.8</v>
      </c>
      <c r="IZ87">
        <v>47.8</v>
      </c>
      <c r="JA87">
        <v>0</v>
      </c>
      <c r="JB87">
        <v>71.08</v>
      </c>
      <c r="JC87">
        <v>71.08</v>
      </c>
      <c r="JD87">
        <v>71.08</v>
      </c>
      <c r="JE87">
        <v>0</v>
      </c>
      <c r="JF87">
        <v>71.23</v>
      </c>
      <c r="JG87">
        <v>71.23</v>
      </c>
      <c r="JH87">
        <v>71.23</v>
      </c>
      <c r="JI87">
        <v>0</v>
      </c>
      <c r="JJ87">
        <v>416.05770000000001</v>
      </c>
      <c r="JK87">
        <v>416.05770000000001</v>
      </c>
      <c r="JL87" t="s">
        <v>883</v>
      </c>
      <c r="JM87">
        <v>-2.2523000000000001E-2</v>
      </c>
      <c r="JN87">
        <v>0</v>
      </c>
      <c r="JO87">
        <v>1223.76</v>
      </c>
      <c r="JP87">
        <v>79</v>
      </c>
      <c r="JQ87">
        <v>0.7</v>
      </c>
      <c r="JR87">
        <v>43954.6104003125</v>
      </c>
      <c r="JS87">
        <v>1</v>
      </c>
      <c r="JT87">
        <v>2</v>
      </c>
    </row>
    <row r="88" spans="1:280" x14ac:dyDescent="0.25">
      <c r="A88">
        <v>1998</v>
      </c>
      <c r="B88">
        <v>1998</v>
      </c>
      <c r="C88" t="s">
        <v>160</v>
      </c>
      <c r="D88" t="s">
        <v>144</v>
      </c>
      <c r="E88" t="s">
        <v>161</v>
      </c>
      <c r="G88">
        <v>1980</v>
      </c>
      <c r="H88">
        <v>785000</v>
      </c>
      <c r="I88">
        <v>22000</v>
      </c>
      <c r="J88">
        <v>0</v>
      </c>
      <c r="K88">
        <v>3500</v>
      </c>
      <c r="L88">
        <v>0</v>
      </c>
      <c r="M88">
        <v>0</v>
      </c>
      <c r="N88">
        <v>0</v>
      </c>
      <c r="O88">
        <v>0</v>
      </c>
      <c r="P88">
        <v>8.69</v>
      </c>
      <c r="Q88">
        <v>500000</v>
      </c>
      <c r="R88">
        <v>240</v>
      </c>
      <c r="S88">
        <v>240</v>
      </c>
      <c r="T88">
        <v>240</v>
      </c>
      <c r="U88">
        <v>0</v>
      </c>
      <c r="V88" t="s">
        <v>875</v>
      </c>
      <c r="W88">
        <v>240</v>
      </c>
      <c r="X88">
        <v>240</v>
      </c>
      <c r="Y88">
        <v>240</v>
      </c>
      <c r="Z88">
        <v>0</v>
      </c>
      <c r="AA88">
        <v>28</v>
      </c>
      <c r="AB88">
        <v>26.4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2</v>
      </c>
      <c r="AT88">
        <v>0.5</v>
      </c>
      <c r="AU88">
        <v>29</v>
      </c>
      <c r="AV88">
        <v>7.25</v>
      </c>
      <c r="AW88">
        <v>29</v>
      </c>
      <c r="AX88">
        <v>29</v>
      </c>
      <c r="AY88">
        <v>0</v>
      </c>
      <c r="AZ88">
        <v>0</v>
      </c>
      <c r="BA88">
        <v>64.95</v>
      </c>
      <c r="BB88">
        <v>0</v>
      </c>
      <c r="BC88">
        <v>64.95</v>
      </c>
      <c r="BD88">
        <v>0</v>
      </c>
      <c r="BE88">
        <v>64.69</v>
      </c>
      <c r="BF88">
        <v>0</v>
      </c>
      <c r="BG88">
        <v>64.69</v>
      </c>
      <c r="BH88">
        <v>22.5</v>
      </c>
      <c r="BI88">
        <v>274.14999999999998</v>
      </c>
      <c r="BJ88">
        <v>392.17</v>
      </c>
      <c r="BK88">
        <v>403.79</v>
      </c>
      <c r="BL88">
        <v>274.14999999999998</v>
      </c>
      <c r="BM88">
        <v>403.79</v>
      </c>
      <c r="BN88" t="s">
        <v>876</v>
      </c>
      <c r="BO88">
        <v>-2.7290000000000001E-3</v>
      </c>
      <c r="BP88">
        <v>0</v>
      </c>
      <c r="BQ88">
        <v>2083.33</v>
      </c>
      <c r="BR88">
        <v>91</v>
      </c>
      <c r="BS88">
        <v>0.9</v>
      </c>
      <c r="BT88" t="s">
        <v>877</v>
      </c>
      <c r="BU88" t="s">
        <v>877</v>
      </c>
      <c r="BV88" t="s">
        <v>877</v>
      </c>
      <c r="BW88" t="s">
        <v>877</v>
      </c>
      <c r="BX88">
        <v>1980</v>
      </c>
      <c r="BY88">
        <v>770000</v>
      </c>
      <c r="BZ88">
        <v>20000</v>
      </c>
      <c r="CA88">
        <v>0</v>
      </c>
      <c r="CB88">
        <v>3500</v>
      </c>
      <c r="CC88">
        <v>0</v>
      </c>
      <c r="CD88">
        <v>0</v>
      </c>
      <c r="CE88">
        <v>0</v>
      </c>
      <c r="CF88">
        <v>0</v>
      </c>
      <c r="CG88">
        <v>8.69</v>
      </c>
      <c r="CH88">
        <v>450000</v>
      </c>
      <c r="CI88">
        <v>0</v>
      </c>
      <c r="CJ88">
        <v>232.78</v>
      </c>
      <c r="CK88">
        <v>0</v>
      </c>
      <c r="CL88">
        <v>232.78</v>
      </c>
      <c r="CM88">
        <v>0</v>
      </c>
      <c r="CN88" t="s">
        <v>878</v>
      </c>
      <c r="CO88">
        <v>0</v>
      </c>
      <c r="CP88">
        <v>232.78</v>
      </c>
      <c r="CQ88">
        <v>0</v>
      </c>
      <c r="CR88">
        <v>232.78</v>
      </c>
      <c r="CS88">
        <v>22</v>
      </c>
      <c r="CT88">
        <v>22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2</v>
      </c>
      <c r="DL88">
        <v>0.5</v>
      </c>
      <c r="DM88">
        <v>0</v>
      </c>
      <c r="DN88">
        <v>0</v>
      </c>
      <c r="DO88">
        <v>29</v>
      </c>
      <c r="DP88">
        <v>0</v>
      </c>
      <c r="DQ88">
        <v>29</v>
      </c>
      <c r="DR88">
        <v>0</v>
      </c>
      <c r="DS88">
        <v>64.95</v>
      </c>
      <c r="DT88">
        <v>0</v>
      </c>
      <c r="DU88">
        <v>64.95</v>
      </c>
      <c r="DV88">
        <v>0</v>
      </c>
      <c r="DW88">
        <v>64.69</v>
      </c>
      <c r="DX88">
        <v>0</v>
      </c>
      <c r="DY88">
        <v>64.69</v>
      </c>
      <c r="DZ88">
        <v>25.032499999999999</v>
      </c>
      <c r="EA88">
        <v>22.5</v>
      </c>
      <c r="EB88">
        <v>408.16</v>
      </c>
      <c r="EC88">
        <v>392.17</v>
      </c>
      <c r="ED88">
        <v>25.032499999999999</v>
      </c>
      <c r="EE88">
        <v>408.16</v>
      </c>
      <c r="EF88" t="s">
        <v>879</v>
      </c>
      <c r="EG88">
        <v>-4.55E-4</v>
      </c>
      <c r="EH88">
        <v>0</v>
      </c>
      <c r="EI88">
        <v>1932.24</v>
      </c>
      <c r="EJ88">
        <v>92</v>
      </c>
      <c r="EK88">
        <v>0.9</v>
      </c>
      <c r="EL88" t="s">
        <v>877</v>
      </c>
      <c r="EM88" t="s">
        <v>877</v>
      </c>
      <c r="EN88" t="s">
        <v>877</v>
      </c>
      <c r="EO88" t="s">
        <v>877</v>
      </c>
      <c r="EP88">
        <v>1980</v>
      </c>
      <c r="EQ88">
        <v>791808</v>
      </c>
      <c r="ER88" s="22">
        <v>24672</v>
      </c>
      <c r="ES88">
        <v>24115</v>
      </c>
      <c r="ET88">
        <v>3470</v>
      </c>
      <c r="EU88">
        <v>0</v>
      </c>
      <c r="EV88">
        <v>0</v>
      </c>
      <c r="EW88">
        <v>0</v>
      </c>
      <c r="EX88">
        <v>0</v>
      </c>
      <c r="EY88">
        <v>8.69</v>
      </c>
      <c r="EZ88">
        <v>495176</v>
      </c>
      <c r="FA88">
        <v>0</v>
      </c>
      <c r="FB88">
        <v>247.77</v>
      </c>
      <c r="FC88">
        <v>0</v>
      </c>
      <c r="FD88">
        <v>247.77</v>
      </c>
      <c r="FE88">
        <v>0</v>
      </c>
      <c r="FF88" t="s">
        <v>880</v>
      </c>
      <c r="FG88">
        <v>0</v>
      </c>
      <c r="FH88">
        <v>247.77</v>
      </c>
      <c r="FI88">
        <v>0</v>
      </c>
      <c r="FJ88">
        <v>247.77</v>
      </c>
      <c r="FK88">
        <v>25</v>
      </c>
      <c r="FL88">
        <v>25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0.13</v>
      </c>
      <c r="GF88">
        <v>3.2500000000000001E-2</v>
      </c>
      <c r="GG88">
        <v>23</v>
      </c>
      <c r="GH88">
        <v>0.13</v>
      </c>
      <c r="GI88">
        <v>22.87</v>
      </c>
      <c r="GJ88">
        <v>0</v>
      </c>
      <c r="GK88">
        <v>64.95</v>
      </c>
      <c r="GL88">
        <v>0</v>
      </c>
      <c r="GM88">
        <v>64.95</v>
      </c>
      <c r="GN88">
        <v>0</v>
      </c>
      <c r="GO88">
        <v>64.69</v>
      </c>
      <c r="GP88">
        <v>0</v>
      </c>
      <c r="GQ88">
        <v>64.69</v>
      </c>
      <c r="GR88">
        <v>26.5</v>
      </c>
      <c r="GS88">
        <v>25.032499999999999</v>
      </c>
      <c r="GT88">
        <v>410.34</v>
      </c>
      <c r="GU88">
        <v>408.16</v>
      </c>
      <c r="GV88">
        <v>26.5</v>
      </c>
      <c r="GW88">
        <v>410.34</v>
      </c>
      <c r="GX88" t="s">
        <v>881</v>
      </c>
      <c r="GY88">
        <v>-1.7719999999999999E-3</v>
      </c>
      <c r="GZ88">
        <v>0</v>
      </c>
      <c r="HA88">
        <v>1998.53</v>
      </c>
      <c r="HB88">
        <v>92</v>
      </c>
      <c r="HC88">
        <v>0.9</v>
      </c>
      <c r="HD88" t="s">
        <v>877</v>
      </c>
      <c r="HE88" t="s">
        <v>877</v>
      </c>
      <c r="HF88" t="s">
        <v>877</v>
      </c>
      <c r="HG88" t="s">
        <v>877</v>
      </c>
      <c r="HH88">
        <v>1980</v>
      </c>
      <c r="HI88">
        <v>742635</v>
      </c>
      <c r="HJ88">
        <v>28803</v>
      </c>
      <c r="HK88">
        <v>40675</v>
      </c>
      <c r="HL88">
        <v>6170</v>
      </c>
      <c r="HM88">
        <v>0</v>
      </c>
      <c r="HN88">
        <v>0</v>
      </c>
      <c r="HO88">
        <v>0</v>
      </c>
      <c r="HP88">
        <v>0</v>
      </c>
      <c r="HQ88">
        <v>10.06</v>
      </c>
      <c r="HR88">
        <v>462810</v>
      </c>
      <c r="HS88">
        <v>0</v>
      </c>
      <c r="HT88">
        <v>249.58</v>
      </c>
      <c r="HU88">
        <v>0</v>
      </c>
      <c r="HV88">
        <v>249.58</v>
      </c>
      <c r="HW88">
        <v>0</v>
      </c>
      <c r="HX88" t="s">
        <v>882</v>
      </c>
      <c r="HY88">
        <v>0</v>
      </c>
      <c r="HZ88">
        <v>249.58</v>
      </c>
      <c r="IA88">
        <v>0</v>
      </c>
      <c r="IB88">
        <v>249.58</v>
      </c>
      <c r="IC88">
        <v>26</v>
      </c>
      <c r="ID88">
        <v>26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2</v>
      </c>
      <c r="IV88">
        <v>0.5</v>
      </c>
      <c r="IW88">
        <v>0</v>
      </c>
      <c r="IX88">
        <v>0</v>
      </c>
      <c r="IY88">
        <v>23</v>
      </c>
      <c r="IZ88">
        <v>0</v>
      </c>
      <c r="JA88">
        <v>23</v>
      </c>
      <c r="JB88">
        <v>0</v>
      </c>
      <c r="JC88">
        <v>64.12</v>
      </c>
      <c r="JD88">
        <v>0</v>
      </c>
      <c r="JE88">
        <v>64.12</v>
      </c>
      <c r="JF88">
        <v>0</v>
      </c>
      <c r="JG88">
        <v>64.39</v>
      </c>
      <c r="JH88">
        <v>0</v>
      </c>
      <c r="JI88">
        <v>64.39</v>
      </c>
      <c r="JJ88">
        <v>26.5</v>
      </c>
      <c r="JK88">
        <v>410.34</v>
      </c>
      <c r="JL88" t="s">
        <v>883</v>
      </c>
      <c r="JM88">
        <v>0</v>
      </c>
      <c r="JN88">
        <v>0</v>
      </c>
      <c r="JO88">
        <v>1854.36</v>
      </c>
      <c r="JP88">
        <v>90</v>
      </c>
      <c r="JQ88">
        <v>0.9</v>
      </c>
      <c r="JR88">
        <v>43954.6104003125</v>
      </c>
      <c r="JS88">
        <v>1</v>
      </c>
      <c r="JT88">
        <v>2</v>
      </c>
    </row>
    <row r="89" spans="1:280" x14ac:dyDescent="0.25">
      <c r="A89">
        <v>302</v>
      </c>
      <c r="B89">
        <v>1998</v>
      </c>
      <c r="D89" t="s">
        <v>144</v>
      </c>
      <c r="E89" t="s">
        <v>161</v>
      </c>
      <c r="F89" t="s">
        <v>920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T89">
        <v>0</v>
      </c>
      <c r="U89">
        <v>0</v>
      </c>
      <c r="V89" t="s">
        <v>875</v>
      </c>
      <c r="W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G89">
        <v>0</v>
      </c>
      <c r="AH89">
        <v>0</v>
      </c>
      <c r="AI89">
        <v>0</v>
      </c>
      <c r="AJ89">
        <v>0</v>
      </c>
      <c r="AL89">
        <v>0</v>
      </c>
      <c r="AM89">
        <v>0</v>
      </c>
      <c r="AN89">
        <v>0</v>
      </c>
      <c r="AO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X89">
        <v>0</v>
      </c>
      <c r="AY89">
        <v>0</v>
      </c>
      <c r="AZ89">
        <v>64.95</v>
      </c>
      <c r="BB89">
        <v>64.95</v>
      </c>
      <c r="BC89">
        <v>0</v>
      </c>
      <c r="BD89">
        <v>64.69</v>
      </c>
      <c r="BF89">
        <v>64.69</v>
      </c>
      <c r="BG89">
        <v>0</v>
      </c>
      <c r="BH89">
        <v>369.67</v>
      </c>
      <c r="BI89">
        <v>129.63999999999999</v>
      </c>
      <c r="BL89">
        <v>369.67</v>
      </c>
      <c r="BN89" t="s">
        <v>876</v>
      </c>
      <c r="BO89">
        <v>0</v>
      </c>
      <c r="BP89">
        <v>0</v>
      </c>
      <c r="BQ89">
        <v>0</v>
      </c>
      <c r="BR89">
        <v>0</v>
      </c>
      <c r="BS89">
        <v>0</v>
      </c>
      <c r="BT89" t="s">
        <v>877</v>
      </c>
      <c r="BU89" t="s">
        <v>877</v>
      </c>
      <c r="BV89" t="s">
        <v>877</v>
      </c>
      <c r="BW89" t="s">
        <v>877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232.78</v>
      </c>
      <c r="CK89">
        <v>232.78</v>
      </c>
      <c r="CL89">
        <v>0</v>
      </c>
      <c r="CM89">
        <v>0</v>
      </c>
      <c r="CN89" t="s">
        <v>878</v>
      </c>
      <c r="CO89">
        <v>232.78</v>
      </c>
      <c r="CQ89">
        <v>232.78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Y89">
        <v>0</v>
      </c>
      <c r="CZ89">
        <v>0</v>
      </c>
      <c r="DA89">
        <v>0</v>
      </c>
      <c r="DB89">
        <v>0</v>
      </c>
      <c r="DD89">
        <v>0</v>
      </c>
      <c r="DE89">
        <v>0</v>
      </c>
      <c r="DF89">
        <v>0</v>
      </c>
      <c r="DG89">
        <v>0</v>
      </c>
      <c r="DI89">
        <v>0</v>
      </c>
      <c r="DJ89">
        <v>0</v>
      </c>
      <c r="DK89">
        <v>0</v>
      </c>
      <c r="DL89">
        <v>0</v>
      </c>
      <c r="DM89">
        <v>29</v>
      </c>
      <c r="DN89">
        <v>7.25</v>
      </c>
      <c r="DP89">
        <v>29</v>
      </c>
      <c r="DQ89">
        <v>0</v>
      </c>
      <c r="DR89">
        <v>64.95</v>
      </c>
      <c r="DT89">
        <v>64.95</v>
      </c>
      <c r="DU89">
        <v>0</v>
      </c>
      <c r="DV89">
        <v>64.69</v>
      </c>
      <c r="DX89">
        <v>64.69</v>
      </c>
      <c r="DY89">
        <v>0</v>
      </c>
      <c r="DZ89">
        <v>383.1275</v>
      </c>
      <c r="EA89">
        <v>369.67</v>
      </c>
      <c r="ED89">
        <v>383.1275</v>
      </c>
      <c r="EF89" t="s">
        <v>879</v>
      </c>
      <c r="EG89">
        <v>-4.55E-4</v>
      </c>
      <c r="EH89">
        <v>0</v>
      </c>
      <c r="EI89">
        <v>0</v>
      </c>
      <c r="EJ89">
        <v>0</v>
      </c>
      <c r="EK89">
        <v>0</v>
      </c>
      <c r="EL89" t="s">
        <v>877</v>
      </c>
      <c r="EM89" t="s">
        <v>877</v>
      </c>
      <c r="EN89" t="s">
        <v>877</v>
      </c>
      <c r="EO89" t="s">
        <v>877</v>
      </c>
      <c r="EQ89">
        <v>0</v>
      </c>
      <c r="ER89" s="22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247.77</v>
      </c>
      <c r="FC89">
        <v>247.77</v>
      </c>
      <c r="FD89">
        <v>0</v>
      </c>
      <c r="FE89">
        <v>0</v>
      </c>
      <c r="FF89" t="s">
        <v>880</v>
      </c>
      <c r="FG89">
        <v>247.77</v>
      </c>
      <c r="FI89">
        <v>247.77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Q89">
        <v>0</v>
      </c>
      <c r="FR89">
        <v>0</v>
      </c>
      <c r="FS89">
        <v>0</v>
      </c>
      <c r="FT89">
        <v>0</v>
      </c>
      <c r="FV89">
        <v>0</v>
      </c>
      <c r="FW89">
        <v>0</v>
      </c>
      <c r="FX89">
        <v>0</v>
      </c>
      <c r="FY89">
        <v>0</v>
      </c>
      <c r="GA89">
        <v>0</v>
      </c>
      <c r="GB89">
        <v>0</v>
      </c>
      <c r="GC89">
        <v>0</v>
      </c>
      <c r="GD89">
        <v>0</v>
      </c>
      <c r="GE89">
        <v>22.87</v>
      </c>
      <c r="GF89">
        <v>5.7175000000000002</v>
      </c>
      <c r="GH89">
        <v>22.87</v>
      </c>
      <c r="GI89">
        <v>0</v>
      </c>
      <c r="GJ89">
        <v>64.95</v>
      </c>
      <c r="GL89">
        <v>64.95</v>
      </c>
      <c r="GM89">
        <v>0</v>
      </c>
      <c r="GN89">
        <v>64.69</v>
      </c>
      <c r="GP89">
        <v>64.69</v>
      </c>
      <c r="GQ89">
        <v>0</v>
      </c>
      <c r="GR89">
        <v>383.84</v>
      </c>
      <c r="GS89">
        <v>383.1275</v>
      </c>
      <c r="GV89">
        <v>383.84</v>
      </c>
      <c r="GX89" t="s">
        <v>881</v>
      </c>
      <c r="GY89">
        <v>0</v>
      </c>
      <c r="GZ89">
        <v>0</v>
      </c>
      <c r="HA89">
        <v>0</v>
      </c>
      <c r="HB89">
        <v>0</v>
      </c>
      <c r="HC89">
        <v>0</v>
      </c>
      <c r="HD89" t="s">
        <v>877</v>
      </c>
      <c r="HE89" t="s">
        <v>877</v>
      </c>
      <c r="HF89" t="s">
        <v>877</v>
      </c>
      <c r="HG89" t="s">
        <v>877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249.58</v>
      </c>
      <c r="HU89">
        <v>249.58</v>
      </c>
      <c r="HV89">
        <v>0</v>
      </c>
      <c r="HW89">
        <v>0</v>
      </c>
      <c r="HX89" t="s">
        <v>882</v>
      </c>
      <c r="HY89">
        <v>249.58</v>
      </c>
      <c r="IA89">
        <v>249.58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I89">
        <v>0</v>
      </c>
      <c r="IJ89">
        <v>0</v>
      </c>
      <c r="IK89">
        <v>0</v>
      </c>
      <c r="IL89">
        <v>0</v>
      </c>
      <c r="IN89">
        <v>0</v>
      </c>
      <c r="IO89">
        <v>0</v>
      </c>
      <c r="IP89">
        <v>0</v>
      </c>
      <c r="IQ89">
        <v>0</v>
      </c>
      <c r="IS89">
        <v>0</v>
      </c>
      <c r="IT89">
        <v>0</v>
      </c>
      <c r="IU89">
        <v>0</v>
      </c>
      <c r="IV89">
        <v>0</v>
      </c>
      <c r="IW89">
        <v>23</v>
      </c>
      <c r="IX89">
        <v>5.75</v>
      </c>
      <c r="IZ89">
        <v>23</v>
      </c>
      <c r="JA89">
        <v>0</v>
      </c>
      <c r="JB89">
        <v>64.12</v>
      </c>
      <c r="JD89">
        <v>64.12</v>
      </c>
      <c r="JE89">
        <v>0</v>
      </c>
      <c r="JF89">
        <v>64.39</v>
      </c>
      <c r="JH89">
        <v>64.39</v>
      </c>
      <c r="JI89">
        <v>0</v>
      </c>
      <c r="JJ89">
        <v>383.84</v>
      </c>
      <c r="JL89" t="s">
        <v>883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43954.6104003125</v>
      </c>
      <c r="JS89">
        <v>1</v>
      </c>
      <c r="JT89">
        <v>3</v>
      </c>
    </row>
    <row r="90" spans="1:280" x14ac:dyDescent="0.25">
      <c r="A90">
        <v>1999</v>
      </c>
      <c r="B90">
        <v>1999</v>
      </c>
      <c r="C90" t="s">
        <v>162</v>
      </c>
      <c r="D90" t="s">
        <v>144</v>
      </c>
      <c r="E90" t="s">
        <v>163</v>
      </c>
      <c r="G90">
        <v>1980</v>
      </c>
      <c r="H90">
        <v>1215000</v>
      </c>
      <c r="I90">
        <v>25000</v>
      </c>
      <c r="J90">
        <v>0</v>
      </c>
      <c r="K90">
        <v>7000</v>
      </c>
      <c r="L90">
        <v>0</v>
      </c>
      <c r="M90">
        <v>0</v>
      </c>
      <c r="N90">
        <v>0</v>
      </c>
      <c r="O90">
        <v>0</v>
      </c>
      <c r="P90">
        <v>15.64</v>
      </c>
      <c r="Q90">
        <v>285000</v>
      </c>
      <c r="R90">
        <v>385</v>
      </c>
      <c r="S90">
        <v>385</v>
      </c>
      <c r="T90">
        <v>385</v>
      </c>
      <c r="U90">
        <v>0</v>
      </c>
      <c r="V90" t="s">
        <v>875</v>
      </c>
      <c r="W90">
        <v>385</v>
      </c>
      <c r="X90">
        <v>385</v>
      </c>
      <c r="Y90">
        <v>385</v>
      </c>
      <c r="Z90">
        <v>0</v>
      </c>
      <c r="AA90">
        <v>63</v>
      </c>
      <c r="AB90">
        <v>42.35</v>
      </c>
      <c r="AC90">
        <v>3.2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8</v>
      </c>
      <c r="AT90">
        <v>2</v>
      </c>
      <c r="AU90">
        <v>98</v>
      </c>
      <c r="AV90">
        <v>24.5</v>
      </c>
      <c r="AW90">
        <v>98</v>
      </c>
      <c r="AX90">
        <v>98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75.489999999999995</v>
      </c>
      <c r="BE90">
        <v>75.489999999999995</v>
      </c>
      <c r="BF90">
        <v>75.489999999999995</v>
      </c>
      <c r="BG90">
        <v>0</v>
      </c>
      <c r="BH90">
        <v>539.16669999999999</v>
      </c>
      <c r="BI90">
        <v>532.54</v>
      </c>
      <c r="BJ90">
        <v>539.16669999999999</v>
      </c>
      <c r="BK90">
        <v>532.54</v>
      </c>
      <c r="BL90">
        <v>539.16669999999999</v>
      </c>
      <c r="BM90">
        <v>539.16669999999999</v>
      </c>
      <c r="BN90" t="s">
        <v>876</v>
      </c>
      <c r="BO90">
        <v>-7.2709999999999997E-3</v>
      </c>
      <c r="BP90">
        <v>0</v>
      </c>
      <c r="BQ90">
        <v>740.26</v>
      </c>
      <c r="BR90">
        <v>57</v>
      </c>
      <c r="BS90">
        <v>0.7</v>
      </c>
      <c r="BT90" t="s">
        <v>877</v>
      </c>
      <c r="BU90" t="s">
        <v>877</v>
      </c>
      <c r="BV90" t="s">
        <v>877</v>
      </c>
      <c r="BW90" t="s">
        <v>877</v>
      </c>
      <c r="BX90">
        <v>1980</v>
      </c>
      <c r="BY90">
        <v>1200000</v>
      </c>
      <c r="BZ90">
        <v>25000</v>
      </c>
      <c r="CA90">
        <v>0</v>
      </c>
      <c r="CB90">
        <v>7000</v>
      </c>
      <c r="CC90">
        <v>0</v>
      </c>
      <c r="CD90">
        <v>0</v>
      </c>
      <c r="CE90">
        <v>0</v>
      </c>
      <c r="CF90">
        <v>0</v>
      </c>
      <c r="CG90">
        <v>15.64</v>
      </c>
      <c r="CH90">
        <v>280000</v>
      </c>
      <c r="CI90">
        <v>390.97</v>
      </c>
      <c r="CJ90">
        <v>390.97</v>
      </c>
      <c r="CK90">
        <v>390.97</v>
      </c>
      <c r="CL90">
        <v>0</v>
      </c>
      <c r="CM90">
        <v>0</v>
      </c>
      <c r="CN90" t="s">
        <v>878</v>
      </c>
      <c r="CO90">
        <v>390.97</v>
      </c>
      <c r="CP90">
        <v>390.97</v>
      </c>
      <c r="CQ90">
        <v>390.97</v>
      </c>
      <c r="CR90">
        <v>0</v>
      </c>
      <c r="CS90">
        <v>63</v>
      </c>
      <c r="CT90">
        <v>43.006700000000002</v>
      </c>
      <c r="CU90">
        <v>3.2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8</v>
      </c>
      <c r="DL90">
        <v>2</v>
      </c>
      <c r="DM90">
        <v>98</v>
      </c>
      <c r="DN90">
        <v>24.5</v>
      </c>
      <c r="DO90">
        <v>98</v>
      </c>
      <c r="DP90">
        <v>98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75.489999999999995</v>
      </c>
      <c r="DW90">
        <v>75.489999999999995</v>
      </c>
      <c r="DX90">
        <v>75.489999999999995</v>
      </c>
      <c r="DY90">
        <v>0</v>
      </c>
      <c r="DZ90">
        <v>537.95150000000001</v>
      </c>
      <c r="EA90">
        <v>539.16669999999999</v>
      </c>
      <c r="EB90">
        <v>537.95150000000001</v>
      </c>
      <c r="EC90">
        <v>539.16669999999999</v>
      </c>
      <c r="ED90">
        <v>539.16669999999999</v>
      </c>
      <c r="EE90">
        <v>539.16669999999999</v>
      </c>
      <c r="EF90" t="s">
        <v>879</v>
      </c>
      <c r="EG90">
        <v>-8.2179999999999996E-3</v>
      </c>
      <c r="EH90">
        <v>0</v>
      </c>
      <c r="EI90">
        <v>710.28</v>
      </c>
      <c r="EJ90">
        <v>58</v>
      </c>
      <c r="EK90">
        <v>0.7</v>
      </c>
      <c r="EL90" t="s">
        <v>877</v>
      </c>
      <c r="EM90" t="s">
        <v>877</v>
      </c>
      <c r="EN90" t="s">
        <v>877</v>
      </c>
      <c r="EO90" t="s">
        <v>877</v>
      </c>
      <c r="EP90">
        <v>1980</v>
      </c>
      <c r="EQ90">
        <v>1136937</v>
      </c>
      <c r="ER90" s="22">
        <v>43331</v>
      </c>
      <c r="ES90">
        <v>40035</v>
      </c>
      <c r="ET90">
        <v>5782</v>
      </c>
      <c r="EU90">
        <v>0</v>
      </c>
      <c r="EV90">
        <v>0</v>
      </c>
      <c r="EW90">
        <v>0</v>
      </c>
      <c r="EX90">
        <v>0</v>
      </c>
      <c r="EY90">
        <v>15.64</v>
      </c>
      <c r="EZ90">
        <v>279325</v>
      </c>
      <c r="FA90">
        <v>389.65</v>
      </c>
      <c r="FB90">
        <v>389.65</v>
      </c>
      <c r="FC90">
        <v>389.65</v>
      </c>
      <c r="FD90">
        <v>0</v>
      </c>
      <c r="FE90">
        <v>0</v>
      </c>
      <c r="FF90" t="s">
        <v>880</v>
      </c>
      <c r="FG90">
        <v>389.65</v>
      </c>
      <c r="FH90">
        <v>389.65</v>
      </c>
      <c r="FI90">
        <v>389.65</v>
      </c>
      <c r="FJ90">
        <v>0</v>
      </c>
      <c r="FK90">
        <v>61</v>
      </c>
      <c r="FL90">
        <v>42.861499999999999</v>
      </c>
      <c r="FM90">
        <v>3.2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3</v>
      </c>
      <c r="GD90">
        <v>0.75</v>
      </c>
      <c r="GE90">
        <v>104</v>
      </c>
      <c r="GF90">
        <v>26</v>
      </c>
      <c r="GG90">
        <v>104</v>
      </c>
      <c r="GH90">
        <v>104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75.489999999999995</v>
      </c>
      <c r="GO90">
        <v>75.489999999999995</v>
      </c>
      <c r="GP90">
        <v>75.489999999999995</v>
      </c>
      <c r="GQ90">
        <v>0</v>
      </c>
      <c r="GR90">
        <v>539.93219999999997</v>
      </c>
      <c r="GS90">
        <v>537.95150000000001</v>
      </c>
      <c r="GT90">
        <v>539.93219999999997</v>
      </c>
      <c r="GU90">
        <v>537.95150000000001</v>
      </c>
      <c r="GV90">
        <v>539.93219999999997</v>
      </c>
      <c r="GW90">
        <v>539.93219999999997</v>
      </c>
      <c r="GX90" t="s">
        <v>881</v>
      </c>
      <c r="GY90">
        <v>-1.3851E-2</v>
      </c>
      <c r="GZ90">
        <v>0</v>
      </c>
      <c r="HA90">
        <v>716.86</v>
      </c>
      <c r="HB90">
        <v>58</v>
      </c>
      <c r="HC90">
        <v>0.7</v>
      </c>
      <c r="HD90" t="s">
        <v>877</v>
      </c>
      <c r="HE90" t="s">
        <v>877</v>
      </c>
      <c r="HF90" t="s">
        <v>877</v>
      </c>
      <c r="HG90" t="s">
        <v>877</v>
      </c>
      <c r="HH90">
        <v>1980</v>
      </c>
      <c r="HI90">
        <v>1218293</v>
      </c>
      <c r="HJ90">
        <v>44817</v>
      </c>
      <c r="HK90">
        <v>36566</v>
      </c>
      <c r="HL90">
        <v>9601</v>
      </c>
      <c r="HM90">
        <v>0</v>
      </c>
      <c r="HN90">
        <v>0</v>
      </c>
      <c r="HO90">
        <v>0</v>
      </c>
      <c r="HP90">
        <v>0</v>
      </c>
      <c r="HQ90">
        <v>14.43</v>
      </c>
      <c r="HR90">
        <v>269259</v>
      </c>
      <c r="HS90">
        <v>395.02</v>
      </c>
      <c r="HT90">
        <v>395.02</v>
      </c>
      <c r="HU90">
        <v>395.02</v>
      </c>
      <c r="HV90">
        <v>0</v>
      </c>
      <c r="HW90">
        <v>0</v>
      </c>
      <c r="HX90" t="s">
        <v>882</v>
      </c>
      <c r="HY90">
        <v>395.02</v>
      </c>
      <c r="HZ90">
        <v>395.02</v>
      </c>
      <c r="IA90">
        <v>395.02</v>
      </c>
      <c r="IB90">
        <v>0</v>
      </c>
      <c r="IC90">
        <v>65</v>
      </c>
      <c r="ID90">
        <v>43.452199999999998</v>
      </c>
      <c r="IE90">
        <v>4.3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4</v>
      </c>
      <c r="IV90">
        <v>1</v>
      </c>
      <c r="IW90">
        <v>100</v>
      </c>
      <c r="IX90">
        <v>25</v>
      </c>
      <c r="IY90">
        <v>100</v>
      </c>
      <c r="IZ90">
        <v>100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71.16</v>
      </c>
      <c r="JG90">
        <v>71.16</v>
      </c>
      <c r="JH90">
        <v>71.16</v>
      </c>
      <c r="JI90">
        <v>0</v>
      </c>
      <c r="JJ90">
        <v>539.93219999999997</v>
      </c>
      <c r="JK90">
        <v>539.93219999999997</v>
      </c>
      <c r="JL90" t="s">
        <v>883</v>
      </c>
      <c r="JM90">
        <v>-2.3220999999999999E-2</v>
      </c>
      <c r="JN90">
        <v>0</v>
      </c>
      <c r="JO90">
        <v>681.63</v>
      </c>
      <c r="JP90">
        <v>55</v>
      </c>
      <c r="JQ90">
        <v>0.7</v>
      </c>
      <c r="JR90">
        <v>43954.6104003125</v>
      </c>
      <c r="JS90">
        <v>1</v>
      </c>
      <c r="JT90">
        <v>2</v>
      </c>
    </row>
    <row r="91" spans="1:280" x14ac:dyDescent="0.25">
      <c r="A91">
        <v>2000</v>
      </c>
      <c r="B91">
        <v>2000</v>
      </c>
      <c r="C91" t="s">
        <v>164</v>
      </c>
      <c r="D91" t="s">
        <v>144</v>
      </c>
      <c r="E91" t="s">
        <v>165</v>
      </c>
      <c r="G91">
        <v>1980</v>
      </c>
      <c r="H91">
        <v>995000</v>
      </c>
      <c r="I91">
        <v>0</v>
      </c>
      <c r="J91">
        <v>0</v>
      </c>
      <c r="K91">
        <v>4000</v>
      </c>
      <c r="L91">
        <v>150000</v>
      </c>
      <c r="M91">
        <v>0</v>
      </c>
      <c r="N91">
        <v>0</v>
      </c>
      <c r="O91">
        <v>0</v>
      </c>
      <c r="P91">
        <v>11.25</v>
      </c>
      <c r="Q91">
        <v>380000</v>
      </c>
      <c r="R91">
        <v>300</v>
      </c>
      <c r="S91">
        <v>300</v>
      </c>
      <c r="T91">
        <v>300</v>
      </c>
      <c r="U91">
        <v>0</v>
      </c>
      <c r="V91" t="s">
        <v>875</v>
      </c>
      <c r="W91">
        <v>300</v>
      </c>
      <c r="X91">
        <v>300</v>
      </c>
      <c r="Y91">
        <v>300</v>
      </c>
      <c r="Z91">
        <v>0</v>
      </c>
      <c r="AA91">
        <v>56</v>
      </c>
      <c r="AB91">
        <v>33</v>
      </c>
      <c r="AC91">
        <v>12.4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3</v>
      </c>
      <c r="AT91">
        <v>0.75</v>
      </c>
      <c r="AU91">
        <v>50.12</v>
      </c>
      <c r="AV91">
        <v>12.53</v>
      </c>
      <c r="AW91">
        <v>50.12</v>
      </c>
      <c r="AX91">
        <v>50.12</v>
      </c>
      <c r="AY91">
        <v>0</v>
      </c>
      <c r="AZ91">
        <v>49.19</v>
      </c>
      <c r="BA91">
        <v>49.19</v>
      </c>
      <c r="BB91">
        <v>49.19</v>
      </c>
      <c r="BC91">
        <v>0</v>
      </c>
      <c r="BD91">
        <v>0</v>
      </c>
      <c r="BE91">
        <v>71.91</v>
      </c>
      <c r="BF91">
        <v>0</v>
      </c>
      <c r="BG91">
        <v>71.91</v>
      </c>
      <c r="BH91">
        <v>291.36860000000001</v>
      </c>
      <c r="BI91">
        <v>407.87</v>
      </c>
      <c r="BJ91">
        <v>461.78609999999998</v>
      </c>
      <c r="BK91">
        <v>479.78</v>
      </c>
      <c r="BL91">
        <v>407.87</v>
      </c>
      <c r="BM91">
        <v>479.78</v>
      </c>
      <c r="BN91" t="s">
        <v>876</v>
      </c>
      <c r="BO91">
        <v>-6.986E-3</v>
      </c>
      <c r="BP91">
        <v>0</v>
      </c>
      <c r="BQ91">
        <v>1266.67</v>
      </c>
      <c r="BR91">
        <v>81</v>
      </c>
      <c r="BS91">
        <v>0.8</v>
      </c>
      <c r="BT91" t="s">
        <v>877</v>
      </c>
      <c r="BU91" t="s">
        <v>877</v>
      </c>
      <c r="BV91" t="s">
        <v>877</v>
      </c>
      <c r="BW91" t="s">
        <v>877</v>
      </c>
      <c r="BX91">
        <v>1980</v>
      </c>
      <c r="BY91">
        <v>995000</v>
      </c>
      <c r="BZ91">
        <v>0</v>
      </c>
      <c r="CA91">
        <v>0</v>
      </c>
      <c r="CB91">
        <v>4000</v>
      </c>
      <c r="CC91">
        <v>150000</v>
      </c>
      <c r="CD91">
        <v>0</v>
      </c>
      <c r="CE91">
        <v>0</v>
      </c>
      <c r="CF91">
        <v>0</v>
      </c>
      <c r="CG91">
        <v>11.25</v>
      </c>
      <c r="CH91">
        <v>380000</v>
      </c>
      <c r="CI91">
        <v>189.07</v>
      </c>
      <c r="CJ91">
        <v>283.51</v>
      </c>
      <c r="CK91">
        <v>189.07</v>
      </c>
      <c r="CL91">
        <v>94.44</v>
      </c>
      <c r="CM91">
        <v>0</v>
      </c>
      <c r="CN91" t="s">
        <v>878</v>
      </c>
      <c r="CO91">
        <v>189.07</v>
      </c>
      <c r="CP91">
        <v>283.51</v>
      </c>
      <c r="CQ91">
        <v>189.07</v>
      </c>
      <c r="CR91">
        <v>94.44</v>
      </c>
      <c r="CS91">
        <v>56</v>
      </c>
      <c r="CT91">
        <v>31.1861</v>
      </c>
      <c r="CU91">
        <v>12.4</v>
      </c>
      <c r="CV91">
        <v>2</v>
      </c>
      <c r="CW91">
        <v>1</v>
      </c>
      <c r="CX91">
        <v>2</v>
      </c>
      <c r="CY91">
        <v>2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3</v>
      </c>
      <c r="DL91">
        <v>0.75</v>
      </c>
      <c r="DM91">
        <v>31.09</v>
      </c>
      <c r="DN91">
        <v>7.7725</v>
      </c>
      <c r="DO91">
        <v>47.36</v>
      </c>
      <c r="DP91">
        <v>31.09</v>
      </c>
      <c r="DQ91">
        <v>16.27</v>
      </c>
      <c r="DR91">
        <v>49.19</v>
      </c>
      <c r="DS91">
        <v>49.19</v>
      </c>
      <c r="DT91">
        <v>49.19</v>
      </c>
      <c r="DU91">
        <v>0</v>
      </c>
      <c r="DV91">
        <v>0</v>
      </c>
      <c r="DW91">
        <v>71.91</v>
      </c>
      <c r="DX91">
        <v>0</v>
      </c>
      <c r="DY91">
        <v>71.91</v>
      </c>
      <c r="DZ91">
        <v>300.19170000000003</v>
      </c>
      <c r="EA91">
        <v>291.36860000000001</v>
      </c>
      <c r="EB91">
        <v>474.56420000000003</v>
      </c>
      <c r="EC91">
        <v>461.78609999999998</v>
      </c>
      <c r="ED91">
        <v>300.19170000000003</v>
      </c>
      <c r="EE91">
        <v>474.56420000000003</v>
      </c>
      <c r="EF91" t="s">
        <v>879</v>
      </c>
      <c r="EG91">
        <v>-3.0528E-2</v>
      </c>
      <c r="EH91">
        <v>0</v>
      </c>
      <c r="EI91">
        <v>1299.4100000000001</v>
      </c>
      <c r="EJ91">
        <v>83</v>
      </c>
      <c r="EK91">
        <v>0.8</v>
      </c>
      <c r="EL91" t="s">
        <v>877</v>
      </c>
      <c r="EM91" t="s">
        <v>877</v>
      </c>
      <c r="EN91" t="s">
        <v>877</v>
      </c>
      <c r="EO91" t="s">
        <v>877</v>
      </c>
      <c r="EP91">
        <v>1980</v>
      </c>
      <c r="EQ91">
        <v>976497</v>
      </c>
      <c r="ER91" s="22">
        <v>29385</v>
      </c>
      <c r="ES91">
        <v>27117</v>
      </c>
      <c r="ET91">
        <v>3945</v>
      </c>
      <c r="EU91">
        <v>90654</v>
      </c>
      <c r="EV91">
        <v>0</v>
      </c>
      <c r="EW91">
        <v>0</v>
      </c>
      <c r="EX91">
        <v>0</v>
      </c>
      <c r="EY91">
        <v>11.25</v>
      </c>
      <c r="EZ91">
        <v>363680</v>
      </c>
      <c r="FA91">
        <v>196.32</v>
      </c>
      <c r="FB91">
        <v>294.97000000000003</v>
      </c>
      <c r="FC91">
        <v>196.32</v>
      </c>
      <c r="FD91">
        <v>98.65</v>
      </c>
      <c r="FE91">
        <v>0</v>
      </c>
      <c r="FF91" t="s">
        <v>880</v>
      </c>
      <c r="FG91">
        <v>196.32</v>
      </c>
      <c r="FH91">
        <v>294.97000000000003</v>
      </c>
      <c r="FI91">
        <v>196.32</v>
      </c>
      <c r="FJ91">
        <v>98.65</v>
      </c>
      <c r="FK91">
        <v>56</v>
      </c>
      <c r="FL91">
        <v>32.4467</v>
      </c>
      <c r="FM91">
        <v>12.4</v>
      </c>
      <c r="FN91">
        <v>2</v>
      </c>
      <c r="FO91">
        <v>1</v>
      </c>
      <c r="FP91">
        <v>2</v>
      </c>
      <c r="FQ91">
        <v>2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5</v>
      </c>
      <c r="GD91">
        <v>1.25</v>
      </c>
      <c r="GE91">
        <v>30.34</v>
      </c>
      <c r="GF91">
        <v>7.585</v>
      </c>
      <c r="GG91">
        <v>45.59</v>
      </c>
      <c r="GH91">
        <v>30.34</v>
      </c>
      <c r="GI91">
        <v>15.25</v>
      </c>
      <c r="GJ91">
        <v>49.19</v>
      </c>
      <c r="GK91">
        <v>49.19</v>
      </c>
      <c r="GL91">
        <v>49.19</v>
      </c>
      <c r="GM91">
        <v>0</v>
      </c>
      <c r="GN91">
        <v>0</v>
      </c>
      <c r="GO91">
        <v>71.91</v>
      </c>
      <c r="GP91">
        <v>0</v>
      </c>
      <c r="GQ91">
        <v>71.91</v>
      </c>
      <c r="GR91">
        <v>284.74299999999999</v>
      </c>
      <c r="GS91">
        <v>300.19170000000003</v>
      </c>
      <c r="GT91">
        <v>440.33300000000003</v>
      </c>
      <c r="GU91">
        <v>474.56420000000003</v>
      </c>
      <c r="GV91">
        <v>300.19170000000003</v>
      </c>
      <c r="GW91">
        <v>474.56420000000003</v>
      </c>
      <c r="GX91" t="s">
        <v>881</v>
      </c>
      <c r="GY91">
        <v>-2.7723999999999999E-2</v>
      </c>
      <c r="GZ91">
        <v>0</v>
      </c>
      <c r="HA91">
        <v>1232.94</v>
      </c>
      <c r="HB91">
        <v>80</v>
      </c>
      <c r="HC91">
        <v>0.8</v>
      </c>
      <c r="HD91" t="s">
        <v>877</v>
      </c>
      <c r="HE91" t="s">
        <v>877</v>
      </c>
      <c r="HF91" t="s">
        <v>877</v>
      </c>
      <c r="HG91" t="s">
        <v>877</v>
      </c>
      <c r="HH91">
        <v>1980</v>
      </c>
      <c r="HI91">
        <v>910840</v>
      </c>
      <c r="HJ91">
        <v>31853</v>
      </c>
      <c r="HK91">
        <v>26786</v>
      </c>
      <c r="HL91">
        <v>6801</v>
      </c>
      <c r="HM91">
        <v>272745</v>
      </c>
      <c r="HN91">
        <v>0</v>
      </c>
      <c r="HO91">
        <v>0</v>
      </c>
      <c r="HP91">
        <v>0</v>
      </c>
      <c r="HQ91">
        <v>9.9</v>
      </c>
      <c r="HR91">
        <v>394606</v>
      </c>
      <c r="HS91">
        <v>181.14</v>
      </c>
      <c r="HT91">
        <v>267.55</v>
      </c>
      <c r="HU91">
        <v>181.14</v>
      </c>
      <c r="HV91">
        <v>86.41</v>
      </c>
      <c r="HW91">
        <v>0</v>
      </c>
      <c r="HX91" t="s">
        <v>882</v>
      </c>
      <c r="HY91">
        <v>181.14</v>
      </c>
      <c r="HZ91">
        <v>267.55</v>
      </c>
      <c r="IA91">
        <v>181.14</v>
      </c>
      <c r="IB91">
        <v>86.41</v>
      </c>
      <c r="IC91">
        <v>46</v>
      </c>
      <c r="ID91">
        <v>29.430499999999999</v>
      </c>
      <c r="IE91">
        <v>8.6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5</v>
      </c>
      <c r="IV91">
        <v>1.25</v>
      </c>
      <c r="IW91">
        <v>26.25</v>
      </c>
      <c r="IX91">
        <v>6.5625</v>
      </c>
      <c r="IY91">
        <v>38.770000000000003</v>
      </c>
      <c r="IZ91">
        <v>26.25</v>
      </c>
      <c r="JA91">
        <v>12.52</v>
      </c>
      <c r="JB91">
        <v>57.76</v>
      </c>
      <c r="JC91">
        <v>57.76</v>
      </c>
      <c r="JD91">
        <v>57.76</v>
      </c>
      <c r="JE91">
        <v>0</v>
      </c>
      <c r="JF91">
        <v>0</v>
      </c>
      <c r="JG91">
        <v>66.05</v>
      </c>
      <c r="JH91">
        <v>0</v>
      </c>
      <c r="JI91">
        <v>66.05</v>
      </c>
      <c r="JJ91">
        <v>284.74299999999999</v>
      </c>
      <c r="JK91">
        <v>440.33300000000003</v>
      </c>
      <c r="JL91" t="s">
        <v>883</v>
      </c>
      <c r="JM91">
        <v>-2.0249E-2</v>
      </c>
      <c r="JN91">
        <v>0</v>
      </c>
      <c r="JO91">
        <v>1474.89</v>
      </c>
      <c r="JP91">
        <v>85</v>
      </c>
      <c r="JQ91">
        <v>0.8</v>
      </c>
      <c r="JR91">
        <v>43954.6104003125</v>
      </c>
      <c r="JS91">
        <v>1</v>
      </c>
      <c r="JT91">
        <v>2</v>
      </c>
    </row>
    <row r="92" spans="1:280" x14ac:dyDescent="0.25">
      <c r="A92">
        <v>307</v>
      </c>
      <c r="B92">
        <v>2000</v>
      </c>
      <c r="D92" t="s">
        <v>144</v>
      </c>
      <c r="E92" t="s">
        <v>165</v>
      </c>
      <c r="F92" t="s">
        <v>921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T92">
        <v>0</v>
      </c>
      <c r="U92">
        <v>0</v>
      </c>
      <c r="V92" t="s">
        <v>875</v>
      </c>
      <c r="W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G92">
        <v>0</v>
      </c>
      <c r="AH92">
        <v>0</v>
      </c>
      <c r="AI92">
        <v>0</v>
      </c>
      <c r="AJ92">
        <v>0</v>
      </c>
      <c r="AL92">
        <v>0</v>
      </c>
      <c r="AM92">
        <v>0</v>
      </c>
      <c r="AN92">
        <v>0</v>
      </c>
      <c r="AO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X92">
        <v>0</v>
      </c>
      <c r="AY92">
        <v>0</v>
      </c>
      <c r="AZ92">
        <v>0</v>
      </c>
      <c r="BB92">
        <v>0</v>
      </c>
      <c r="BC92">
        <v>0</v>
      </c>
      <c r="BD92">
        <v>71.91</v>
      </c>
      <c r="BF92">
        <v>71.91</v>
      </c>
      <c r="BG92">
        <v>0</v>
      </c>
      <c r="BH92">
        <v>170.41749999999999</v>
      </c>
      <c r="BI92">
        <v>71.91</v>
      </c>
      <c r="BL92">
        <v>170.41749999999999</v>
      </c>
      <c r="BN92" t="s">
        <v>876</v>
      </c>
      <c r="BO92">
        <v>0</v>
      </c>
      <c r="BP92">
        <v>0</v>
      </c>
      <c r="BQ92">
        <v>0</v>
      </c>
      <c r="BR92">
        <v>0</v>
      </c>
      <c r="BS92">
        <v>0</v>
      </c>
      <c r="BT92" t="s">
        <v>877</v>
      </c>
      <c r="BU92" t="s">
        <v>877</v>
      </c>
      <c r="BV92" t="s">
        <v>877</v>
      </c>
      <c r="BW92" t="s">
        <v>877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94.44</v>
      </c>
      <c r="CK92">
        <v>94.44</v>
      </c>
      <c r="CL92">
        <v>0</v>
      </c>
      <c r="CM92">
        <v>0</v>
      </c>
      <c r="CN92" t="s">
        <v>878</v>
      </c>
      <c r="CO92">
        <v>94.44</v>
      </c>
      <c r="CQ92">
        <v>94.44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Y92">
        <v>0</v>
      </c>
      <c r="CZ92">
        <v>0</v>
      </c>
      <c r="DA92">
        <v>0</v>
      </c>
      <c r="DB92">
        <v>0</v>
      </c>
      <c r="DD92">
        <v>0</v>
      </c>
      <c r="DE92">
        <v>0</v>
      </c>
      <c r="DF92">
        <v>0</v>
      </c>
      <c r="DG92">
        <v>0</v>
      </c>
      <c r="DI92">
        <v>0</v>
      </c>
      <c r="DJ92">
        <v>0</v>
      </c>
      <c r="DK92">
        <v>0</v>
      </c>
      <c r="DL92">
        <v>0</v>
      </c>
      <c r="DM92">
        <v>16.27</v>
      </c>
      <c r="DN92">
        <v>4.0674999999999999</v>
      </c>
      <c r="DP92">
        <v>16.27</v>
      </c>
      <c r="DQ92">
        <v>0</v>
      </c>
      <c r="DR92">
        <v>0</v>
      </c>
      <c r="DT92">
        <v>0</v>
      </c>
      <c r="DU92">
        <v>0</v>
      </c>
      <c r="DV92">
        <v>71.91</v>
      </c>
      <c r="DX92">
        <v>71.91</v>
      </c>
      <c r="DY92">
        <v>0</v>
      </c>
      <c r="DZ92">
        <v>174.3725</v>
      </c>
      <c r="EA92">
        <v>170.41749999999999</v>
      </c>
      <c r="ED92">
        <v>174.3725</v>
      </c>
      <c r="EF92" t="s">
        <v>879</v>
      </c>
      <c r="EG92">
        <v>-3.0528E-2</v>
      </c>
      <c r="EH92">
        <v>0</v>
      </c>
      <c r="EI92">
        <v>0</v>
      </c>
      <c r="EJ92">
        <v>0</v>
      </c>
      <c r="EK92">
        <v>0</v>
      </c>
      <c r="EL92" t="s">
        <v>877</v>
      </c>
      <c r="EM92" t="s">
        <v>877</v>
      </c>
      <c r="EN92" t="s">
        <v>877</v>
      </c>
      <c r="EO92" t="s">
        <v>877</v>
      </c>
      <c r="EQ92">
        <v>0</v>
      </c>
      <c r="ER92" s="2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98.65</v>
      </c>
      <c r="FC92">
        <v>98.65</v>
      </c>
      <c r="FD92">
        <v>0</v>
      </c>
      <c r="FE92">
        <v>0</v>
      </c>
      <c r="FF92" t="s">
        <v>880</v>
      </c>
      <c r="FG92">
        <v>98.65</v>
      </c>
      <c r="FI92">
        <v>98.65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Q92">
        <v>0</v>
      </c>
      <c r="FR92">
        <v>0</v>
      </c>
      <c r="FS92">
        <v>0</v>
      </c>
      <c r="FT92">
        <v>0</v>
      </c>
      <c r="FV92">
        <v>0</v>
      </c>
      <c r="FW92">
        <v>0</v>
      </c>
      <c r="FX92">
        <v>0</v>
      </c>
      <c r="FY92">
        <v>0</v>
      </c>
      <c r="GA92">
        <v>0</v>
      </c>
      <c r="GB92">
        <v>0</v>
      </c>
      <c r="GC92">
        <v>0</v>
      </c>
      <c r="GD92">
        <v>0</v>
      </c>
      <c r="GE92">
        <v>15.25</v>
      </c>
      <c r="GF92">
        <v>3.8125</v>
      </c>
      <c r="GH92">
        <v>15.25</v>
      </c>
      <c r="GI92">
        <v>0</v>
      </c>
      <c r="GJ92">
        <v>0</v>
      </c>
      <c r="GL92">
        <v>0</v>
      </c>
      <c r="GM92">
        <v>0</v>
      </c>
      <c r="GN92">
        <v>71.91</v>
      </c>
      <c r="GP92">
        <v>71.91</v>
      </c>
      <c r="GQ92">
        <v>0</v>
      </c>
      <c r="GR92">
        <v>155.59</v>
      </c>
      <c r="GS92">
        <v>174.3725</v>
      </c>
      <c r="GV92">
        <v>174.3725</v>
      </c>
      <c r="GX92" t="s">
        <v>881</v>
      </c>
      <c r="GY92">
        <v>0</v>
      </c>
      <c r="GZ92">
        <v>0</v>
      </c>
      <c r="HA92">
        <v>0</v>
      </c>
      <c r="HB92">
        <v>0</v>
      </c>
      <c r="HC92">
        <v>0</v>
      </c>
      <c r="HD92" t="s">
        <v>877</v>
      </c>
      <c r="HE92" t="s">
        <v>877</v>
      </c>
      <c r="HF92" t="s">
        <v>877</v>
      </c>
      <c r="HG92" t="s">
        <v>877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86.41</v>
      </c>
      <c r="HU92">
        <v>86.41</v>
      </c>
      <c r="HV92">
        <v>0</v>
      </c>
      <c r="HW92">
        <v>0</v>
      </c>
      <c r="HX92" t="s">
        <v>882</v>
      </c>
      <c r="HY92">
        <v>86.41</v>
      </c>
      <c r="IA92">
        <v>86.41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I92">
        <v>0</v>
      </c>
      <c r="IJ92">
        <v>0</v>
      </c>
      <c r="IK92">
        <v>0</v>
      </c>
      <c r="IL92">
        <v>0</v>
      </c>
      <c r="IN92">
        <v>0</v>
      </c>
      <c r="IO92">
        <v>0</v>
      </c>
      <c r="IP92">
        <v>0</v>
      </c>
      <c r="IQ92">
        <v>0</v>
      </c>
      <c r="IS92">
        <v>0</v>
      </c>
      <c r="IT92">
        <v>0</v>
      </c>
      <c r="IU92">
        <v>0</v>
      </c>
      <c r="IV92">
        <v>0</v>
      </c>
      <c r="IW92">
        <v>12.52</v>
      </c>
      <c r="IX92">
        <v>3.13</v>
      </c>
      <c r="IZ92">
        <v>12.52</v>
      </c>
      <c r="JA92">
        <v>0</v>
      </c>
      <c r="JB92">
        <v>0</v>
      </c>
      <c r="JD92">
        <v>0</v>
      </c>
      <c r="JE92">
        <v>0</v>
      </c>
      <c r="JF92">
        <v>66.05</v>
      </c>
      <c r="JH92">
        <v>66.05</v>
      </c>
      <c r="JI92">
        <v>0</v>
      </c>
      <c r="JJ92">
        <v>155.59</v>
      </c>
      <c r="JL92" t="s">
        <v>883</v>
      </c>
      <c r="JM92">
        <v>0</v>
      </c>
      <c r="JN92">
        <v>0</v>
      </c>
      <c r="JO92">
        <v>0</v>
      </c>
      <c r="JP92">
        <v>0</v>
      </c>
      <c r="JQ92">
        <v>0</v>
      </c>
      <c r="JR92">
        <v>43954.6104003125</v>
      </c>
      <c r="JS92">
        <v>1</v>
      </c>
      <c r="JT92">
        <v>3</v>
      </c>
    </row>
    <row r="93" spans="1:280" x14ac:dyDescent="0.25">
      <c r="A93">
        <v>2001</v>
      </c>
      <c r="B93">
        <v>2001</v>
      </c>
      <c r="C93" t="s">
        <v>166</v>
      </c>
      <c r="D93" t="s">
        <v>144</v>
      </c>
      <c r="E93" t="s">
        <v>167</v>
      </c>
      <c r="G93">
        <v>1949</v>
      </c>
      <c r="H93">
        <v>2175000</v>
      </c>
      <c r="I93">
        <v>50000</v>
      </c>
      <c r="J93">
        <v>0</v>
      </c>
      <c r="K93">
        <v>10000</v>
      </c>
      <c r="L93">
        <v>15000</v>
      </c>
      <c r="M93">
        <v>0</v>
      </c>
      <c r="N93">
        <v>0</v>
      </c>
      <c r="O93">
        <v>0</v>
      </c>
      <c r="P93">
        <v>10.94</v>
      </c>
      <c r="Q93">
        <v>495000</v>
      </c>
      <c r="R93">
        <v>615</v>
      </c>
      <c r="S93">
        <v>615</v>
      </c>
      <c r="T93">
        <v>615</v>
      </c>
      <c r="U93">
        <v>0</v>
      </c>
      <c r="V93" t="s">
        <v>875</v>
      </c>
      <c r="W93">
        <v>615</v>
      </c>
      <c r="X93">
        <v>615</v>
      </c>
      <c r="Y93">
        <v>615</v>
      </c>
      <c r="Z93">
        <v>0</v>
      </c>
      <c r="AA93">
        <v>117</v>
      </c>
      <c r="AB93">
        <v>67.650000000000006</v>
      </c>
      <c r="AC93">
        <v>34.4</v>
      </c>
      <c r="AD93">
        <v>5</v>
      </c>
      <c r="AE93">
        <v>2.5</v>
      </c>
      <c r="AF93">
        <v>5</v>
      </c>
      <c r="AG93">
        <v>5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2</v>
      </c>
      <c r="AT93">
        <v>0.5</v>
      </c>
      <c r="AU93">
        <v>144.71</v>
      </c>
      <c r="AV93">
        <v>36.177500000000002</v>
      </c>
      <c r="AW93">
        <v>144.71</v>
      </c>
      <c r="AX93">
        <v>144.71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81.38</v>
      </c>
      <c r="BF93">
        <v>0</v>
      </c>
      <c r="BG93">
        <v>81.38</v>
      </c>
      <c r="BH93">
        <v>474.21089999999998</v>
      </c>
      <c r="BI93">
        <v>756.22749999999996</v>
      </c>
      <c r="BJ93">
        <v>833.45339999999999</v>
      </c>
      <c r="BK93">
        <v>837.60749999999996</v>
      </c>
      <c r="BL93">
        <v>756.22749999999996</v>
      </c>
      <c r="BM93">
        <v>837.60749999999996</v>
      </c>
      <c r="BN93" t="s">
        <v>876</v>
      </c>
      <c r="BO93">
        <v>-9.5449999999999997E-3</v>
      </c>
      <c r="BP93">
        <v>0</v>
      </c>
      <c r="BQ93">
        <v>804.88</v>
      </c>
      <c r="BR93">
        <v>64</v>
      </c>
      <c r="BS93">
        <v>0.7</v>
      </c>
      <c r="BT93" t="s">
        <v>877</v>
      </c>
      <c r="BU93" t="s">
        <v>877</v>
      </c>
      <c r="BV93" t="s">
        <v>877</v>
      </c>
      <c r="BW93" t="s">
        <v>877</v>
      </c>
      <c r="BX93">
        <v>1949</v>
      </c>
      <c r="BY93">
        <v>2075000</v>
      </c>
      <c r="BZ93">
        <v>50000</v>
      </c>
      <c r="CA93">
        <v>0</v>
      </c>
      <c r="CB93">
        <v>10000</v>
      </c>
      <c r="CC93">
        <v>15000</v>
      </c>
      <c r="CD93">
        <v>0</v>
      </c>
      <c r="CE93">
        <v>0</v>
      </c>
      <c r="CF93">
        <v>0</v>
      </c>
      <c r="CG93">
        <v>10.94</v>
      </c>
      <c r="CH93">
        <v>480000</v>
      </c>
      <c r="CI93">
        <v>348.69</v>
      </c>
      <c r="CJ93">
        <v>609.94000000000005</v>
      </c>
      <c r="CK93">
        <v>348.69</v>
      </c>
      <c r="CL93">
        <v>261.25</v>
      </c>
      <c r="CM93">
        <v>0</v>
      </c>
      <c r="CN93" t="s">
        <v>878</v>
      </c>
      <c r="CO93">
        <v>348.69</v>
      </c>
      <c r="CP93">
        <v>609.94000000000005</v>
      </c>
      <c r="CQ93">
        <v>348.69</v>
      </c>
      <c r="CR93">
        <v>261.25</v>
      </c>
      <c r="CS93">
        <v>116</v>
      </c>
      <c r="CT93">
        <v>67.093400000000003</v>
      </c>
      <c r="CU93">
        <v>34.4</v>
      </c>
      <c r="CV93">
        <v>6.55</v>
      </c>
      <c r="CW93">
        <v>3.2749999999999999</v>
      </c>
      <c r="CX93">
        <v>8.52</v>
      </c>
      <c r="CY93">
        <v>6.55</v>
      </c>
      <c r="CZ93">
        <v>1.97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2</v>
      </c>
      <c r="DL93">
        <v>0.5</v>
      </c>
      <c r="DM93">
        <v>81.010000000000005</v>
      </c>
      <c r="DN93">
        <v>20.252500000000001</v>
      </c>
      <c r="DO93">
        <v>143.52000000000001</v>
      </c>
      <c r="DP93">
        <v>81.010000000000005</v>
      </c>
      <c r="DQ93">
        <v>62.51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81.38</v>
      </c>
      <c r="DX93">
        <v>0</v>
      </c>
      <c r="DY93">
        <v>81.38</v>
      </c>
      <c r="DZ93">
        <v>494.29700000000003</v>
      </c>
      <c r="EA93">
        <v>474.21089999999998</v>
      </c>
      <c r="EB93">
        <v>905.24199999999996</v>
      </c>
      <c r="EC93">
        <v>833.45339999999999</v>
      </c>
      <c r="ED93">
        <v>494.29700000000003</v>
      </c>
      <c r="EE93">
        <v>905.24199999999996</v>
      </c>
      <c r="EF93" t="s">
        <v>879</v>
      </c>
      <c r="EG93">
        <v>-1.6691000000000001E-2</v>
      </c>
      <c r="EH93">
        <v>0</v>
      </c>
      <c r="EI93">
        <v>773.83</v>
      </c>
      <c r="EJ93">
        <v>64</v>
      </c>
      <c r="EK93">
        <v>0.7</v>
      </c>
      <c r="EL93" t="s">
        <v>877</v>
      </c>
      <c r="EM93" t="s">
        <v>877</v>
      </c>
      <c r="EN93" t="s">
        <v>877</v>
      </c>
      <c r="EO93" t="s">
        <v>877</v>
      </c>
      <c r="EP93">
        <v>1949</v>
      </c>
      <c r="EQ93">
        <v>1990815</v>
      </c>
      <c r="ER93" s="22">
        <v>71574</v>
      </c>
      <c r="ES93">
        <v>66134</v>
      </c>
      <c r="ET93">
        <v>9546</v>
      </c>
      <c r="EU93">
        <v>40687</v>
      </c>
      <c r="EV93">
        <v>0</v>
      </c>
      <c r="EW93">
        <v>0</v>
      </c>
      <c r="EX93">
        <v>0</v>
      </c>
      <c r="EY93">
        <v>10.94</v>
      </c>
      <c r="EZ93">
        <v>508674</v>
      </c>
      <c r="FA93">
        <v>358.05</v>
      </c>
      <c r="FB93">
        <v>667.45</v>
      </c>
      <c r="FC93">
        <v>358.05</v>
      </c>
      <c r="FD93">
        <v>309.39999999999998</v>
      </c>
      <c r="FE93">
        <v>0</v>
      </c>
      <c r="FF93" t="s">
        <v>880</v>
      </c>
      <c r="FG93">
        <v>358.05</v>
      </c>
      <c r="FH93">
        <v>667.45</v>
      </c>
      <c r="FI93">
        <v>358.05</v>
      </c>
      <c r="FJ93">
        <v>309.39999999999998</v>
      </c>
      <c r="FK93">
        <v>120</v>
      </c>
      <c r="FL93">
        <v>73.419499999999999</v>
      </c>
      <c r="FM93">
        <v>34.4</v>
      </c>
      <c r="FN93">
        <v>7.27</v>
      </c>
      <c r="FO93">
        <v>3.6349999999999998</v>
      </c>
      <c r="FP93">
        <v>8.27</v>
      </c>
      <c r="FQ93">
        <v>7.27</v>
      </c>
      <c r="FR93">
        <v>1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6</v>
      </c>
      <c r="GD93">
        <v>1.5</v>
      </c>
      <c r="GE93">
        <v>93.17</v>
      </c>
      <c r="GF93">
        <v>23.2925</v>
      </c>
      <c r="GG93">
        <v>171.83</v>
      </c>
      <c r="GH93">
        <v>93.17</v>
      </c>
      <c r="GI93">
        <v>78.66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81.38</v>
      </c>
      <c r="GP93">
        <v>0</v>
      </c>
      <c r="GQ93">
        <v>81.38</v>
      </c>
      <c r="GR93">
        <v>478.64659999999998</v>
      </c>
      <c r="GS93">
        <v>494.29700000000003</v>
      </c>
      <c r="GT93">
        <v>906.36159999999995</v>
      </c>
      <c r="GU93">
        <v>905.24199999999996</v>
      </c>
      <c r="GV93">
        <v>494.29700000000003</v>
      </c>
      <c r="GW93">
        <v>906.36159999999995</v>
      </c>
      <c r="GX93" t="s">
        <v>881</v>
      </c>
      <c r="GY93">
        <v>-1.4742999999999999E-2</v>
      </c>
      <c r="GZ93">
        <v>0</v>
      </c>
      <c r="HA93">
        <v>762.12</v>
      </c>
      <c r="HB93">
        <v>62</v>
      </c>
      <c r="HC93">
        <v>0.7</v>
      </c>
      <c r="HD93" t="s">
        <v>877</v>
      </c>
      <c r="HE93" t="s">
        <v>877</v>
      </c>
      <c r="HF93" t="s">
        <v>877</v>
      </c>
      <c r="HG93" t="s">
        <v>877</v>
      </c>
      <c r="HH93">
        <v>1949</v>
      </c>
      <c r="HI93">
        <v>1970920</v>
      </c>
      <c r="HJ93">
        <v>150367</v>
      </c>
      <c r="HK93">
        <v>63620</v>
      </c>
      <c r="HL93">
        <v>16905</v>
      </c>
      <c r="HM93">
        <v>4371</v>
      </c>
      <c r="HN93">
        <v>0</v>
      </c>
      <c r="HO93">
        <v>0</v>
      </c>
      <c r="HP93">
        <v>0</v>
      </c>
      <c r="HQ93">
        <v>12.53</v>
      </c>
      <c r="HR93">
        <v>460756</v>
      </c>
      <c r="HS93">
        <v>350.76</v>
      </c>
      <c r="HT93">
        <v>676.56</v>
      </c>
      <c r="HU93">
        <v>350.76</v>
      </c>
      <c r="HV93">
        <v>325.8</v>
      </c>
      <c r="HW93">
        <v>0</v>
      </c>
      <c r="HX93" t="s">
        <v>882</v>
      </c>
      <c r="HY93">
        <v>350.76</v>
      </c>
      <c r="HZ93">
        <v>676.56</v>
      </c>
      <c r="IA93">
        <v>350.76</v>
      </c>
      <c r="IB93">
        <v>325.8</v>
      </c>
      <c r="IC93">
        <v>115</v>
      </c>
      <c r="ID93">
        <v>74.421599999999998</v>
      </c>
      <c r="IE93">
        <v>23.7</v>
      </c>
      <c r="IF93">
        <v>8.85</v>
      </c>
      <c r="IG93">
        <v>4.4249999999999998</v>
      </c>
      <c r="IH93">
        <v>12.82</v>
      </c>
      <c r="II93">
        <v>8.85</v>
      </c>
      <c r="IJ93">
        <v>3.97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7</v>
      </c>
      <c r="IV93">
        <v>1.75</v>
      </c>
      <c r="IW93">
        <v>94.36</v>
      </c>
      <c r="IX93">
        <v>23.59</v>
      </c>
      <c r="IY93">
        <v>182</v>
      </c>
      <c r="IZ93">
        <v>94.36</v>
      </c>
      <c r="JA93">
        <v>87.64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78.02</v>
      </c>
      <c r="JH93">
        <v>0</v>
      </c>
      <c r="JI93">
        <v>78.02</v>
      </c>
      <c r="JJ93">
        <v>478.64659999999998</v>
      </c>
      <c r="JK93">
        <v>906.36159999999995</v>
      </c>
      <c r="JL93" t="s">
        <v>883</v>
      </c>
      <c r="JM93">
        <v>-8.2260000000000007E-3</v>
      </c>
      <c r="JN93">
        <v>0</v>
      </c>
      <c r="JO93">
        <v>681.03</v>
      </c>
      <c r="JP93">
        <v>55</v>
      </c>
      <c r="JQ93">
        <v>0.7</v>
      </c>
      <c r="JR93">
        <v>43954.6104003125</v>
      </c>
      <c r="JS93">
        <v>1</v>
      </c>
      <c r="JT93">
        <v>2</v>
      </c>
    </row>
    <row r="94" spans="1:280" x14ac:dyDescent="0.25">
      <c r="A94">
        <v>310</v>
      </c>
      <c r="B94">
        <v>2001</v>
      </c>
      <c r="D94" t="s">
        <v>144</v>
      </c>
      <c r="E94" t="s">
        <v>167</v>
      </c>
      <c r="F94" t="s">
        <v>922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T94">
        <v>0</v>
      </c>
      <c r="U94">
        <v>0</v>
      </c>
      <c r="V94" t="s">
        <v>875</v>
      </c>
      <c r="W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G94">
        <v>0</v>
      </c>
      <c r="AH94">
        <v>0</v>
      </c>
      <c r="AI94">
        <v>0</v>
      </c>
      <c r="AJ94">
        <v>0</v>
      </c>
      <c r="AL94">
        <v>0</v>
      </c>
      <c r="AM94">
        <v>0</v>
      </c>
      <c r="AN94">
        <v>0</v>
      </c>
      <c r="AO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X94">
        <v>0</v>
      </c>
      <c r="AY94">
        <v>0</v>
      </c>
      <c r="AZ94">
        <v>0</v>
      </c>
      <c r="BB94">
        <v>0</v>
      </c>
      <c r="BC94">
        <v>0</v>
      </c>
      <c r="BD94">
        <v>81.38</v>
      </c>
      <c r="BF94">
        <v>81.38</v>
      </c>
      <c r="BG94">
        <v>0</v>
      </c>
      <c r="BH94">
        <v>359.24250000000001</v>
      </c>
      <c r="BI94">
        <v>81.38</v>
      </c>
      <c r="BL94">
        <v>359.24250000000001</v>
      </c>
      <c r="BN94" t="s">
        <v>876</v>
      </c>
      <c r="BO94">
        <v>0</v>
      </c>
      <c r="BP94">
        <v>0</v>
      </c>
      <c r="BQ94">
        <v>0</v>
      </c>
      <c r="BR94">
        <v>0</v>
      </c>
      <c r="BS94">
        <v>0</v>
      </c>
      <c r="BT94" t="s">
        <v>877</v>
      </c>
      <c r="BU94" t="s">
        <v>877</v>
      </c>
      <c r="BV94" t="s">
        <v>877</v>
      </c>
      <c r="BW94" t="s">
        <v>877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261.25</v>
      </c>
      <c r="CK94">
        <v>261.25</v>
      </c>
      <c r="CL94">
        <v>0</v>
      </c>
      <c r="CM94">
        <v>0</v>
      </c>
      <c r="CN94" t="s">
        <v>878</v>
      </c>
      <c r="CO94">
        <v>261.25</v>
      </c>
      <c r="CQ94">
        <v>261.25</v>
      </c>
      <c r="CR94">
        <v>0</v>
      </c>
      <c r="CS94">
        <v>0</v>
      </c>
      <c r="CT94">
        <v>0</v>
      </c>
      <c r="CU94">
        <v>0</v>
      </c>
      <c r="CV94">
        <v>1.97</v>
      </c>
      <c r="CW94">
        <v>0.98499999999999999</v>
      </c>
      <c r="CY94">
        <v>1.97</v>
      </c>
      <c r="CZ94">
        <v>0</v>
      </c>
      <c r="DA94">
        <v>0</v>
      </c>
      <c r="DB94">
        <v>0</v>
      </c>
      <c r="DD94">
        <v>0</v>
      </c>
      <c r="DE94">
        <v>0</v>
      </c>
      <c r="DF94">
        <v>0</v>
      </c>
      <c r="DG94">
        <v>0</v>
      </c>
      <c r="DI94">
        <v>0</v>
      </c>
      <c r="DJ94">
        <v>0</v>
      </c>
      <c r="DK94">
        <v>0</v>
      </c>
      <c r="DL94">
        <v>0</v>
      </c>
      <c r="DM94">
        <v>62.51</v>
      </c>
      <c r="DN94">
        <v>15.6275</v>
      </c>
      <c r="DP94">
        <v>62.51</v>
      </c>
      <c r="DQ94">
        <v>0</v>
      </c>
      <c r="DR94">
        <v>0</v>
      </c>
      <c r="DT94">
        <v>0</v>
      </c>
      <c r="DU94">
        <v>0</v>
      </c>
      <c r="DV94">
        <v>81.38</v>
      </c>
      <c r="DX94">
        <v>81.38</v>
      </c>
      <c r="DY94">
        <v>0</v>
      </c>
      <c r="DZ94">
        <v>410.94499999999999</v>
      </c>
      <c r="EA94">
        <v>359.24250000000001</v>
      </c>
      <c r="ED94">
        <v>410.94499999999999</v>
      </c>
      <c r="EF94" t="s">
        <v>879</v>
      </c>
      <c r="EG94">
        <v>-1.6691000000000001E-2</v>
      </c>
      <c r="EH94">
        <v>0</v>
      </c>
      <c r="EI94">
        <v>0</v>
      </c>
      <c r="EJ94">
        <v>0</v>
      </c>
      <c r="EK94">
        <v>0</v>
      </c>
      <c r="EL94" t="s">
        <v>877</v>
      </c>
      <c r="EM94" t="s">
        <v>877</v>
      </c>
      <c r="EN94" t="s">
        <v>877</v>
      </c>
      <c r="EO94" t="s">
        <v>877</v>
      </c>
      <c r="EQ94">
        <v>0</v>
      </c>
      <c r="ER94" s="22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309.39999999999998</v>
      </c>
      <c r="FC94">
        <v>309.39999999999998</v>
      </c>
      <c r="FD94">
        <v>0</v>
      </c>
      <c r="FE94">
        <v>0</v>
      </c>
      <c r="FF94" t="s">
        <v>880</v>
      </c>
      <c r="FG94">
        <v>309.39999999999998</v>
      </c>
      <c r="FI94">
        <v>309.39999999999998</v>
      </c>
      <c r="FJ94">
        <v>0</v>
      </c>
      <c r="FK94">
        <v>0</v>
      </c>
      <c r="FL94">
        <v>0</v>
      </c>
      <c r="FM94">
        <v>0</v>
      </c>
      <c r="FN94">
        <v>1</v>
      </c>
      <c r="FO94">
        <v>0.5</v>
      </c>
      <c r="FQ94">
        <v>1</v>
      </c>
      <c r="FR94">
        <v>0</v>
      </c>
      <c r="FS94">
        <v>0</v>
      </c>
      <c r="FT94">
        <v>0</v>
      </c>
      <c r="FV94">
        <v>0</v>
      </c>
      <c r="FW94">
        <v>0</v>
      </c>
      <c r="FX94">
        <v>0</v>
      </c>
      <c r="FY94">
        <v>0</v>
      </c>
      <c r="GA94">
        <v>0</v>
      </c>
      <c r="GB94">
        <v>0</v>
      </c>
      <c r="GC94">
        <v>0</v>
      </c>
      <c r="GD94">
        <v>0</v>
      </c>
      <c r="GE94">
        <v>78.66</v>
      </c>
      <c r="GF94">
        <v>19.664999999999999</v>
      </c>
      <c r="GH94">
        <v>78.66</v>
      </c>
      <c r="GI94">
        <v>0</v>
      </c>
      <c r="GJ94">
        <v>0</v>
      </c>
      <c r="GL94">
        <v>0</v>
      </c>
      <c r="GM94">
        <v>0</v>
      </c>
      <c r="GN94">
        <v>81.38</v>
      </c>
      <c r="GP94">
        <v>81.38</v>
      </c>
      <c r="GQ94">
        <v>0</v>
      </c>
      <c r="GR94">
        <v>427.71499999999997</v>
      </c>
      <c r="GS94">
        <v>410.94499999999999</v>
      </c>
      <c r="GV94">
        <v>427.71499999999997</v>
      </c>
      <c r="GX94" t="s">
        <v>881</v>
      </c>
      <c r="GY94">
        <v>0</v>
      </c>
      <c r="GZ94">
        <v>0</v>
      </c>
      <c r="HA94">
        <v>0</v>
      </c>
      <c r="HB94">
        <v>0</v>
      </c>
      <c r="HC94">
        <v>0</v>
      </c>
      <c r="HD94" t="s">
        <v>877</v>
      </c>
      <c r="HE94" t="s">
        <v>877</v>
      </c>
      <c r="HF94" t="s">
        <v>877</v>
      </c>
      <c r="HG94" t="s">
        <v>877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325.8</v>
      </c>
      <c r="HU94">
        <v>325.8</v>
      </c>
      <c r="HV94">
        <v>0</v>
      </c>
      <c r="HW94">
        <v>0</v>
      </c>
      <c r="HX94" t="s">
        <v>882</v>
      </c>
      <c r="HY94">
        <v>325.8</v>
      </c>
      <c r="IA94">
        <v>325.8</v>
      </c>
      <c r="IB94">
        <v>0</v>
      </c>
      <c r="IC94">
        <v>0</v>
      </c>
      <c r="ID94">
        <v>0</v>
      </c>
      <c r="IE94">
        <v>0</v>
      </c>
      <c r="IF94">
        <v>3.97</v>
      </c>
      <c r="IG94">
        <v>1.9850000000000001</v>
      </c>
      <c r="II94">
        <v>3.97</v>
      </c>
      <c r="IJ94">
        <v>0</v>
      </c>
      <c r="IK94">
        <v>0</v>
      </c>
      <c r="IL94">
        <v>0</v>
      </c>
      <c r="IN94">
        <v>0</v>
      </c>
      <c r="IO94">
        <v>0</v>
      </c>
      <c r="IP94">
        <v>0</v>
      </c>
      <c r="IQ94">
        <v>0</v>
      </c>
      <c r="IS94">
        <v>0</v>
      </c>
      <c r="IT94">
        <v>0</v>
      </c>
      <c r="IU94">
        <v>0</v>
      </c>
      <c r="IV94">
        <v>0</v>
      </c>
      <c r="IW94">
        <v>87.64</v>
      </c>
      <c r="IX94">
        <v>21.91</v>
      </c>
      <c r="IZ94">
        <v>87.64</v>
      </c>
      <c r="JA94">
        <v>0</v>
      </c>
      <c r="JB94">
        <v>0</v>
      </c>
      <c r="JD94">
        <v>0</v>
      </c>
      <c r="JE94">
        <v>0</v>
      </c>
      <c r="JF94">
        <v>78.02</v>
      </c>
      <c r="JH94">
        <v>78.02</v>
      </c>
      <c r="JI94">
        <v>0</v>
      </c>
      <c r="JJ94">
        <v>427.71499999999997</v>
      </c>
      <c r="JL94" t="s">
        <v>883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43954.6104003125</v>
      </c>
      <c r="JS94">
        <v>1</v>
      </c>
      <c r="JT94">
        <v>3</v>
      </c>
    </row>
    <row r="95" spans="1:280" x14ac:dyDescent="0.25">
      <c r="A95">
        <v>2002</v>
      </c>
      <c r="B95">
        <v>2002</v>
      </c>
      <c r="C95" t="s">
        <v>168</v>
      </c>
      <c r="D95" t="s">
        <v>144</v>
      </c>
      <c r="E95" t="s">
        <v>169</v>
      </c>
      <c r="G95">
        <v>1980</v>
      </c>
      <c r="H95">
        <v>3175000</v>
      </c>
      <c r="I95">
        <v>140000</v>
      </c>
      <c r="J95">
        <v>0</v>
      </c>
      <c r="K95">
        <v>12500</v>
      </c>
      <c r="L95">
        <v>0</v>
      </c>
      <c r="M95">
        <v>0</v>
      </c>
      <c r="N95">
        <v>0</v>
      </c>
      <c r="O95">
        <v>0</v>
      </c>
      <c r="P95">
        <v>10.72</v>
      </c>
      <c r="Q95">
        <v>1006654</v>
      </c>
      <c r="R95">
        <v>1410</v>
      </c>
      <c r="S95">
        <v>1410</v>
      </c>
      <c r="T95">
        <v>1410</v>
      </c>
      <c r="U95">
        <v>0</v>
      </c>
      <c r="V95" t="s">
        <v>875</v>
      </c>
      <c r="W95">
        <v>1410</v>
      </c>
      <c r="X95">
        <v>1410</v>
      </c>
      <c r="Y95">
        <v>1410</v>
      </c>
      <c r="Z95">
        <v>0</v>
      </c>
      <c r="AA95">
        <v>208</v>
      </c>
      <c r="AB95">
        <v>155.1</v>
      </c>
      <c r="AC95">
        <v>3</v>
      </c>
      <c r="AD95">
        <v>8</v>
      </c>
      <c r="AE95">
        <v>4</v>
      </c>
      <c r="AF95">
        <v>8</v>
      </c>
      <c r="AG95">
        <v>8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19</v>
      </c>
      <c r="AT95">
        <v>4.75</v>
      </c>
      <c r="AU95">
        <v>289.70999999999998</v>
      </c>
      <c r="AV95">
        <v>72.427499999999995</v>
      </c>
      <c r="AW95">
        <v>289.70999999999998</v>
      </c>
      <c r="AX95">
        <v>289.70999999999998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1613.9268999999999</v>
      </c>
      <c r="BI95">
        <v>1649.2774999999999</v>
      </c>
      <c r="BJ95">
        <v>1613.9268999999999</v>
      </c>
      <c r="BK95">
        <v>1649.2774999999999</v>
      </c>
      <c r="BL95">
        <v>1649.2774999999999</v>
      </c>
      <c r="BM95">
        <v>1649.2774999999999</v>
      </c>
      <c r="BN95" t="s">
        <v>876</v>
      </c>
      <c r="BO95">
        <v>0</v>
      </c>
      <c r="BP95">
        <v>0</v>
      </c>
      <c r="BQ95">
        <v>713.94</v>
      </c>
      <c r="BR95">
        <v>54</v>
      </c>
      <c r="BS95">
        <v>0.7</v>
      </c>
      <c r="BT95" t="s">
        <v>877</v>
      </c>
      <c r="BU95" t="s">
        <v>877</v>
      </c>
      <c r="BV95" t="s">
        <v>877</v>
      </c>
      <c r="BW95" t="s">
        <v>877</v>
      </c>
      <c r="BX95">
        <v>1980</v>
      </c>
      <c r="BY95">
        <v>3136893</v>
      </c>
      <c r="BZ95">
        <v>140000</v>
      </c>
      <c r="CA95">
        <v>0</v>
      </c>
      <c r="CB95">
        <v>12500</v>
      </c>
      <c r="CC95">
        <v>0</v>
      </c>
      <c r="CD95">
        <v>0</v>
      </c>
      <c r="CE95">
        <v>0</v>
      </c>
      <c r="CF95">
        <v>0</v>
      </c>
      <c r="CG95">
        <v>10.72</v>
      </c>
      <c r="CH95">
        <v>981000</v>
      </c>
      <c r="CI95">
        <v>1378.54</v>
      </c>
      <c r="CJ95">
        <v>1378.54</v>
      </c>
      <c r="CK95">
        <v>1378.54</v>
      </c>
      <c r="CL95">
        <v>0</v>
      </c>
      <c r="CM95">
        <v>0</v>
      </c>
      <c r="CN95" t="s">
        <v>878</v>
      </c>
      <c r="CO95">
        <v>1378.54</v>
      </c>
      <c r="CP95">
        <v>1378.54</v>
      </c>
      <c r="CQ95">
        <v>1378.54</v>
      </c>
      <c r="CR95">
        <v>0</v>
      </c>
      <c r="CS95">
        <v>208</v>
      </c>
      <c r="CT95">
        <v>151.63939999999999</v>
      </c>
      <c r="CU95">
        <v>3</v>
      </c>
      <c r="CV95">
        <v>10.37</v>
      </c>
      <c r="CW95">
        <v>5.1849999999999996</v>
      </c>
      <c r="CX95">
        <v>10.37</v>
      </c>
      <c r="CY95">
        <v>10.37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19</v>
      </c>
      <c r="DL95">
        <v>4.75</v>
      </c>
      <c r="DM95">
        <v>283.25</v>
      </c>
      <c r="DN95">
        <v>70.8125</v>
      </c>
      <c r="DO95">
        <v>283.25</v>
      </c>
      <c r="DP95">
        <v>283.25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1630.4711</v>
      </c>
      <c r="EA95">
        <v>1613.9268999999999</v>
      </c>
      <c r="EB95">
        <v>1630.4711</v>
      </c>
      <c r="EC95">
        <v>1613.9268999999999</v>
      </c>
      <c r="ED95">
        <v>1630.4711</v>
      </c>
      <c r="EE95">
        <v>1630.4711</v>
      </c>
      <c r="EF95" t="s">
        <v>879</v>
      </c>
      <c r="EG95">
        <v>-5.3420000000000004E-3</v>
      </c>
      <c r="EH95">
        <v>0</v>
      </c>
      <c r="EI95">
        <v>707.82</v>
      </c>
      <c r="EJ95">
        <v>58</v>
      </c>
      <c r="EK95">
        <v>0.7</v>
      </c>
      <c r="EL95" t="s">
        <v>877</v>
      </c>
      <c r="EM95" t="s">
        <v>877</v>
      </c>
      <c r="EN95" t="s">
        <v>877</v>
      </c>
      <c r="EO95" t="s">
        <v>877</v>
      </c>
      <c r="EP95">
        <v>1980</v>
      </c>
      <c r="EQ95">
        <v>2999011</v>
      </c>
      <c r="ER95" s="22">
        <v>150864</v>
      </c>
      <c r="ES95">
        <v>232030</v>
      </c>
      <c r="ET95">
        <v>20253</v>
      </c>
      <c r="EU95">
        <v>0</v>
      </c>
      <c r="EV95">
        <v>0</v>
      </c>
      <c r="EW95">
        <v>0</v>
      </c>
      <c r="EX95">
        <v>0</v>
      </c>
      <c r="EY95">
        <v>10.72</v>
      </c>
      <c r="EZ95">
        <v>925639</v>
      </c>
      <c r="FA95">
        <v>1394.01</v>
      </c>
      <c r="FB95">
        <v>1394.01</v>
      </c>
      <c r="FC95">
        <v>1394.01</v>
      </c>
      <c r="FD95">
        <v>0</v>
      </c>
      <c r="FE95">
        <v>0</v>
      </c>
      <c r="FF95" t="s">
        <v>880</v>
      </c>
      <c r="FG95">
        <v>1394.01</v>
      </c>
      <c r="FH95">
        <v>1394.01</v>
      </c>
      <c r="FI95">
        <v>1394.01</v>
      </c>
      <c r="FJ95">
        <v>0</v>
      </c>
      <c r="FK95">
        <v>188</v>
      </c>
      <c r="FL95">
        <v>153.34110000000001</v>
      </c>
      <c r="FM95">
        <v>3</v>
      </c>
      <c r="FN95">
        <v>9.65</v>
      </c>
      <c r="FO95">
        <v>4.8250000000000002</v>
      </c>
      <c r="FP95">
        <v>9.65</v>
      </c>
      <c r="FQ95">
        <v>9.65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29</v>
      </c>
      <c r="GD95">
        <v>7.25</v>
      </c>
      <c r="GE95">
        <v>272.18</v>
      </c>
      <c r="GF95">
        <v>68.045000000000002</v>
      </c>
      <c r="GG95">
        <v>272.18</v>
      </c>
      <c r="GH95">
        <v>272.18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1622.6732</v>
      </c>
      <c r="GS95">
        <v>1630.4711</v>
      </c>
      <c r="GT95">
        <v>1622.6732</v>
      </c>
      <c r="GU95">
        <v>1630.4711</v>
      </c>
      <c r="GV95">
        <v>1630.4711</v>
      </c>
      <c r="GW95">
        <v>1630.4711</v>
      </c>
      <c r="GX95" t="s">
        <v>881</v>
      </c>
      <c r="GY95">
        <v>-1.2038999999999999E-2</v>
      </c>
      <c r="GZ95">
        <v>0</v>
      </c>
      <c r="HA95">
        <v>664.01</v>
      </c>
      <c r="HB95">
        <v>51</v>
      </c>
      <c r="HC95">
        <v>0.7</v>
      </c>
      <c r="HD95" t="s">
        <v>877</v>
      </c>
      <c r="HE95" t="s">
        <v>877</v>
      </c>
      <c r="HF95" t="s">
        <v>877</v>
      </c>
      <c r="HG95" t="s">
        <v>877</v>
      </c>
      <c r="HH95">
        <v>1980</v>
      </c>
      <c r="HI95">
        <v>2880963</v>
      </c>
      <c r="HJ95">
        <v>158826</v>
      </c>
      <c r="HK95">
        <v>83849</v>
      </c>
      <c r="HL95">
        <v>33913</v>
      </c>
      <c r="HM95">
        <v>0</v>
      </c>
      <c r="HN95">
        <v>0</v>
      </c>
      <c r="HO95">
        <v>0</v>
      </c>
      <c r="HP95">
        <v>0</v>
      </c>
      <c r="HQ95">
        <v>12.31</v>
      </c>
      <c r="HR95">
        <v>877594</v>
      </c>
      <c r="HS95">
        <v>1373.62</v>
      </c>
      <c r="HT95">
        <v>1373.62</v>
      </c>
      <c r="HU95">
        <v>1373.62</v>
      </c>
      <c r="HV95">
        <v>0</v>
      </c>
      <c r="HW95">
        <v>0</v>
      </c>
      <c r="HX95" t="s">
        <v>882</v>
      </c>
      <c r="HY95">
        <v>1373.62</v>
      </c>
      <c r="HZ95">
        <v>1373.62</v>
      </c>
      <c r="IA95">
        <v>1373.62</v>
      </c>
      <c r="IB95">
        <v>0</v>
      </c>
      <c r="IC95">
        <v>183</v>
      </c>
      <c r="ID95">
        <v>151.09819999999999</v>
      </c>
      <c r="IE95">
        <v>3.1</v>
      </c>
      <c r="IF95">
        <v>8.5299999999999994</v>
      </c>
      <c r="IG95">
        <v>4.2649999999999997</v>
      </c>
      <c r="IH95">
        <v>8.5299999999999994</v>
      </c>
      <c r="II95">
        <v>8.5299999999999994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25</v>
      </c>
      <c r="IV95">
        <v>6.25</v>
      </c>
      <c r="IW95">
        <v>337.36</v>
      </c>
      <c r="IX95">
        <v>84.34</v>
      </c>
      <c r="IY95">
        <v>337.36</v>
      </c>
      <c r="IZ95">
        <v>337.36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1622.6732</v>
      </c>
      <c r="JK95">
        <v>1622.6732</v>
      </c>
      <c r="JL95" t="s">
        <v>883</v>
      </c>
      <c r="JM95">
        <v>-1.4414E-2</v>
      </c>
      <c r="JN95">
        <v>0</v>
      </c>
      <c r="JO95">
        <v>638.89</v>
      </c>
      <c r="JP95">
        <v>48</v>
      </c>
      <c r="JQ95">
        <v>0.7</v>
      </c>
      <c r="JR95">
        <v>43954.6104003125</v>
      </c>
      <c r="JS95">
        <v>1</v>
      </c>
      <c r="JT95">
        <v>2</v>
      </c>
    </row>
    <row r="96" spans="1:280" x14ac:dyDescent="0.25">
      <c r="A96">
        <v>2003</v>
      </c>
      <c r="B96">
        <v>2003</v>
      </c>
      <c r="C96" t="s">
        <v>170</v>
      </c>
      <c r="D96" t="s">
        <v>144</v>
      </c>
      <c r="E96" t="s">
        <v>171</v>
      </c>
      <c r="G96">
        <v>1980</v>
      </c>
      <c r="H96">
        <v>3111135</v>
      </c>
      <c r="I96">
        <v>150000</v>
      </c>
      <c r="J96">
        <v>0</v>
      </c>
      <c r="K96">
        <v>35000</v>
      </c>
      <c r="L96">
        <v>0</v>
      </c>
      <c r="M96">
        <v>0</v>
      </c>
      <c r="N96">
        <v>0</v>
      </c>
      <c r="O96">
        <v>0</v>
      </c>
      <c r="P96">
        <v>14.35</v>
      </c>
      <c r="Q96">
        <v>809373</v>
      </c>
      <c r="R96">
        <v>1310</v>
      </c>
      <c r="S96">
        <v>1310</v>
      </c>
      <c r="T96">
        <v>1310</v>
      </c>
      <c r="U96">
        <v>0</v>
      </c>
      <c r="V96" t="s">
        <v>875</v>
      </c>
      <c r="W96">
        <v>1310</v>
      </c>
      <c r="X96">
        <v>1310</v>
      </c>
      <c r="Y96">
        <v>1310</v>
      </c>
      <c r="Z96">
        <v>0</v>
      </c>
      <c r="AA96">
        <v>205</v>
      </c>
      <c r="AB96">
        <v>144.1</v>
      </c>
      <c r="AC96">
        <v>2.2000000000000002</v>
      </c>
      <c r="AD96">
        <v>23</v>
      </c>
      <c r="AE96">
        <v>11.5</v>
      </c>
      <c r="AF96">
        <v>23</v>
      </c>
      <c r="AG96">
        <v>23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19</v>
      </c>
      <c r="AT96">
        <v>4.75</v>
      </c>
      <c r="AU96">
        <v>218.33</v>
      </c>
      <c r="AV96">
        <v>54.582500000000003</v>
      </c>
      <c r="AW96">
        <v>218.33</v>
      </c>
      <c r="AX96">
        <v>218.33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1617.0518</v>
      </c>
      <c r="BI96">
        <v>1528.1324999999999</v>
      </c>
      <c r="BJ96">
        <v>1617.0518</v>
      </c>
      <c r="BK96">
        <v>1528.1324999999999</v>
      </c>
      <c r="BL96">
        <v>1617.0518</v>
      </c>
      <c r="BM96">
        <v>1617.0518</v>
      </c>
      <c r="BN96" t="s">
        <v>876</v>
      </c>
      <c r="BO96">
        <v>-6.5820000000000002E-3</v>
      </c>
      <c r="BP96">
        <v>0</v>
      </c>
      <c r="BQ96">
        <v>617.84</v>
      </c>
      <c r="BR96">
        <v>44</v>
      </c>
      <c r="BS96">
        <v>0.7</v>
      </c>
      <c r="BT96" t="s">
        <v>877</v>
      </c>
      <c r="BU96" t="s">
        <v>877</v>
      </c>
      <c r="BV96" t="s">
        <v>877</v>
      </c>
      <c r="BW96" t="s">
        <v>877</v>
      </c>
      <c r="BX96">
        <v>1980</v>
      </c>
      <c r="BY96">
        <v>2991476</v>
      </c>
      <c r="BZ96">
        <v>150000</v>
      </c>
      <c r="CA96">
        <v>0</v>
      </c>
      <c r="CB96">
        <v>35000</v>
      </c>
      <c r="CC96">
        <v>0</v>
      </c>
      <c r="CD96">
        <v>0</v>
      </c>
      <c r="CE96">
        <v>0</v>
      </c>
      <c r="CF96">
        <v>0</v>
      </c>
      <c r="CG96">
        <v>14.35</v>
      </c>
      <c r="CH96">
        <v>769068</v>
      </c>
      <c r="CI96">
        <v>1386.38</v>
      </c>
      <c r="CJ96">
        <v>1386.38</v>
      </c>
      <c r="CK96">
        <v>1386.38</v>
      </c>
      <c r="CL96">
        <v>0</v>
      </c>
      <c r="CM96">
        <v>0</v>
      </c>
      <c r="CN96" t="s">
        <v>878</v>
      </c>
      <c r="CO96">
        <v>1386.38</v>
      </c>
      <c r="CP96">
        <v>1386.38</v>
      </c>
      <c r="CQ96">
        <v>1386.38</v>
      </c>
      <c r="CR96">
        <v>0</v>
      </c>
      <c r="CS96">
        <v>193</v>
      </c>
      <c r="CT96">
        <v>152.5018</v>
      </c>
      <c r="CU96">
        <v>2.2000000000000002</v>
      </c>
      <c r="CV96">
        <v>26.01</v>
      </c>
      <c r="CW96">
        <v>13.005000000000001</v>
      </c>
      <c r="CX96">
        <v>26.01</v>
      </c>
      <c r="CY96">
        <v>26.01</v>
      </c>
      <c r="CZ96">
        <v>0</v>
      </c>
      <c r="DA96">
        <v>0.45</v>
      </c>
      <c r="DB96">
        <v>0.45</v>
      </c>
      <c r="DC96">
        <v>0.45</v>
      </c>
      <c r="DD96">
        <v>0.45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19</v>
      </c>
      <c r="DL96">
        <v>4.75</v>
      </c>
      <c r="DM96">
        <v>231.06</v>
      </c>
      <c r="DN96">
        <v>57.765000000000001</v>
      </c>
      <c r="DO96">
        <v>231.06</v>
      </c>
      <c r="DP96">
        <v>231.06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1574.7646</v>
      </c>
      <c r="EA96">
        <v>1617.0518</v>
      </c>
      <c r="EB96">
        <v>1574.7646</v>
      </c>
      <c r="EC96">
        <v>1617.0518</v>
      </c>
      <c r="ED96">
        <v>1617.0518</v>
      </c>
      <c r="EE96">
        <v>1617.0518</v>
      </c>
      <c r="EF96" t="s">
        <v>879</v>
      </c>
      <c r="EG96">
        <v>-5.0540000000000003E-3</v>
      </c>
      <c r="EH96">
        <v>0</v>
      </c>
      <c r="EI96">
        <v>551.92999999999995</v>
      </c>
      <c r="EJ96">
        <v>36</v>
      </c>
      <c r="EK96">
        <v>0.7</v>
      </c>
      <c r="EL96" t="s">
        <v>877</v>
      </c>
      <c r="EM96" t="s">
        <v>877</v>
      </c>
      <c r="EN96" t="s">
        <v>877</v>
      </c>
      <c r="EO96" t="s">
        <v>877</v>
      </c>
      <c r="EP96">
        <v>1980</v>
      </c>
      <c r="EQ96">
        <v>2856229</v>
      </c>
      <c r="ER96" s="22">
        <v>143802</v>
      </c>
      <c r="ES96">
        <v>132701</v>
      </c>
      <c r="ET96">
        <v>19305</v>
      </c>
      <c r="EU96">
        <v>0</v>
      </c>
      <c r="EV96">
        <v>0</v>
      </c>
      <c r="EW96">
        <v>0</v>
      </c>
      <c r="EX96">
        <v>0</v>
      </c>
      <c r="EY96">
        <v>14.35</v>
      </c>
      <c r="EZ96">
        <v>742067</v>
      </c>
      <c r="FA96">
        <v>1347.11</v>
      </c>
      <c r="FB96">
        <v>1347.11</v>
      </c>
      <c r="FC96">
        <v>1347.11</v>
      </c>
      <c r="FD96">
        <v>0</v>
      </c>
      <c r="FE96">
        <v>0</v>
      </c>
      <c r="FF96" t="s">
        <v>880</v>
      </c>
      <c r="FG96">
        <v>1347.11</v>
      </c>
      <c r="FH96">
        <v>1347.11</v>
      </c>
      <c r="FI96">
        <v>1347.11</v>
      </c>
      <c r="FJ96">
        <v>0</v>
      </c>
      <c r="FK96">
        <v>178</v>
      </c>
      <c r="FL96">
        <v>148.18209999999999</v>
      </c>
      <c r="FM96">
        <v>2.2000000000000002</v>
      </c>
      <c r="FN96">
        <v>23.16</v>
      </c>
      <c r="FO96">
        <v>11.58</v>
      </c>
      <c r="FP96">
        <v>23.16</v>
      </c>
      <c r="FQ96">
        <v>23.16</v>
      </c>
      <c r="FR96">
        <v>0</v>
      </c>
      <c r="FS96">
        <v>0.72</v>
      </c>
      <c r="FT96">
        <v>0.72</v>
      </c>
      <c r="FU96">
        <v>0.72</v>
      </c>
      <c r="FV96">
        <v>0.72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18</v>
      </c>
      <c r="GD96">
        <v>4.5</v>
      </c>
      <c r="GE96">
        <v>241.89</v>
      </c>
      <c r="GF96">
        <v>60.472499999999997</v>
      </c>
      <c r="GG96">
        <v>241.89</v>
      </c>
      <c r="GH96">
        <v>241.89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1537.1463000000001</v>
      </c>
      <c r="GS96">
        <v>1574.7646</v>
      </c>
      <c r="GT96">
        <v>1537.1463000000001</v>
      </c>
      <c r="GU96">
        <v>1574.7646</v>
      </c>
      <c r="GV96">
        <v>1574.7646</v>
      </c>
      <c r="GW96">
        <v>1574.7646</v>
      </c>
      <c r="GX96" t="s">
        <v>881</v>
      </c>
      <c r="GY96">
        <v>-2.7269999999999998E-3</v>
      </c>
      <c r="GZ96">
        <v>0</v>
      </c>
      <c r="HA96">
        <v>550.86</v>
      </c>
      <c r="HB96">
        <v>34</v>
      </c>
      <c r="HC96">
        <v>0.7</v>
      </c>
      <c r="HD96" t="s">
        <v>877</v>
      </c>
      <c r="HE96" t="s">
        <v>877</v>
      </c>
      <c r="HF96" t="s">
        <v>877</v>
      </c>
      <c r="HG96" t="s">
        <v>877</v>
      </c>
      <c r="HH96">
        <v>1980</v>
      </c>
      <c r="HI96">
        <v>2720625</v>
      </c>
      <c r="HJ96">
        <v>150624</v>
      </c>
      <c r="HK96">
        <v>131036</v>
      </c>
      <c r="HL96">
        <v>32335</v>
      </c>
      <c r="HM96">
        <v>0</v>
      </c>
      <c r="HN96">
        <v>0</v>
      </c>
      <c r="HO96">
        <v>0</v>
      </c>
      <c r="HP96">
        <v>0</v>
      </c>
      <c r="HQ96">
        <v>13.85</v>
      </c>
      <c r="HR96">
        <v>708809</v>
      </c>
      <c r="HS96">
        <v>1309.33</v>
      </c>
      <c r="HT96">
        <v>1309.33</v>
      </c>
      <c r="HU96">
        <v>1309.33</v>
      </c>
      <c r="HV96">
        <v>0</v>
      </c>
      <c r="HW96">
        <v>0</v>
      </c>
      <c r="HX96" t="s">
        <v>882</v>
      </c>
      <c r="HY96">
        <v>1309.33</v>
      </c>
      <c r="HZ96">
        <v>1309.33</v>
      </c>
      <c r="IA96">
        <v>1309.33</v>
      </c>
      <c r="IB96">
        <v>0</v>
      </c>
      <c r="IC96">
        <v>160</v>
      </c>
      <c r="ID96">
        <v>144.02629999999999</v>
      </c>
      <c r="IE96">
        <v>1.4</v>
      </c>
      <c r="IF96">
        <v>20.61</v>
      </c>
      <c r="IG96">
        <v>10.305</v>
      </c>
      <c r="IH96">
        <v>20.61</v>
      </c>
      <c r="II96">
        <v>20.61</v>
      </c>
      <c r="IJ96">
        <v>0</v>
      </c>
      <c r="IK96">
        <v>1</v>
      </c>
      <c r="IL96">
        <v>1</v>
      </c>
      <c r="IM96">
        <v>1</v>
      </c>
      <c r="IN96">
        <v>1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14</v>
      </c>
      <c r="IV96">
        <v>3.5</v>
      </c>
      <c r="IW96">
        <v>270.33999999999997</v>
      </c>
      <c r="IX96">
        <v>67.584999999999994</v>
      </c>
      <c r="IY96">
        <v>270.33999999999997</v>
      </c>
      <c r="IZ96">
        <v>270.33999999999997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1537.1463000000001</v>
      </c>
      <c r="JK96">
        <v>1537.1463000000001</v>
      </c>
      <c r="JL96" t="s">
        <v>883</v>
      </c>
      <c r="JM96">
        <v>-2.5479999999999999E-3</v>
      </c>
      <c r="JN96">
        <v>0</v>
      </c>
      <c r="JO96">
        <v>541.35</v>
      </c>
      <c r="JP96">
        <v>37</v>
      </c>
      <c r="JQ96">
        <v>0.7</v>
      </c>
      <c r="JR96">
        <v>43954.6104003125</v>
      </c>
      <c r="JS96">
        <v>1</v>
      </c>
      <c r="JT96">
        <v>2</v>
      </c>
    </row>
    <row r="97" spans="1:280" x14ac:dyDescent="0.25">
      <c r="A97">
        <v>2005</v>
      </c>
      <c r="B97">
        <v>2005</v>
      </c>
      <c r="C97" t="s">
        <v>172</v>
      </c>
      <c r="D97" t="s">
        <v>173</v>
      </c>
      <c r="E97" t="s">
        <v>174</v>
      </c>
      <c r="G97">
        <v>2004</v>
      </c>
      <c r="H97">
        <v>1878550</v>
      </c>
      <c r="I97">
        <v>0</v>
      </c>
      <c r="J97">
        <v>0</v>
      </c>
      <c r="K97">
        <v>0</v>
      </c>
      <c r="L97">
        <v>0</v>
      </c>
      <c r="M97">
        <v>140000</v>
      </c>
      <c r="N97">
        <v>0</v>
      </c>
      <c r="O97">
        <v>0</v>
      </c>
      <c r="P97">
        <v>14.8</v>
      </c>
      <c r="Q97">
        <v>626960</v>
      </c>
      <c r="R97">
        <v>170</v>
      </c>
      <c r="S97">
        <v>170</v>
      </c>
      <c r="T97">
        <v>170</v>
      </c>
      <c r="U97">
        <v>0</v>
      </c>
      <c r="V97" t="s">
        <v>875</v>
      </c>
      <c r="W97">
        <v>170</v>
      </c>
      <c r="X97">
        <v>170</v>
      </c>
      <c r="Y97">
        <v>170</v>
      </c>
      <c r="Z97">
        <v>0</v>
      </c>
      <c r="AA97">
        <v>29</v>
      </c>
      <c r="AB97">
        <v>18.7</v>
      </c>
      <c r="AC97">
        <v>0.2</v>
      </c>
      <c r="AD97">
        <v>4</v>
      </c>
      <c r="AE97">
        <v>2</v>
      </c>
      <c r="AF97">
        <v>4</v>
      </c>
      <c r="AG97">
        <v>4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2</v>
      </c>
      <c r="AT97">
        <v>0.5</v>
      </c>
      <c r="AU97">
        <v>29</v>
      </c>
      <c r="AV97">
        <v>7.25</v>
      </c>
      <c r="AW97">
        <v>29</v>
      </c>
      <c r="AX97">
        <v>29</v>
      </c>
      <c r="AY97">
        <v>0</v>
      </c>
      <c r="AZ97">
        <v>0</v>
      </c>
      <c r="BA97">
        <v>71.3</v>
      </c>
      <c r="BB97">
        <v>0</v>
      </c>
      <c r="BC97">
        <v>71.3</v>
      </c>
      <c r="BD97">
        <v>0</v>
      </c>
      <c r="BE97">
        <v>50.46</v>
      </c>
      <c r="BF97">
        <v>0</v>
      </c>
      <c r="BG97">
        <v>50.46</v>
      </c>
      <c r="BH97">
        <v>19.644200000000001</v>
      </c>
      <c r="BI97">
        <v>198.65</v>
      </c>
      <c r="BJ97">
        <v>320.87419999999997</v>
      </c>
      <c r="BK97">
        <v>320.41000000000003</v>
      </c>
      <c r="BL97">
        <v>198.65</v>
      </c>
      <c r="BM97">
        <v>320.87419999999997</v>
      </c>
      <c r="BN97" t="s">
        <v>876</v>
      </c>
      <c r="BO97">
        <v>0</v>
      </c>
      <c r="BP97">
        <v>0</v>
      </c>
      <c r="BQ97">
        <v>3688</v>
      </c>
      <c r="BR97">
        <v>96</v>
      </c>
      <c r="BS97">
        <v>0.9</v>
      </c>
      <c r="BT97" t="s">
        <v>877</v>
      </c>
      <c r="BU97" t="s">
        <v>877</v>
      </c>
      <c r="BV97" t="s">
        <v>877</v>
      </c>
      <c r="BW97" t="s">
        <v>877</v>
      </c>
      <c r="BX97">
        <v>2004</v>
      </c>
      <c r="BY97">
        <v>1796742</v>
      </c>
      <c r="BZ97">
        <v>0</v>
      </c>
      <c r="CA97">
        <v>0</v>
      </c>
      <c r="CB97">
        <v>0</v>
      </c>
      <c r="CC97">
        <v>0</v>
      </c>
      <c r="CD97">
        <v>160000</v>
      </c>
      <c r="CE97">
        <v>0</v>
      </c>
      <c r="CF97">
        <v>0</v>
      </c>
      <c r="CG97">
        <v>14.8</v>
      </c>
      <c r="CH97">
        <v>515032</v>
      </c>
      <c r="CI97">
        <v>0</v>
      </c>
      <c r="CJ97">
        <v>172.22</v>
      </c>
      <c r="CK97">
        <v>0</v>
      </c>
      <c r="CL97">
        <v>172.22</v>
      </c>
      <c r="CM97">
        <v>0</v>
      </c>
      <c r="CN97" t="s">
        <v>878</v>
      </c>
      <c r="CO97">
        <v>0</v>
      </c>
      <c r="CP97">
        <v>172.22</v>
      </c>
      <c r="CQ97">
        <v>0</v>
      </c>
      <c r="CR97">
        <v>172.22</v>
      </c>
      <c r="CS97">
        <v>29</v>
      </c>
      <c r="CT97">
        <v>18.944199999999999</v>
      </c>
      <c r="CU97">
        <v>0.2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2</v>
      </c>
      <c r="DL97">
        <v>0.5</v>
      </c>
      <c r="DM97">
        <v>0</v>
      </c>
      <c r="DN97">
        <v>0</v>
      </c>
      <c r="DO97">
        <v>29</v>
      </c>
      <c r="DP97">
        <v>0</v>
      </c>
      <c r="DQ97">
        <v>29</v>
      </c>
      <c r="DR97">
        <v>0</v>
      </c>
      <c r="DS97">
        <v>71.3</v>
      </c>
      <c r="DT97">
        <v>0</v>
      </c>
      <c r="DU97">
        <v>71.3</v>
      </c>
      <c r="DV97">
        <v>0</v>
      </c>
      <c r="DW97">
        <v>50.46</v>
      </c>
      <c r="DX97">
        <v>0</v>
      </c>
      <c r="DY97">
        <v>50.46</v>
      </c>
      <c r="DZ97">
        <v>18.150500000000001</v>
      </c>
      <c r="EA97">
        <v>19.644200000000001</v>
      </c>
      <c r="EB97">
        <v>311.52800000000002</v>
      </c>
      <c r="EC97">
        <v>320.87419999999997</v>
      </c>
      <c r="ED97">
        <v>19.644200000000001</v>
      </c>
      <c r="EE97">
        <v>320.87419999999997</v>
      </c>
      <c r="EF97" t="s">
        <v>879</v>
      </c>
      <c r="EG97">
        <v>-1.3252999999999999E-2</v>
      </c>
      <c r="EH97">
        <v>0</v>
      </c>
      <c r="EI97">
        <v>2950.97</v>
      </c>
      <c r="EJ97">
        <v>93</v>
      </c>
      <c r="EK97">
        <v>0.9</v>
      </c>
      <c r="EL97" t="s">
        <v>877</v>
      </c>
      <c r="EM97" t="s">
        <v>877</v>
      </c>
      <c r="EN97" t="s">
        <v>877</v>
      </c>
      <c r="EO97" t="s">
        <v>877</v>
      </c>
      <c r="EP97">
        <v>2004</v>
      </c>
      <c r="EQ97">
        <v>1878751</v>
      </c>
      <c r="ER97" s="22">
        <v>0</v>
      </c>
      <c r="ES97">
        <v>10742</v>
      </c>
      <c r="ET97">
        <v>0</v>
      </c>
      <c r="EU97">
        <v>0</v>
      </c>
      <c r="EV97">
        <v>144775</v>
      </c>
      <c r="EW97">
        <v>0</v>
      </c>
      <c r="EX97">
        <v>0</v>
      </c>
      <c r="EY97">
        <v>14.8</v>
      </c>
      <c r="EZ97">
        <v>320223</v>
      </c>
      <c r="FA97">
        <v>0</v>
      </c>
      <c r="FB97">
        <v>163.80000000000001</v>
      </c>
      <c r="FC97">
        <v>0</v>
      </c>
      <c r="FD97">
        <v>163.80000000000001</v>
      </c>
      <c r="FE97">
        <v>0</v>
      </c>
      <c r="FF97" t="s">
        <v>880</v>
      </c>
      <c r="FG97">
        <v>0</v>
      </c>
      <c r="FH97">
        <v>163.80000000000001</v>
      </c>
      <c r="FI97">
        <v>0</v>
      </c>
      <c r="FJ97">
        <v>163.80000000000001</v>
      </c>
      <c r="FK97">
        <v>22</v>
      </c>
      <c r="FL97">
        <v>18.018000000000001</v>
      </c>
      <c r="FM97">
        <v>0.2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-0.27</v>
      </c>
      <c r="GF97">
        <v>-6.7500000000000004E-2</v>
      </c>
      <c r="GG97">
        <v>31</v>
      </c>
      <c r="GH97">
        <v>-0.27</v>
      </c>
      <c r="GI97">
        <v>31.27</v>
      </c>
      <c r="GJ97">
        <v>0</v>
      </c>
      <c r="GK97">
        <v>71.3</v>
      </c>
      <c r="GL97">
        <v>0</v>
      </c>
      <c r="GM97">
        <v>71.3</v>
      </c>
      <c r="GN97">
        <v>0</v>
      </c>
      <c r="GO97">
        <v>50.46</v>
      </c>
      <c r="GP97">
        <v>0</v>
      </c>
      <c r="GQ97">
        <v>50.46</v>
      </c>
      <c r="GR97">
        <v>19.230899999999998</v>
      </c>
      <c r="GS97">
        <v>18.150500000000001</v>
      </c>
      <c r="GT97">
        <v>301.1884</v>
      </c>
      <c r="GU97">
        <v>311.52800000000002</v>
      </c>
      <c r="GV97">
        <v>19.230899999999998</v>
      </c>
      <c r="GW97">
        <v>311.52800000000002</v>
      </c>
      <c r="GX97" t="s">
        <v>881</v>
      </c>
      <c r="GY97">
        <v>-3.6297000000000003E-2</v>
      </c>
      <c r="GZ97">
        <v>0</v>
      </c>
      <c r="HA97">
        <v>1954.96</v>
      </c>
      <c r="HB97">
        <v>92</v>
      </c>
      <c r="HC97">
        <v>0.9</v>
      </c>
      <c r="HD97" t="s">
        <v>877</v>
      </c>
      <c r="HE97" t="s">
        <v>877</v>
      </c>
      <c r="HF97" t="s">
        <v>877</v>
      </c>
      <c r="HG97" t="s">
        <v>877</v>
      </c>
      <c r="HH97">
        <v>2004</v>
      </c>
      <c r="HI97">
        <v>1750852</v>
      </c>
      <c r="HJ97">
        <v>0</v>
      </c>
      <c r="HK97">
        <v>11115</v>
      </c>
      <c r="HL97">
        <v>0</v>
      </c>
      <c r="HM97">
        <v>0</v>
      </c>
      <c r="HN97">
        <v>162592</v>
      </c>
      <c r="HO97">
        <v>0</v>
      </c>
      <c r="HP97">
        <v>0</v>
      </c>
      <c r="HQ97">
        <v>20.87</v>
      </c>
      <c r="HR97">
        <v>260671</v>
      </c>
      <c r="HS97">
        <v>1</v>
      </c>
      <c r="HT97">
        <v>152.44</v>
      </c>
      <c r="HU97">
        <v>1</v>
      </c>
      <c r="HV97">
        <v>151.44</v>
      </c>
      <c r="HW97">
        <v>0</v>
      </c>
      <c r="HX97" t="s">
        <v>882</v>
      </c>
      <c r="HY97">
        <v>1</v>
      </c>
      <c r="HZ97">
        <v>152.44</v>
      </c>
      <c r="IA97">
        <v>1</v>
      </c>
      <c r="IB97">
        <v>151.44</v>
      </c>
      <c r="IC97">
        <v>23</v>
      </c>
      <c r="ID97">
        <v>16.7684</v>
      </c>
      <c r="IE97">
        <v>1.4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0.25</v>
      </c>
      <c r="IX97">
        <v>6.25E-2</v>
      </c>
      <c r="IY97">
        <v>38</v>
      </c>
      <c r="IZ97">
        <v>0.25</v>
      </c>
      <c r="JA97">
        <v>37.75</v>
      </c>
      <c r="JB97">
        <v>0</v>
      </c>
      <c r="JC97">
        <v>70.62</v>
      </c>
      <c r="JD97">
        <v>0</v>
      </c>
      <c r="JE97">
        <v>70.62</v>
      </c>
      <c r="JF97">
        <v>0</v>
      </c>
      <c r="JG97">
        <v>50.46</v>
      </c>
      <c r="JH97">
        <v>0</v>
      </c>
      <c r="JI97">
        <v>50.46</v>
      </c>
      <c r="JJ97">
        <v>19.230899999999998</v>
      </c>
      <c r="JK97">
        <v>301.1884</v>
      </c>
      <c r="JL97" t="s">
        <v>883</v>
      </c>
      <c r="JM97">
        <v>-2.1912000000000001E-2</v>
      </c>
      <c r="JN97">
        <v>0</v>
      </c>
      <c r="JO97">
        <v>1709.99</v>
      </c>
      <c r="JP97">
        <v>88</v>
      </c>
      <c r="JQ97">
        <v>0.8</v>
      </c>
      <c r="JR97">
        <v>43954.6104003125</v>
      </c>
      <c r="JS97">
        <v>1</v>
      </c>
      <c r="JT97">
        <v>2</v>
      </c>
    </row>
    <row r="98" spans="1:280" x14ac:dyDescent="0.25">
      <c r="A98">
        <v>323</v>
      </c>
      <c r="B98">
        <v>2005</v>
      </c>
      <c r="D98" t="s">
        <v>173</v>
      </c>
      <c r="E98" t="s">
        <v>174</v>
      </c>
      <c r="F98" t="s">
        <v>923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T98">
        <v>0</v>
      </c>
      <c r="U98">
        <v>0</v>
      </c>
      <c r="V98" t="s">
        <v>875</v>
      </c>
      <c r="W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G98">
        <v>0</v>
      </c>
      <c r="AH98">
        <v>0</v>
      </c>
      <c r="AI98">
        <v>0</v>
      </c>
      <c r="AJ98">
        <v>0</v>
      </c>
      <c r="AL98">
        <v>0</v>
      </c>
      <c r="AM98">
        <v>0</v>
      </c>
      <c r="AN98">
        <v>0</v>
      </c>
      <c r="AO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X98">
        <v>0</v>
      </c>
      <c r="AY98">
        <v>0</v>
      </c>
      <c r="AZ98">
        <v>71.3</v>
      </c>
      <c r="BB98">
        <v>71.3</v>
      </c>
      <c r="BC98">
        <v>0</v>
      </c>
      <c r="BD98">
        <v>50.46</v>
      </c>
      <c r="BF98">
        <v>50.46</v>
      </c>
      <c r="BG98">
        <v>0</v>
      </c>
      <c r="BH98">
        <v>301.23</v>
      </c>
      <c r="BI98">
        <v>121.76</v>
      </c>
      <c r="BL98">
        <v>301.23</v>
      </c>
      <c r="BN98" t="s">
        <v>876</v>
      </c>
      <c r="BO98">
        <v>0</v>
      </c>
      <c r="BP98">
        <v>0</v>
      </c>
      <c r="BQ98">
        <v>0</v>
      </c>
      <c r="BR98">
        <v>0</v>
      </c>
      <c r="BS98">
        <v>0</v>
      </c>
      <c r="BT98" t="s">
        <v>877</v>
      </c>
      <c r="BU98" t="s">
        <v>877</v>
      </c>
      <c r="BV98" t="s">
        <v>877</v>
      </c>
      <c r="BW98" t="s">
        <v>877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172.22</v>
      </c>
      <c r="CK98">
        <v>172.22</v>
      </c>
      <c r="CL98">
        <v>0</v>
      </c>
      <c r="CM98">
        <v>0</v>
      </c>
      <c r="CN98" t="s">
        <v>878</v>
      </c>
      <c r="CO98">
        <v>172.22</v>
      </c>
      <c r="CQ98">
        <v>172.22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Y98">
        <v>0</v>
      </c>
      <c r="CZ98">
        <v>0</v>
      </c>
      <c r="DA98">
        <v>0</v>
      </c>
      <c r="DB98">
        <v>0</v>
      </c>
      <c r="DD98">
        <v>0</v>
      </c>
      <c r="DE98">
        <v>0</v>
      </c>
      <c r="DF98">
        <v>0</v>
      </c>
      <c r="DG98">
        <v>0</v>
      </c>
      <c r="DI98">
        <v>0</v>
      </c>
      <c r="DJ98">
        <v>0</v>
      </c>
      <c r="DK98">
        <v>0</v>
      </c>
      <c r="DL98">
        <v>0</v>
      </c>
      <c r="DM98">
        <v>29</v>
      </c>
      <c r="DN98">
        <v>7.25</v>
      </c>
      <c r="DP98">
        <v>29</v>
      </c>
      <c r="DQ98">
        <v>0</v>
      </c>
      <c r="DR98">
        <v>71.3</v>
      </c>
      <c r="DT98">
        <v>71.3</v>
      </c>
      <c r="DU98">
        <v>0</v>
      </c>
      <c r="DV98">
        <v>50.46</v>
      </c>
      <c r="DX98">
        <v>50.46</v>
      </c>
      <c r="DY98">
        <v>0</v>
      </c>
      <c r="DZ98">
        <v>293.3775</v>
      </c>
      <c r="EA98">
        <v>301.23</v>
      </c>
      <c r="ED98">
        <v>301.23</v>
      </c>
      <c r="EF98" t="s">
        <v>879</v>
      </c>
      <c r="EG98">
        <v>-1.3252999999999999E-2</v>
      </c>
      <c r="EH98">
        <v>0</v>
      </c>
      <c r="EI98">
        <v>0</v>
      </c>
      <c r="EJ98">
        <v>0</v>
      </c>
      <c r="EK98">
        <v>0</v>
      </c>
      <c r="EL98" t="s">
        <v>877</v>
      </c>
      <c r="EM98" t="s">
        <v>877</v>
      </c>
      <c r="EN98" t="s">
        <v>877</v>
      </c>
      <c r="EO98" t="s">
        <v>877</v>
      </c>
      <c r="EQ98">
        <v>0</v>
      </c>
      <c r="ER98" s="22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163.80000000000001</v>
      </c>
      <c r="FC98">
        <v>163.80000000000001</v>
      </c>
      <c r="FD98">
        <v>0</v>
      </c>
      <c r="FE98">
        <v>0</v>
      </c>
      <c r="FF98" t="s">
        <v>880</v>
      </c>
      <c r="FG98">
        <v>163.80000000000001</v>
      </c>
      <c r="FI98">
        <v>163.80000000000001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Q98">
        <v>0</v>
      </c>
      <c r="FR98">
        <v>0</v>
      </c>
      <c r="FS98">
        <v>0</v>
      </c>
      <c r="FT98">
        <v>0</v>
      </c>
      <c r="FV98">
        <v>0</v>
      </c>
      <c r="FW98">
        <v>0</v>
      </c>
      <c r="FX98">
        <v>0</v>
      </c>
      <c r="FY98">
        <v>0</v>
      </c>
      <c r="GA98">
        <v>0</v>
      </c>
      <c r="GB98">
        <v>0</v>
      </c>
      <c r="GC98">
        <v>0</v>
      </c>
      <c r="GD98">
        <v>0</v>
      </c>
      <c r="GE98">
        <v>31.27</v>
      </c>
      <c r="GF98">
        <v>7.8174999999999999</v>
      </c>
      <c r="GH98">
        <v>31.27</v>
      </c>
      <c r="GI98">
        <v>0</v>
      </c>
      <c r="GJ98">
        <v>71.3</v>
      </c>
      <c r="GL98">
        <v>71.3</v>
      </c>
      <c r="GM98">
        <v>0</v>
      </c>
      <c r="GN98">
        <v>50.46</v>
      </c>
      <c r="GP98">
        <v>50.46</v>
      </c>
      <c r="GQ98">
        <v>0</v>
      </c>
      <c r="GR98">
        <v>281.95749999999998</v>
      </c>
      <c r="GS98">
        <v>293.3775</v>
      </c>
      <c r="GV98">
        <v>293.3775</v>
      </c>
      <c r="GX98" t="s">
        <v>881</v>
      </c>
      <c r="GY98">
        <v>0</v>
      </c>
      <c r="GZ98">
        <v>0</v>
      </c>
      <c r="HA98">
        <v>0</v>
      </c>
      <c r="HB98">
        <v>0</v>
      </c>
      <c r="HC98">
        <v>0</v>
      </c>
      <c r="HD98" t="s">
        <v>877</v>
      </c>
      <c r="HE98" t="s">
        <v>877</v>
      </c>
      <c r="HF98" t="s">
        <v>877</v>
      </c>
      <c r="HG98" t="s">
        <v>877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151.44</v>
      </c>
      <c r="HU98">
        <v>151.44</v>
      </c>
      <c r="HV98">
        <v>0</v>
      </c>
      <c r="HW98">
        <v>0</v>
      </c>
      <c r="HX98" t="s">
        <v>882</v>
      </c>
      <c r="HY98">
        <v>151.44</v>
      </c>
      <c r="IA98">
        <v>151.44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I98">
        <v>0</v>
      </c>
      <c r="IJ98">
        <v>0</v>
      </c>
      <c r="IK98">
        <v>0</v>
      </c>
      <c r="IL98">
        <v>0</v>
      </c>
      <c r="IN98">
        <v>0</v>
      </c>
      <c r="IO98">
        <v>0</v>
      </c>
      <c r="IP98">
        <v>0</v>
      </c>
      <c r="IQ98">
        <v>0</v>
      </c>
      <c r="IS98">
        <v>0</v>
      </c>
      <c r="IT98">
        <v>0</v>
      </c>
      <c r="IU98">
        <v>0</v>
      </c>
      <c r="IV98">
        <v>0</v>
      </c>
      <c r="IW98">
        <v>37.75</v>
      </c>
      <c r="IX98">
        <v>9.4375</v>
      </c>
      <c r="IZ98">
        <v>37.75</v>
      </c>
      <c r="JA98">
        <v>0</v>
      </c>
      <c r="JB98">
        <v>70.62</v>
      </c>
      <c r="JD98">
        <v>70.62</v>
      </c>
      <c r="JE98">
        <v>0</v>
      </c>
      <c r="JF98">
        <v>50.46</v>
      </c>
      <c r="JH98">
        <v>50.46</v>
      </c>
      <c r="JI98">
        <v>0</v>
      </c>
      <c r="JJ98">
        <v>281.95749999999998</v>
      </c>
      <c r="JL98" t="s">
        <v>883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43954.6104003125</v>
      </c>
      <c r="JS98">
        <v>1</v>
      </c>
      <c r="JT98">
        <v>3</v>
      </c>
    </row>
    <row r="99" spans="1:280" x14ac:dyDescent="0.25">
      <c r="A99">
        <v>2006</v>
      </c>
      <c r="B99">
        <v>2006</v>
      </c>
      <c r="C99" t="s">
        <v>175</v>
      </c>
      <c r="D99" t="s">
        <v>173</v>
      </c>
      <c r="E99" t="s">
        <v>176</v>
      </c>
      <c r="G99">
        <v>2004</v>
      </c>
      <c r="H99">
        <v>590000</v>
      </c>
      <c r="I99">
        <v>0</v>
      </c>
      <c r="J99">
        <v>0</v>
      </c>
      <c r="K99">
        <v>0</v>
      </c>
      <c r="L99">
        <v>0</v>
      </c>
      <c r="M99">
        <v>130000</v>
      </c>
      <c r="N99">
        <v>12000</v>
      </c>
      <c r="O99">
        <v>0</v>
      </c>
      <c r="P99">
        <v>12.4</v>
      </c>
      <c r="Q99">
        <v>250000</v>
      </c>
      <c r="R99">
        <v>141</v>
      </c>
      <c r="S99">
        <v>141</v>
      </c>
      <c r="T99">
        <v>141</v>
      </c>
      <c r="U99">
        <v>0</v>
      </c>
      <c r="V99" t="s">
        <v>875</v>
      </c>
      <c r="W99">
        <v>141</v>
      </c>
      <c r="X99">
        <v>141</v>
      </c>
      <c r="Y99">
        <v>141</v>
      </c>
      <c r="Z99">
        <v>0</v>
      </c>
      <c r="AA99">
        <v>18</v>
      </c>
      <c r="AB99">
        <v>15.51</v>
      </c>
      <c r="AC99">
        <v>0.9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10.7</v>
      </c>
      <c r="AV99">
        <v>2.6749999999999998</v>
      </c>
      <c r="AW99">
        <v>10.7</v>
      </c>
      <c r="AX99">
        <v>10.7</v>
      </c>
      <c r="AY99">
        <v>0</v>
      </c>
      <c r="AZ99">
        <v>69.42</v>
      </c>
      <c r="BA99">
        <v>69.42</v>
      </c>
      <c r="BB99">
        <v>69.42</v>
      </c>
      <c r="BC99">
        <v>0</v>
      </c>
      <c r="BD99">
        <v>50.46</v>
      </c>
      <c r="BE99">
        <v>50.46</v>
      </c>
      <c r="BF99">
        <v>50.46</v>
      </c>
      <c r="BG99">
        <v>0</v>
      </c>
      <c r="BH99">
        <v>276.69099999999997</v>
      </c>
      <c r="BI99">
        <v>279.96499999999997</v>
      </c>
      <c r="BJ99">
        <v>276.69099999999997</v>
      </c>
      <c r="BK99">
        <v>279.96499999999997</v>
      </c>
      <c r="BL99">
        <v>279.96499999999997</v>
      </c>
      <c r="BM99">
        <v>279.96499999999997</v>
      </c>
      <c r="BN99" t="s">
        <v>876</v>
      </c>
      <c r="BO99">
        <v>0</v>
      </c>
      <c r="BP99">
        <v>0</v>
      </c>
      <c r="BQ99">
        <v>1773.05</v>
      </c>
      <c r="BR99">
        <v>89</v>
      </c>
      <c r="BS99">
        <v>0.8</v>
      </c>
      <c r="BT99" t="s">
        <v>877</v>
      </c>
      <c r="BU99" t="s">
        <v>877</v>
      </c>
      <c r="BV99" t="s">
        <v>877</v>
      </c>
      <c r="BW99" t="s">
        <v>877</v>
      </c>
      <c r="BX99">
        <v>2004</v>
      </c>
      <c r="BY99">
        <v>590000</v>
      </c>
      <c r="BZ99">
        <v>0</v>
      </c>
      <c r="CA99">
        <v>0</v>
      </c>
      <c r="CB99">
        <v>0</v>
      </c>
      <c r="CC99">
        <v>0</v>
      </c>
      <c r="CD99">
        <v>130000</v>
      </c>
      <c r="CE99">
        <v>12000</v>
      </c>
      <c r="CF99">
        <v>0</v>
      </c>
      <c r="CG99">
        <v>12.4</v>
      </c>
      <c r="CH99">
        <v>250000</v>
      </c>
      <c r="CI99">
        <v>138.1</v>
      </c>
      <c r="CJ99">
        <v>138.1</v>
      </c>
      <c r="CK99">
        <v>138.1</v>
      </c>
      <c r="CL99">
        <v>0</v>
      </c>
      <c r="CM99">
        <v>0</v>
      </c>
      <c r="CN99" t="s">
        <v>878</v>
      </c>
      <c r="CO99">
        <v>138.1</v>
      </c>
      <c r="CP99">
        <v>138.1</v>
      </c>
      <c r="CQ99">
        <v>138.1</v>
      </c>
      <c r="CR99">
        <v>0</v>
      </c>
      <c r="CS99">
        <v>21</v>
      </c>
      <c r="CT99">
        <v>15.191000000000001</v>
      </c>
      <c r="CU99">
        <v>0.9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10.48</v>
      </c>
      <c r="DN99">
        <v>2.62</v>
      </c>
      <c r="DO99">
        <v>10.48</v>
      </c>
      <c r="DP99">
        <v>10.48</v>
      </c>
      <c r="DQ99">
        <v>0</v>
      </c>
      <c r="DR99">
        <v>69.42</v>
      </c>
      <c r="DS99">
        <v>69.42</v>
      </c>
      <c r="DT99">
        <v>69.42</v>
      </c>
      <c r="DU99">
        <v>0</v>
      </c>
      <c r="DV99">
        <v>50.46</v>
      </c>
      <c r="DW99">
        <v>50.46</v>
      </c>
      <c r="DX99">
        <v>50.46</v>
      </c>
      <c r="DY99">
        <v>0</v>
      </c>
      <c r="DZ99">
        <v>280.81220000000002</v>
      </c>
      <c r="EA99">
        <v>276.69099999999997</v>
      </c>
      <c r="EB99">
        <v>280.81220000000002</v>
      </c>
      <c r="EC99">
        <v>276.69099999999997</v>
      </c>
      <c r="ED99">
        <v>280.81220000000002</v>
      </c>
      <c r="EE99">
        <v>280.81220000000002</v>
      </c>
      <c r="EF99" t="s">
        <v>879</v>
      </c>
      <c r="EG99">
        <v>0</v>
      </c>
      <c r="EH99">
        <v>0</v>
      </c>
      <c r="EI99">
        <v>1810.28</v>
      </c>
      <c r="EJ99">
        <v>89</v>
      </c>
      <c r="EK99">
        <v>0.8</v>
      </c>
      <c r="EL99" t="s">
        <v>877</v>
      </c>
      <c r="EM99" t="s">
        <v>877</v>
      </c>
      <c r="EN99" t="s">
        <v>877</v>
      </c>
      <c r="EO99" t="s">
        <v>877</v>
      </c>
      <c r="EP99">
        <v>2004</v>
      </c>
      <c r="EQ99">
        <v>588623</v>
      </c>
      <c r="ER99" s="22">
        <v>0</v>
      </c>
      <c r="ES99">
        <v>9200</v>
      </c>
      <c r="ET99">
        <v>0</v>
      </c>
      <c r="EU99">
        <v>0</v>
      </c>
      <c r="EV99">
        <v>123653</v>
      </c>
      <c r="EW99">
        <v>70410</v>
      </c>
      <c r="EX99">
        <v>0</v>
      </c>
      <c r="EY99">
        <v>12.4</v>
      </c>
      <c r="EZ99">
        <v>231508</v>
      </c>
      <c r="FA99">
        <v>141.02000000000001</v>
      </c>
      <c r="FB99">
        <v>141.02000000000001</v>
      </c>
      <c r="FC99">
        <v>141.02000000000001</v>
      </c>
      <c r="FD99">
        <v>0</v>
      </c>
      <c r="FE99">
        <v>0</v>
      </c>
      <c r="FF99" t="s">
        <v>880</v>
      </c>
      <c r="FG99">
        <v>141.02000000000001</v>
      </c>
      <c r="FH99">
        <v>141.02000000000001</v>
      </c>
      <c r="FI99">
        <v>141.02000000000001</v>
      </c>
      <c r="FJ99">
        <v>0</v>
      </c>
      <c r="FK99">
        <v>24</v>
      </c>
      <c r="FL99">
        <v>15.5122</v>
      </c>
      <c r="FM99">
        <v>0.9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1</v>
      </c>
      <c r="GD99">
        <v>0.25</v>
      </c>
      <c r="GE99">
        <v>13</v>
      </c>
      <c r="GF99">
        <v>3.25</v>
      </c>
      <c r="GG99">
        <v>13</v>
      </c>
      <c r="GH99">
        <v>13</v>
      </c>
      <c r="GI99">
        <v>0</v>
      </c>
      <c r="GJ99">
        <v>69.42</v>
      </c>
      <c r="GK99">
        <v>69.42</v>
      </c>
      <c r="GL99">
        <v>69.42</v>
      </c>
      <c r="GM99">
        <v>0</v>
      </c>
      <c r="GN99">
        <v>50.46</v>
      </c>
      <c r="GO99">
        <v>50.46</v>
      </c>
      <c r="GP99">
        <v>50.46</v>
      </c>
      <c r="GQ99">
        <v>0</v>
      </c>
      <c r="GR99">
        <v>262.92720000000003</v>
      </c>
      <c r="GS99">
        <v>280.81220000000002</v>
      </c>
      <c r="GT99">
        <v>262.92720000000003</v>
      </c>
      <c r="GU99">
        <v>280.81220000000002</v>
      </c>
      <c r="GV99">
        <v>280.81220000000002</v>
      </c>
      <c r="GW99">
        <v>280.81220000000002</v>
      </c>
      <c r="GX99" t="s">
        <v>881</v>
      </c>
      <c r="GY99">
        <v>0</v>
      </c>
      <c r="GZ99">
        <v>0</v>
      </c>
      <c r="HA99">
        <v>1641.67</v>
      </c>
      <c r="HB99">
        <v>88</v>
      </c>
      <c r="HC99">
        <v>0.8</v>
      </c>
      <c r="HD99" t="s">
        <v>877</v>
      </c>
      <c r="HE99" t="s">
        <v>877</v>
      </c>
      <c r="HF99" t="s">
        <v>877</v>
      </c>
      <c r="HG99" t="s">
        <v>877</v>
      </c>
      <c r="HH99">
        <v>2004</v>
      </c>
      <c r="HI99">
        <v>514954</v>
      </c>
      <c r="HJ99">
        <v>0</v>
      </c>
      <c r="HK99">
        <v>10023</v>
      </c>
      <c r="HL99">
        <v>402</v>
      </c>
      <c r="HM99">
        <v>0</v>
      </c>
      <c r="HN99">
        <v>134236</v>
      </c>
      <c r="HO99">
        <v>2060</v>
      </c>
      <c r="HP99">
        <v>0</v>
      </c>
      <c r="HQ99">
        <v>11.24</v>
      </c>
      <c r="HR99">
        <v>254683</v>
      </c>
      <c r="HS99">
        <v>128.52000000000001</v>
      </c>
      <c r="HT99">
        <v>128.52000000000001</v>
      </c>
      <c r="HU99">
        <v>128.52000000000001</v>
      </c>
      <c r="HV99">
        <v>0</v>
      </c>
      <c r="HW99">
        <v>0</v>
      </c>
      <c r="HX99" t="s">
        <v>882</v>
      </c>
      <c r="HY99">
        <v>128.52000000000001</v>
      </c>
      <c r="HZ99">
        <v>128.52000000000001</v>
      </c>
      <c r="IA99">
        <v>128.52000000000001</v>
      </c>
      <c r="IB99">
        <v>0</v>
      </c>
      <c r="IC99">
        <v>22</v>
      </c>
      <c r="ID99">
        <v>14.1372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12.2</v>
      </c>
      <c r="IX99">
        <v>3.05</v>
      </c>
      <c r="IY99">
        <v>12.2</v>
      </c>
      <c r="IZ99">
        <v>12.2</v>
      </c>
      <c r="JA99">
        <v>0</v>
      </c>
      <c r="JB99">
        <v>66.760000000000005</v>
      </c>
      <c r="JC99">
        <v>66.760000000000005</v>
      </c>
      <c r="JD99">
        <v>66.760000000000005</v>
      </c>
      <c r="JE99">
        <v>0</v>
      </c>
      <c r="JF99">
        <v>50.46</v>
      </c>
      <c r="JG99">
        <v>50.46</v>
      </c>
      <c r="JH99">
        <v>50.46</v>
      </c>
      <c r="JI99">
        <v>0</v>
      </c>
      <c r="JJ99">
        <v>262.92720000000003</v>
      </c>
      <c r="JK99">
        <v>262.92720000000003</v>
      </c>
      <c r="JL99" t="s">
        <v>883</v>
      </c>
      <c r="JM99">
        <v>0</v>
      </c>
      <c r="JN99">
        <v>0</v>
      </c>
      <c r="JO99">
        <v>1981.66</v>
      </c>
      <c r="JP99">
        <v>92</v>
      </c>
      <c r="JQ99">
        <v>0.9</v>
      </c>
      <c r="JR99">
        <v>43954.6104003125</v>
      </c>
      <c r="JS99">
        <v>1</v>
      </c>
      <c r="JT99">
        <v>2</v>
      </c>
    </row>
    <row r="100" spans="1:280" x14ac:dyDescent="0.25">
      <c r="A100">
        <v>2008</v>
      </c>
      <c r="B100">
        <v>2008</v>
      </c>
      <c r="C100" t="s">
        <v>177</v>
      </c>
      <c r="D100" t="s">
        <v>178</v>
      </c>
      <c r="E100" t="s">
        <v>179</v>
      </c>
      <c r="G100">
        <v>2007</v>
      </c>
      <c r="H100">
        <v>610000</v>
      </c>
      <c r="I100">
        <v>416000</v>
      </c>
      <c r="J100">
        <v>0</v>
      </c>
      <c r="K100">
        <v>6000</v>
      </c>
      <c r="L100">
        <v>0</v>
      </c>
      <c r="M100">
        <v>475000</v>
      </c>
      <c r="N100">
        <v>0</v>
      </c>
      <c r="O100">
        <v>0</v>
      </c>
      <c r="P100">
        <v>12.77</v>
      </c>
      <c r="Q100">
        <v>785000</v>
      </c>
      <c r="R100">
        <v>575</v>
      </c>
      <c r="S100">
        <v>575</v>
      </c>
      <c r="T100">
        <v>575</v>
      </c>
      <c r="U100">
        <v>0</v>
      </c>
      <c r="V100" t="s">
        <v>875</v>
      </c>
      <c r="W100">
        <v>575</v>
      </c>
      <c r="X100">
        <v>575</v>
      </c>
      <c r="Y100">
        <v>575</v>
      </c>
      <c r="Z100">
        <v>0</v>
      </c>
      <c r="AA100">
        <v>85</v>
      </c>
      <c r="AB100">
        <v>63.25</v>
      </c>
      <c r="AC100">
        <v>6.6</v>
      </c>
      <c r="AD100">
        <v>4</v>
      </c>
      <c r="AE100">
        <v>2</v>
      </c>
      <c r="AF100">
        <v>4</v>
      </c>
      <c r="AG100">
        <v>4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7</v>
      </c>
      <c r="AT100">
        <v>1.75</v>
      </c>
      <c r="AU100">
        <v>87.36</v>
      </c>
      <c r="AV100">
        <v>21.84</v>
      </c>
      <c r="AW100">
        <v>87.36</v>
      </c>
      <c r="AX100">
        <v>87.36</v>
      </c>
      <c r="AY100">
        <v>0</v>
      </c>
      <c r="AZ100">
        <v>24.97</v>
      </c>
      <c r="BA100">
        <v>24.97</v>
      </c>
      <c r="BB100">
        <v>24.97</v>
      </c>
      <c r="BC100">
        <v>0</v>
      </c>
      <c r="BD100">
        <v>88.71</v>
      </c>
      <c r="BE100">
        <v>88.71</v>
      </c>
      <c r="BF100">
        <v>88.71</v>
      </c>
      <c r="BG100">
        <v>0</v>
      </c>
      <c r="BH100">
        <v>791.23590000000002</v>
      </c>
      <c r="BI100">
        <v>784.12</v>
      </c>
      <c r="BJ100">
        <v>791.23590000000002</v>
      </c>
      <c r="BK100">
        <v>784.12</v>
      </c>
      <c r="BL100">
        <v>791.23590000000002</v>
      </c>
      <c r="BM100">
        <v>791.23590000000002</v>
      </c>
      <c r="BN100" t="s">
        <v>876</v>
      </c>
      <c r="BO100">
        <v>0</v>
      </c>
      <c r="BP100">
        <v>0</v>
      </c>
      <c r="BQ100">
        <v>1365.22</v>
      </c>
      <c r="BR100">
        <v>82</v>
      </c>
      <c r="BS100">
        <v>0.8</v>
      </c>
      <c r="BT100" t="s">
        <v>877</v>
      </c>
      <c r="BU100" t="s">
        <v>877</v>
      </c>
      <c r="BV100" t="s">
        <v>877</v>
      </c>
      <c r="BW100" t="s">
        <v>877</v>
      </c>
      <c r="BX100">
        <v>2007</v>
      </c>
      <c r="BY100">
        <v>582000</v>
      </c>
      <c r="BZ100">
        <v>404671</v>
      </c>
      <c r="CA100">
        <v>0</v>
      </c>
      <c r="CB100">
        <v>6000</v>
      </c>
      <c r="CC100">
        <v>0</v>
      </c>
      <c r="CD100">
        <v>460000</v>
      </c>
      <c r="CE100">
        <v>0</v>
      </c>
      <c r="CF100">
        <v>0</v>
      </c>
      <c r="CG100">
        <v>12.77</v>
      </c>
      <c r="CH100">
        <v>748785</v>
      </c>
      <c r="CI100">
        <v>582.94000000000005</v>
      </c>
      <c r="CJ100">
        <v>582.94000000000005</v>
      </c>
      <c r="CK100">
        <v>582.94000000000005</v>
      </c>
      <c r="CL100">
        <v>0</v>
      </c>
      <c r="CM100">
        <v>0</v>
      </c>
      <c r="CN100" t="s">
        <v>878</v>
      </c>
      <c r="CO100">
        <v>582.94000000000005</v>
      </c>
      <c r="CP100">
        <v>582.94000000000005</v>
      </c>
      <c r="CQ100">
        <v>582.94000000000005</v>
      </c>
      <c r="CR100">
        <v>0</v>
      </c>
      <c r="CS100">
        <v>85</v>
      </c>
      <c r="CT100">
        <v>64.123400000000004</v>
      </c>
      <c r="CU100">
        <v>6.6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7</v>
      </c>
      <c r="DL100">
        <v>1.75</v>
      </c>
      <c r="DM100">
        <v>88.57</v>
      </c>
      <c r="DN100">
        <v>22.142499999999998</v>
      </c>
      <c r="DO100">
        <v>88.57</v>
      </c>
      <c r="DP100">
        <v>88.57</v>
      </c>
      <c r="DQ100">
        <v>0</v>
      </c>
      <c r="DR100">
        <v>24.97</v>
      </c>
      <c r="DS100">
        <v>24.97</v>
      </c>
      <c r="DT100">
        <v>24.97</v>
      </c>
      <c r="DU100">
        <v>0</v>
      </c>
      <c r="DV100">
        <v>88.71</v>
      </c>
      <c r="DW100">
        <v>88.71</v>
      </c>
      <c r="DX100">
        <v>88.71</v>
      </c>
      <c r="DY100">
        <v>0</v>
      </c>
      <c r="DZ100">
        <v>806.23950000000002</v>
      </c>
      <c r="EA100">
        <v>791.23590000000002</v>
      </c>
      <c r="EB100">
        <v>806.23950000000002</v>
      </c>
      <c r="EC100">
        <v>791.23590000000002</v>
      </c>
      <c r="ED100">
        <v>806.23950000000002</v>
      </c>
      <c r="EE100">
        <v>806.23950000000002</v>
      </c>
      <c r="EF100" t="s">
        <v>879</v>
      </c>
      <c r="EG100">
        <v>-2.0010000000000002E-3</v>
      </c>
      <c r="EH100">
        <v>0</v>
      </c>
      <c r="EI100">
        <v>1281.92</v>
      </c>
      <c r="EJ100">
        <v>82</v>
      </c>
      <c r="EK100">
        <v>0.8</v>
      </c>
      <c r="EL100" t="s">
        <v>877</v>
      </c>
      <c r="EM100" t="s">
        <v>877</v>
      </c>
      <c r="EN100" t="s">
        <v>877</v>
      </c>
      <c r="EO100" t="s">
        <v>877</v>
      </c>
      <c r="EP100">
        <v>2007</v>
      </c>
      <c r="EQ100">
        <v>600738</v>
      </c>
      <c r="ER100" s="22">
        <v>432935</v>
      </c>
      <c r="ES100">
        <v>51939</v>
      </c>
      <c r="ET100">
        <v>0</v>
      </c>
      <c r="EU100">
        <v>0</v>
      </c>
      <c r="EV100">
        <v>557282</v>
      </c>
      <c r="EW100">
        <v>0</v>
      </c>
      <c r="EX100">
        <v>0</v>
      </c>
      <c r="EY100">
        <v>12.77</v>
      </c>
      <c r="EZ100">
        <v>768694</v>
      </c>
      <c r="FA100">
        <v>588.70000000000005</v>
      </c>
      <c r="FB100">
        <v>588.70000000000005</v>
      </c>
      <c r="FC100">
        <v>588.70000000000005</v>
      </c>
      <c r="FD100">
        <v>0</v>
      </c>
      <c r="FE100">
        <v>0</v>
      </c>
      <c r="FF100" t="s">
        <v>880</v>
      </c>
      <c r="FG100">
        <v>588.70000000000005</v>
      </c>
      <c r="FH100">
        <v>588.70000000000005</v>
      </c>
      <c r="FI100">
        <v>588.70000000000005</v>
      </c>
      <c r="FJ100">
        <v>0</v>
      </c>
      <c r="FK100">
        <v>83</v>
      </c>
      <c r="FL100">
        <v>64.757000000000005</v>
      </c>
      <c r="FM100">
        <v>6.6</v>
      </c>
      <c r="FN100">
        <v>4.96</v>
      </c>
      <c r="FO100">
        <v>2.48</v>
      </c>
      <c r="FP100">
        <v>4.96</v>
      </c>
      <c r="FQ100">
        <v>4.96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6</v>
      </c>
      <c r="GD100">
        <v>1.5</v>
      </c>
      <c r="GE100">
        <v>114.09</v>
      </c>
      <c r="GF100">
        <v>28.522500000000001</v>
      </c>
      <c r="GG100">
        <v>114.09</v>
      </c>
      <c r="GH100">
        <v>114.09</v>
      </c>
      <c r="GI100">
        <v>0</v>
      </c>
      <c r="GJ100">
        <v>24.97</v>
      </c>
      <c r="GK100">
        <v>24.97</v>
      </c>
      <c r="GL100">
        <v>24.97</v>
      </c>
      <c r="GM100">
        <v>0</v>
      </c>
      <c r="GN100">
        <v>88.71</v>
      </c>
      <c r="GO100">
        <v>88.71</v>
      </c>
      <c r="GP100">
        <v>88.71</v>
      </c>
      <c r="GQ100">
        <v>0</v>
      </c>
      <c r="GR100">
        <v>831.02070000000003</v>
      </c>
      <c r="GS100">
        <v>806.23950000000002</v>
      </c>
      <c r="GT100">
        <v>831.02070000000003</v>
      </c>
      <c r="GU100">
        <v>806.23950000000002</v>
      </c>
      <c r="GV100">
        <v>831.02070000000003</v>
      </c>
      <c r="GW100">
        <v>831.02070000000003</v>
      </c>
      <c r="GX100" t="s">
        <v>881</v>
      </c>
      <c r="GY100">
        <v>-1.3573999999999999E-2</v>
      </c>
      <c r="GZ100">
        <v>0</v>
      </c>
      <c r="HA100">
        <v>1305.75</v>
      </c>
      <c r="HB100">
        <v>81</v>
      </c>
      <c r="HC100">
        <v>0.8</v>
      </c>
      <c r="HD100" t="s">
        <v>877</v>
      </c>
      <c r="HE100" t="s">
        <v>877</v>
      </c>
      <c r="HF100" t="s">
        <v>877</v>
      </c>
      <c r="HG100" t="s">
        <v>877</v>
      </c>
      <c r="HH100">
        <v>2007</v>
      </c>
      <c r="HI100">
        <v>578101</v>
      </c>
      <c r="HJ100">
        <v>446468</v>
      </c>
      <c r="HK100">
        <v>48998</v>
      </c>
      <c r="HL100">
        <v>5989</v>
      </c>
      <c r="HM100">
        <v>0</v>
      </c>
      <c r="HN100">
        <v>338779</v>
      </c>
      <c r="HO100">
        <v>0</v>
      </c>
      <c r="HP100">
        <v>0</v>
      </c>
      <c r="HQ100">
        <v>13.25</v>
      </c>
      <c r="HR100">
        <v>740772</v>
      </c>
      <c r="HS100">
        <v>605.12</v>
      </c>
      <c r="HT100">
        <v>605.12</v>
      </c>
      <c r="HU100">
        <v>605.12</v>
      </c>
      <c r="HV100">
        <v>0</v>
      </c>
      <c r="HW100">
        <v>0</v>
      </c>
      <c r="HX100" t="s">
        <v>882</v>
      </c>
      <c r="HY100">
        <v>605.12</v>
      </c>
      <c r="HZ100">
        <v>605.12</v>
      </c>
      <c r="IA100">
        <v>605.12</v>
      </c>
      <c r="IB100">
        <v>0</v>
      </c>
      <c r="IC100">
        <v>88</v>
      </c>
      <c r="ID100">
        <v>66.563199999999995</v>
      </c>
      <c r="IE100">
        <v>5.8</v>
      </c>
      <c r="IF100">
        <v>2</v>
      </c>
      <c r="IG100">
        <v>1</v>
      </c>
      <c r="IH100">
        <v>2</v>
      </c>
      <c r="II100">
        <v>2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8</v>
      </c>
      <c r="IV100">
        <v>2</v>
      </c>
      <c r="IW100">
        <v>130.99</v>
      </c>
      <c r="IX100">
        <v>32.747500000000002</v>
      </c>
      <c r="IY100">
        <v>130.99</v>
      </c>
      <c r="IZ100">
        <v>130.99</v>
      </c>
      <c r="JA100">
        <v>0</v>
      </c>
      <c r="JB100">
        <v>28.99</v>
      </c>
      <c r="JC100">
        <v>28.99</v>
      </c>
      <c r="JD100">
        <v>28.99</v>
      </c>
      <c r="JE100">
        <v>0</v>
      </c>
      <c r="JF100">
        <v>88.8</v>
      </c>
      <c r="JG100">
        <v>88.8</v>
      </c>
      <c r="JH100">
        <v>88.8</v>
      </c>
      <c r="JI100">
        <v>0</v>
      </c>
      <c r="JJ100">
        <v>831.02070000000003</v>
      </c>
      <c r="JK100">
        <v>831.02070000000003</v>
      </c>
      <c r="JL100" t="s">
        <v>883</v>
      </c>
      <c r="JM100">
        <v>-1.1367E-2</v>
      </c>
      <c r="JN100">
        <v>0</v>
      </c>
      <c r="JO100">
        <v>1224.17</v>
      </c>
      <c r="JP100">
        <v>80</v>
      </c>
      <c r="JQ100">
        <v>0.8</v>
      </c>
      <c r="JR100">
        <v>43954.6104003125</v>
      </c>
      <c r="JS100">
        <v>1</v>
      </c>
      <c r="JT100">
        <v>2</v>
      </c>
    </row>
    <row r="101" spans="1:280" x14ac:dyDescent="0.25">
      <c r="A101">
        <v>2009</v>
      </c>
      <c r="B101">
        <v>2009</v>
      </c>
      <c r="C101" t="s">
        <v>180</v>
      </c>
      <c r="D101" t="s">
        <v>178</v>
      </c>
      <c r="E101" t="s">
        <v>181</v>
      </c>
      <c r="G101">
        <v>2007</v>
      </c>
      <c r="H101">
        <v>135000</v>
      </c>
      <c r="I101">
        <v>142000</v>
      </c>
      <c r="J101">
        <v>0</v>
      </c>
      <c r="K101">
        <v>1580</v>
      </c>
      <c r="L101">
        <v>0</v>
      </c>
      <c r="M101">
        <v>190000</v>
      </c>
      <c r="N101">
        <v>0</v>
      </c>
      <c r="O101">
        <v>0</v>
      </c>
      <c r="P101">
        <v>11.85</v>
      </c>
      <c r="Q101">
        <v>145000</v>
      </c>
      <c r="R101">
        <v>158</v>
      </c>
      <c r="S101">
        <v>158</v>
      </c>
      <c r="T101">
        <v>158</v>
      </c>
      <c r="U101">
        <v>0</v>
      </c>
      <c r="V101" t="s">
        <v>875</v>
      </c>
      <c r="W101">
        <v>158</v>
      </c>
      <c r="X101">
        <v>158</v>
      </c>
      <c r="Y101">
        <v>158</v>
      </c>
      <c r="Z101">
        <v>0</v>
      </c>
      <c r="AA101">
        <v>28</v>
      </c>
      <c r="AB101">
        <v>17.38</v>
      </c>
      <c r="AC101">
        <v>0.6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34</v>
      </c>
      <c r="AV101">
        <v>8.5</v>
      </c>
      <c r="AW101">
        <v>34</v>
      </c>
      <c r="AX101">
        <v>34</v>
      </c>
      <c r="AY101">
        <v>0</v>
      </c>
      <c r="AZ101">
        <v>66.849999999999994</v>
      </c>
      <c r="BA101">
        <v>66.849999999999994</v>
      </c>
      <c r="BB101">
        <v>66.849999999999994</v>
      </c>
      <c r="BC101">
        <v>0</v>
      </c>
      <c r="BD101">
        <v>50.46</v>
      </c>
      <c r="BE101">
        <v>50.46</v>
      </c>
      <c r="BF101">
        <v>50.46</v>
      </c>
      <c r="BG101">
        <v>0</v>
      </c>
      <c r="BH101">
        <v>317.60750000000002</v>
      </c>
      <c r="BI101">
        <v>301.79000000000002</v>
      </c>
      <c r="BJ101">
        <v>317.60750000000002</v>
      </c>
      <c r="BK101">
        <v>301.79000000000002</v>
      </c>
      <c r="BL101">
        <v>317.60750000000002</v>
      </c>
      <c r="BM101">
        <v>317.60750000000002</v>
      </c>
      <c r="BN101" t="s">
        <v>876</v>
      </c>
      <c r="BO101">
        <v>-9.7520000000000003E-3</v>
      </c>
      <c r="BP101">
        <v>0</v>
      </c>
      <c r="BQ101">
        <v>917.72</v>
      </c>
      <c r="BR101">
        <v>71</v>
      </c>
      <c r="BS101">
        <v>0.7</v>
      </c>
      <c r="BT101" t="s">
        <v>877</v>
      </c>
      <c r="BU101" t="s">
        <v>877</v>
      </c>
      <c r="BV101" t="s">
        <v>877</v>
      </c>
      <c r="BW101" t="s">
        <v>877</v>
      </c>
      <c r="BX101">
        <v>2007</v>
      </c>
      <c r="BY101">
        <v>135000</v>
      </c>
      <c r="BZ101">
        <v>142000</v>
      </c>
      <c r="CA101">
        <v>0</v>
      </c>
      <c r="CB101">
        <v>1420</v>
      </c>
      <c r="CC101">
        <v>0</v>
      </c>
      <c r="CD101">
        <v>190000</v>
      </c>
      <c r="CE101">
        <v>0</v>
      </c>
      <c r="CF101">
        <v>0</v>
      </c>
      <c r="CG101">
        <v>11.85</v>
      </c>
      <c r="CH101">
        <v>140000</v>
      </c>
      <c r="CI101">
        <v>172.25</v>
      </c>
      <c r="CJ101">
        <v>172.25</v>
      </c>
      <c r="CK101">
        <v>172.25</v>
      </c>
      <c r="CL101">
        <v>0</v>
      </c>
      <c r="CM101">
        <v>0</v>
      </c>
      <c r="CN101" t="s">
        <v>878</v>
      </c>
      <c r="CO101">
        <v>172.25</v>
      </c>
      <c r="CP101">
        <v>172.25</v>
      </c>
      <c r="CQ101">
        <v>172.25</v>
      </c>
      <c r="CR101">
        <v>0</v>
      </c>
      <c r="CS101">
        <v>28</v>
      </c>
      <c r="CT101">
        <v>18.947500000000002</v>
      </c>
      <c r="CU101">
        <v>0.6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34</v>
      </c>
      <c r="DN101">
        <v>8.5</v>
      </c>
      <c r="DO101">
        <v>34</v>
      </c>
      <c r="DP101">
        <v>34</v>
      </c>
      <c r="DQ101">
        <v>0</v>
      </c>
      <c r="DR101">
        <v>66.849999999999994</v>
      </c>
      <c r="DS101">
        <v>66.849999999999994</v>
      </c>
      <c r="DT101">
        <v>66.849999999999994</v>
      </c>
      <c r="DU101">
        <v>0</v>
      </c>
      <c r="DV101">
        <v>50.46</v>
      </c>
      <c r="DW101">
        <v>50.46</v>
      </c>
      <c r="DX101">
        <v>50.46</v>
      </c>
      <c r="DY101">
        <v>0</v>
      </c>
      <c r="DZ101">
        <v>300.27910000000003</v>
      </c>
      <c r="EA101">
        <v>317.60750000000002</v>
      </c>
      <c r="EB101">
        <v>300.27910000000003</v>
      </c>
      <c r="EC101">
        <v>317.60750000000002</v>
      </c>
      <c r="ED101">
        <v>317.60750000000002</v>
      </c>
      <c r="EE101">
        <v>317.60750000000002</v>
      </c>
      <c r="EF101" t="s">
        <v>879</v>
      </c>
      <c r="EG101">
        <v>0</v>
      </c>
      <c r="EH101">
        <v>0</v>
      </c>
      <c r="EI101">
        <v>812.77</v>
      </c>
      <c r="EJ101">
        <v>67</v>
      </c>
      <c r="EK101">
        <v>0.7</v>
      </c>
      <c r="EL101" t="s">
        <v>877</v>
      </c>
      <c r="EM101" t="s">
        <v>877</v>
      </c>
      <c r="EN101" t="s">
        <v>877</v>
      </c>
      <c r="EO101" t="s">
        <v>877</v>
      </c>
      <c r="EP101">
        <v>2007</v>
      </c>
      <c r="EQ101">
        <v>140503</v>
      </c>
      <c r="ER101" s="22">
        <v>161486</v>
      </c>
      <c r="ES101">
        <v>11902</v>
      </c>
      <c r="ET101">
        <v>1330</v>
      </c>
      <c r="EU101">
        <v>0</v>
      </c>
      <c r="EV101">
        <v>198763</v>
      </c>
      <c r="EW101">
        <v>0</v>
      </c>
      <c r="EX101">
        <v>0</v>
      </c>
      <c r="EY101">
        <v>11.85</v>
      </c>
      <c r="EZ101">
        <v>146893</v>
      </c>
      <c r="FA101">
        <v>152.81</v>
      </c>
      <c r="FB101">
        <v>152.81</v>
      </c>
      <c r="FC101">
        <v>152.81</v>
      </c>
      <c r="FD101">
        <v>0</v>
      </c>
      <c r="FE101">
        <v>0</v>
      </c>
      <c r="FF101" t="s">
        <v>880</v>
      </c>
      <c r="FG101">
        <v>152.81</v>
      </c>
      <c r="FH101">
        <v>152.81</v>
      </c>
      <c r="FI101">
        <v>152.81</v>
      </c>
      <c r="FJ101">
        <v>0</v>
      </c>
      <c r="FK101">
        <v>20</v>
      </c>
      <c r="FL101">
        <v>16.809100000000001</v>
      </c>
      <c r="FM101">
        <v>0.6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2</v>
      </c>
      <c r="GD101">
        <v>0.5</v>
      </c>
      <c r="GE101">
        <v>49</v>
      </c>
      <c r="GF101">
        <v>12.25</v>
      </c>
      <c r="GG101">
        <v>49</v>
      </c>
      <c r="GH101">
        <v>49</v>
      </c>
      <c r="GI101">
        <v>0</v>
      </c>
      <c r="GJ101">
        <v>66.849999999999994</v>
      </c>
      <c r="GK101">
        <v>66.849999999999994</v>
      </c>
      <c r="GL101">
        <v>66.849999999999994</v>
      </c>
      <c r="GM101">
        <v>0</v>
      </c>
      <c r="GN101">
        <v>50.46</v>
      </c>
      <c r="GO101">
        <v>50.46</v>
      </c>
      <c r="GP101">
        <v>50.46</v>
      </c>
      <c r="GQ101">
        <v>0</v>
      </c>
      <c r="GR101">
        <v>279.1062</v>
      </c>
      <c r="GS101">
        <v>300.27910000000003</v>
      </c>
      <c r="GT101">
        <v>279.1062</v>
      </c>
      <c r="GU101">
        <v>300.27910000000003</v>
      </c>
      <c r="GV101">
        <v>300.27910000000003</v>
      </c>
      <c r="GW101">
        <v>300.27910000000003</v>
      </c>
      <c r="GX101" t="s">
        <v>881</v>
      </c>
      <c r="GY101">
        <v>0</v>
      </c>
      <c r="GZ101">
        <v>0</v>
      </c>
      <c r="HA101">
        <v>961.28</v>
      </c>
      <c r="HB101">
        <v>75</v>
      </c>
      <c r="HC101">
        <v>0.7</v>
      </c>
      <c r="HD101" t="s">
        <v>877</v>
      </c>
      <c r="HE101" t="s">
        <v>877</v>
      </c>
      <c r="HF101" t="s">
        <v>877</v>
      </c>
      <c r="HG101" t="s">
        <v>877</v>
      </c>
      <c r="HH101">
        <v>2007</v>
      </c>
      <c r="HI101">
        <v>136439</v>
      </c>
      <c r="HJ101">
        <v>155623</v>
      </c>
      <c r="HK101">
        <v>12240</v>
      </c>
      <c r="HL101">
        <v>1460</v>
      </c>
      <c r="HM101">
        <v>0</v>
      </c>
      <c r="HN101">
        <v>117926</v>
      </c>
      <c r="HO101">
        <v>0</v>
      </c>
      <c r="HP101">
        <v>0</v>
      </c>
      <c r="HQ101">
        <v>11.25</v>
      </c>
      <c r="HR101">
        <v>171945</v>
      </c>
      <c r="HS101">
        <v>138.66999999999999</v>
      </c>
      <c r="HT101">
        <v>138.66999999999999</v>
      </c>
      <c r="HU101">
        <v>138.66999999999999</v>
      </c>
      <c r="HV101">
        <v>0</v>
      </c>
      <c r="HW101">
        <v>0</v>
      </c>
      <c r="HX101" t="s">
        <v>882</v>
      </c>
      <c r="HY101">
        <v>138.66999999999999</v>
      </c>
      <c r="HZ101">
        <v>138.66999999999999</v>
      </c>
      <c r="IA101">
        <v>138.66999999999999</v>
      </c>
      <c r="IB101">
        <v>0</v>
      </c>
      <c r="IC101">
        <v>18</v>
      </c>
      <c r="ID101">
        <v>15.2537</v>
      </c>
      <c r="IE101">
        <v>0.8</v>
      </c>
      <c r="IF101">
        <v>0</v>
      </c>
      <c r="IG101">
        <v>0</v>
      </c>
      <c r="IH101">
        <v>0</v>
      </c>
      <c r="II101">
        <v>0</v>
      </c>
      <c r="IJ101">
        <v>0</v>
      </c>
      <c r="IK101">
        <v>0</v>
      </c>
      <c r="IL101">
        <v>0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0</v>
      </c>
      <c r="IS101">
        <v>0</v>
      </c>
      <c r="IT101">
        <v>0</v>
      </c>
      <c r="IU101">
        <v>0</v>
      </c>
      <c r="IV101">
        <v>0</v>
      </c>
      <c r="IW101">
        <v>34.89</v>
      </c>
      <c r="IX101">
        <v>8.7225000000000001</v>
      </c>
      <c r="IY101">
        <v>34.89</v>
      </c>
      <c r="IZ101">
        <v>34.89</v>
      </c>
      <c r="JA101">
        <v>0</v>
      </c>
      <c r="JB101">
        <v>65.2</v>
      </c>
      <c r="JC101">
        <v>65.2</v>
      </c>
      <c r="JD101">
        <v>65.2</v>
      </c>
      <c r="JE101">
        <v>0</v>
      </c>
      <c r="JF101">
        <v>50.46</v>
      </c>
      <c r="JG101">
        <v>50.46</v>
      </c>
      <c r="JH101">
        <v>50.46</v>
      </c>
      <c r="JI101">
        <v>0</v>
      </c>
      <c r="JJ101">
        <v>279.1062</v>
      </c>
      <c r="JK101">
        <v>279.1062</v>
      </c>
      <c r="JL101" t="s">
        <v>883</v>
      </c>
      <c r="JM101">
        <v>0</v>
      </c>
      <c r="JN101">
        <v>0</v>
      </c>
      <c r="JO101">
        <v>1239.96</v>
      </c>
      <c r="JP101">
        <v>81</v>
      </c>
      <c r="JQ101">
        <v>0.8</v>
      </c>
      <c r="JR101">
        <v>43954.6104003125</v>
      </c>
      <c r="JS101">
        <v>1</v>
      </c>
      <c r="JT101">
        <v>2</v>
      </c>
    </row>
    <row r="102" spans="1:280" x14ac:dyDescent="0.25">
      <c r="A102">
        <v>2010</v>
      </c>
      <c r="B102">
        <v>2010</v>
      </c>
      <c r="C102" t="s">
        <v>182</v>
      </c>
      <c r="D102" t="s">
        <v>178</v>
      </c>
      <c r="E102" t="s">
        <v>183</v>
      </c>
      <c r="G102">
        <v>2007</v>
      </c>
      <c r="H102">
        <v>92000</v>
      </c>
      <c r="I102">
        <v>76000</v>
      </c>
      <c r="J102">
        <v>0</v>
      </c>
      <c r="K102">
        <v>0</v>
      </c>
      <c r="L102">
        <v>0</v>
      </c>
      <c r="M102">
        <v>95000</v>
      </c>
      <c r="N102">
        <v>0</v>
      </c>
      <c r="O102">
        <v>0</v>
      </c>
      <c r="P102">
        <v>12.67</v>
      </c>
      <c r="Q102">
        <v>124000</v>
      </c>
      <c r="R102">
        <v>52</v>
      </c>
      <c r="S102">
        <v>52</v>
      </c>
      <c r="T102">
        <v>52</v>
      </c>
      <c r="U102">
        <v>0</v>
      </c>
      <c r="V102" t="s">
        <v>875</v>
      </c>
      <c r="W102">
        <v>52</v>
      </c>
      <c r="X102">
        <v>52</v>
      </c>
      <c r="Y102">
        <v>52</v>
      </c>
      <c r="Z102">
        <v>0</v>
      </c>
      <c r="AA102">
        <v>0</v>
      </c>
      <c r="AB102">
        <v>0</v>
      </c>
      <c r="AC102">
        <v>0.7</v>
      </c>
      <c r="AD102">
        <v>5</v>
      </c>
      <c r="AE102">
        <v>2.5</v>
      </c>
      <c r="AF102">
        <v>5</v>
      </c>
      <c r="AG102">
        <v>5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8.2899999999999991</v>
      </c>
      <c r="AV102">
        <v>2.0724999999999998</v>
      </c>
      <c r="AW102">
        <v>8.2899999999999991</v>
      </c>
      <c r="AX102">
        <v>8.2899999999999991</v>
      </c>
      <c r="AY102">
        <v>0</v>
      </c>
      <c r="AZ102">
        <v>31.27</v>
      </c>
      <c r="BA102">
        <v>31.27</v>
      </c>
      <c r="BB102">
        <v>31.27</v>
      </c>
      <c r="BC102">
        <v>0</v>
      </c>
      <c r="BD102">
        <v>50.46</v>
      </c>
      <c r="BE102">
        <v>50.46</v>
      </c>
      <c r="BF102">
        <v>50.46</v>
      </c>
      <c r="BG102">
        <v>0</v>
      </c>
      <c r="BH102">
        <v>139.3364</v>
      </c>
      <c r="BI102">
        <v>139.0025</v>
      </c>
      <c r="BJ102">
        <v>139.3364</v>
      </c>
      <c r="BK102">
        <v>139.0025</v>
      </c>
      <c r="BL102">
        <v>139.3364</v>
      </c>
      <c r="BM102">
        <v>139.3364</v>
      </c>
      <c r="BN102" t="s">
        <v>876</v>
      </c>
      <c r="BO102">
        <v>-1.2849999999999999E-3</v>
      </c>
      <c r="BP102">
        <v>0</v>
      </c>
      <c r="BQ102">
        <v>2384.62</v>
      </c>
      <c r="BR102">
        <v>92</v>
      </c>
      <c r="BS102">
        <v>0.9</v>
      </c>
      <c r="BT102" t="s">
        <v>877</v>
      </c>
      <c r="BU102" t="s">
        <v>877</v>
      </c>
      <c r="BV102" t="s">
        <v>877</v>
      </c>
      <c r="BW102" t="s">
        <v>877</v>
      </c>
      <c r="BX102">
        <v>2007</v>
      </c>
      <c r="BY102">
        <v>91722</v>
      </c>
      <c r="BZ102">
        <v>75966</v>
      </c>
      <c r="CA102">
        <v>0</v>
      </c>
      <c r="CB102">
        <v>0</v>
      </c>
      <c r="CC102">
        <v>0</v>
      </c>
      <c r="CD102">
        <v>95000</v>
      </c>
      <c r="CE102">
        <v>0</v>
      </c>
      <c r="CF102">
        <v>0</v>
      </c>
      <c r="CG102">
        <v>12.67</v>
      </c>
      <c r="CH102">
        <v>120000</v>
      </c>
      <c r="CI102">
        <v>49.49</v>
      </c>
      <c r="CJ102">
        <v>49.49</v>
      </c>
      <c r="CK102">
        <v>49.49</v>
      </c>
      <c r="CL102">
        <v>0</v>
      </c>
      <c r="CM102">
        <v>0</v>
      </c>
      <c r="CN102" t="s">
        <v>878</v>
      </c>
      <c r="CO102">
        <v>49.49</v>
      </c>
      <c r="CP102">
        <v>49.49</v>
      </c>
      <c r="CQ102">
        <v>49.49</v>
      </c>
      <c r="CR102">
        <v>0</v>
      </c>
      <c r="CS102">
        <v>8</v>
      </c>
      <c r="CT102">
        <v>5.4439000000000002</v>
      </c>
      <c r="CU102">
        <v>0.7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7.89</v>
      </c>
      <c r="DN102">
        <v>1.9724999999999999</v>
      </c>
      <c r="DO102">
        <v>7.89</v>
      </c>
      <c r="DP102">
        <v>7.89</v>
      </c>
      <c r="DQ102">
        <v>0</v>
      </c>
      <c r="DR102">
        <v>31.27</v>
      </c>
      <c r="DS102">
        <v>31.27</v>
      </c>
      <c r="DT102">
        <v>31.27</v>
      </c>
      <c r="DU102">
        <v>0</v>
      </c>
      <c r="DV102">
        <v>50.46</v>
      </c>
      <c r="DW102">
        <v>50.46</v>
      </c>
      <c r="DX102">
        <v>50.46</v>
      </c>
      <c r="DY102">
        <v>0</v>
      </c>
      <c r="DZ102">
        <v>140.79339999999999</v>
      </c>
      <c r="EA102">
        <v>139.3364</v>
      </c>
      <c r="EB102">
        <v>140.79339999999999</v>
      </c>
      <c r="EC102">
        <v>139.3364</v>
      </c>
      <c r="ED102">
        <v>140.79339999999999</v>
      </c>
      <c r="EE102">
        <v>140.79339999999999</v>
      </c>
      <c r="EF102" t="s">
        <v>879</v>
      </c>
      <c r="EG102">
        <v>-3.2810000000000001E-3</v>
      </c>
      <c r="EH102">
        <v>0</v>
      </c>
      <c r="EI102">
        <v>2416.92</v>
      </c>
      <c r="EJ102">
        <v>92</v>
      </c>
      <c r="EK102">
        <v>0.9</v>
      </c>
      <c r="EL102" t="s">
        <v>877</v>
      </c>
      <c r="EM102" t="s">
        <v>877</v>
      </c>
      <c r="EN102" t="s">
        <v>877</v>
      </c>
      <c r="EO102" t="s">
        <v>877</v>
      </c>
      <c r="EP102">
        <v>2007</v>
      </c>
      <c r="EQ102">
        <v>91722</v>
      </c>
      <c r="ER102" s="22">
        <v>75966</v>
      </c>
      <c r="ES102">
        <v>4067</v>
      </c>
      <c r="ET102">
        <v>480</v>
      </c>
      <c r="EU102">
        <v>0</v>
      </c>
      <c r="EV102">
        <v>95069</v>
      </c>
      <c r="EW102">
        <v>0</v>
      </c>
      <c r="EX102">
        <v>0</v>
      </c>
      <c r="EY102">
        <v>12.67</v>
      </c>
      <c r="EZ102">
        <v>146116</v>
      </c>
      <c r="FA102">
        <v>50.44</v>
      </c>
      <c r="FB102">
        <v>50.44</v>
      </c>
      <c r="FC102">
        <v>50.44</v>
      </c>
      <c r="FD102">
        <v>0</v>
      </c>
      <c r="FE102">
        <v>0</v>
      </c>
      <c r="FF102" t="s">
        <v>880</v>
      </c>
      <c r="FG102">
        <v>50.44</v>
      </c>
      <c r="FH102">
        <v>50.44</v>
      </c>
      <c r="FI102">
        <v>50.44</v>
      </c>
      <c r="FJ102">
        <v>0</v>
      </c>
      <c r="FK102">
        <v>8</v>
      </c>
      <c r="FL102">
        <v>5.5484</v>
      </c>
      <c r="FM102">
        <v>0.7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9.5</v>
      </c>
      <c r="GF102">
        <v>2.375</v>
      </c>
      <c r="GG102">
        <v>9.5</v>
      </c>
      <c r="GH102">
        <v>9.5</v>
      </c>
      <c r="GI102">
        <v>0</v>
      </c>
      <c r="GJ102">
        <v>31.27</v>
      </c>
      <c r="GK102">
        <v>31.27</v>
      </c>
      <c r="GL102">
        <v>31.27</v>
      </c>
      <c r="GM102">
        <v>0</v>
      </c>
      <c r="GN102">
        <v>50.46</v>
      </c>
      <c r="GO102">
        <v>50.46</v>
      </c>
      <c r="GP102">
        <v>50.46</v>
      </c>
      <c r="GQ102">
        <v>0</v>
      </c>
      <c r="GR102">
        <v>138.1429</v>
      </c>
      <c r="GS102">
        <v>140.79339999999999</v>
      </c>
      <c r="GT102">
        <v>138.1429</v>
      </c>
      <c r="GU102">
        <v>140.79339999999999</v>
      </c>
      <c r="GV102">
        <v>140.79339999999999</v>
      </c>
      <c r="GW102">
        <v>140.79339999999999</v>
      </c>
      <c r="GX102" t="s">
        <v>881</v>
      </c>
      <c r="GY102">
        <v>-9.5460000000000007E-3</v>
      </c>
      <c r="GZ102">
        <v>0</v>
      </c>
      <c r="HA102">
        <v>2896.83</v>
      </c>
      <c r="HB102">
        <v>94</v>
      </c>
      <c r="HC102">
        <v>0.9</v>
      </c>
      <c r="HD102" t="s">
        <v>877</v>
      </c>
      <c r="HE102" t="s">
        <v>877</v>
      </c>
      <c r="HF102" t="s">
        <v>877</v>
      </c>
      <c r="HG102" t="s">
        <v>877</v>
      </c>
      <c r="HH102">
        <v>2007</v>
      </c>
      <c r="HI102">
        <v>84606</v>
      </c>
      <c r="HJ102">
        <v>83389</v>
      </c>
      <c r="HK102">
        <v>4864</v>
      </c>
      <c r="HL102">
        <v>596</v>
      </c>
      <c r="HM102">
        <v>0</v>
      </c>
      <c r="HN102">
        <v>63305</v>
      </c>
      <c r="HO102">
        <v>0</v>
      </c>
      <c r="HP102">
        <v>0</v>
      </c>
      <c r="HQ102">
        <v>12.17</v>
      </c>
      <c r="HR102">
        <v>129314</v>
      </c>
      <c r="HS102">
        <v>47.39</v>
      </c>
      <c r="HT102">
        <v>47.39</v>
      </c>
      <c r="HU102">
        <v>47.39</v>
      </c>
      <c r="HV102">
        <v>0</v>
      </c>
      <c r="HW102">
        <v>0</v>
      </c>
      <c r="HX102" t="s">
        <v>882</v>
      </c>
      <c r="HY102">
        <v>47.39</v>
      </c>
      <c r="HZ102">
        <v>47.39</v>
      </c>
      <c r="IA102">
        <v>47.39</v>
      </c>
      <c r="IB102">
        <v>0</v>
      </c>
      <c r="IC102">
        <v>7</v>
      </c>
      <c r="ID102">
        <v>5.2129000000000003</v>
      </c>
      <c r="IE102">
        <v>0.7</v>
      </c>
      <c r="IF102">
        <v>0</v>
      </c>
      <c r="IG102">
        <v>0</v>
      </c>
      <c r="IH102">
        <v>0</v>
      </c>
      <c r="II102">
        <v>0</v>
      </c>
      <c r="IJ102">
        <v>0</v>
      </c>
      <c r="IK102">
        <v>0</v>
      </c>
      <c r="IL102">
        <v>0</v>
      </c>
      <c r="IM102">
        <v>0</v>
      </c>
      <c r="IN102">
        <v>0</v>
      </c>
      <c r="IO102">
        <v>0</v>
      </c>
      <c r="IP102">
        <v>0</v>
      </c>
      <c r="IQ102">
        <v>0</v>
      </c>
      <c r="IR102">
        <v>0</v>
      </c>
      <c r="IS102">
        <v>0</v>
      </c>
      <c r="IT102">
        <v>0</v>
      </c>
      <c r="IU102">
        <v>0</v>
      </c>
      <c r="IV102">
        <v>0</v>
      </c>
      <c r="IW102">
        <v>9.48</v>
      </c>
      <c r="IX102">
        <v>2.37</v>
      </c>
      <c r="IY102">
        <v>9.48</v>
      </c>
      <c r="IZ102">
        <v>9.48</v>
      </c>
      <c r="JA102">
        <v>0</v>
      </c>
      <c r="JB102">
        <v>32.01</v>
      </c>
      <c r="JC102">
        <v>32.01</v>
      </c>
      <c r="JD102">
        <v>32.01</v>
      </c>
      <c r="JE102">
        <v>0</v>
      </c>
      <c r="JF102">
        <v>50.46</v>
      </c>
      <c r="JG102">
        <v>50.46</v>
      </c>
      <c r="JH102">
        <v>50.46</v>
      </c>
      <c r="JI102">
        <v>0</v>
      </c>
      <c r="JJ102">
        <v>138.1429</v>
      </c>
      <c r="JK102">
        <v>138.1429</v>
      </c>
      <c r="JL102" t="s">
        <v>883</v>
      </c>
      <c r="JM102">
        <v>0</v>
      </c>
      <c r="JN102">
        <v>0</v>
      </c>
      <c r="JO102">
        <v>2728.72</v>
      </c>
      <c r="JP102">
        <v>93</v>
      </c>
      <c r="JQ102">
        <v>0.9</v>
      </c>
      <c r="JR102">
        <v>43954.6104003125</v>
      </c>
      <c r="JS102">
        <v>1</v>
      </c>
      <c r="JT102">
        <v>2</v>
      </c>
    </row>
    <row r="103" spans="1:280" x14ac:dyDescent="0.25">
      <c r="A103">
        <v>2011</v>
      </c>
      <c r="B103">
        <v>2011</v>
      </c>
      <c r="C103" t="s">
        <v>184</v>
      </c>
      <c r="D103" t="s">
        <v>178</v>
      </c>
      <c r="E103" t="s">
        <v>185</v>
      </c>
      <c r="G103">
        <v>2007</v>
      </c>
      <c r="H103">
        <v>72775</v>
      </c>
      <c r="I103">
        <v>62000</v>
      </c>
      <c r="J103">
        <v>0</v>
      </c>
      <c r="K103">
        <v>460</v>
      </c>
      <c r="L103">
        <v>0</v>
      </c>
      <c r="M103">
        <v>70000</v>
      </c>
      <c r="N103">
        <v>0</v>
      </c>
      <c r="O103">
        <v>0</v>
      </c>
      <c r="P103">
        <v>4.09</v>
      </c>
      <c r="Q103">
        <v>58083</v>
      </c>
      <c r="R103">
        <v>48</v>
      </c>
      <c r="S103">
        <v>48</v>
      </c>
      <c r="T103">
        <v>48</v>
      </c>
      <c r="U103">
        <v>0</v>
      </c>
      <c r="V103" t="s">
        <v>875</v>
      </c>
      <c r="W103">
        <v>48</v>
      </c>
      <c r="X103">
        <v>48</v>
      </c>
      <c r="Y103">
        <v>48</v>
      </c>
      <c r="Z103">
        <v>0</v>
      </c>
      <c r="AA103">
        <v>9</v>
      </c>
      <c r="AB103">
        <v>5.28</v>
      </c>
      <c r="AC103">
        <v>0.8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9</v>
      </c>
      <c r="AV103">
        <v>2.25</v>
      </c>
      <c r="AW103">
        <v>9</v>
      </c>
      <c r="AX103">
        <v>9</v>
      </c>
      <c r="AY103">
        <v>0</v>
      </c>
      <c r="AZ103">
        <v>27.36</v>
      </c>
      <c r="BA103">
        <v>27.36</v>
      </c>
      <c r="BB103">
        <v>27.36</v>
      </c>
      <c r="BC103">
        <v>0</v>
      </c>
      <c r="BD103">
        <v>50.46</v>
      </c>
      <c r="BE103">
        <v>50.46</v>
      </c>
      <c r="BF103">
        <v>50.46</v>
      </c>
      <c r="BG103">
        <v>0</v>
      </c>
      <c r="BH103">
        <v>140.68790000000001</v>
      </c>
      <c r="BI103">
        <v>134.15</v>
      </c>
      <c r="BJ103">
        <v>140.68790000000001</v>
      </c>
      <c r="BK103">
        <v>134.15</v>
      </c>
      <c r="BL103">
        <v>140.68790000000001</v>
      </c>
      <c r="BM103">
        <v>140.68790000000001</v>
      </c>
      <c r="BN103" t="s">
        <v>876</v>
      </c>
      <c r="BO103">
        <v>0</v>
      </c>
      <c r="BP103">
        <v>0</v>
      </c>
      <c r="BQ103">
        <v>1210.06</v>
      </c>
      <c r="BR103">
        <v>79</v>
      </c>
      <c r="BS103">
        <v>0.7</v>
      </c>
      <c r="BT103" t="s">
        <v>877</v>
      </c>
      <c r="BU103" t="s">
        <v>877</v>
      </c>
      <c r="BV103" t="s">
        <v>877</v>
      </c>
      <c r="BW103" t="s">
        <v>877</v>
      </c>
      <c r="BX103">
        <v>2007</v>
      </c>
      <c r="BY103">
        <v>71901</v>
      </c>
      <c r="BZ103">
        <v>65000</v>
      </c>
      <c r="CA103">
        <v>0</v>
      </c>
      <c r="CB103">
        <v>460</v>
      </c>
      <c r="CC103">
        <v>0</v>
      </c>
      <c r="CD103">
        <v>80413</v>
      </c>
      <c r="CE103">
        <v>0</v>
      </c>
      <c r="CF103">
        <v>0</v>
      </c>
      <c r="CG103">
        <v>4.09</v>
      </c>
      <c r="CH103">
        <v>54031</v>
      </c>
      <c r="CI103">
        <v>53.89</v>
      </c>
      <c r="CJ103">
        <v>53.89</v>
      </c>
      <c r="CK103">
        <v>53.89</v>
      </c>
      <c r="CL103">
        <v>0</v>
      </c>
      <c r="CM103">
        <v>0</v>
      </c>
      <c r="CN103" t="s">
        <v>878</v>
      </c>
      <c r="CO103">
        <v>53.89</v>
      </c>
      <c r="CP103">
        <v>53.89</v>
      </c>
      <c r="CQ103">
        <v>53.89</v>
      </c>
      <c r="CR103">
        <v>0</v>
      </c>
      <c r="CS103">
        <v>9</v>
      </c>
      <c r="CT103">
        <v>5.9279000000000002</v>
      </c>
      <c r="CU103">
        <v>0.8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9</v>
      </c>
      <c r="DN103">
        <v>2.25</v>
      </c>
      <c r="DO103">
        <v>9</v>
      </c>
      <c r="DP103">
        <v>9</v>
      </c>
      <c r="DQ103">
        <v>0</v>
      </c>
      <c r="DR103">
        <v>27.36</v>
      </c>
      <c r="DS103">
        <v>27.36</v>
      </c>
      <c r="DT103">
        <v>27.36</v>
      </c>
      <c r="DU103">
        <v>0</v>
      </c>
      <c r="DV103">
        <v>50.46</v>
      </c>
      <c r="DW103">
        <v>50.46</v>
      </c>
      <c r="DX103">
        <v>50.46</v>
      </c>
      <c r="DY103">
        <v>0</v>
      </c>
      <c r="DZ103">
        <v>125.1507</v>
      </c>
      <c r="EA103">
        <v>140.68790000000001</v>
      </c>
      <c r="EB103">
        <v>125.1507</v>
      </c>
      <c r="EC103">
        <v>140.68790000000001</v>
      </c>
      <c r="ED103">
        <v>140.68790000000001</v>
      </c>
      <c r="EE103">
        <v>140.68790000000001</v>
      </c>
      <c r="EF103" t="s">
        <v>879</v>
      </c>
      <c r="EG103">
        <v>0</v>
      </c>
      <c r="EH103">
        <v>0</v>
      </c>
      <c r="EI103">
        <v>1002.62</v>
      </c>
      <c r="EJ103">
        <v>74</v>
      </c>
      <c r="EK103">
        <v>0.7</v>
      </c>
      <c r="EL103" t="s">
        <v>877</v>
      </c>
      <c r="EM103" t="s">
        <v>877</v>
      </c>
      <c r="EN103" t="s">
        <v>877</v>
      </c>
      <c r="EO103" t="s">
        <v>877</v>
      </c>
      <c r="EP103">
        <v>2007</v>
      </c>
      <c r="EQ103">
        <v>71901</v>
      </c>
      <c r="ER103" s="22">
        <v>69820</v>
      </c>
      <c r="ES103">
        <v>3960</v>
      </c>
      <c r="ET103">
        <v>480</v>
      </c>
      <c r="EU103">
        <v>0</v>
      </c>
      <c r="EV103">
        <v>14003</v>
      </c>
      <c r="EW103">
        <v>0</v>
      </c>
      <c r="EX103">
        <v>0</v>
      </c>
      <c r="EY103">
        <v>4.09</v>
      </c>
      <c r="EZ103">
        <v>52974</v>
      </c>
      <c r="FA103">
        <v>39.119999999999997</v>
      </c>
      <c r="FB103">
        <v>39.119999999999997</v>
      </c>
      <c r="FC103">
        <v>39.119999999999997</v>
      </c>
      <c r="FD103">
        <v>0</v>
      </c>
      <c r="FE103">
        <v>0</v>
      </c>
      <c r="FF103" t="s">
        <v>880</v>
      </c>
      <c r="FG103">
        <v>39.119999999999997</v>
      </c>
      <c r="FH103">
        <v>39.119999999999997</v>
      </c>
      <c r="FI103">
        <v>39.119999999999997</v>
      </c>
      <c r="FJ103">
        <v>0</v>
      </c>
      <c r="FK103">
        <v>7</v>
      </c>
      <c r="FL103">
        <v>4.3032000000000004</v>
      </c>
      <c r="FM103">
        <v>0.8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2</v>
      </c>
      <c r="GD103">
        <v>0.5</v>
      </c>
      <c r="GE103">
        <v>10.43</v>
      </c>
      <c r="GF103">
        <v>2.6074999999999999</v>
      </c>
      <c r="GG103">
        <v>10.43</v>
      </c>
      <c r="GH103">
        <v>10.43</v>
      </c>
      <c r="GI103">
        <v>0</v>
      </c>
      <c r="GJ103">
        <v>27.36</v>
      </c>
      <c r="GK103">
        <v>27.36</v>
      </c>
      <c r="GL103">
        <v>27.36</v>
      </c>
      <c r="GM103">
        <v>0</v>
      </c>
      <c r="GN103">
        <v>50.46</v>
      </c>
      <c r="GO103">
        <v>50.46</v>
      </c>
      <c r="GP103">
        <v>50.46</v>
      </c>
      <c r="GQ103">
        <v>0</v>
      </c>
      <c r="GR103">
        <v>140.75</v>
      </c>
      <c r="GS103">
        <v>125.1507</v>
      </c>
      <c r="GT103">
        <v>140.75</v>
      </c>
      <c r="GU103">
        <v>125.1507</v>
      </c>
      <c r="GV103">
        <v>140.75</v>
      </c>
      <c r="GW103">
        <v>140.75</v>
      </c>
      <c r="GX103" t="s">
        <v>881</v>
      </c>
      <c r="GY103">
        <v>0</v>
      </c>
      <c r="GZ103">
        <v>0</v>
      </c>
      <c r="HA103">
        <v>1354.14</v>
      </c>
      <c r="HB103">
        <v>82</v>
      </c>
      <c r="HC103">
        <v>0.8</v>
      </c>
      <c r="HD103" t="s">
        <v>877</v>
      </c>
      <c r="HE103" t="s">
        <v>877</v>
      </c>
      <c r="HF103" t="s">
        <v>877</v>
      </c>
      <c r="HG103" t="s">
        <v>877</v>
      </c>
      <c r="HH103">
        <v>2007</v>
      </c>
      <c r="HI103">
        <v>71269</v>
      </c>
      <c r="HJ103">
        <v>71502</v>
      </c>
      <c r="HK103">
        <v>4412</v>
      </c>
      <c r="HL103">
        <v>465</v>
      </c>
      <c r="HM103">
        <v>0</v>
      </c>
      <c r="HN103">
        <v>123752</v>
      </c>
      <c r="HO103">
        <v>0</v>
      </c>
      <c r="HP103">
        <v>0</v>
      </c>
      <c r="HQ103">
        <v>6.33</v>
      </c>
      <c r="HR103">
        <v>74829</v>
      </c>
      <c r="HS103">
        <v>48.69</v>
      </c>
      <c r="HT103">
        <v>48.69</v>
      </c>
      <c r="HU103">
        <v>48.69</v>
      </c>
      <c r="HV103">
        <v>0</v>
      </c>
      <c r="HW103">
        <v>0</v>
      </c>
      <c r="HX103" t="s">
        <v>882</v>
      </c>
      <c r="HY103">
        <v>48.69</v>
      </c>
      <c r="HZ103">
        <v>48.69</v>
      </c>
      <c r="IA103">
        <v>48.69</v>
      </c>
      <c r="IB103">
        <v>0</v>
      </c>
      <c r="IC103">
        <v>2</v>
      </c>
      <c r="ID103">
        <v>2</v>
      </c>
      <c r="IE103">
        <v>0</v>
      </c>
      <c r="IF103">
        <v>0</v>
      </c>
      <c r="IG103">
        <v>0</v>
      </c>
      <c r="IH103">
        <v>0</v>
      </c>
      <c r="II103">
        <v>0</v>
      </c>
      <c r="IJ103">
        <v>0</v>
      </c>
      <c r="IK103">
        <v>0</v>
      </c>
      <c r="IL103">
        <v>0</v>
      </c>
      <c r="IM103">
        <v>0</v>
      </c>
      <c r="IN103">
        <v>0</v>
      </c>
      <c r="IO103">
        <v>0</v>
      </c>
      <c r="IP103">
        <v>0</v>
      </c>
      <c r="IQ103">
        <v>0</v>
      </c>
      <c r="IR103">
        <v>0</v>
      </c>
      <c r="IS103">
        <v>0</v>
      </c>
      <c r="IT103">
        <v>0</v>
      </c>
      <c r="IU103">
        <v>4</v>
      </c>
      <c r="IV103">
        <v>1</v>
      </c>
      <c r="IW103">
        <v>14</v>
      </c>
      <c r="IX103">
        <v>3.5</v>
      </c>
      <c r="IY103">
        <v>14</v>
      </c>
      <c r="IZ103">
        <v>14</v>
      </c>
      <c r="JA103">
        <v>0</v>
      </c>
      <c r="JB103">
        <v>35.1</v>
      </c>
      <c r="JC103">
        <v>35.1</v>
      </c>
      <c r="JD103">
        <v>35.1</v>
      </c>
      <c r="JE103">
        <v>0</v>
      </c>
      <c r="JF103">
        <v>50.46</v>
      </c>
      <c r="JG103">
        <v>50.46</v>
      </c>
      <c r="JH103">
        <v>50.46</v>
      </c>
      <c r="JI103">
        <v>0</v>
      </c>
      <c r="JJ103">
        <v>140.75</v>
      </c>
      <c r="JK103">
        <v>140.75</v>
      </c>
      <c r="JL103" t="s">
        <v>883</v>
      </c>
      <c r="JM103">
        <v>-1.7260000000000001E-3</v>
      </c>
      <c r="JN103">
        <v>0</v>
      </c>
      <c r="JO103">
        <v>1536.85</v>
      </c>
      <c r="JP103">
        <v>86</v>
      </c>
      <c r="JQ103">
        <v>0.8</v>
      </c>
      <c r="JR103">
        <v>43954.6104003125</v>
      </c>
      <c r="JS103">
        <v>1</v>
      </c>
      <c r="JT103">
        <v>2</v>
      </c>
    </row>
    <row r="104" spans="1:280" x14ac:dyDescent="0.25">
      <c r="A104">
        <v>2012</v>
      </c>
      <c r="B104">
        <v>2012</v>
      </c>
      <c r="C104" t="s">
        <v>186</v>
      </c>
      <c r="D104" t="s">
        <v>178</v>
      </c>
      <c r="E104" t="s">
        <v>187</v>
      </c>
      <c r="G104">
        <v>2007</v>
      </c>
      <c r="H104">
        <v>65800</v>
      </c>
      <c r="I104">
        <v>0</v>
      </c>
      <c r="J104">
        <v>0</v>
      </c>
      <c r="K104">
        <v>300</v>
      </c>
      <c r="L104">
        <v>0</v>
      </c>
      <c r="M104">
        <v>55000</v>
      </c>
      <c r="N104">
        <v>0</v>
      </c>
      <c r="O104">
        <v>0</v>
      </c>
      <c r="P104">
        <v>15.4</v>
      </c>
      <c r="Q104">
        <v>140000</v>
      </c>
      <c r="R104">
        <v>42</v>
      </c>
      <c r="S104">
        <v>42</v>
      </c>
      <c r="T104">
        <v>42</v>
      </c>
      <c r="U104">
        <v>0</v>
      </c>
      <c r="V104" t="s">
        <v>875</v>
      </c>
      <c r="W104">
        <v>42</v>
      </c>
      <c r="X104">
        <v>42</v>
      </c>
      <c r="Y104">
        <v>42</v>
      </c>
      <c r="Z104">
        <v>0</v>
      </c>
      <c r="AA104">
        <v>3</v>
      </c>
      <c r="AB104">
        <v>3</v>
      </c>
      <c r="AC104">
        <v>0.7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20.13</v>
      </c>
      <c r="AV104">
        <v>5.0324999999999998</v>
      </c>
      <c r="AW104">
        <v>20.13</v>
      </c>
      <c r="AX104">
        <v>20.13</v>
      </c>
      <c r="AY104">
        <v>0</v>
      </c>
      <c r="AZ104">
        <v>25.54</v>
      </c>
      <c r="BA104">
        <v>25.54</v>
      </c>
      <c r="BB104">
        <v>25.54</v>
      </c>
      <c r="BC104">
        <v>0</v>
      </c>
      <c r="BD104">
        <v>50.46</v>
      </c>
      <c r="BE104">
        <v>50.46</v>
      </c>
      <c r="BF104">
        <v>50.46</v>
      </c>
      <c r="BG104">
        <v>0</v>
      </c>
      <c r="BH104">
        <v>122.6</v>
      </c>
      <c r="BI104">
        <v>126.7325</v>
      </c>
      <c r="BJ104">
        <v>122.6</v>
      </c>
      <c r="BK104">
        <v>126.7325</v>
      </c>
      <c r="BL104">
        <v>126.7325</v>
      </c>
      <c r="BM104">
        <v>126.7325</v>
      </c>
      <c r="BN104" t="s">
        <v>876</v>
      </c>
      <c r="BO104">
        <v>0</v>
      </c>
      <c r="BP104">
        <v>0</v>
      </c>
      <c r="BQ104">
        <v>3333.33</v>
      </c>
      <c r="BR104">
        <v>94</v>
      </c>
      <c r="BS104">
        <v>0.9</v>
      </c>
      <c r="BT104" t="s">
        <v>877</v>
      </c>
      <c r="BU104" t="s">
        <v>877</v>
      </c>
      <c r="BV104" t="s">
        <v>877</v>
      </c>
      <c r="BW104" t="s">
        <v>877</v>
      </c>
      <c r="BX104">
        <v>2007</v>
      </c>
      <c r="BY104">
        <v>65800</v>
      </c>
      <c r="BZ104">
        <v>0</v>
      </c>
      <c r="CA104">
        <v>0</v>
      </c>
      <c r="CB104">
        <v>300</v>
      </c>
      <c r="CC104">
        <v>0</v>
      </c>
      <c r="CD104">
        <v>55000</v>
      </c>
      <c r="CE104">
        <v>0</v>
      </c>
      <c r="CF104">
        <v>0</v>
      </c>
      <c r="CG104">
        <v>15.4</v>
      </c>
      <c r="CH104">
        <v>150000</v>
      </c>
      <c r="CI104">
        <v>38.31</v>
      </c>
      <c r="CJ104">
        <v>38.31</v>
      </c>
      <c r="CK104">
        <v>38.31</v>
      </c>
      <c r="CL104">
        <v>0</v>
      </c>
      <c r="CM104">
        <v>0</v>
      </c>
      <c r="CN104" t="s">
        <v>878</v>
      </c>
      <c r="CO104">
        <v>38.31</v>
      </c>
      <c r="CP104">
        <v>38.31</v>
      </c>
      <c r="CQ104">
        <v>38.31</v>
      </c>
      <c r="CR104">
        <v>0</v>
      </c>
      <c r="CS104">
        <v>3</v>
      </c>
      <c r="CT104">
        <v>3</v>
      </c>
      <c r="CU104">
        <v>0.7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18.36</v>
      </c>
      <c r="DN104">
        <v>4.59</v>
      </c>
      <c r="DO104">
        <v>18.36</v>
      </c>
      <c r="DP104">
        <v>18.36</v>
      </c>
      <c r="DQ104">
        <v>0</v>
      </c>
      <c r="DR104">
        <v>25.54</v>
      </c>
      <c r="DS104">
        <v>25.54</v>
      </c>
      <c r="DT104">
        <v>25.54</v>
      </c>
      <c r="DU104">
        <v>0</v>
      </c>
      <c r="DV104">
        <v>50.46</v>
      </c>
      <c r="DW104">
        <v>50.46</v>
      </c>
      <c r="DX104">
        <v>50.46</v>
      </c>
      <c r="DY104">
        <v>0</v>
      </c>
      <c r="DZ104">
        <v>117.2518</v>
      </c>
      <c r="EA104">
        <v>122.6</v>
      </c>
      <c r="EB104">
        <v>117.2518</v>
      </c>
      <c r="EC104">
        <v>122.6</v>
      </c>
      <c r="ED104">
        <v>122.6</v>
      </c>
      <c r="EE104">
        <v>122.6</v>
      </c>
      <c r="EF104" t="s">
        <v>879</v>
      </c>
      <c r="EG104">
        <v>0</v>
      </c>
      <c r="EH104">
        <v>0</v>
      </c>
      <c r="EI104">
        <v>3915.43</v>
      </c>
      <c r="EJ104">
        <v>96</v>
      </c>
      <c r="EK104">
        <v>0.9</v>
      </c>
      <c r="EL104" t="s">
        <v>877</v>
      </c>
      <c r="EM104" t="s">
        <v>877</v>
      </c>
      <c r="EN104" t="s">
        <v>877</v>
      </c>
      <c r="EO104" t="s">
        <v>877</v>
      </c>
      <c r="EP104">
        <v>2007</v>
      </c>
      <c r="EQ104">
        <v>78403</v>
      </c>
      <c r="ER104" s="22">
        <v>62091</v>
      </c>
      <c r="ES104">
        <v>2501</v>
      </c>
      <c r="ET104">
        <v>0</v>
      </c>
      <c r="EU104">
        <v>0</v>
      </c>
      <c r="EV104">
        <v>54928</v>
      </c>
      <c r="EW104">
        <v>0</v>
      </c>
      <c r="EX104">
        <v>0</v>
      </c>
      <c r="EY104">
        <v>15.4</v>
      </c>
      <c r="EZ104">
        <v>109957</v>
      </c>
      <c r="FA104">
        <v>34.130000000000003</v>
      </c>
      <c r="FB104">
        <v>34.130000000000003</v>
      </c>
      <c r="FC104">
        <v>34.130000000000003</v>
      </c>
      <c r="FD104">
        <v>0</v>
      </c>
      <c r="FE104">
        <v>0</v>
      </c>
      <c r="FF104" t="s">
        <v>880</v>
      </c>
      <c r="FG104">
        <v>34.130000000000003</v>
      </c>
      <c r="FH104">
        <v>34.130000000000003</v>
      </c>
      <c r="FI104">
        <v>34.130000000000003</v>
      </c>
      <c r="FJ104">
        <v>0</v>
      </c>
      <c r="FK104">
        <v>5</v>
      </c>
      <c r="FL104">
        <v>3.7543000000000002</v>
      </c>
      <c r="FM104">
        <v>0.7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10.67</v>
      </c>
      <c r="GF104">
        <v>2.6675</v>
      </c>
      <c r="GG104">
        <v>10.67</v>
      </c>
      <c r="GH104">
        <v>10.67</v>
      </c>
      <c r="GI104">
        <v>0</v>
      </c>
      <c r="GJ104">
        <v>25.54</v>
      </c>
      <c r="GK104">
        <v>25.54</v>
      </c>
      <c r="GL104">
        <v>25.54</v>
      </c>
      <c r="GM104">
        <v>0</v>
      </c>
      <c r="GN104">
        <v>50.46</v>
      </c>
      <c r="GO104">
        <v>50.46</v>
      </c>
      <c r="GP104">
        <v>50.46</v>
      </c>
      <c r="GQ104">
        <v>0</v>
      </c>
      <c r="GR104">
        <v>113.18089999999999</v>
      </c>
      <c r="GS104">
        <v>117.2518</v>
      </c>
      <c r="GT104">
        <v>113.18089999999999</v>
      </c>
      <c r="GU104">
        <v>117.2518</v>
      </c>
      <c r="GV104">
        <v>117.2518</v>
      </c>
      <c r="GW104">
        <v>117.2518</v>
      </c>
      <c r="GX104" t="s">
        <v>881</v>
      </c>
      <c r="GY104">
        <v>0</v>
      </c>
      <c r="GZ104">
        <v>0</v>
      </c>
      <c r="HA104">
        <v>3221.71</v>
      </c>
      <c r="HB104">
        <v>95</v>
      </c>
      <c r="HC104">
        <v>0.9</v>
      </c>
      <c r="HD104" t="s">
        <v>877</v>
      </c>
      <c r="HE104" t="s">
        <v>877</v>
      </c>
      <c r="HF104" t="s">
        <v>877</v>
      </c>
      <c r="HG104" t="s">
        <v>877</v>
      </c>
      <c r="HH104">
        <v>2007</v>
      </c>
      <c r="HI104">
        <v>72266</v>
      </c>
      <c r="HJ104">
        <v>58224</v>
      </c>
      <c r="HK104">
        <v>2759</v>
      </c>
      <c r="HL104">
        <v>291</v>
      </c>
      <c r="HM104">
        <v>0</v>
      </c>
      <c r="HN104">
        <v>55666</v>
      </c>
      <c r="HO104">
        <v>0</v>
      </c>
      <c r="HP104">
        <v>0</v>
      </c>
      <c r="HQ104">
        <v>15.4</v>
      </c>
      <c r="HR104">
        <v>94772</v>
      </c>
      <c r="HS104">
        <v>31.44</v>
      </c>
      <c r="HT104">
        <v>31.44</v>
      </c>
      <c r="HU104">
        <v>31.44</v>
      </c>
      <c r="HV104">
        <v>0</v>
      </c>
      <c r="HW104">
        <v>0</v>
      </c>
      <c r="HX104" t="s">
        <v>882</v>
      </c>
      <c r="HY104">
        <v>31.44</v>
      </c>
      <c r="HZ104">
        <v>31.44</v>
      </c>
      <c r="IA104">
        <v>31.44</v>
      </c>
      <c r="IB104">
        <v>0</v>
      </c>
      <c r="IC104">
        <v>5</v>
      </c>
      <c r="ID104">
        <v>3.4584000000000001</v>
      </c>
      <c r="IE104">
        <v>1</v>
      </c>
      <c r="IF104">
        <v>0</v>
      </c>
      <c r="IG104">
        <v>0</v>
      </c>
      <c r="IH104">
        <v>0</v>
      </c>
      <c r="II104">
        <v>0</v>
      </c>
      <c r="IJ104">
        <v>0</v>
      </c>
      <c r="IK104">
        <v>0</v>
      </c>
      <c r="IL104">
        <v>0</v>
      </c>
      <c r="IM104">
        <v>0</v>
      </c>
      <c r="IN104">
        <v>0</v>
      </c>
      <c r="IO104">
        <v>0</v>
      </c>
      <c r="IP104">
        <v>0</v>
      </c>
      <c r="IQ104">
        <v>0</v>
      </c>
      <c r="IR104">
        <v>0</v>
      </c>
      <c r="IS104">
        <v>0</v>
      </c>
      <c r="IT104">
        <v>0</v>
      </c>
      <c r="IU104">
        <v>0</v>
      </c>
      <c r="IV104">
        <v>0</v>
      </c>
      <c r="IW104">
        <v>5.13</v>
      </c>
      <c r="IX104">
        <v>1.2825</v>
      </c>
      <c r="IY104">
        <v>5.13</v>
      </c>
      <c r="IZ104">
        <v>5.13</v>
      </c>
      <c r="JA104">
        <v>0</v>
      </c>
      <c r="JB104">
        <v>25.54</v>
      </c>
      <c r="JC104">
        <v>25.54</v>
      </c>
      <c r="JD104">
        <v>25.54</v>
      </c>
      <c r="JE104">
        <v>0</v>
      </c>
      <c r="JF104">
        <v>50.46</v>
      </c>
      <c r="JG104">
        <v>50.46</v>
      </c>
      <c r="JH104">
        <v>50.46</v>
      </c>
      <c r="JI104">
        <v>0</v>
      </c>
      <c r="JJ104">
        <v>113.18089999999999</v>
      </c>
      <c r="JK104">
        <v>113.18089999999999</v>
      </c>
      <c r="JL104" t="s">
        <v>883</v>
      </c>
      <c r="JM104">
        <v>-3.6887999999999997E-2</v>
      </c>
      <c r="JN104">
        <v>0</v>
      </c>
      <c r="JO104">
        <v>3014.38</v>
      </c>
      <c r="JP104">
        <v>94</v>
      </c>
      <c r="JQ104">
        <v>0.9</v>
      </c>
      <c r="JR104">
        <v>43954.6104003125</v>
      </c>
      <c r="JS104">
        <v>1</v>
      </c>
      <c r="JT104">
        <v>2</v>
      </c>
    </row>
    <row r="105" spans="1:280" x14ac:dyDescent="0.25">
      <c r="A105">
        <v>2014</v>
      </c>
      <c r="B105">
        <v>2014</v>
      </c>
      <c r="C105" t="s">
        <v>188</v>
      </c>
      <c r="D105" t="s">
        <v>189</v>
      </c>
      <c r="E105" t="s">
        <v>190</v>
      </c>
      <c r="G105">
        <v>2013</v>
      </c>
      <c r="H105">
        <v>1680000</v>
      </c>
      <c r="I105">
        <v>75000</v>
      </c>
      <c r="J105">
        <v>0</v>
      </c>
      <c r="K105">
        <v>0</v>
      </c>
      <c r="L105">
        <v>0</v>
      </c>
      <c r="M105">
        <v>0</v>
      </c>
      <c r="N105">
        <v>45000</v>
      </c>
      <c r="O105">
        <v>0</v>
      </c>
      <c r="P105">
        <v>12.42</v>
      </c>
      <c r="Q105">
        <v>442000</v>
      </c>
      <c r="R105">
        <v>837</v>
      </c>
      <c r="S105">
        <v>837</v>
      </c>
      <c r="T105">
        <v>837</v>
      </c>
      <c r="U105">
        <v>0</v>
      </c>
      <c r="V105" t="s">
        <v>875</v>
      </c>
      <c r="W105">
        <v>837</v>
      </c>
      <c r="X105">
        <v>837</v>
      </c>
      <c r="Y105">
        <v>837</v>
      </c>
      <c r="Z105">
        <v>0</v>
      </c>
      <c r="AA105">
        <v>114</v>
      </c>
      <c r="AB105">
        <v>92.07</v>
      </c>
      <c r="AC105">
        <v>2.9</v>
      </c>
      <c r="AD105">
        <v>7</v>
      </c>
      <c r="AE105">
        <v>3.5</v>
      </c>
      <c r="AF105">
        <v>7</v>
      </c>
      <c r="AG105">
        <v>7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19</v>
      </c>
      <c r="AT105">
        <v>4.75</v>
      </c>
      <c r="AU105">
        <v>173.96</v>
      </c>
      <c r="AV105">
        <v>43.49</v>
      </c>
      <c r="AW105">
        <v>173.96</v>
      </c>
      <c r="AX105">
        <v>173.96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80.709999999999994</v>
      </c>
      <c r="BE105">
        <v>80.709999999999994</v>
      </c>
      <c r="BF105">
        <v>80.709999999999994</v>
      </c>
      <c r="BG105">
        <v>0</v>
      </c>
      <c r="BH105">
        <v>1052.8348000000001</v>
      </c>
      <c r="BI105">
        <v>1065.42</v>
      </c>
      <c r="BJ105">
        <v>1052.8348000000001</v>
      </c>
      <c r="BK105">
        <v>1065.42</v>
      </c>
      <c r="BL105">
        <v>1065.42</v>
      </c>
      <c r="BM105">
        <v>1065.42</v>
      </c>
      <c r="BN105" t="s">
        <v>876</v>
      </c>
      <c r="BO105">
        <v>-5.6700000000000001E-4</v>
      </c>
      <c r="BP105">
        <v>0</v>
      </c>
      <c r="BQ105">
        <v>528.08000000000004</v>
      </c>
      <c r="BR105">
        <v>29</v>
      </c>
      <c r="BS105">
        <v>0.7</v>
      </c>
      <c r="BT105" t="s">
        <v>877</v>
      </c>
      <c r="BU105" t="s">
        <v>877</v>
      </c>
      <c r="BV105" t="s">
        <v>877</v>
      </c>
      <c r="BW105" t="s">
        <v>877</v>
      </c>
      <c r="BX105">
        <v>2013</v>
      </c>
      <c r="BY105">
        <v>1660000</v>
      </c>
      <c r="BZ105">
        <v>130000</v>
      </c>
      <c r="CA105">
        <v>0</v>
      </c>
      <c r="CB105">
        <v>0</v>
      </c>
      <c r="CC105">
        <v>0</v>
      </c>
      <c r="CD105">
        <v>0</v>
      </c>
      <c r="CE105">
        <v>60000</v>
      </c>
      <c r="CF105">
        <v>0</v>
      </c>
      <c r="CG105">
        <v>12.42</v>
      </c>
      <c r="CH105">
        <v>429000</v>
      </c>
      <c r="CI105">
        <v>829.18</v>
      </c>
      <c r="CJ105">
        <v>829.18</v>
      </c>
      <c r="CK105">
        <v>829.18</v>
      </c>
      <c r="CL105">
        <v>0</v>
      </c>
      <c r="CM105">
        <v>0</v>
      </c>
      <c r="CN105" t="s">
        <v>878</v>
      </c>
      <c r="CO105">
        <v>829.18</v>
      </c>
      <c r="CP105">
        <v>829.18</v>
      </c>
      <c r="CQ105">
        <v>829.18</v>
      </c>
      <c r="CR105">
        <v>0</v>
      </c>
      <c r="CS105">
        <v>108</v>
      </c>
      <c r="CT105">
        <v>91.209800000000001</v>
      </c>
      <c r="CU105">
        <v>2.9</v>
      </c>
      <c r="CV105">
        <v>2</v>
      </c>
      <c r="CW105">
        <v>1</v>
      </c>
      <c r="CX105">
        <v>2</v>
      </c>
      <c r="CY105">
        <v>2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19</v>
      </c>
      <c r="DL105">
        <v>4.75</v>
      </c>
      <c r="DM105">
        <v>172.34</v>
      </c>
      <c r="DN105">
        <v>43.085000000000001</v>
      </c>
      <c r="DO105">
        <v>172.34</v>
      </c>
      <c r="DP105">
        <v>172.34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80.709999999999994</v>
      </c>
      <c r="DW105">
        <v>80.709999999999994</v>
      </c>
      <c r="DX105">
        <v>80.709999999999994</v>
      </c>
      <c r="DY105">
        <v>0</v>
      </c>
      <c r="DZ105">
        <v>1086.2675999999999</v>
      </c>
      <c r="EA105">
        <v>1052.8348000000001</v>
      </c>
      <c r="EB105">
        <v>1086.2675999999999</v>
      </c>
      <c r="EC105">
        <v>1052.8348000000001</v>
      </c>
      <c r="ED105">
        <v>1086.2675999999999</v>
      </c>
      <c r="EE105">
        <v>1086.2675999999999</v>
      </c>
      <c r="EF105" t="s">
        <v>879</v>
      </c>
      <c r="EG105">
        <v>-1.4289999999999999E-3</v>
      </c>
      <c r="EH105">
        <v>0</v>
      </c>
      <c r="EI105">
        <v>516.64</v>
      </c>
      <c r="EJ105">
        <v>30</v>
      </c>
      <c r="EK105">
        <v>0.7</v>
      </c>
      <c r="EL105" t="s">
        <v>877</v>
      </c>
      <c r="EM105" t="s">
        <v>877</v>
      </c>
      <c r="EN105" t="s">
        <v>877</v>
      </c>
      <c r="EO105" t="s">
        <v>877</v>
      </c>
      <c r="EP105">
        <v>2013</v>
      </c>
      <c r="EQ105">
        <v>1729825</v>
      </c>
      <c r="ER105" s="22">
        <v>169036</v>
      </c>
      <c r="ES105">
        <v>78084</v>
      </c>
      <c r="ET105">
        <v>7839</v>
      </c>
      <c r="EU105">
        <v>0</v>
      </c>
      <c r="EV105">
        <v>0</v>
      </c>
      <c r="EW105">
        <v>0</v>
      </c>
      <c r="EX105">
        <v>0</v>
      </c>
      <c r="EY105">
        <v>12.42</v>
      </c>
      <c r="EZ105">
        <v>390425</v>
      </c>
      <c r="FA105">
        <v>854.16</v>
      </c>
      <c r="FB105">
        <v>854.16</v>
      </c>
      <c r="FC105">
        <v>854.16</v>
      </c>
      <c r="FD105">
        <v>0</v>
      </c>
      <c r="FE105">
        <v>0</v>
      </c>
      <c r="FF105" t="s">
        <v>880</v>
      </c>
      <c r="FG105">
        <v>854.16</v>
      </c>
      <c r="FH105">
        <v>854.16</v>
      </c>
      <c r="FI105">
        <v>854.16</v>
      </c>
      <c r="FJ105">
        <v>0</v>
      </c>
      <c r="FK105">
        <v>107</v>
      </c>
      <c r="FL105">
        <v>93.957599999999999</v>
      </c>
      <c r="FM105">
        <v>2.9</v>
      </c>
      <c r="FN105">
        <v>2</v>
      </c>
      <c r="FO105">
        <v>1</v>
      </c>
      <c r="FP105">
        <v>2</v>
      </c>
      <c r="FQ105">
        <v>2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25</v>
      </c>
      <c r="GD105">
        <v>6.25</v>
      </c>
      <c r="GE105">
        <v>189.16</v>
      </c>
      <c r="GF105">
        <v>47.29</v>
      </c>
      <c r="GG105">
        <v>189.16</v>
      </c>
      <c r="GH105">
        <v>189.16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80.709999999999994</v>
      </c>
      <c r="GO105">
        <v>80.709999999999994</v>
      </c>
      <c r="GP105">
        <v>80.709999999999994</v>
      </c>
      <c r="GQ105">
        <v>0</v>
      </c>
      <c r="GR105">
        <v>1095.5255</v>
      </c>
      <c r="GS105">
        <v>1086.2675999999999</v>
      </c>
      <c r="GT105">
        <v>1095.5255</v>
      </c>
      <c r="GU105">
        <v>1086.2675999999999</v>
      </c>
      <c r="GV105">
        <v>1095.5255</v>
      </c>
      <c r="GW105">
        <v>1095.5255</v>
      </c>
      <c r="GX105" t="s">
        <v>881</v>
      </c>
      <c r="GY105">
        <v>-5.6049999999999997E-3</v>
      </c>
      <c r="GZ105">
        <v>0</v>
      </c>
      <c r="HA105">
        <v>457.09</v>
      </c>
      <c r="HB105">
        <v>18</v>
      </c>
      <c r="HC105">
        <v>0.7</v>
      </c>
      <c r="HD105" t="s">
        <v>877</v>
      </c>
      <c r="HE105" t="s">
        <v>877</v>
      </c>
      <c r="HF105" t="s">
        <v>877</v>
      </c>
      <c r="HG105" t="s">
        <v>877</v>
      </c>
      <c r="HH105">
        <v>2013</v>
      </c>
      <c r="HI105">
        <v>1629817</v>
      </c>
      <c r="HJ105">
        <v>196419</v>
      </c>
      <c r="HK105">
        <v>63187</v>
      </c>
      <c r="HL105">
        <v>7394</v>
      </c>
      <c r="HM105">
        <v>0</v>
      </c>
      <c r="HN105">
        <v>0</v>
      </c>
      <c r="HO105">
        <v>0</v>
      </c>
      <c r="HP105">
        <v>0</v>
      </c>
      <c r="HQ105">
        <v>11.57</v>
      </c>
      <c r="HR105">
        <v>416655</v>
      </c>
      <c r="HS105">
        <v>868.05</v>
      </c>
      <c r="HT105">
        <v>868.05</v>
      </c>
      <c r="HU105">
        <v>868.05</v>
      </c>
      <c r="HV105">
        <v>0</v>
      </c>
      <c r="HW105">
        <v>0</v>
      </c>
      <c r="HX105" t="s">
        <v>882</v>
      </c>
      <c r="HY105">
        <v>868.05</v>
      </c>
      <c r="HZ105">
        <v>868.05</v>
      </c>
      <c r="IA105">
        <v>868.05</v>
      </c>
      <c r="IB105">
        <v>0</v>
      </c>
      <c r="IC105">
        <v>116</v>
      </c>
      <c r="ID105">
        <v>95.485500000000002</v>
      </c>
      <c r="IE105">
        <v>4.3</v>
      </c>
      <c r="IF105">
        <v>2</v>
      </c>
      <c r="IG105">
        <v>1</v>
      </c>
      <c r="IH105">
        <v>2</v>
      </c>
      <c r="II105">
        <v>2</v>
      </c>
      <c r="IJ105">
        <v>0</v>
      </c>
      <c r="IK105">
        <v>0</v>
      </c>
      <c r="IL105">
        <v>0</v>
      </c>
      <c r="IM105">
        <v>0</v>
      </c>
      <c r="IN105">
        <v>0</v>
      </c>
      <c r="IO105">
        <v>0</v>
      </c>
      <c r="IP105">
        <v>0</v>
      </c>
      <c r="IQ105">
        <v>0</v>
      </c>
      <c r="IR105">
        <v>0</v>
      </c>
      <c r="IS105">
        <v>0</v>
      </c>
      <c r="IT105">
        <v>0</v>
      </c>
      <c r="IU105">
        <v>22</v>
      </c>
      <c r="IV105">
        <v>5.5</v>
      </c>
      <c r="IW105">
        <v>187</v>
      </c>
      <c r="IX105">
        <v>46.75</v>
      </c>
      <c r="IY105">
        <v>187</v>
      </c>
      <c r="IZ105">
        <v>187</v>
      </c>
      <c r="JA105">
        <v>0</v>
      </c>
      <c r="JB105">
        <v>0</v>
      </c>
      <c r="JC105">
        <v>0</v>
      </c>
      <c r="JD105">
        <v>0</v>
      </c>
      <c r="JE105">
        <v>0</v>
      </c>
      <c r="JF105">
        <v>74.44</v>
      </c>
      <c r="JG105">
        <v>74.44</v>
      </c>
      <c r="JH105">
        <v>74.44</v>
      </c>
      <c r="JI105">
        <v>0</v>
      </c>
      <c r="JJ105">
        <v>1095.5255</v>
      </c>
      <c r="JK105">
        <v>1095.5255</v>
      </c>
      <c r="JL105" t="s">
        <v>883</v>
      </c>
      <c r="JM105">
        <v>0</v>
      </c>
      <c r="JN105">
        <v>0</v>
      </c>
      <c r="JO105">
        <v>479.99</v>
      </c>
      <c r="JP105">
        <v>22</v>
      </c>
      <c r="JQ105">
        <v>0.7</v>
      </c>
      <c r="JR105">
        <v>43954.6104003125</v>
      </c>
      <c r="JS105">
        <v>1</v>
      </c>
      <c r="JT105">
        <v>2</v>
      </c>
    </row>
    <row r="106" spans="1:280" x14ac:dyDescent="0.25">
      <c r="A106">
        <v>2015</v>
      </c>
      <c r="B106">
        <v>2015</v>
      </c>
      <c r="C106" t="s">
        <v>191</v>
      </c>
      <c r="D106" t="s">
        <v>189</v>
      </c>
      <c r="E106" t="s">
        <v>192</v>
      </c>
      <c r="G106">
        <v>2013</v>
      </c>
      <c r="H106">
        <v>224000</v>
      </c>
      <c r="I106">
        <v>0</v>
      </c>
      <c r="J106">
        <v>0</v>
      </c>
      <c r="K106">
        <v>3000</v>
      </c>
      <c r="L106">
        <v>5000</v>
      </c>
      <c r="M106">
        <v>0</v>
      </c>
      <c r="N106">
        <v>15000</v>
      </c>
      <c r="O106">
        <v>0</v>
      </c>
      <c r="P106">
        <v>11.01</v>
      </c>
      <c r="Q106">
        <v>45000</v>
      </c>
      <c r="R106">
        <v>600</v>
      </c>
      <c r="S106">
        <v>600</v>
      </c>
      <c r="T106">
        <v>600</v>
      </c>
      <c r="U106">
        <v>0</v>
      </c>
      <c r="V106" t="s">
        <v>875</v>
      </c>
      <c r="W106">
        <v>600</v>
      </c>
      <c r="X106">
        <v>600</v>
      </c>
      <c r="Y106">
        <v>600</v>
      </c>
      <c r="Z106">
        <v>0</v>
      </c>
      <c r="AA106">
        <v>44</v>
      </c>
      <c r="AB106">
        <v>44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3</v>
      </c>
      <c r="AT106">
        <v>0.75</v>
      </c>
      <c r="AU106">
        <v>16</v>
      </c>
      <c r="AV106">
        <v>4</v>
      </c>
      <c r="AW106">
        <v>16</v>
      </c>
      <c r="AX106">
        <v>16</v>
      </c>
      <c r="AY106">
        <v>0</v>
      </c>
      <c r="AZ106">
        <v>69.209999999999994</v>
      </c>
      <c r="BA106">
        <v>69.209999999999994</v>
      </c>
      <c r="BB106">
        <v>69.209999999999994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249.495</v>
      </c>
      <c r="BI106">
        <v>717.96</v>
      </c>
      <c r="BJ106">
        <v>727.59</v>
      </c>
      <c r="BK106">
        <v>717.96</v>
      </c>
      <c r="BL106">
        <v>717.96</v>
      </c>
      <c r="BM106">
        <v>727.59</v>
      </c>
      <c r="BN106" t="s">
        <v>876</v>
      </c>
      <c r="BO106">
        <v>0</v>
      </c>
      <c r="BP106">
        <v>0</v>
      </c>
      <c r="BQ106">
        <v>75</v>
      </c>
      <c r="BR106">
        <v>3</v>
      </c>
      <c r="BS106">
        <v>0.7</v>
      </c>
      <c r="BT106" t="s">
        <v>877</v>
      </c>
      <c r="BU106" t="s">
        <v>877</v>
      </c>
      <c r="BV106" t="s">
        <v>877</v>
      </c>
      <c r="BW106" t="s">
        <v>877</v>
      </c>
      <c r="BX106">
        <v>2013</v>
      </c>
      <c r="BY106">
        <v>218006</v>
      </c>
      <c r="BZ106">
        <v>0</v>
      </c>
      <c r="CA106">
        <v>0</v>
      </c>
      <c r="CB106">
        <v>3000</v>
      </c>
      <c r="CC106">
        <v>5000</v>
      </c>
      <c r="CD106">
        <v>0</v>
      </c>
      <c r="CE106">
        <v>15000</v>
      </c>
      <c r="CF106">
        <v>0</v>
      </c>
      <c r="CG106">
        <v>11.01</v>
      </c>
      <c r="CH106">
        <v>45000</v>
      </c>
      <c r="CI106">
        <v>123.21</v>
      </c>
      <c r="CJ106">
        <v>598.13</v>
      </c>
      <c r="CK106">
        <v>123.21</v>
      </c>
      <c r="CL106">
        <v>474.92</v>
      </c>
      <c r="CM106">
        <v>0</v>
      </c>
      <c r="CN106" t="s">
        <v>878</v>
      </c>
      <c r="CO106">
        <v>123.21</v>
      </c>
      <c r="CP106">
        <v>598.13</v>
      </c>
      <c r="CQ106">
        <v>123.21</v>
      </c>
      <c r="CR106">
        <v>474.92</v>
      </c>
      <c r="CS106">
        <v>54</v>
      </c>
      <c r="CT106">
        <v>54</v>
      </c>
      <c r="CU106">
        <v>0</v>
      </c>
      <c r="CV106">
        <v>3</v>
      </c>
      <c r="CW106">
        <v>1.5</v>
      </c>
      <c r="CX106">
        <v>3</v>
      </c>
      <c r="CY106">
        <v>3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3</v>
      </c>
      <c r="DL106">
        <v>0.75</v>
      </c>
      <c r="DM106">
        <v>3.3</v>
      </c>
      <c r="DN106">
        <v>0.82499999999999996</v>
      </c>
      <c r="DO106">
        <v>16</v>
      </c>
      <c r="DP106">
        <v>3.3</v>
      </c>
      <c r="DQ106">
        <v>12.7</v>
      </c>
      <c r="DR106">
        <v>69.209999999999994</v>
      </c>
      <c r="DS106">
        <v>69.209999999999994</v>
      </c>
      <c r="DT106">
        <v>69.209999999999994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209.51750000000001</v>
      </c>
      <c r="EA106">
        <v>249.495</v>
      </c>
      <c r="EB106">
        <v>489.64</v>
      </c>
      <c r="EC106">
        <v>727.59</v>
      </c>
      <c r="ED106">
        <v>249.495</v>
      </c>
      <c r="EE106">
        <v>727.59</v>
      </c>
      <c r="EF106" t="s">
        <v>879</v>
      </c>
      <c r="EG106">
        <v>0</v>
      </c>
      <c r="EH106">
        <v>0</v>
      </c>
      <c r="EI106">
        <v>75.23</v>
      </c>
      <c r="EJ106">
        <v>2</v>
      </c>
      <c r="EK106">
        <v>0.7</v>
      </c>
      <c r="EL106" t="s">
        <v>877</v>
      </c>
      <c r="EM106" t="s">
        <v>877</v>
      </c>
      <c r="EN106" t="s">
        <v>877</v>
      </c>
      <c r="EO106" t="s">
        <v>877</v>
      </c>
      <c r="EP106">
        <v>2013</v>
      </c>
      <c r="EQ106">
        <v>220232</v>
      </c>
      <c r="ER106" s="22">
        <v>61664</v>
      </c>
      <c r="ES106">
        <v>7823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11.01</v>
      </c>
      <c r="EZ106">
        <v>62223</v>
      </c>
      <c r="FA106">
        <v>103.71</v>
      </c>
      <c r="FB106">
        <v>381.93</v>
      </c>
      <c r="FC106">
        <v>103.71</v>
      </c>
      <c r="FD106">
        <v>278.22000000000003</v>
      </c>
      <c r="FE106">
        <v>0</v>
      </c>
      <c r="FF106" t="s">
        <v>880</v>
      </c>
      <c r="FG106">
        <v>103.71</v>
      </c>
      <c r="FH106">
        <v>381.93</v>
      </c>
      <c r="FI106">
        <v>103.71</v>
      </c>
      <c r="FJ106">
        <v>278.22000000000003</v>
      </c>
      <c r="FK106">
        <v>35</v>
      </c>
      <c r="FL106">
        <v>35</v>
      </c>
      <c r="FM106">
        <v>0</v>
      </c>
      <c r="FN106">
        <v>2</v>
      </c>
      <c r="FO106">
        <v>1</v>
      </c>
      <c r="FP106">
        <v>2</v>
      </c>
      <c r="FQ106">
        <v>2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2.39</v>
      </c>
      <c r="GF106">
        <v>0.59750000000000003</v>
      </c>
      <c r="GG106">
        <v>10</v>
      </c>
      <c r="GH106">
        <v>2.39</v>
      </c>
      <c r="GI106">
        <v>7.61</v>
      </c>
      <c r="GJ106">
        <v>69.209999999999994</v>
      </c>
      <c r="GK106">
        <v>69.209999999999994</v>
      </c>
      <c r="GL106">
        <v>69.209999999999994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155.36000000000001</v>
      </c>
      <c r="GS106">
        <v>209.51750000000001</v>
      </c>
      <c r="GT106">
        <v>155.36000000000001</v>
      </c>
      <c r="GU106">
        <v>489.64</v>
      </c>
      <c r="GV106">
        <v>209.51750000000001</v>
      </c>
      <c r="GW106">
        <v>489.64</v>
      </c>
      <c r="GX106" t="s">
        <v>881</v>
      </c>
      <c r="GY106">
        <v>-9.9410000000000002E-3</v>
      </c>
      <c r="GZ106">
        <v>0</v>
      </c>
      <c r="HA106">
        <v>162.91999999999999</v>
      </c>
      <c r="HB106">
        <v>3</v>
      </c>
      <c r="HC106">
        <v>0.7</v>
      </c>
      <c r="HD106" t="s">
        <v>877</v>
      </c>
      <c r="HE106" t="s">
        <v>877</v>
      </c>
      <c r="HF106" t="s">
        <v>877</v>
      </c>
      <c r="HG106" t="s">
        <v>877</v>
      </c>
      <c r="HH106">
        <v>2013</v>
      </c>
      <c r="HI106">
        <v>205710</v>
      </c>
      <c r="HJ106">
        <v>26942</v>
      </c>
      <c r="HK106">
        <v>5478</v>
      </c>
      <c r="HL106">
        <v>0</v>
      </c>
      <c r="HM106">
        <v>0</v>
      </c>
      <c r="HN106">
        <v>0</v>
      </c>
      <c r="HO106">
        <v>0</v>
      </c>
      <c r="HP106">
        <v>0</v>
      </c>
      <c r="HQ106">
        <v>19.25</v>
      </c>
      <c r="HR106">
        <v>61946</v>
      </c>
      <c r="HS106">
        <v>86.97</v>
      </c>
      <c r="HT106">
        <v>86.97</v>
      </c>
      <c r="HU106">
        <v>86.97</v>
      </c>
      <c r="HV106">
        <v>0</v>
      </c>
      <c r="HW106">
        <v>0</v>
      </c>
      <c r="HX106" t="s">
        <v>882</v>
      </c>
      <c r="HY106">
        <v>78.27</v>
      </c>
      <c r="HZ106">
        <v>78.27</v>
      </c>
      <c r="IA106">
        <v>78.27</v>
      </c>
      <c r="IB106">
        <v>0</v>
      </c>
      <c r="IC106">
        <v>7</v>
      </c>
      <c r="ID106">
        <v>7</v>
      </c>
      <c r="IE106">
        <v>0</v>
      </c>
      <c r="IF106">
        <v>2</v>
      </c>
      <c r="IG106">
        <v>1</v>
      </c>
      <c r="IH106">
        <v>2</v>
      </c>
      <c r="II106">
        <v>2</v>
      </c>
      <c r="IJ106">
        <v>0</v>
      </c>
      <c r="IK106">
        <v>0</v>
      </c>
      <c r="IL106">
        <v>0</v>
      </c>
      <c r="IM106">
        <v>0</v>
      </c>
      <c r="IN106">
        <v>0</v>
      </c>
      <c r="IO106">
        <v>0</v>
      </c>
      <c r="IP106">
        <v>0</v>
      </c>
      <c r="IQ106">
        <v>0</v>
      </c>
      <c r="IR106">
        <v>0</v>
      </c>
      <c r="IS106">
        <v>0</v>
      </c>
      <c r="IT106">
        <v>0</v>
      </c>
      <c r="IU106">
        <v>0</v>
      </c>
      <c r="IV106">
        <v>0</v>
      </c>
      <c r="IW106">
        <v>18</v>
      </c>
      <c r="IX106">
        <v>4.5</v>
      </c>
      <c r="IY106">
        <v>18</v>
      </c>
      <c r="IZ106">
        <v>18</v>
      </c>
      <c r="JA106">
        <v>0</v>
      </c>
      <c r="JB106">
        <v>64.59</v>
      </c>
      <c r="JC106">
        <v>64.59</v>
      </c>
      <c r="JD106">
        <v>64.59</v>
      </c>
      <c r="JE106">
        <v>0</v>
      </c>
      <c r="JF106">
        <v>0</v>
      </c>
      <c r="JG106">
        <v>0</v>
      </c>
      <c r="JH106">
        <v>0</v>
      </c>
      <c r="JI106">
        <v>0</v>
      </c>
      <c r="JJ106">
        <v>155.36000000000001</v>
      </c>
      <c r="JK106">
        <v>155.36000000000001</v>
      </c>
      <c r="JL106" t="s">
        <v>883</v>
      </c>
      <c r="JM106">
        <v>0</v>
      </c>
      <c r="JN106">
        <v>0</v>
      </c>
      <c r="JO106">
        <v>712.27</v>
      </c>
      <c r="JP106">
        <v>58</v>
      </c>
      <c r="JQ106">
        <v>0.7</v>
      </c>
      <c r="JR106">
        <v>43954.6104003125</v>
      </c>
      <c r="JS106">
        <v>1</v>
      </c>
      <c r="JT106">
        <v>2</v>
      </c>
    </row>
    <row r="107" spans="1:280" x14ac:dyDescent="0.25">
      <c r="A107">
        <v>5446</v>
      </c>
      <c r="B107">
        <v>2015</v>
      </c>
      <c r="D107" t="s">
        <v>189</v>
      </c>
      <c r="E107" t="s">
        <v>192</v>
      </c>
      <c r="F107" t="s">
        <v>924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T107">
        <v>0</v>
      </c>
      <c r="U107">
        <v>0</v>
      </c>
      <c r="V107" t="s">
        <v>875</v>
      </c>
      <c r="W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G107">
        <v>0</v>
      </c>
      <c r="AH107">
        <v>0</v>
      </c>
      <c r="AI107">
        <v>0</v>
      </c>
      <c r="AJ107">
        <v>0</v>
      </c>
      <c r="AL107">
        <v>0</v>
      </c>
      <c r="AM107">
        <v>0</v>
      </c>
      <c r="AN107">
        <v>0</v>
      </c>
      <c r="AO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X107">
        <v>0</v>
      </c>
      <c r="AY107">
        <v>0</v>
      </c>
      <c r="AZ107">
        <v>0</v>
      </c>
      <c r="BB107">
        <v>0</v>
      </c>
      <c r="BC107">
        <v>0</v>
      </c>
      <c r="BD107">
        <v>0</v>
      </c>
      <c r="BF107">
        <v>0</v>
      </c>
      <c r="BG107">
        <v>0</v>
      </c>
      <c r="BH107">
        <v>478.09500000000003</v>
      </c>
      <c r="BI107">
        <v>0</v>
      </c>
      <c r="BL107">
        <v>478.09500000000003</v>
      </c>
      <c r="BN107" t="s">
        <v>876</v>
      </c>
      <c r="BO107">
        <v>0</v>
      </c>
      <c r="BP107">
        <v>0</v>
      </c>
      <c r="BQ107">
        <v>0</v>
      </c>
      <c r="BR107">
        <v>0</v>
      </c>
      <c r="BS107">
        <v>0</v>
      </c>
      <c r="BT107" t="s">
        <v>877</v>
      </c>
      <c r="BU107" t="s">
        <v>877</v>
      </c>
      <c r="BV107" t="s">
        <v>877</v>
      </c>
      <c r="BW107" t="s">
        <v>877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474.92</v>
      </c>
      <c r="CK107">
        <v>474.92</v>
      </c>
      <c r="CL107">
        <v>0</v>
      </c>
      <c r="CM107">
        <v>0</v>
      </c>
      <c r="CN107" t="s">
        <v>878</v>
      </c>
      <c r="CO107">
        <v>474.92</v>
      </c>
      <c r="CQ107">
        <v>474.92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Y107">
        <v>0</v>
      </c>
      <c r="CZ107">
        <v>0</v>
      </c>
      <c r="DA107">
        <v>0</v>
      </c>
      <c r="DB107">
        <v>0</v>
      </c>
      <c r="DD107">
        <v>0</v>
      </c>
      <c r="DE107">
        <v>0</v>
      </c>
      <c r="DF107">
        <v>0</v>
      </c>
      <c r="DG107">
        <v>0</v>
      </c>
      <c r="DI107">
        <v>0</v>
      </c>
      <c r="DJ107">
        <v>0</v>
      </c>
      <c r="DK107">
        <v>0</v>
      </c>
      <c r="DL107">
        <v>0</v>
      </c>
      <c r="DM107">
        <v>12.7</v>
      </c>
      <c r="DN107">
        <v>3.1749999999999998</v>
      </c>
      <c r="DP107">
        <v>12.7</v>
      </c>
      <c r="DQ107">
        <v>0</v>
      </c>
      <c r="DR107">
        <v>0</v>
      </c>
      <c r="DT107">
        <v>0</v>
      </c>
      <c r="DU107">
        <v>0</v>
      </c>
      <c r="DV107">
        <v>0</v>
      </c>
      <c r="DX107">
        <v>0</v>
      </c>
      <c r="DY107">
        <v>0</v>
      </c>
      <c r="DZ107">
        <v>280.1225</v>
      </c>
      <c r="EA107">
        <v>478.09500000000003</v>
      </c>
      <c r="ED107">
        <v>478.09500000000003</v>
      </c>
      <c r="EF107" t="s">
        <v>879</v>
      </c>
      <c r="EG107">
        <v>0</v>
      </c>
      <c r="EH107">
        <v>0</v>
      </c>
      <c r="EI107">
        <v>0</v>
      </c>
      <c r="EJ107">
        <v>0</v>
      </c>
      <c r="EK107">
        <v>0</v>
      </c>
      <c r="EL107" t="s">
        <v>877</v>
      </c>
      <c r="EM107" t="s">
        <v>877</v>
      </c>
      <c r="EN107" t="s">
        <v>877</v>
      </c>
      <c r="EO107" t="s">
        <v>877</v>
      </c>
      <c r="EQ107">
        <v>0</v>
      </c>
      <c r="ER107" s="22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278.22000000000003</v>
      </c>
      <c r="FC107">
        <v>278.22000000000003</v>
      </c>
      <c r="FD107">
        <v>0</v>
      </c>
      <c r="FE107">
        <v>0</v>
      </c>
      <c r="FF107" t="s">
        <v>880</v>
      </c>
      <c r="FG107">
        <v>278.22000000000003</v>
      </c>
      <c r="FI107">
        <v>278.22000000000003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Q107">
        <v>0</v>
      </c>
      <c r="FR107">
        <v>0</v>
      </c>
      <c r="FS107">
        <v>0</v>
      </c>
      <c r="FT107">
        <v>0</v>
      </c>
      <c r="FV107">
        <v>0</v>
      </c>
      <c r="FW107">
        <v>0</v>
      </c>
      <c r="FX107">
        <v>0</v>
      </c>
      <c r="FY107">
        <v>0</v>
      </c>
      <c r="GA107">
        <v>0</v>
      </c>
      <c r="GB107">
        <v>0</v>
      </c>
      <c r="GC107">
        <v>0</v>
      </c>
      <c r="GD107">
        <v>0</v>
      </c>
      <c r="GE107">
        <v>7.61</v>
      </c>
      <c r="GF107">
        <v>1.9025000000000001</v>
      </c>
      <c r="GH107">
        <v>7.61</v>
      </c>
      <c r="GI107">
        <v>0</v>
      </c>
      <c r="GJ107">
        <v>0</v>
      </c>
      <c r="GL107">
        <v>0</v>
      </c>
      <c r="GM107">
        <v>0</v>
      </c>
      <c r="GN107">
        <v>0</v>
      </c>
      <c r="GP107">
        <v>0</v>
      </c>
      <c r="GQ107">
        <v>0</v>
      </c>
      <c r="GR107">
        <v>0</v>
      </c>
      <c r="GS107">
        <v>280.1225</v>
      </c>
      <c r="GV107">
        <v>280.1225</v>
      </c>
      <c r="GX107" t="s">
        <v>881</v>
      </c>
      <c r="GY107">
        <v>0</v>
      </c>
      <c r="GZ107">
        <v>0</v>
      </c>
      <c r="HA107">
        <v>0</v>
      </c>
      <c r="HB107">
        <v>0</v>
      </c>
      <c r="HC107">
        <v>0</v>
      </c>
      <c r="HD107" t="s">
        <v>877</v>
      </c>
      <c r="HE107" t="s">
        <v>877</v>
      </c>
      <c r="HF107" t="s">
        <v>877</v>
      </c>
      <c r="HG107" t="s">
        <v>877</v>
      </c>
      <c r="HX107" t="s">
        <v>882</v>
      </c>
      <c r="JL107" t="s">
        <v>883</v>
      </c>
      <c r="JR107">
        <v>43954.6104003125</v>
      </c>
      <c r="JS107">
        <v>1</v>
      </c>
      <c r="JT107">
        <v>3</v>
      </c>
    </row>
    <row r="108" spans="1:280" x14ac:dyDescent="0.25">
      <c r="A108">
        <v>2016</v>
      </c>
      <c r="B108">
        <v>2016</v>
      </c>
      <c r="C108" t="s">
        <v>193</v>
      </c>
      <c r="D108" t="s">
        <v>189</v>
      </c>
      <c r="E108" t="s">
        <v>194</v>
      </c>
      <c r="G108">
        <v>2013</v>
      </c>
      <c r="H108">
        <v>25236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28</v>
      </c>
      <c r="Q108">
        <v>6000</v>
      </c>
      <c r="R108">
        <v>5</v>
      </c>
      <c r="S108">
        <v>5</v>
      </c>
      <c r="T108">
        <v>5</v>
      </c>
      <c r="U108">
        <v>0</v>
      </c>
      <c r="V108" t="s">
        <v>875</v>
      </c>
      <c r="W108">
        <v>4.5</v>
      </c>
      <c r="X108">
        <v>4.5</v>
      </c>
      <c r="Y108">
        <v>4.5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1.82</v>
      </c>
      <c r="AV108">
        <v>0.45500000000000002</v>
      </c>
      <c r="AW108">
        <v>1.82</v>
      </c>
      <c r="AX108">
        <v>1.82</v>
      </c>
      <c r="AY108">
        <v>0</v>
      </c>
      <c r="AZ108">
        <v>25.54</v>
      </c>
      <c r="BA108">
        <v>25.54</v>
      </c>
      <c r="BB108">
        <v>25.54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29.3825</v>
      </c>
      <c r="BI108">
        <v>30.495000000000001</v>
      </c>
      <c r="BJ108">
        <v>29.3825</v>
      </c>
      <c r="BK108">
        <v>30.495000000000001</v>
      </c>
      <c r="BL108">
        <v>30.495000000000001</v>
      </c>
      <c r="BM108">
        <v>30.495000000000001</v>
      </c>
      <c r="BN108" t="s">
        <v>876</v>
      </c>
      <c r="BO108">
        <v>0</v>
      </c>
      <c r="BP108">
        <v>0</v>
      </c>
      <c r="BQ108">
        <v>1200</v>
      </c>
      <c r="BR108">
        <v>78</v>
      </c>
      <c r="BS108">
        <v>0.7</v>
      </c>
      <c r="BT108" t="s">
        <v>877</v>
      </c>
      <c r="BU108" t="s">
        <v>877</v>
      </c>
      <c r="BV108" t="s">
        <v>877</v>
      </c>
      <c r="BW108" t="s">
        <v>877</v>
      </c>
      <c r="BX108">
        <v>2013</v>
      </c>
      <c r="BY108">
        <v>24501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28</v>
      </c>
      <c r="CH108">
        <v>6041</v>
      </c>
      <c r="CI108">
        <v>3.88</v>
      </c>
      <c r="CJ108">
        <v>3.88</v>
      </c>
      <c r="CK108">
        <v>3.88</v>
      </c>
      <c r="CL108">
        <v>0</v>
      </c>
      <c r="CM108">
        <v>0</v>
      </c>
      <c r="CN108" t="s">
        <v>878</v>
      </c>
      <c r="CO108">
        <v>3.49</v>
      </c>
      <c r="CP108">
        <v>3.49</v>
      </c>
      <c r="CQ108">
        <v>3.49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1.41</v>
      </c>
      <c r="DN108">
        <v>0.35249999999999998</v>
      </c>
      <c r="DO108">
        <v>1.41</v>
      </c>
      <c r="DP108">
        <v>1.41</v>
      </c>
      <c r="DQ108">
        <v>0</v>
      </c>
      <c r="DR108">
        <v>25.54</v>
      </c>
      <c r="DS108">
        <v>25.54</v>
      </c>
      <c r="DT108">
        <v>25.54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33.284999999999997</v>
      </c>
      <c r="EA108">
        <v>29.3825</v>
      </c>
      <c r="EB108">
        <v>33.284999999999997</v>
      </c>
      <c r="EC108">
        <v>29.3825</v>
      </c>
      <c r="ED108">
        <v>33.284999999999997</v>
      </c>
      <c r="EE108">
        <v>33.284999999999997</v>
      </c>
      <c r="EF108" t="s">
        <v>879</v>
      </c>
      <c r="EG108">
        <v>-2.9411E-2</v>
      </c>
      <c r="EH108">
        <v>0</v>
      </c>
      <c r="EI108">
        <v>1510.25</v>
      </c>
      <c r="EJ108">
        <v>86</v>
      </c>
      <c r="EK108">
        <v>0.8</v>
      </c>
      <c r="EL108" t="s">
        <v>877</v>
      </c>
      <c r="EM108" t="s">
        <v>877</v>
      </c>
      <c r="EN108" t="s">
        <v>877</v>
      </c>
      <c r="EO108" t="s">
        <v>877</v>
      </c>
      <c r="EP108">
        <v>2013</v>
      </c>
      <c r="EQ108">
        <v>25405</v>
      </c>
      <c r="ER108" s="22">
        <v>5111</v>
      </c>
      <c r="ES108">
        <v>526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28</v>
      </c>
      <c r="EZ108">
        <v>3265</v>
      </c>
      <c r="FA108">
        <v>8</v>
      </c>
      <c r="FB108">
        <v>8</v>
      </c>
      <c r="FC108">
        <v>8</v>
      </c>
      <c r="FD108">
        <v>0</v>
      </c>
      <c r="FE108">
        <v>0</v>
      </c>
      <c r="FF108" t="s">
        <v>880</v>
      </c>
      <c r="FG108">
        <v>7.2</v>
      </c>
      <c r="FH108">
        <v>7.2</v>
      </c>
      <c r="FI108">
        <v>7.2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2.1800000000000002</v>
      </c>
      <c r="GF108">
        <v>0.54500000000000004</v>
      </c>
      <c r="GG108">
        <v>2.1800000000000002</v>
      </c>
      <c r="GH108">
        <v>2.1800000000000002</v>
      </c>
      <c r="GI108">
        <v>0</v>
      </c>
      <c r="GJ108">
        <v>25.54</v>
      </c>
      <c r="GK108">
        <v>25.54</v>
      </c>
      <c r="GL108">
        <v>25.54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33.284999999999997</v>
      </c>
      <c r="GS108">
        <v>33.284999999999997</v>
      </c>
      <c r="GT108">
        <v>33.284999999999997</v>
      </c>
      <c r="GU108">
        <v>33.284999999999997</v>
      </c>
      <c r="GV108">
        <v>33.284999999999997</v>
      </c>
      <c r="GW108">
        <v>33.284999999999997</v>
      </c>
      <c r="GX108" t="s">
        <v>881</v>
      </c>
      <c r="GY108">
        <v>-2.9411E-2</v>
      </c>
      <c r="GZ108">
        <v>0</v>
      </c>
      <c r="HA108">
        <v>408.13</v>
      </c>
      <c r="HB108">
        <v>14</v>
      </c>
      <c r="HC108">
        <v>0.7</v>
      </c>
      <c r="HD108" t="s">
        <v>877</v>
      </c>
      <c r="HE108" t="s">
        <v>877</v>
      </c>
      <c r="HF108" t="s">
        <v>877</v>
      </c>
      <c r="HG108" t="s">
        <v>877</v>
      </c>
      <c r="HH108">
        <v>2013</v>
      </c>
      <c r="HI108">
        <v>24494</v>
      </c>
      <c r="HJ108">
        <v>6055</v>
      </c>
      <c r="HK108">
        <v>414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27</v>
      </c>
      <c r="HR108">
        <v>3930</v>
      </c>
      <c r="HS108">
        <v>8</v>
      </c>
      <c r="HT108">
        <v>8</v>
      </c>
      <c r="HU108">
        <v>8</v>
      </c>
      <c r="HV108">
        <v>0</v>
      </c>
      <c r="HW108">
        <v>0</v>
      </c>
      <c r="HX108" t="s">
        <v>882</v>
      </c>
      <c r="HY108">
        <v>7.2</v>
      </c>
      <c r="HZ108">
        <v>7.2</v>
      </c>
      <c r="IA108">
        <v>7.2</v>
      </c>
      <c r="IB108">
        <v>0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0</v>
      </c>
      <c r="IJ108">
        <v>0</v>
      </c>
      <c r="IK108">
        <v>0</v>
      </c>
      <c r="IL108">
        <v>0</v>
      </c>
      <c r="IM108">
        <v>0</v>
      </c>
      <c r="IN108">
        <v>0</v>
      </c>
      <c r="IO108">
        <v>0</v>
      </c>
      <c r="IP108">
        <v>0</v>
      </c>
      <c r="IQ108">
        <v>0</v>
      </c>
      <c r="IR108">
        <v>0</v>
      </c>
      <c r="IS108">
        <v>0</v>
      </c>
      <c r="IT108">
        <v>0</v>
      </c>
      <c r="IU108">
        <v>0</v>
      </c>
      <c r="IV108">
        <v>0</v>
      </c>
      <c r="IW108">
        <v>2.1800000000000002</v>
      </c>
      <c r="IX108">
        <v>0.54500000000000004</v>
      </c>
      <c r="IY108">
        <v>2.1800000000000002</v>
      </c>
      <c r="IZ108">
        <v>2.1800000000000002</v>
      </c>
      <c r="JA108">
        <v>0</v>
      </c>
      <c r="JB108">
        <v>25.54</v>
      </c>
      <c r="JC108">
        <v>25.54</v>
      </c>
      <c r="JD108">
        <v>25.54</v>
      </c>
      <c r="JE108">
        <v>0</v>
      </c>
      <c r="JF108">
        <v>0</v>
      </c>
      <c r="JG108">
        <v>0</v>
      </c>
      <c r="JH108">
        <v>0</v>
      </c>
      <c r="JI108">
        <v>0</v>
      </c>
      <c r="JJ108">
        <v>33.284999999999997</v>
      </c>
      <c r="JK108">
        <v>33.284999999999997</v>
      </c>
      <c r="JL108" t="s">
        <v>883</v>
      </c>
      <c r="JM108">
        <v>0</v>
      </c>
      <c r="JN108">
        <v>0</v>
      </c>
      <c r="JO108">
        <v>491.25</v>
      </c>
      <c r="JP108">
        <v>24</v>
      </c>
      <c r="JQ108">
        <v>0.7</v>
      </c>
      <c r="JR108">
        <v>43954.6104003125</v>
      </c>
      <c r="JS108">
        <v>1</v>
      </c>
      <c r="JT108">
        <v>2</v>
      </c>
    </row>
    <row r="109" spans="1:280" x14ac:dyDescent="0.25">
      <c r="A109">
        <v>2017</v>
      </c>
      <c r="B109">
        <v>2017</v>
      </c>
      <c r="C109" t="s">
        <v>195</v>
      </c>
      <c r="D109" t="s">
        <v>189</v>
      </c>
      <c r="E109" t="s">
        <v>196</v>
      </c>
      <c r="G109">
        <v>2013</v>
      </c>
      <c r="H109">
        <v>31000</v>
      </c>
      <c r="I109">
        <v>1000</v>
      </c>
      <c r="J109">
        <v>0</v>
      </c>
      <c r="K109">
        <v>0</v>
      </c>
      <c r="L109">
        <v>0</v>
      </c>
      <c r="M109">
        <v>0</v>
      </c>
      <c r="N109">
        <v>2500</v>
      </c>
      <c r="O109">
        <v>0</v>
      </c>
      <c r="P109">
        <v>15</v>
      </c>
      <c r="Q109">
        <v>5000</v>
      </c>
      <c r="R109">
        <v>4</v>
      </c>
      <c r="S109">
        <v>4</v>
      </c>
      <c r="T109">
        <v>4</v>
      </c>
      <c r="U109">
        <v>0</v>
      </c>
      <c r="V109" t="s">
        <v>875</v>
      </c>
      <c r="W109">
        <v>3.6</v>
      </c>
      <c r="X109">
        <v>3.6</v>
      </c>
      <c r="Y109">
        <v>3.6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0.86</v>
      </c>
      <c r="AV109">
        <v>0.215</v>
      </c>
      <c r="AW109">
        <v>0.86</v>
      </c>
      <c r="AX109">
        <v>0.86</v>
      </c>
      <c r="AY109">
        <v>0</v>
      </c>
      <c r="AZ109">
        <v>25.54</v>
      </c>
      <c r="BA109">
        <v>25.54</v>
      </c>
      <c r="BB109">
        <v>25.54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29.355</v>
      </c>
      <c r="BI109">
        <v>29.355</v>
      </c>
      <c r="BJ109">
        <v>29.355</v>
      </c>
      <c r="BK109">
        <v>29.355</v>
      </c>
      <c r="BL109">
        <v>29.355</v>
      </c>
      <c r="BM109">
        <v>29.355</v>
      </c>
      <c r="BN109" t="s">
        <v>876</v>
      </c>
      <c r="BO109">
        <v>0</v>
      </c>
      <c r="BP109">
        <v>0</v>
      </c>
      <c r="BQ109">
        <v>1250</v>
      </c>
      <c r="BR109">
        <v>80</v>
      </c>
      <c r="BS109">
        <v>0.8</v>
      </c>
      <c r="BT109" t="s">
        <v>877</v>
      </c>
      <c r="BU109" t="s">
        <v>877</v>
      </c>
      <c r="BV109" t="s">
        <v>877</v>
      </c>
      <c r="BW109" t="s">
        <v>877</v>
      </c>
      <c r="BX109">
        <v>2013</v>
      </c>
      <c r="BY109">
        <v>31000</v>
      </c>
      <c r="BZ109">
        <v>500</v>
      </c>
      <c r="CA109">
        <v>0</v>
      </c>
      <c r="CB109">
        <v>0</v>
      </c>
      <c r="CC109">
        <v>0</v>
      </c>
      <c r="CD109">
        <v>0</v>
      </c>
      <c r="CE109">
        <v>2500</v>
      </c>
      <c r="CF109">
        <v>0</v>
      </c>
      <c r="CG109">
        <v>15</v>
      </c>
      <c r="CH109">
        <v>5000</v>
      </c>
      <c r="CI109">
        <v>4</v>
      </c>
      <c r="CJ109">
        <v>4</v>
      </c>
      <c r="CK109">
        <v>4</v>
      </c>
      <c r="CL109">
        <v>0</v>
      </c>
      <c r="CM109">
        <v>0</v>
      </c>
      <c r="CN109" t="s">
        <v>878</v>
      </c>
      <c r="CO109">
        <v>3.6</v>
      </c>
      <c r="CP109">
        <v>3.6</v>
      </c>
      <c r="CQ109">
        <v>3.6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0.86</v>
      </c>
      <c r="DN109">
        <v>0.215</v>
      </c>
      <c r="DO109">
        <v>0.86</v>
      </c>
      <c r="DP109">
        <v>0.86</v>
      </c>
      <c r="DQ109">
        <v>0</v>
      </c>
      <c r="DR109">
        <v>25.54</v>
      </c>
      <c r="DS109">
        <v>25.54</v>
      </c>
      <c r="DT109">
        <v>25.54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31.09</v>
      </c>
      <c r="EA109">
        <v>29.355</v>
      </c>
      <c r="EB109">
        <v>31.09</v>
      </c>
      <c r="EC109">
        <v>29.355</v>
      </c>
      <c r="ED109">
        <v>31.09</v>
      </c>
      <c r="EE109">
        <v>31.09</v>
      </c>
      <c r="EF109" t="s">
        <v>879</v>
      </c>
      <c r="EG109">
        <v>0</v>
      </c>
      <c r="EH109">
        <v>0</v>
      </c>
      <c r="EI109">
        <v>1250</v>
      </c>
      <c r="EJ109">
        <v>82</v>
      </c>
      <c r="EK109">
        <v>0.8</v>
      </c>
      <c r="EL109" t="s">
        <v>877</v>
      </c>
      <c r="EM109" t="s">
        <v>877</v>
      </c>
      <c r="EN109" t="s">
        <v>877</v>
      </c>
      <c r="EO109" t="s">
        <v>877</v>
      </c>
      <c r="EP109">
        <v>2013</v>
      </c>
      <c r="EQ109">
        <v>33892</v>
      </c>
      <c r="ER109" s="22">
        <v>4865</v>
      </c>
      <c r="ES109">
        <v>423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15</v>
      </c>
      <c r="EZ109">
        <v>7829</v>
      </c>
      <c r="FA109">
        <v>5</v>
      </c>
      <c r="FB109">
        <v>5</v>
      </c>
      <c r="FC109">
        <v>5</v>
      </c>
      <c r="FD109">
        <v>0</v>
      </c>
      <c r="FE109">
        <v>0</v>
      </c>
      <c r="FF109" t="s">
        <v>880</v>
      </c>
      <c r="FG109">
        <v>4.5</v>
      </c>
      <c r="FH109">
        <v>4.5</v>
      </c>
      <c r="FI109">
        <v>4.5</v>
      </c>
      <c r="FJ109">
        <v>0</v>
      </c>
      <c r="FK109">
        <v>2</v>
      </c>
      <c r="FL109">
        <v>0.55000000000000004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2</v>
      </c>
      <c r="GF109">
        <v>0.5</v>
      </c>
      <c r="GG109">
        <v>2</v>
      </c>
      <c r="GH109">
        <v>2</v>
      </c>
      <c r="GI109">
        <v>0</v>
      </c>
      <c r="GJ109">
        <v>25.54</v>
      </c>
      <c r="GK109">
        <v>25.54</v>
      </c>
      <c r="GL109">
        <v>25.54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31.692499999999999</v>
      </c>
      <c r="GS109">
        <v>31.09</v>
      </c>
      <c r="GT109">
        <v>31.692499999999999</v>
      </c>
      <c r="GU109">
        <v>31.09</v>
      </c>
      <c r="GV109">
        <v>31.692499999999999</v>
      </c>
      <c r="GW109">
        <v>31.692499999999999</v>
      </c>
      <c r="GX109" t="s">
        <v>881</v>
      </c>
      <c r="GY109">
        <v>0</v>
      </c>
      <c r="GZ109">
        <v>0</v>
      </c>
      <c r="HA109">
        <v>1565.8</v>
      </c>
      <c r="HB109">
        <v>86</v>
      </c>
      <c r="HC109">
        <v>0.8</v>
      </c>
      <c r="HD109" t="s">
        <v>877</v>
      </c>
      <c r="HE109" t="s">
        <v>877</v>
      </c>
      <c r="HF109" t="s">
        <v>877</v>
      </c>
      <c r="HG109" t="s">
        <v>877</v>
      </c>
      <c r="HH109">
        <v>2013</v>
      </c>
      <c r="HI109">
        <v>32939</v>
      </c>
      <c r="HJ109">
        <v>5513</v>
      </c>
      <c r="HK109">
        <v>413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16</v>
      </c>
      <c r="HR109">
        <v>7551</v>
      </c>
      <c r="HS109">
        <v>6.26</v>
      </c>
      <c r="HT109">
        <v>6.26</v>
      </c>
      <c r="HU109">
        <v>6.26</v>
      </c>
      <c r="HV109">
        <v>0</v>
      </c>
      <c r="HW109">
        <v>0</v>
      </c>
      <c r="HX109" t="s">
        <v>882</v>
      </c>
      <c r="HY109">
        <v>5.63</v>
      </c>
      <c r="HZ109">
        <v>5.63</v>
      </c>
      <c r="IA109">
        <v>5.63</v>
      </c>
      <c r="IB109">
        <v>0</v>
      </c>
      <c r="IC109">
        <v>0</v>
      </c>
      <c r="ID109">
        <v>0</v>
      </c>
      <c r="IE109">
        <v>0</v>
      </c>
      <c r="IF109">
        <v>0</v>
      </c>
      <c r="IG109">
        <v>0</v>
      </c>
      <c r="IH109">
        <v>0</v>
      </c>
      <c r="II109">
        <v>0</v>
      </c>
      <c r="IJ109">
        <v>0</v>
      </c>
      <c r="IK109">
        <v>0</v>
      </c>
      <c r="IL109">
        <v>0</v>
      </c>
      <c r="IM109">
        <v>0</v>
      </c>
      <c r="IN109">
        <v>0</v>
      </c>
      <c r="IO109">
        <v>0</v>
      </c>
      <c r="IP109">
        <v>0</v>
      </c>
      <c r="IQ109">
        <v>0</v>
      </c>
      <c r="IR109">
        <v>0</v>
      </c>
      <c r="IS109">
        <v>0</v>
      </c>
      <c r="IT109">
        <v>0</v>
      </c>
      <c r="IU109">
        <v>0</v>
      </c>
      <c r="IV109">
        <v>0</v>
      </c>
      <c r="IW109">
        <v>2.09</v>
      </c>
      <c r="IX109">
        <v>0.52249999999999996</v>
      </c>
      <c r="IY109">
        <v>2.09</v>
      </c>
      <c r="IZ109">
        <v>2.09</v>
      </c>
      <c r="JA109">
        <v>0</v>
      </c>
      <c r="JB109">
        <v>25.54</v>
      </c>
      <c r="JC109">
        <v>25.54</v>
      </c>
      <c r="JD109">
        <v>25.54</v>
      </c>
      <c r="JE109">
        <v>0</v>
      </c>
      <c r="JF109">
        <v>0</v>
      </c>
      <c r="JG109">
        <v>0</v>
      </c>
      <c r="JH109">
        <v>0</v>
      </c>
      <c r="JI109">
        <v>0</v>
      </c>
      <c r="JJ109">
        <v>31.692499999999999</v>
      </c>
      <c r="JK109">
        <v>31.692499999999999</v>
      </c>
      <c r="JL109" t="s">
        <v>883</v>
      </c>
      <c r="JM109">
        <v>-0.13701099999999999</v>
      </c>
      <c r="JN109">
        <v>0</v>
      </c>
      <c r="JO109">
        <v>1206.23</v>
      </c>
      <c r="JP109">
        <v>78</v>
      </c>
      <c r="JQ109">
        <v>0.7</v>
      </c>
      <c r="JR109">
        <v>43954.6104003125</v>
      </c>
      <c r="JS109">
        <v>1</v>
      </c>
      <c r="JT109">
        <v>2</v>
      </c>
    </row>
    <row r="110" spans="1:280" x14ac:dyDescent="0.25">
      <c r="A110">
        <v>2018</v>
      </c>
      <c r="B110">
        <v>2018</v>
      </c>
      <c r="C110" t="s">
        <v>197</v>
      </c>
      <c r="D110" t="s">
        <v>189</v>
      </c>
      <c r="E110" t="s">
        <v>198</v>
      </c>
      <c r="G110">
        <v>2013</v>
      </c>
      <c r="H110">
        <v>27583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18</v>
      </c>
      <c r="Q110">
        <v>0</v>
      </c>
      <c r="R110">
        <v>2</v>
      </c>
      <c r="S110">
        <v>2</v>
      </c>
      <c r="T110">
        <v>2</v>
      </c>
      <c r="U110">
        <v>0</v>
      </c>
      <c r="V110" t="s">
        <v>875</v>
      </c>
      <c r="W110">
        <v>1.8</v>
      </c>
      <c r="X110">
        <v>1.8</v>
      </c>
      <c r="Y110">
        <v>1.8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0.36</v>
      </c>
      <c r="AV110">
        <v>0.09</v>
      </c>
      <c r="AW110">
        <v>0.36</v>
      </c>
      <c r="AX110">
        <v>0.36</v>
      </c>
      <c r="AY110">
        <v>0</v>
      </c>
      <c r="AZ110">
        <v>25.54</v>
      </c>
      <c r="BA110">
        <v>25.54</v>
      </c>
      <c r="BB110">
        <v>25.54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29.188099999999999</v>
      </c>
      <c r="BI110">
        <v>27.43</v>
      </c>
      <c r="BJ110">
        <v>29.188099999999999</v>
      </c>
      <c r="BK110">
        <v>27.43</v>
      </c>
      <c r="BL110">
        <v>29.188099999999999</v>
      </c>
      <c r="BM110">
        <v>29.188099999999999</v>
      </c>
      <c r="BN110" t="s">
        <v>876</v>
      </c>
      <c r="BO110">
        <v>-2.5832999999999998E-2</v>
      </c>
      <c r="BP110">
        <v>0</v>
      </c>
      <c r="BQ110">
        <v>0</v>
      </c>
      <c r="BR110">
        <v>1</v>
      </c>
      <c r="BS110">
        <v>0.7</v>
      </c>
      <c r="BT110" t="s">
        <v>877</v>
      </c>
      <c r="BU110" t="s">
        <v>877</v>
      </c>
      <c r="BV110" t="s">
        <v>877</v>
      </c>
      <c r="BW110" t="s">
        <v>877</v>
      </c>
      <c r="BX110">
        <v>2013</v>
      </c>
      <c r="BY110">
        <v>26780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18</v>
      </c>
      <c r="CH110">
        <v>0</v>
      </c>
      <c r="CI110">
        <v>3.46</v>
      </c>
      <c r="CJ110">
        <v>3.46</v>
      </c>
      <c r="CK110">
        <v>3.46</v>
      </c>
      <c r="CL110">
        <v>0</v>
      </c>
      <c r="CM110">
        <v>0</v>
      </c>
      <c r="CN110" t="s">
        <v>878</v>
      </c>
      <c r="CO110">
        <v>3.11</v>
      </c>
      <c r="CP110">
        <v>3.11</v>
      </c>
      <c r="CQ110">
        <v>3.11</v>
      </c>
      <c r="CR110">
        <v>0</v>
      </c>
      <c r="CS110">
        <v>1</v>
      </c>
      <c r="CT110">
        <v>0.38059999999999999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0.63</v>
      </c>
      <c r="DN110">
        <v>0.1575</v>
      </c>
      <c r="DO110">
        <v>0.63</v>
      </c>
      <c r="DP110">
        <v>0.63</v>
      </c>
      <c r="DQ110">
        <v>0</v>
      </c>
      <c r="DR110">
        <v>25.54</v>
      </c>
      <c r="DS110">
        <v>25.54</v>
      </c>
      <c r="DT110">
        <v>25.54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31.177499999999998</v>
      </c>
      <c r="EA110">
        <v>29.188099999999999</v>
      </c>
      <c r="EB110">
        <v>31.177499999999998</v>
      </c>
      <c r="EC110">
        <v>29.188099999999999</v>
      </c>
      <c r="ED110">
        <v>31.177499999999998</v>
      </c>
      <c r="EE110">
        <v>31.177499999999998</v>
      </c>
      <c r="EF110" t="s">
        <v>879</v>
      </c>
      <c r="EG110">
        <v>-7.0426000000000002E-2</v>
      </c>
      <c r="EH110">
        <v>0</v>
      </c>
      <c r="EI110">
        <v>0</v>
      </c>
      <c r="EJ110">
        <v>1</v>
      </c>
      <c r="EK110">
        <v>0.7</v>
      </c>
      <c r="EL110" t="s">
        <v>877</v>
      </c>
      <c r="EM110" t="s">
        <v>877</v>
      </c>
      <c r="EN110" t="s">
        <v>877</v>
      </c>
      <c r="EO110" t="s">
        <v>877</v>
      </c>
      <c r="EP110">
        <v>2013</v>
      </c>
      <c r="EQ110">
        <v>29255</v>
      </c>
      <c r="ER110" s="22">
        <v>5785</v>
      </c>
      <c r="ES110">
        <v>904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18</v>
      </c>
      <c r="EZ110">
        <v>4017</v>
      </c>
      <c r="FA110">
        <v>5.69</v>
      </c>
      <c r="FB110">
        <v>5.69</v>
      </c>
      <c r="FC110">
        <v>5.69</v>
      </c>
      <c r="FD110">
        <v>0</v>
      </c>
      <c r="FE110">
        <v>0</v>
      </c>
      <c r="FF110" t="s">
        <v>880</v>
      </c>
      <c r="FG110">
        <v>5.12</v>
      </c>
      <c r="FH110">
        <v>5.12</v>
      </c>
      <c r="FI110">
        <v>5.12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2.0699999999999998</v>
      </c>
      <c r="GF110">
        <v>0.51749999999999996</v>
      </c>
      <c r="GG110">
        <v>2.0699999999999998</v>
      </c>
      <c r="GH110">
        <v>2.0699999999999998</v>
      </c>
      <c r="GI110">
        <v>0</v>
      </c>
      <c r="GJ110">
        <v>25.54</v>
      </c>
      <c r="GK110">
        <v>25.54</v>
      </c>
      <c r="GL110">
        <v>25.54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37.68</v>
      </c>
      <c r="GS110">
        <v>31.177499999999998</v>
      </c>
      <c r="GT110">
        <v>37.68</v>
      </c>
      <c r="GU110">
        <v>31.177499999999998</v>
      </c>
      <c r="GV110">
        <v>37.68</v>
      </c>
      <c r="GW110">
        <v>37.68</v>
      </c>
      <c r="GX110" t="s">
        <v>881</v>
      </c>
      <c r="GY110">
        <v>-3.4798999999999997E-2</v>
      </c>
      <c r="GZ110">
        <v>0</v>
      </c>
      <c r="HA110">
        <v>705.98</v>
      </c>
      <c r="HB110">
        <v>57</v>
      </c>
      <c r="HC110">
        <v>0.7</v>
      </c>
      <c r="HD110" t="s">
        <v>877</v>
      </c>
      <c r="HE110" t="s">
        <v>877</v>
      </c>
      <c r="HF110" t="s">
        <v>877</v>
      </c>
      <c r="HG110" t="s">
        <v>877</v>
      </c>
      <c r="HH110">
        <v>2013</v>
      </c>
      <c r="HI110">
        <v>27550</v>
      </c>
      <c r="HJ110">
        <v>6912</v>
      </c>
      <c r="HK110">
        <v>1073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8</v>
      </c>
      <c r="HR110">
        <v>5317</v>
      </c>
      <c r="HS110">
        <v>11.54</v>
      </c>
      <c r="HT110">
        <v>11.54</v>
      </c>
      <c r="HU110">
        <v>11.54</v>
      </c>
      <c r="HV110">
        <v>0</v>
      </c>
      <c r="HW110">
        <v>0</v>
      </c>
      <c r="HX110" t="s">
        <v>882</v>
      </c>
      <c r="HY110">
        <v>10.39</v>
      </c>
      <c r="HZ110">
        <v>10.39</v>
      </c>
      <c r="IA110">
        <v>10.39</v>
      </c>
      <c r="IB110">
        <v>0</v>
      </c>
      <c r="IC110">
        <v>1</v>
      </c>
      <c r="ID110">
        <v>1</v>
      </c>
      <c r="IE110">
        <v>0</v>
      </c>
      <c r="IF110">
        <v>0</v>
      </c>
      <c r="IG110">
        <v>0</v>
      </c>
      <c r="IH110">
        <v>0</v>
      </c>
      <c r="II110">
        <v>0</v>
      </c>
      <c r="IJ110">
        <v>0</v>
      </c>
      <c r="IK110">
        <v>0</v>
      </c>
      <c r="IL110">
        <v>0</v>
      </c>
      <c r="IM110">
        <v>0</v>
      </c>
      <c r="IN110">
        <v>0</v>
      </c>
      <c r="IO110">
        <v>0</v>
      </c>
      <c r="IP110">
        <v>0</v>
      </c>
      <c r="IQ110">
        <v>0</v>
      </c>
      <c r="IR110">
        <v>0</v>
      </c>
      <c r="IS110">
        <v>0</v>
      </c>
      <c r="IT110">
        <v>0</v>
      </c>
      <c r="IU110">
        <v>0</v>
      </c>
      <c r="IV110">
        <v>0</v>
      </c>
      <c r="IW110">
        <v>3</v>
      </c>
      <c r="IX110">
        <v>0.75</v>
      </c>
      <c r="IY110">
        <v>3</v>
      </c>
      <c r="IZ110">
        <v>3</v>
      </c>
      <c r="JA110">
        <v>0</v>
      </c>
      <c r="JB110">
        <v>25.54</v>
      </c>
      <c r="JC110">
        <v>25.54</v>
      </c>
      <c r="JD110">
        <v>25.54</v>
      </c>
      <c r="JE110">
        <v>0</v>
      </c>
      <c r="JF110">
        <v>0</v>
      </c>
      <c r="JG110">
        <v>0</v>
      </c>
      <c r="JH110">
        <v>0</v>
      </c>
      <c r="JI110">
        <v>0</v>
      </c>
      <c r="JJ110">
        <v>37.68</v>
      </c>
      <c r="JK110">
        <v>37.68</v>
      </c>
      <c r="JL110" t="s">
        <v>883</v>
      </c>
      <c r="JM110">
        <v>0</v>
      </c>
      <c r="JN110">
        <v>0</v>
      </c>
      <c r="JO110">
        <v>460.75</v>
      </c>
      <c r="JP110">
        <v>17</v>
      </c>
      <c r="JQ110">
        <v>0.7</v>
      </c>
      <c r="JR110">
        <v>43954.6104003125</v>
      </c>
      <c r="JS110">
        <v>1</v>
      </c>
      <c r="JT110">
        <v>2</v>
      </c>
    </row>
    <row r="111" spans="1:280" x14ac:dyDescent="0.25">
      <c r="A111">
        <v>2019</v>
      </c>
      <c r="B111">
        <v>2019</v>
      </c>
      <c r="C111" t="s">
        <v>199</v>
      </c>
      <c r="D111" t="s">
        <v>189</v>
      </c>
      <c r="E111" t="s">
        <v>200</v>
      </c>
      <c r="G111">
        <v>2013</v>
      </c>
      <c r="H111">
        <v>43145</v>
      </c>
      <c r="I111">
        <v>6500</v>
      </c>
      <c r="J111">
        <v>0</v>
      </c>
      <c r="K111">
        <v>980</v>
      </c>
      <c r="L111">
        <v>0</v>
      </c>
      <c r="M111">
        <v>0</v>
      </c>
      <c r="N111">
        <v>325</v>
      </c>
      <c r="O111">
        <v>0</v>
      </c>
      <c r="P111">
        <v>36</v>
      </c>
      <c r="Q111">
        <v>500</v>
      </c>
      <c r="R111">
        <v>7</v>
      </c>
      <c r="S111">
        <v>7</v>
      </c>
      <c r="T111">
        <v>7</v>
      </c>
      <c r="U111">
        <v>0</v>
      </c>
      <c r="V111" t="s">
        <v>875</v>
      </c>
      <c r="W111">
        <v>6.3</v>
      </c>
      <c r="X111">
        <v>6.3</v>
      </c>
      <c r="Y111">
        <v>6.3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0.93</v>
      </c>
      <c r="AV111">
        <v>0.23250000000000001</v>
      </c>
      <c r="AW111">
        <v>0.93</v>
      </c>
      <c r="AX111">
        <v>0.93</v>
      </c>
      <c r="AY111">
        <v>0</v>
      </c>
      <c r="AZ111">
        <v>25.54</v>
      </c>
      <c r="BA111">
        <v>25.54</v>
      </c>
      <c r="BB111">
        <v>25.54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31.416799999999999</v>
      </c>
      <c r="BI111">
        <v>32.072499999999998</v>
      </c>
      <c r="BJ111">
        <v>31.416799999999999</v>
      </c>
      <c r="BK111">
        <v>32.072499999999998</v>
      </c>
      <c r="BL111">
        <v>32.072499999999998</v>
      </c>
      <c r="BM111">
        <v>32.072499999999998</v>
      </c>
      <c r="BN111" t="s">
        <v>876</v>
      </c>
      <c r="BO111">
        <v>-6.1518999999999997E-2</v>
      </c>
      <c r="BP111">
        <v>0</v>
      </c>
      <c r="BQ111">
        <v>71.430000000000007</v>
      </c>
      <c r="BR111">
        <v>2</v>
      </c>
      <c r="BS111">
        <v>0.7</v>
      </c>
      <c r="BT111" t="s">
        <v>877</v>
      </c>
      <c r="BU111" t="s">
        <v>877</v>
      </c>
      <c r="BV111" t="s">
        <v>877</v>
      </c>
      <c r="BW111" t="s">
        <v>877</v>
      </c>
      <c r="BX111">
        <v>2013</v>
      </c>
      <c r="BY111">
        <v>41889</v>
      </c>
      <c r="BZ111">
        <v>6500</v>
      </c>
      <c r="CA111">
        <v>0</v>
      </c>
      <c r="CB111">
        <v>980</v>
      </c>
      <c r="CC111">
        <v>0</v>
      </c>
      <c r="CD111">
        <v>0</v>
      </c>
      <c r="CE111">
        <v>325</v>
      </c>
      <c r="CF111">
        <v>0</v>
      </c>
      <c r="CG111">
        <v>36</v>
      </c>
      <c r="CH111">
        <v>7000</v>
      </c>
      <c r="CI111">
        <v>5.63</v>
      </c>
      <c r="CJ111">
        <v>5.63</v>
      </c>
      <c r="CK111">
        <v>5.63</v>
      </c>
      <c r="CL111">
        <v>0</v>
      </c>
      <c r="CM111">
        <v>0</v>
      </c>
      <c r="CN111" t="s">
        <v>878</v>
      </c>
      <c r="CO111">
        <v>5.07</v>
      </c>
      <c r="CP111">
        <v>5.07</v>
      </c>
      <c r="CQ111">
        <v>5.07</v>
      </c>
      <c r="CR111">
        <v>0</v>
      </c>
      <c r="CS111">
        <v>1</v>
      </c>
      <c r="CT111">
        <v>0.61929999999999996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0.75</v>
      </c>
      <c r="DN111">
        <v>0.1875</v>
      </c>
      <c r="DO111">
        <v>0.75</v>
      </c>
      <c r="DP111">
        <v>0.75</v>
      </c>
      <c r="DQ111">
        <v>0</v>
      </c>
      <c r="DR111">
        <v>25.54</v>
      </c>
      <c r="DS111">
        <v>25.54</v>
      </c>
      <c r="DT111">
        <v>25.54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32.307499999999997</v>
      </c>
      <c r="EA111">
        <v>31.416799999999999</v>
      </c>
      <c r="EB111">
        <v>32.307499999999997</v>
      </c>
      <c r="EC111">
        <v>31.416799999999999</v>
      </c>
      <c r="ED111">
        <v>32.307499999999997</v>
      </c>
      <c r="EE111">
        <v>32.307499999999997</v>
      </c>
      <c r="EF111" t="s">
        <v>879</v>
      </c>
      <c r="EG111">
        <v>-6.1518999999999997E-2</v>
      </c>
      <c r="EH111">
        <v>0</v>
      </c>
      <c r="EI111">
        <v>1166.67</v>
      </c>
      <c r="EJ111">
        <v>80</v>
      </c>
      <c r="EK111">
        <v>0.8</v>
      </c>
      <c r="EL111" t="s">
        <v>877</v>
      </c>
      <c r="EM111" t="s">
        <v>877</v>
      </c>
      <c r="EN111" t="s">
        <v>877</v>
      </c>
      <c r="EO111" t="s">
        <v>877</v>
      </c>
      <c r="EP111">
        <v>2013</v>
      </c>
      <c r="EQ111">
        <v>40922</v>
      </c>
      <c r="ER111" s="22">
        <v>5106</v>
      </c>
      <c r="ES111">
        <v>633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36</v>
      </c>
      <c r="EZ111">
        <v>1934</v>
      </c>
      <c r="FA111">
        <v>7.27</v>
      </c>
      <c r="FB111">
        <v>7.27</v>
      </c>
      <c r="FC111">
        <v>7.27</v>
      </c>
      <c r="FD111">
        <v>0</v>
      </c>
      <c r="FE111">
        <v>0</v>
      </c>
      <c r="FF111" t="s">
        <v>880</v>
      </c>
      <c r="FG111">
        <v>6.54</v>
      </c>
      <c r="FH111">
        <v>6.54</v>
      </c>
      <c r="FI111">
        <v>6.54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0.91</v>
      </c>
      <c r="GF111">
        <v>0.22750000000000001</v>
      </c>
      <c r="GG111">
        <v>0.91</v>
      </c>
      <c r="GH111">
        <v>0.91</v>
      </c>
      <c r="GI111">
        <v>0</v>
      </c>
      <c r="GJ111">
        <v>25.54</v>
      </c>
      <c r="GK111">
        <v>25.54</v>
      </c>
      <c r="GL111">
        <v>25.54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32.642499999999998</v>
      </c>
      <c r="GS111">
        <v>32.307499999999997</v>
      </c>
      <c r="GT111">
        <v>32.642499999999998</v>
      </c>
      <c r="GU111">
        <v>32.307499999999997</v>
      </c>
      <c r="GV111">
        <v>32.642499999999998</v>
      </c>
      <c r="GW111">
        <v>32.642499999999998</v>
      </c>
      <c r="GX111" t="s">
        <v>881</v>
      </c>
      <c r="GY111">
        <v>0</v>
      </c>
      <c r="GZ111">
        <v>0</v>
      </c>
      <c r="HA111">
        <v>266.02</v>
      </c>
      <c r="HB111">
        <v>4</v>
      </c>
      <c r="HC111">
        <v>0.7</v>
      </c>
      <c r="HD111" t="s">
        <v>877</v>
      </c>
      <c r="HE111" t="s">
        <v>877</v>
      </c>
      <c r="HF111" t="s">
        <v>877</v>
      </c>
      <c r="HG111" t="s">
        <v>877</v>
      </c>
      <c r="HH111">
        <v>2013</v>
      </c>
      <c r="HI111">
        <v>39752</v>
      </c>
      <c r="HJ111">
        <v>6109</v>
      </c>
      <c r="HK111">
        <v>637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35</v>
      </c>
      <c r="HR111">
        <v>2632</v>
      </c>
      <c r="HS111">
        <v>7.5</v>
      </c>
      <c r="HT111">
        <v>7.5</v>
      </c>
      <c r="HU111">
        <v>7.5</v>
      </c>
      <c r="HV111">
        <v>0</v>
      </c>
      <c r="HW111">
        <v>0</v>
      </c>
      <c r="HX111" t="s">
        <v>882</v>
      </c>
      <c r="HY111">
        <v>6.75</v>
      </c>
      <c r="HZ111">
        <v>6.75</v>
      </c>
      <c r="IA111">
        <v>6.75</v>
      </c>
      <c r="IB111">
        <v>0</v>
      </c>
      <c r="IC111">
        <v>0</v>
      </c>
      <c r="ID111">
        <v>0</v>
      </c>
      <c r="IE111">
        <v>0</v>
      </c>
      <c r="IF111">
        <v>0</v>
      </c>
      <c r="IG111">
        <v>0</v>
      </c>
      <c r="IH111">
        <v>0</v>
      </c>
      <c r="II111">
        <v>0</v>
      </c>
      <c r="IJ111">
        <v>0</v>
      </c>
      <c r="IK111">
        <v>0</v>
      </c>
      <c r="IL111">
        <v>0</v>
      </c>
      <c r="IM111">
        <v>0</v>
      </c>
      <c r="IN111">
        <v>0</v>
      </c>
      <c r="IO111">
        <v>0</v>
      </c>
      <c r="IP111">
        <v>0</v>
      </c>
      <c r="IQ111">
        <v>0</v>
      </c>
      <c r="IR111">
        <v>0</v>
      </c>
      <c r="IS111">
        <v>0</v>
      </c>
      <c r="IT111">
        <v>0</v>
      </c>
      <c r="IU111">
        <v>0</v>
      </c>
      <c r="IV111">
        <v>0</v>
      </c>
      <c r="IW111">
        <v>1.41</v>
      </c>
      <c r="IX111">
        <v>0.35249999999999998</v>
      </c>
      <c r="IY111">
        <v>1.41</v>
      </c>
      <c r="IZ111">
        <v>1.41</v>
      </c>
      <c r="JA111">
        <v>0</v>
      </c>
      <c r="JB111">
        <v>25.54</v>
      </c>
      <c r="JC111">
        <v>25.54</v>
      </c>
      <c r="JD111">
        <v>25.54</v>
      </c>
      <c r="JE111">
        <v>0</v>
      </c>
      <c r="JF111">
        <v>0</v>
      </c>
      <c r="JG111">
        <v>0</v>
      </c>
      <c r="JH111">
        <v>0</v>
      </c>
      <c r="JI111">
        <v>0</v>
      </c>
      <c r="JJ111">
        <v>32.642499999999998</v>
      </c>
      <c r="JK111">
        <v>32.642499999999998</v>
      </c>
      <c r="JL111" t="s">
        <v>883</v>
      </c>
      <c r="JM111">
        <v>0</v>
      </c>
      <c r="JN111">
        <v>0</v>
      </c>
      <c r="JO111">
        <v>350.93</v>
      </c>
      <c r="JP111">
        <v>8</v>
      </c>
      <c r="JQ111">
        <v>0.7</v>
      </c>
      <c r="JR111">
        <v>43954.6104003125</v>
      </c>
      <c r="JS111">
        <v>1</v>
      </c>
      <c r="JT111">
        <v>2</v>
      </c>
    </row>
    <row r="112" spans="1:280" x14ac:dyDescent="0.25">
      <c r="A112">
        <v>2020</v>
      </c>
      <c r="B112">
        <v>2020</v>
      </c>
      <c r="C112" t="s">
        <v>201</v>
      </c>
      <c r="D112" t="s">
        <v>189</v>
      </c>
      <c r="E112" t="s">
        <v>202</v>
      </c>
      <c r="G112">
        <v>2013</v>
      </c>
      <c r="H112">
        <v>0</v>
      </c>
      <c r="I112">
        <v>4500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10.24</v>
      </c>
      <c r="Q112">
        <v>11000</v>
      </c>
      <c r="R112">
        <v>4</v>
      </c>
      <c r="S112">
        <v>4</v>
      </c>
      <c r="T112">
        <v>4</v>
      </c>
      <c r="U112">
        <v>0</v>
      </c>
      <c r="V112" t="s">
        <v>875</v>
      </c>
      <c r="W112">
        <v>4</v>
      </c>
      <c r="X112">
        <v>4</v>
      </c>
      <c r="Y112">
        <v>4</v>
      </c>
      <c r="Z112">
        <v>0</v>
      </c>
      <c r="AA112">
        <v>1</v>
      </c>
      <c r="AB112">
        <v>0.44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25.54</v>
      </c>
      <c r="BA112">
        <v>25.54</v>
      </c>
      <c r="BB112">
        <v>25.54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28.680900000000001</v>
      </c>
      <c r="BI112">
        <v>29.98</v>
      </c>
      <c r="BJ112">
        <v>28.680900000000001</v>
      </c>
      <c r="BK112">
        <v>29.98</v>
      </c>
      <c r="BL112">
        <v>29.98</v>
      </c>
      <c r="BM112">
        <v>29.98</v>
      </c>
      <c r="BN112" t="s">
        <v>876</v>
      </c>
      <c r="BO112">
        <v>0</v>
      </c>
      <c r="BP112">
        <v>0</v>
      </c>
      <c r="BQ112">
        <v>2750</v>
      </c>
      <c r="BR112">
        <v>93</v>
      </c>
      <c r="BS112">
        <v>0.9</v>
      </c>
      <c r="BT112" t="s">
        <v>877</v>
      </c>
      <c r="BU112" t="s">
        <v>877</v>
      </c>
      <c r="BV112" t="s">
        <v>877</v>
      </c>
      <c r="BW112" t="s">
        <v>877</v>
      </c>
      <c r="BX112">
        <v>2013</v>
      </c>
      <c r="BY112">
        <v>0</v>
      </c>
      <c r="BZ112">
        <v>4234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10.24</v>
      </c>
      <c r="CH112">
        <v>8000</v>
      </c>
      <c r="CI112">
        <v>2.69</v>
      </c>
      <c r="CJ112">
        <v>2.69</v>
      </c>
      <c r="CK112">
        <v>2.69</v>
      </c>
      <c r="CL112">
        <v>0</v>
      </c>
      <c r="CM112">
        <v>0</v>
      </c>
      <c r="CN112" t="s">
        <v>878</v>
      </c>
      <c r="CO112">
        <v>2.69</v>
      </c>
      <c r="CP112">
        <v>2.69</v>
      </c>
      <c r="CQ112">
        <v>2.69</v>
      </c>
      <c r="CR112">
        <v>0</v>
      </c>
      <c r="CS112">
        <v>1</v>
      </c>
      <c r="CT112">
        <v>0.2959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0.62</v>
      </c>
      <c r="DN112">
        <v>0.155</v>
      </c>
      <c r="DO112">
        <v>0.62</v>
      </c>
      <c r="DP112">
        <v>0.62</v>
      </c>
      <c r="DQ112">
        <v>0</v>
      </c>
      <c r="DR112">
        <v>25.54</v>
      </c>
      <c r="DS112">
        <v>25.54</v>
      </c>
      <c r="DT112">
        <v>25.54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52.895000000000003</v>
      </c>
      <c r="EA112">
        <v>28.680900000000001</v>
      </c>
      <c r="EB112">
        <v>494.16</v>
      </c>
      <c r="EC112">
        <v>28.680900000000001</v>
      </c>
      <c r="ED112">
        <v>52.895000000000003</v>
      </c>
      <c r="EE112">
        <v>53.91</v>
      </c>
      <c r="EF112" t="s">
        <v>879</v>
      </c>
      <c r="EG112">
        <v>0</v>
      </c>
      <c r="EH112">
        <v>0</v>
      </c>
      <c r="EI112">
        <v>2973.98</v>
      </c>
      <c r="EJ112">
        <v>94</v>
      </c>
      <c r="EK112">
        <v>0.9</v>
      </c>
      <c r="EL112" t="s">
        <v>877</v>
      </c>
      <c r="EM112" t="s">
        <v>877</v>
      </c>
      <c r="EN112" t="s">
        <v>877</v>
      </c>
      <c r="EO112" t="s">
        <v>877</v>
      </c>
      <c r="EP112">
        <v>2013</v>
      </c>
      <c r="EQ112">
        <v>7545</v>
      </c>
      <c r="ER112" s="22">
        <v>73961</v>
      </c>
      <c r="ES112">
        <v>11354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10.24</v>
      </c>
      <c r="EZ112">
        <v>5190</v>
      </c>
      <c r="FA112">
        <v>2.37</v>
      </c>
      <c r="FB112">
        <v>442.62</v>
      </c>
      <c r="FC112">
        <v>2.37</v>
      </c>
      <c r="FD112">
        <v>440.25</v>
      </c>
      <c r="FE112">
        <v>440.25</v>
      </c>
      <c r="FF112" t="s">
        <v>880</v>
      </c>
      <c r="FG112">
        <v>2.37</v>
      </c>
      <c r="FH112">
        <v>442.62</v>
      </c>
      <c r="FI112">
        <v>2.37</v>
      </c>
      <c r="FJ112">
        <v>440.25</v>
      </c>
      <c r="FK112">
        <v>25</v>
      </c>
      <c r="FL112">
        <v>25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-0.06</v>
      </c>
      <c r="GF112">
        <v>-1.4999999999999999E-2</v>
      </c>
      <c r="GG112">
        <v>4</v>
      </c>
      <c r="GH112">
        <v>-0.06</v>
      </c>
      <c r="GI112">
        <v>4.0599999999999996</v>
      </c>
      <c r="GJ112">
        <v>25.54</v>
      </c>
      <c r="GK112">
        <v>25.54</v>
      </c>
      <c r="GL112">
        <v>25.54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43.63</v>
      </c>
      <c r="GS112">
        <v>52.895000000000003</v>
      </c>
      <c r="GT112">
        <v>299.41000000000003</v>
      </c>
      <c r="GU112">
        <v>494.16</v>
      </c>
      <c r="GV112">
        <v>52.895000000000003</v>
      </c>
      <c r="GW112">
        <v>494.16</v>
      </c>
      <c r="GX112" t="s">
        <v>881</v>
      </c>
      <c r="GY112">
        <v>0</v>
      </c>
      <c r="GZ112">
        <v>0</v>
      </c>
      <c r="HA112">
        <v>11.73</v>
      </c>
      <c r="HB112">
        <v>1</v>
      </c>
      <c r="HC112">
        <v>0.7</v>
      </c>
      <c r="HD112" t="s">
        <v>877</v>
      </c>
      <c r="HE112" t="s">
        <v>877</v>
      </c>
      <c r="HF112" t="s">
        <v>877</v>
      </c>
      <c r="HG112" t="s">
        <v>877</v>
      </c>
      <c r="HH112">
        <v>2013</v>
      </c>
      <c r="HI112">
        <v>0</v>
      </c>
      <c r="HJ112">
        <v>70311</v>
      </c>
      <c r="HK112">
        <v>17359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9.09</v>
      </c>
      <c r="HR112">
        <v>5564</v>
      </c>
      <c r="HS112">
        <v>3.08</v>
      </c>
      <c r="HT112">
        <v>257.87</v>
      </c>
      <c r="HU112">
        <v>3.08</v>
      </c>
      <c r="HV112">
        <v>254.79</v>
      </c>
      <c r="HW112">
        <v>0</v>
      </c>
      <c r="HX112" t="s">
        <v>882</v>
      </c>
      <c r="HY112">
        <v>3.08</v>
      </c>
      <c r="HZ112">
        <v>257.87</v>
      </c>
      <c r="IA112">
        <v>3.08</v>
      </c>
      <c r="IB112">
        <v>254.79</v>
      </c>
      <c r="IC112">
        <v>15</v>
      </c>
      <c r="ID112">
        <v>15</v>
      </c>
      <c r="IE112">
        <v>0</v>
      </c>
      <c r="IF112">
        <v>0</v>
      </c>
      <c r="IG112">
        <v>0</v>
      </c>
      <c r="IH112">
        <v>0</v>
      </c>
      <c r="II112">
        <v>0</v>
      </c>
      <c r="IJ112">
        <v>0</v>
      </c>
      <c r="IK112">
        <v>0</v>
      </c>
      <c r="IL112">
        <v>0</v>
      </c>
      <c r="IM112">
        <v>0.25</v>
      </c>
      <c r="IN112">
        <v>0</v>
      </c>
      <c r="IO112">
        <v>0.25</v>
      </c>
      <c r="IP112">
        <v>0</v>
      </c>
      <c r="IQ112">
        <v>0</v>
      </c>
      <c r="IR112">
        <v>0</v>
      </c>
      <c r="IS112">
        <v>0</v>
      </c>
      <c r="IT112">
        <v>0</v>
      </c>
      <c r="IU112">
        <v>0</v>
      </c>
      <c r="IV112">
        <v>0</v>
      </c>
      <c r="IW112">
        <v>0.04</v>
      </c>
      <c r="IX112">
        <v>0.01</v>
      </c>
      <c r="IY112">
        <v>3</v>
      </c>
      <c r="IZ112">
        <v>0.04</v>
      </c>
      <c r="JA112">
        <v>2.96</v>
      </c>
      <c r="JB112">
        <v>25.54</v>
      </c>
      <c r="JC112">
        <v>25.54</v>
      </c>
      <c r="JD112">
        <v>25.54</v>
      </c>
      <c r="JE112">
        <v>0</v>
      </c>
      <c r="JF112">
        <v>0</v>
      </c>
      <c r="JG112">
        <v>0</v>
      </c>
      <c r="JH112">
        <v>0</v>
      </c>
      <c r="JI112">
        <v>0</v>
      </c>
      <c r="JJ112">
        <v>43.63</v>
      </c>
      <c r="JK112">
        <v>299.41000000000003</v>
      </c>
      <c r="JL112" t="s">
        <v>883</v>
      </c>
      <c r="JM112">
        <v>0</v>
      </c>
      <c r="JN112">
        <v>0</v>
      </c>
      <c r="JO112">
        <v>21.58</v>
      </c>
      <c r="JP112">
        <v>1</v>
      </c>
      <c r="JQ112">
        <v>0.7</v>
      </c>
      <c r="JR112">
        <v>43954.6104003125</v>
      </c>
      <c r="JS112">
        <v>1</v>
      </c>
      <c r="JT112">
        <v>2</v>
      </c>
    </row>
    <row r="113" spans="1:280" x14ac:dyDescent="0.25">
      <c r="A113">
        <v>4702</v>
      </c>
      <c r="B113">
        <v>2020</v>
      </c>
      <c r="D113" t="s">
        <v>189</v>
      </c>
      <c r="E113" t="s">
        <v>202</v>
      </c>
      <c r="F113" t="s">
        <v>925</v>
      </c>
      <c r="V113" t="s">
        <v>875</v>
      </c>
      <c r="BN113" t="s">
        <v>876</v>
      </c>
      <c r="BT113" t="s">
        <v>877</v>
      </c>
      <c r="BU113" t="s">
        <v>877</v>
      </c>
      <c r="BV113" t="s">
        <v>877</v>
      </c>
      <c r="BW113" t="s">
        <v>877</v>
      </c>
      <c r="CN113" t="s">
        <v>878</v>
      </c>
      <c r="EF113" t="s">
        <v>879</v>
      </c>
      <c r="EL113" t="s">
        <v>877</v>
      </c>
      <c r="EM113" t="s">
        <v>877</v>
      </c>
      <c r="EN113" t="s">
        <v>877</v>
      </c>
      <c r="EO113" t="s">
        <v>877</v>
      </c>
      <c r="EQ113">
        <v>0</v>
      </c>
      <c r="ER113" s="22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440.25</v>
      </c>
      <c r="FC113">
        <v>440.25</v>
      </c>
      <c r="FD113">
        <v>0</v>
      </c>
      <c r="FE113">
        <v>0</v>
      </c>
      <c r="FF113" t="s">
        <v>880</v>
      </c>
      <c r="FG113">
        <v>440.25</v>
      </c>
      <c r="FI113">
        <v>440.25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Q113">
        <v>0</v>
      </c>
      <c r="FR113">
        <v>0</v>
      </c>
      <c r="FS113">
        <v>0</v>
      </c>
      <c r="FT113">
        <v>0</v>
      </c>
      <c r="FV113">
        <v>0</v>
      </c>
      <c r="FW113">
        <v>0</v>
      </c>
      <c r="FX113">
        <v>0</v>
      </c>
      <c r="FY113">
        <v>0</v>
      </c>
      <c r="GA113">
        <v>0</v>
      </c>
      <c r="GB113">
        <v>0</v>
      </c>
      <c r="GC113">
        <v>0</v>
      </c>
      <c r="GD113">
        <v>0</v>
      </c>
      <c r="GE113">
        <v>4.0599999999999996</v>
      </c>
      <c r="GF113">
        <v>1.0149999999999999</v>
      </c>
      <c r="GH113">
        <v>4.0599999999999996</v>
      </c>
      <c r="GI113">
        <v>0</v>
      </c>
      <c r="GJ113">
        <v>0</v>
      </c>
      <c r="GL113">
        <v>0</v>
      </c>
      <c r="GM113">
        <v>0</v>
      </c>
      <c r="GN113">
        <v>0</v>
      </c>
      <c r="GP113">
        <v>0</v>
      </c>
      <c r="GQ113">
        <v>0</v>
      </c>
      <c r="GR113">
        <v>255.78</v>
      </c>
      <c r="GS113">
        <v>441.26499999999999</v>
      </c>
      <c r="GV113">
        <v>441.26499999999999</v>
      </c>
      <c r="GX113" t="s">
        <v>881</v>
      </c>
      <c r="GY113">
        <v>0</v>
      </c>
      <c r="GZ113">
        <v>0</v>
      </c>
      <c r="HA113">
        <v>0</v>
      </c>
      <c r="HB113">
        <v>0</v>
      </c>
      <c r="HC113">
        <v>0</v>
      </c>
      <c r="HD113" t="s">
        <v>877</v>
      </c>
      <c r="HE113" t="s">
        <v>877</v>
      </c>
      <c r="HF113" t="s">
        <v>877</v>
      </c>
      <c r="HG113" t="s">
        <v>877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254.79</v>
      </c>
      <c r="HU113">
        <v>254.79</v>
      </c>
      <c r="HV113">
        <v>0</v>
      </c>
      <c r="HW113">
        <v>0</v>
      </c>
      <c r="HX113" t="s">
        <v>882</v>
      </c>
      <c r="HY113">
        <v>254.79</v>
      </c>
      <c r="IA113">
        <v>254.79</v>
      </c>
      <c r="IB113">
        <v>0</v>
      </c>
      <c r="IC113">
        <v>0</v>
      </c>
      <c r="ID113">
        <v>0</v>
      </c>
      <c r="IE113">
        <v>0</v>
      </c>
      <c r="IF113">
        <v>0</v>
      </c>
      <c r="IG113">
        <v>0</v>
      </c>
      <c r="II113">
        <v>0</v>
      </c>
      <c r="IJ113">
        <v>0</v>
      </c>
      <c r="IK113">
        <v>0.25</v>
      </c>
      <c r="IL113">
        <v>0.25</v>
      </c>
      <c r="IN113">
        <v>0.25</v>
      </c>
      <c r="IO113">
        <v>0</v>
      </c>
      <c r="IP113">
        <v>0</v>
      </c>
      <c r="IQ113">
        <v>0</v>
      </c>
      <c r="IS113">
        <v>0</v>
      </c>
      <c r="IT113">
        <v>0</v>
      </c>
      <c r="IU113">
        <v>0</v>
      </c>
      <c r="IV113">
        <v>0</v>
      </c>
      <c r="IW113">
        <v>2.96</v>
      </c>
      <c r="IX113">
        <v>0.74</v>
      </c>
      <c r="IZ113">
        <v>2.96</v>
      </c>
      <c r="JA113">
        <v>0</v>
      </c>
      <c r="JB113">
        <v>0</v>
      </c>
      <c r="JD113">
        <v>0</v>
      </c>
      <c r="JE113">
        <v>0</v>
      </c>
      <c r="JF113">
        <v>0</v>
      </c>
      <c r="JH113">
        <v>0</v>
      </c>
      <c r="JI113">
        <v>0</v>
      </c>
      <c r="JJ113">
        <v>255.78</v>
      </c>
      <c r="JL113" t="s">
        <v>883</v>
      </c>
      <c r="JM113">
        <v>0</v>
      </c>
      <c r="JN113">
        <v>0</v>
      </c>
      <c r="JO113">
        <v>0</v>
      </c>
      <c r="JP113">
        <v>0</v>
      </c>
      <c r="JQ113">
        <v>0</v>
      </c>
      <c r="JR113">
        <v>43954.6104003125</v>
      </c>
      <c r="JS113">
        <v>1</v>
      </c>
      <c r="JT113">
        <v>3</v>
      </c>
    </row>
    <row r="114" spans="1:280" x14ac:dyDescent="0.25">
      <c r="A114">
        <v>2021</v>
      </c>
      <c r="B114">
        <v>2021</v>
      </c>
      <c r="C114" t="s">
        <v>203</v>
      </c>
      <c r="D114" t="s">
        <v>189</v>
      </c>
      <c r="E114" t="s">
        <v>204</v>
      </c>
      <c r="G114">
        <v>2013</v>
      </c>
      <c r="H114">
        <v>3447</v>
      </c>
      <c r="I114">
        <v>4395</v>
      </c>
      <c r="J114">
        <v>0</v>
      </c>
      <c r="K114">
        <v>0</v>
      </c>
      <c r="L114">
        <v>0</v>
      </c>
      <c r="M114">
        <v>0</v>
      </c>
      <c r="N114">
        <v>4750</v>
      </c>
      <c r="O114">
        <v>0</v>
      </c>
      <c r="P114">
        <v>8</v>
      </c>
      <c r="Q114">
        <v>3623</v>
      </c>
      <c r="R114">
        <v>8</v>
      </c>
      <c r="S114">
        <v>8</v>
      </c>
      <c r="T114">
        <v>8</v>
      </c>
      <c r="U114">
        <v>0</v>
      </c>
      <c r="V114" t="s">
        <v>875</v>
      </c>
      <c r="W114">
        <v>7.2</v>
      </c>
      <c r="X114">
        <v>7.2</v>
      </c>
      <c r="Y114">
        <v>7.2</v>
      </c>
      <c r="Z114">
        <v>0</v>
      </c>
      <c r="AA114">
        <v>1</v>
      </c>
      <c r="AB114">
        <v>0.88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</v>
      </c>
      <c r="AV114">
        <v>0.25</v>
      </c>
      <c r="AW114">
        <v>1</v>
      </c>
      <c r="AX114">
        <v>1</v>
      </c>
      <c r="AY114">
        <v>0</v>
      </c>
      <c r="AZ114">
        <v>25.54</v>
      </c>
      <c r="BA114">
        <v>25.54</v>
      </c>
      <c r="BB114">
        <v>25.54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32.86</v>
      </c>
      <c r="BI114">
        <v>33.869999999999997</v>
      </c>
      <c r="BJ114">
        <v>32.86</v>
      </c>
      <c r="BK114">
        <v>33.869999999999997</v>
      </c>
      <c r="BL114">
        <v>33.869999999999997</v>
      </c>
      <c r="BM114">
        <v>33.869999999999997</v>
      </c>
      <c r="BN114" t="s">
        <v>876</v>
      </c>
      <c r="BO114">
        <v>0</v>
      </c>
      <c r="BP114">
        <v>0</v>
      </c>
      <c r="BQ114">
        <v>452.88</v>
      </c>
      <c r="BR114">
        <v>18</v>
      </c>
      <c r="BS114">
        <v>0.7</v>
      </c>
      <c r="BT114" t="s">
        <v>877</v>
      </c>
      <c r="BU114" t="s">
        <v>877</v>
      </c>
      <c r="BV114" t="s">
        <v>877</v>
      </c>
      <c r="BW114" t="s">
        <v>877</v>
      </c>
      <c r="BX114">
        <v>2013</v>
      </c>
      <c r="BY114">
        <v>3347</v>
      </c>
      <c r="BZ114">
        <v>4395</v>
      </c>
      <c r="CA114">
        <v>0</v>
      </c>
      <c r="CB114">
        <v>0</v>
      </c>
      <c r="CC114">
        <v>0</v>
      </c>
      <c r="CD114">
        <v>0</v>
      </c>
      <c r="CE114">
        <v>4750</v>
      </c>
      <c r="CF114">
        <v>0</v>
      </c>
      <c r="CG114">
        <v>8</v>
      </c>
      <c r="CH114">
        <v>3623</v>
      </c>
      <c r="CI114">
        <v>7</v>
      </c>
      <c r="CJ114">
        <v>7</v>
      </c>
      <c r="CK114">
        <v>7</v>
      </c>
      <c r="CL114">
        <v>0</v>
      </c>
      <c r="CM114">
        <v>0</v>
      </c>
      <c r="CN114" t="s">
        <v>878</v>
      </c>
      <c r="CO114">
        <v>6.3</v>
      </c>
      <c r="CP114">
        <v>6.3</v>
      </c>
      <c r="CQ114">
        <v>6.3</v>
      </c>
      <c r="CR114">
        <v>0</v>
      </c>
      <c r="CS114">
        <v>1</v>
      </c>
      <c r="CT114">
        <v>0.77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1</v>
      </c>
      <c r="DN114">
        <v>0.25</v>
      </c>
      <c r="DO114">
        <v>1</v>
      </c>
      <c r="DP114">
        <v>1</v>
      </c>
      <c r="DQ114">
        <v>0</v>
      </c>
      <c r="DR114">
        <v>25.54</v>
      </c>
      <c r="DS114">
        <v>25.54</v>
      </c>
      <c r="DT114">
        <v>25.54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30.41</v>
      </c>
      <c r="EA114">
        <v>32.86</v>
      </c>
      <c r="EB114">
        <v>30.41</v>
      </c>
      <c r="EC114">
        <v>32.86</v>
      </c>
      <c r="ED114">
        <v>32.86</v>
      </c>
      <c r="EE114">
        <v>32.86</v>
      </c>
      <c r="EF114" t="s">
        <v>879</v>
      </c>
      <c r="EG114">
        <v>0</v>
      </c>
      <c r="EH114">
        <v>0</v>
      </c>
      <c r="EI114">
        <v>517.57000000000005</v>
      </c>
      <c r="EJ114">
        <v>30</v>
      </c>
      <c r="EK114">
        <v>0.7</v>
      </c>
      <c r="EL114" t="s">
        <v>877</v>
      </c>
      <c r="EM114" t="s">
        <v>877</v>
      </c>
      <c r="EN114" t="s">
        <v>877</v>
      </c>
      <c r="EO114" t="s">
        <v>877</v>
      </c>
      <c r="EP114">
        <v>2013</v>
      </c>
      <c r="EQ114">
        <v>4226</v>
      </c>
      <c r="ER114" s="22">
        <v>4512</v>
      </c>
      <c r="ES114">
        <v>246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8</v>
      </c>
      <c r="EZ114">
        <v>3673</v>
      </c>
      <c r="FA114">
        <v>5.13</v>
      </c>
      <c r="FB114">
        <v>5.13</v>
      </c>
      <c r="FC114">
        <v>5.13</v>
      </c>
      <c r="FD114">
        <v>0</v>
      </c>
      <c r="FE114">
        <v>0</v>
      </c>
      <c r="FF114" t="s">
        <v>880</v>
      </c>
      <c r="FG114">
        <v>4.62</v>
      </c>
      <c r="FH114">
        <v>4.62</v>
      </c>
      <c r="FI114">
        <v>4.62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1</v>
      </c>
      <c r="GF114">
        <v>0.25</v>
      </c>
      <c r="GG114">
        <v>1</v>
      </c>
      <c r="GH114">
        <v>1</v>
      </c>
      <c r="GI114">
        <v>0</v>
      </c>
      <c r="GJ114">
        <v>25.54</v>
      </c>
      <c r="GK114">
        <v>25.54</v>
      </c>
      <c r="GL114">
        <v>25.54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28.49</v>
      </c>
      <c r="GS114">
        <v>30.41</v>
      </c>
      <c r="GT114">
        <v>28.49</v>
      </c>
      <c r="GU114">
        <v>30.41</v>
      </c>
      <c r="GV114">
        <v>30.41</v>
      </c>
      <c r="GW114">
        <v>30.41</v>
      </c>
      <c r="GX114" t="s">
        <v>881</v>
      </c>
      <c r="GY114">
        <v>0</v>
      </c>
      <c r="GZ114">
        <v>0</v>
      </c>
      <c r="HA114">
        <v>715.98</v>
      </c>
      <c r="HB114">
        <v>58</v>
      </c>
      <c r="HC114">
        <v>0.7</v>
      </c>
      <c r="HD114" t="s">
        <v>877</v>
      </c>
      <c r="HE114" t="s">
        <v>877</v>
      </c>
      <c r="HF114" t="s">
        <v>877</v>
      </c>
      <c r="HG114" t="s">
        <v>877</v>
      </c>
      <c r="HH114">
        <v>2013</v>
      </c>
      <c r="HI114">
        <v>3781</v>
      </c>
      <c r="HJ114">
        <v>5096</v>
      </c>
      <c r="HK114">
        <v>222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7</v>
      </c>
      <c r="HR114">
        <v>2138</v>
      </c>
      <c r="HS114">
        <v>3</v>
      </c>
      <c r="HT114">
        <v>3</v>
      </c>
      <c r="HU114">
        <v>3</v>
      </c>
      <c r="HV114">
        <v>0</v>
      </c>
      <c r="HW114">
        <v>0</v>
      </c>
      <c r="HX114" t="s">
        <v>882</v>
      </c>
      <c r="HY114">
        <v>2.7</v>
      </c>
      <c r="HZ114">
        <v>2.7</v>
      </c>
      <c r="IA114">
        <v>2.7</v>
      </c>
      <c r="IB114">
        <v>0</v>
      </c>
      <c r="IC114">
        <v>0</v>
      </c>
      <c r="ID114">
        <v>0</v>
      </c>
      <c r="IE114">
        <v>0</v>
      </c>
      <c r="IF114">
        <v>0</v>
      </c>
      <c r="IG114">
        <v>0</v>
      </c>
      <c r="IH114">
        <v>0</v>
      </c>
      <c r="II114">
        <v>0</v>
      </c>
      <c r="IJ114">
        <v>0</v>
      </c>
      <c r="IK114">
        <v>0</v>
      </c>
      <c r="IL114">
        <v>0</v>
      </c>
      <c r="IM114">
        <v>0</v>
      </c>
      <c r="IN114">
        <v>0</v>
      </c>
      <c r="IO114">
        <v>0</v>
      </c>
      <c r="IP114">
        <v>0</v>
      </c>
      <c r="IQ114">
        <v>0</v>
      </c>
      <c r="IR114">
        <v>0</v>
      </c>
      <c r="IS114">
        <v>0</v>
      </c>
      <c r="IT114">
        <v>0</v>
      </c>
      <c r="IU114">
        <v>0</v>
      </c>
      <c r="IV114">
        <v>0</v>
      </c>
      <c r="IW114">
        <v>1</v>
      </c>
      <c r="IX114">
        <v>0.25</v>
      </c>
      <c r="IY114">
        <v>1</v>
      </c>
      <c r="IZ114">
        <v>1</v>
      </c>
      <c r="JA114">
        <v>0</v>
      </c>
      <c r="JB114">
        <v>25.54</v>
      </c>
      <c r="JC114">
        <v>25.54</v>
      </c>
      <c r="JD114">
        <v>25.54</v>
      </c>
      <c r="JE114">
        <v>0</v>
      </c>
      <c r="JF114">
        <v>0</v>
      </c>
      <c r="JG114">
        <v>0</v>
      </c>
      <c r="JH114">
        <v>0</v>
      </c>
      <c r="JI114">
        <v>0</v>
      </c>
      <c r="JJ114">
        <v>28.49</v>
      </c>
      <c r="JK114">
        <v>28.49</v>
      </c>
      <c r="JL114" t="s">
        <v>883</v>
      </c>
      <c r="JM114">
        <v>-0.128333</v>
      </c>
      <c r="JN114">
        <v>0</v>
      </c>
      <c r="JO114">
        <v>712.67</v>
      </c>
      <c r="JP114">
        <v>59</v>
      </c>
      <c r="JQ114">
        <v>0.7</v>
      </c>
      <c r="JR114">
        <v>43954.6104003125</v>
      </c>
      <c r="JS114">
        <v>1</v>
      </c>
      <c r="JT114">
        <v>2</v>
      </c>
    </row>
    <row r="115" spans="1:280" x14ac:dyDescent="0.25">
      <c r="A115">
        <v>2022</v>
      </c>
      <c r="B115">
        <v>2022</v>
      </c>
      <c r="C115" t="s">
        <v>205</v>
      </c>
      <c r="D115" t="s">
        <v>189</v>
      </c>
      <c r="E115" t="s">
        <v>206</v>
      </c>
      <c r="G115">
        <v>2013</v>
      </c>
      <c r="H115">
        <v>28400</v>
      </c>
      <c r="I115">
        <v>5500</v>
      </c>
      <c r="J115">
        <v>0</v>
      </c>
      <c r="K115">
        <v>0</v>
      </c>
      <c r="L115">
        <v>0</v>
      </c>
      <c r="M115">
        <v>0</v>
      </c>
      <c r="N115">
        <v>1390</v>
      </c>
      <c r="O115">
        <v>0</v>
      </c>
      <c r="P115">
        <v>15.5</v>
      </c>
      <c r="Q115">
        <v>120000</v>
      </c>
      <c r="R115">
        <v>16</v>
      </c>
      <c r="S115">
        <v>16</v>
      </c>
      <c r="T115">
        <v>16</v>
      </c>
      <c r="U115">
        <v>0</v>
      </c>
      <c r="V115" t="s">
        <v>875</v>
      </c>
      <c r="W115">
        <v>14.4</v>
      </c>
      <c r="X115">
        <v>14.4</v>
      </c>
      <c r="Y115">
        <v>14.4</v>
      </c>
      <c r="Z115">
        <v>0</v>
      </c>
      <c r="AA115">
        <v>1</v>
      </c>
      <c r="AB115">
        <v>1</v>
      </c>
      <c r="AC115">
        <v>0</v>
      </c>
      <c r="AD115">
        <v>1</v>
      </c>
      <c r="AE115">
        <v>0.5</v>
      </c>
      <c r="AF115">
        <v>1</v>
      </c>
      <c r="AG115">
        <v>1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2</v>
      </c>
      <c r="AV115">
        <v>0.5</v>
      </c>
      <c r="AW115">
        <v>2</v>
      </c>
      <c r="AX115">
        <v>2</v>
      </c>
      <c r="AY115">
        <v>0</v>
      </c>
      <c r="AZ115">
        <v>25.54</v>
      </c>
      <c r="BA115">
        <v>25.54</v>
      </c>
      <c r="BB115">
        <v>25.54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40.5931</v>
      </c>
      <c r="BI115">
        <v>41.94</v>
      </c>
      <c r="BJ115">
        <v>40.5931</v>
      </c>
      <c r="BK115">
        <v>41.94</v>
      </c>
      <c r="BL115">
        <v>41.94</v>
      </c>
      <c r="BM115">
        <v>41.94</v>
      </c>
      <c r="BN115" t="s">
        <v>876</v>
      </c>
      <c r="BO115">
        <v>-2.3961E-2</v>
      </c>
      <c r="BP115">
        <v>0</v>
      </c>
      <c r="BQ115">
        <v>7500</v>
      </c>
      <c r="BR115">
        <v>98</v>
      </c>
      <c r="BS115">
        <v>0.9</v>
      </c>
      <c r="BT115" t="s">
        <v>877</v>
      </c>
      <c r="BU115" t="s">
        <v>877</v>
      </c>
      <c r="BV115" t="s">
        <v>877</v>
      </c>
      <c r="BW115" t="s">
        <v>877</v>
      </c>
      <c r="BX115">
        <v>2013</v>
      </c>
      <c r="BY115">
        <v>27580</v>
      </c>
      <c r="BZ115">
        <v>5500</v>
      </c>
      <c r="CA115">
        <v>0</v>
      </c>
      <c r="CB115">
        <v>0</v>
      </c>
      <c r="CC115">
        <v>0</v>
      </c>
      <c r="CD115">
        <v>0</v>
      </c>
      <c r="CE115">
        <v>1350</v>
      </c>
      <c r="CF115">
        <v>0</v>
      </c>
      <c r="CG115">
        <v>15.5</v>
      </c>
      <c r="CH115">
        <v>116990</v>
      </c>
      <c r="CI115">
        <v>14.46</v>
      </c>
      <c r="CJ115">
        <v>14.46</v>
      </c>
      <c r="CK115">
        <v>14.46</v>
      </c>
      <c r="CL115">
        <v>0</v>
      </c>
      <c r="CM115">
        <v>0</v>
      </c>
      <c r="CN115" t="s">
        <v>878</v>
      </c>
      <c r="CO115">
        <v>13.01</v>
      </c>
      <c r="CP115">
        <v>13.01</v>
      </c>
      <c r="CQ115">
        <v>13.01</v>
      </c>
      <c r="CR115">
        <v>0</v>
      </c>
      <c r="CS115">
        <v>3</v>
      </c>
      <c r="CT115">
        <v>1.5906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1.81</v>
      </c>
      <c r="DN115">
        <v>0.45250000000000001</v>
      </c>
      <c r="DO115">
        <v>1.81</v>
      </c>
      <c r="DP115">
        <v>1.81</v>
      </c>
      <c r="DQ115">
        <v>0</v>
      </c>
      <c r="DR115">
        <v>25.54</v>
      </c>
      <c r="DS115">
        <v>25.54</v>
      </c>
      <c r="DT115">
        <v>25.54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41.026499999999999</v>
      </c>
      <c r="EA115">
        <v>40.5931</v>
      </c>
      <c r="EB115">
        <v>41.026499999999999</v>
      </c>
      <c r="EC115">
        <v>40.5931</v>
      </c>
      <c r="ED115">
        <v>41.026499999999999</v>
      </c>
      <c r="EE115">
        <v>41.026499999999999</v>
      </c>
      <c r="EF115" t="s">
        <v>879</v>
      </c>
      <c r="EG115">
        <v>-4.0543999999999997E-2</v>
      </c>
      <c r="EH115">
        <v>0</v>
      </c>
      <c r="EI115">
        <v>7763.11</v>
      </c>
      <c r="EJ115">
        <v>98</v>
      </c>
      <c r="EK115">
        <v>0.9</v>
      </c>
      <c r="EL115" t="s">
        <v>877</v>
      </c>
      <c r="EM115" t="s">
        <v>877</v>
      </c>
      <c r="EN115" t="s">
        <v>877</v>
      </c>
      <c r="EO115" t="s">
        <v>877</v>
      </c>
      <c r="EP115">
        <v>2013</v>
      </c>
      <c r="EQ115">
        <v>28618</v>
      </c>
      <c r="ER115" s="22">
        <v>6366</v>
      </c>
      <c r="ES115">
        <v>1035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15.5</v>
      </c>
      <c r="EZ115">
        <v>113951</v>
      </c>
      <c r="FA115">
        <v>14.9</v>
      </c>
      <c r="FB115">
        <v>14.9</v>
      </c>
      <c r="FC115">
        <v>14.9</v>
      </c>
      <c r="FD115">
        <v>0</v>
      </c>
      <c r="FE115">
        <v>0</v>
      </c>
      <c r="FF115" t="s">
        <v>880</v>
      </c>
      <c r="FG115">
        <v>13.41</v>
      </c>
      <c r="FH115">
        <v>13.41</v>
      </c>
      <c r="FI115">
        <v>13.41</v>
      </c>
      <c r="FJ115">
        <v>0</v>
      </c>
      <c r="FK115">
        <v>2</v>
      </c>
      <c r="FL115">
        <v>1.639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1.75</v>
      </c>
      <c r="GF115">
        <v>0.4375</v>
      </c>
      <c r="GG115">
        <v>1.75</v>
      </c>
      <c r="GH115">
        <v>1.75</v>
      </c>
      <c r="GI115">
        <v>0</v>
      </c>
      <c r="GJ115">
        <v>25.54</v>
      </c>
      <c r="GK115">
        <v>25.54</v>
      </c>
      <c r="GL115">
        <v>25.54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40.2776</v>
      </c>
      <c r="GS115">
        <v>41.026499999999999</v>
      </c>
      <c r="GT115">
        <v>40.2776</v>
      </c>
      <c r="GU115">
        <v>41.026499999999999</v>
      </c>
      <c r="GV115">
        <v>41.026499999999999</v>
      </c>
      <c r="GW115">
        <v>41.026499999999999</v>
      </c>
      <c r="GX115" t="s">
        <v>881</v>
      </c>
      <c r="GY115">
        <v>-2.3333E-2</v>
      </c>
      <c r="GZ115">
        <v>0</v>
      </c>
      <c r="HA115">
        <v>7647.72</v>
      </c>
      <c r="HB115">
        <v>99</v>
      </c>
      <c r="HC115">
        <v>0.9</v>
      </c>
      <c r="HD115" t="s">
        <v>877</v>
      </c>
      <c r="HE115" t="s">
        <v>877</v>
      </c>
      <c r="HF115" t="s">
        <v>877</v>
      </c>
      <c r="HG115" t="s">
        <v>877</v>
      </c>
      <c r="HH115">
        <v>2013</v>
      </c>
      <c r="HI115">
        <v>26719</v>
      </c>
      <c r="HJ115">
        <v>400</v>
      </c>
      <c r="HK115">
        <v>1005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14.5</v>
      </c>
      <c r="HR115">
        <v>91510</v>
      </c>
      <c r="HS115">
        <v>13.41</v>
      </c>
      <c r="HT115">
        <v>13.41</v>
      </c>
      <c r="HU115">
        <v>13.41</v>
      </c>
      <c r="HV115">
        <v>0</v>
      </c>
      <c r="HW115">
        <v>0</v>
      </c>
      <c r="HX115" t="s">
        <v>882</v>
      </c>
      <c r="HY115">
        <v>12.07</v>
      </c>
      <c r="HZ115">
        <v>12.07</v>
      </c>
      <c r="IA115">
        <v>12.07</v>
      </c>
      <c r="IB115">
        <v>0</v>
      </c>
      <c r="IC115">
        <v>3</v>
      </c>
      <c r="ID115">
        <v>1.4751000000000001</v>
      </c>
      <c r="IE115">
        <v>0.6</v>
      </c>
      <c r="IF115">
        <v>0</v>
      </c>
      <c r="IG115">
        <v>0</v>
      </c>
      <c r="IH115">
        <v>0</v>
      </c>
      <c r="II115">
        <v>0</v>
      </c>
      <c r="IJ115">
        <v>0</v>
      </c>
      <c r="IK115">
        <v>0</v>
      </c>
      <c r="IL115">
        <v>0</v>
      </c>
      <c r="IM115">
        <v>0</v>
      </c>
      <c r="IN115">
        <v>0</v>
      </c>
      <c r="IO115">
        <v>0</v>
      </c>
      <c r="IP115">
        <v>0</v>
      </c>
      <c r="IQ115">
        <v>0</v>
      </c>
      <c r="IR115">
        <v>0</v>
      </c>
      <c r="IS115">
        <v>0</v>
      </c>
      <c r="IT115">
        <v>0</v>
      </c>
      <c r="IU115">
        <v>0</v>
      </c>
      <c r="IV115">
        <v>0</v>
      </c>
      <c r="IW115">
        <v>2.37</v>
      </c>
      <c r="IX115">
        <v>0.59250000000000003</v>
      </c>
      <c r="IY115">
        <v>2.37</v>
      </c>
      <c r="IZ115">
        <v>2.37</v>
      </c>
      <c r="JA115">
        <v>0</v>
      </c>
      <c r="JB115">
        <v>25.54</v>
      </c>
      <c r="JC115">
        <v>25.54</v>
      </c>
      <c r="JD115">
        <v>25.54</v>
      </c>
      <c r="JE115">
        <v>0</v>
      </c>
      <c r="JF115">
        <v>0</v>
      </c>
      <c r="JG115">
        <v>0</v>
      </c>
      <c r="JH115">
        <v>0</v>
      </c>
      <c r="JI115">
        <v>0</v>
      </c>
      <c r="JJ115">
        <v>40.2776</v>
      </c>
      <c r="JK115">
        <v>40.2776</v>
      </c>
      <c r="JL115" t="s">
        <v>883</v>
      </c>
      <c r="JM115">
        <v>0</v>
      </c>
      <c r="JN115">
        <v>0</v>
      </c>
      <c r="JO115">
        <v>6824.01</v>
      </c>
      <c r="JP115">
        <v>96</v>
      </c>
      <c r="JQ115">
        <v>0.9</v>
      </c>
      <c r="JR115">
        <v>43954.6104003125</v>
      </c>
      <c r="JS115">
        <v>1</v>
      </c>
      <c r="JT115">
        <v>2</v>
      </c>
    </row>
    <row r="116" spans="1:280" x14ac:dyDescent="0.25">
      <c r="A116">
        <v>2023</v>
      </c>
      <c r="B116">
        <v>2023</v>
      </c>
      <c r="C116" t="s">
        <v>207</v>
      </c>
      <c r="D116" t="s">
        <v>189</v>
      </c>
      <c r="E116" t="s">
        <v>208</v>
      </c>
      <c r="G116">
        <v>2013</v>
      </c>
      <c r="H116">
        <v>508000</v>
      </c>
      <c r="I116">
        <v>0</v>
      </c>
      <c r="J116">
        <v>0</v>
      </c>
      <c r="K116">
        <v>2000</v>
      </c>
      <c r="L116">
        <v>5800</v>
      </c>
      <c r="M116">
        <v>0</v>
      </c>
      <c r="N116">
        <v>25000</v>
      </c>
      <c r="O116">
        <v>0</v>
      </c>
      <c r="P116">
        <v>16.29</v>
      </c>
      <c r="Q116">
        <v>400000</v>
      </c>
      <c r="R116">
        <v>619</v>
      </c>
      <c r="S116">
        <v>619</v>
      </c>
      <c r="T116">
        <v>619</v>
      </c>
      <c r="U116">
        <v>0</v>
      </c>
      <c r="V116" t="s">
        <v>875</v>
      </c>
      <c r="W116">
        <v>619</v>
      </c>
      <c r="X116">
        <v>619</v>
      </c>
      <c r="Y116">
        <v>619</v>
      </c>
      <c r="Z116">
        <v>0</v>
      </c>
      <c r="AA116">
        <v>45</v>
      </c>
      <c r="AB116">
        <v>45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</v>
      </c>
      <c r="AT116">
        <v>0.25</v>
      </c>
      <c r="AU116">
        <v>15</v>
      </c>
      <c r="AV116">
        <v>3.75</v>
      </c>
      <c r="AW116">
        <v>15</v>
      </c>
      <c r="AX116">
        <v>15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54.28</v>
      </c>
      <c r="BE116">
        <v>54.28</v>
      </c>
      <c r="BF116">
        <v>54.28</v>
      </c>
      <c r="BG116">
        <v>0</v>
      </c>
      <c r="BH116">
        <v>178.63</v>
      </c>
      <c r="BI116">
        <v>723.28</v>
      </c>
      <c r="BJ116">
        <v>745.88</v>
      </c>
      <c r="BK116">
        <v>723.28</v>
      </c>
      <c r="BL116">
        <v>723.28</v>
      </c>
      <c r="BM116">
        <v>745.88</v>
      </c>
      <c r="BN116" t="s">
        <v>876</v>
      </c>
      <c r="BO116">
        <v>0</v>
      </c>
      <c r="BP116">
        <v>0</v>
      </c>
      <c r="BQ116">
        <v>646.20000000000005</v>
      </c>
      <c r="BR116">
        <v>46</v>
      </c>
      <c r="BS116">
        <v>0.7</v>
      </c>
      <c r="BT116" t="s">
        <v>877</v>
      </c>
      <c r="BU116" t="s">
        <v>877</v>
      </c>
      <c r="BV116" t="s">
        <v>877</v>
      </c>
      <c r="BW116" t="s">
        <v>877</v>
      </c>
      <c r="BX116">
        <v>2013</v>
      </c>
      <c r="BY116">
        <v>493500</v>
      </c>
      <c r="BZ116">
        <v>0</v>
      </c>
      <c r="CA116">
        <v>0</v>
      </c>
      <c r="CB116">
        <v>2000</v>
      </c>
      <c r="CC116">
        <v>5800</v>
      </c>
      <c r="CD116">
        <v>0</v>
      </c>
      <c r="CE116">
        <v>25000</v>
      </c>
      <c r="CF116">
        <v>0</v>
      </c>
      <c r="CG116">
        <v>16.29</v>
      </c>
      <c r="CH116">
        <v>340000</v>
      </c>
      <c r="CI116">
        <v>84.61</v>
      </c>
      <c r="CJ116">
        <v>648.6</v>
      </c>
      <c r="CK116">
        <v>84.61</v>
      </c>
      <c r="CL116">
        <v>563.99</v>
      </c>
      <c r="CM116">
        <v>0</v>
      </c>
      <c r="CN116" t="s">
        <v>878</v>
      </c>
      <c r="CO116">
        <v>84.61</v>
      </c>
      <c r="CP116">
        <v>648.6</v>
      </c>
      <c r="CQ116">
        <v>84.61</v>
      </c>
      <c r="CR116">
        <v>563.99</v>
      </c>
      <c r="CS116">
        <v>39</v>
      </c>
      <c r="CT116">
        <v>39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1</v>
      </c>
      <c r="DL116">
        <v>0.25</v>
      </c>
      <c r="DM116">
        <v>1.96</v>
      </c>
      <c r="DN116">
        <v>0.49</v>
      </c>
      <c r="DO116">
        <v>15</v>
      </c>
      <c r="DP116">
        <v>1.96</v>
      </c>
      <c r="DQ116">
        <v>13.04</v>
      </c>
      <c r="DR116">
        <v>0</v>
      </c>
      <c r="DS116">
        <v>0</v>
      </c>
      <c r="DT116">
        <v>0</v>
      </c>
      <c r="DU116">
        <v>0</v>
      </c>
      <c r="DV116">
        <v>54.28</v>
      </c>
      <c r="DW116">
        <v>54.28</v>
      </c>
      <c r="DX116">
        <v>54.28</v>
      </c>
      <c r="DY116">
        <v>0</v>
      </c>
      <c r="DZ116">
        <v>142.59</v>
      </c>
      <c r="EA116">
        <v>178.63</v>
      </c>
      <c r="EB116">
        <v>142.59</v>
      </c>
      <c r="EC116">
        <v>745.88</v>
      </c>
      <c r="ED116">
        <v>178.63</v>
      </c>
      <c r="EE116">
        <v>745.88</v>
      </c>
      <c r="EF116" t="s">
        <v>879</v>
      </c>
      <c r="EG116">
        <v>-1.1620999999999999E-2</v>
      </c>
      <c r="EH116">
        <v>0</v>
      </c>
      <c r="EI116">
        <v>518.11</v>
      </c>
      <c r="EJ116">
        <v>31</v>
      </c>
      <c r="EK116">
        <v>0.7</v>
      </c>
      <c r="EL116" t="s">
        <v>877</v>
      </c>
      <c r="EM116" t="s">
        <v>877</v>
      </c>
      <c r="EN116" t="s">
        <v>877</v>
      </c>
      <c r="EO116" t="s">
        <v>877</v>
      </c>
      <c r="EP116">
        <v>2013</v>
      </c>
      <c r="EQ116">
        <v>496859</v>
      </c>
      <c r="ER116" s="22">
        <v>20379</v>
      </c>
      <c r="ES116">
        <v>4736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16.29</v>
      </c>
      <c r="EZ116">
        <v>407797</v>
      </c>
      <c r="FA116">
        <v>65.88</v>
      </c>
      <c r="FB116">
        <v>65.88</v>
      </c>
      <c r="FC116">
        <v>65.88</v>
      </c>
      <c r="FD116">
        <v>0</v>
      </c>
      <c r="FE116">
        <v>0</v>
      </c>
      <c r="FF116" t="s">
        <v>880</v>
      </c>
      <c r="FG116">
        <v>79.06</v>
      </c>
      <c r="FH116">
        <v>79.06</v>
      </c>
      <c r="FI116">
        <v>79.06</v>
      </c>
      <c r="FJ116">
        <v>0</v>
      </c>
      <c r="FK116">
        <v>6</v>
      </c>
      <c r="FL116">
        <v>6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13</v>
      </c>
      <c r="GF116">
        <v>3.25</v>
      </c>
      <c r="GG116">
        <v>13</v>
      </c>
      <c r="GH116">
        <v>13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54.28</v>
      </c>
      <c r="GO116">
        <v>54.28</v>
      </c>
      <c r="GP116">
        <v>54.28</v>
      </c>
      <c r="GQ116">
        <v>0</v>
      </c>
      <c r="GR116">
        <v>118.545</v>
      </c>
      <c r="GS116">
        <v>142.59</v>
      </c>
      <c r="GT116">
        <v>118.545</v>
      </c>
      <c r="GU116">
        <v>142.59</v>
      </c>
      <c r="GV116">
        <v>142.59</v>
      </c>
      <c r="GW116">
        <v>142.59</v>
      </c>
      <c r="GX116" t="s">
        <v>881</v>
      </c>
      <c r="GY116">
        <v>-2.8191999999999998E-2</v>
      </c>
      <c r="GZ116">
        <v>0</v>
      </c>
      <c r="HA116">
        <v>6190</v>
      </c>
      <c r="HB116">
        <v>97</v>
      </c>
      <c r="HC116">
        <v>0.9</v>
      </c>
      <c r="HD116" t="s">
        <v>877</v>
      </c>
      <c r="HE116" t="s">
        <v>877</v>
      </c>
      <c r="HF116" t="s">
        <v>877</v>
      </c>
      <c r="HG116" t="s">
        <v>877</v>
      </c>
      <c r="HH116">
        <v>2013</v>
      </c>
      <c r="HI116">
        <v>471065</v>
      </c>
      <c r="HJ116">
        <v>24833</v>
      </c>
      <c r="HK116">
        <v>4720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17.47</v>
      </c>
      <c r="HR116">
        <v>392053</v>
      </c>
      <c r="HS116">
        <v>52.65</v>
      </c>
      <c r="HT116">
        <v>52.65</v>
      </c>
      <c r="HU116">
        <v>52.65</v>
      </c>
      <c r="HV116">
        <v>0</v>
      </c>
      <c r="HW116">
        <v>0</v>
      </c>
      <c r="HX116" t="s">
        <v>882</v>
      </c>
      <c r="HY116">
        <v>63.18</v>
      </c>
      <c r="HZ116">
        <v>63.18</v>
      </c>
      <c r="IA116">
        <v>63.18</v>
      </c>
      <c r="IB116">
        <v>0</v>
      </c>
      <c r="IC116">
        <v>3</v>
      </c>
      <c r="ID116">
        <v>3</v>
      </c>
      <c r="IE116">
        <v>0</v>
      </c>
      <c r="IF116">
        <v>0</v>
      </c>
      <c r="IG116">
        <v>0</v>
      </c>
      <c r="IH116">
        <v>0</v>
      </c>
      <c r="II116">
        <v>0</v>
      </c>
      <c r="IJ116">
        <v>0</v>
      </c>
      <c r="IK116">
        <v>0</v>
      </c>
      <c r="IL116">
        <v>0</v>
      </c>
      <c r="IM116">
        <v>0</v>
      </c>
      <c r="IN116">
        <v>0</v>
      </c>
      <c r="IO116">
        <v>0</v>
      </c>
      <c r="IP116">
        <v>0</v>
      </c>
      <c r="IQ116">
        <v>0</v>
      </c>
      <c r="IR116">
        <v>0</v>
      </c>
      <c r="IS116">
        <v>0</v>
      </c>
      <c r="IT116">
        <v>0</v>
      </c>
      <c r="IU116">
        <v>0</v>
      </c>
      <c r="IV116">
        <v>0</v>
      </c>
      <c r="IW116">
        <v>7.62</v>
      </c>
      <c r="IX116">
        <v>1.905</v>
      </c>
      <c r="IY116">
        <v>7.62</v>
      </c>
      <c r="IZ116">
        <v>7.62</v>
      </c>
      <c r="JA116">
        <v>0</v>
      </c>
      <c r="JB116">
        <v>0</v>
      </c>
      <c r="JC116">
        <v>0</v>
      </c>
      <c r="JD116">
        <v>0</v>
      </c>
      <c r="JE116">
        <v>0</v>
      </c>
      <c r="JF116">
        <v>50.46</v>
      </c>
      <c r="JG116">
        <v>50.46</v>
      </c>
      <c r="JH116">
        <v>50.46</v>
      </c>
      <c r="JI116">
        <v>0</v>
      </c>
      <c r="JJ116">
        <v>118.545</v>
      </c>
      <c r="JK116">
        <v>118.545</v>
      </c>
      <c r="JL116" t="s">
        <v>883</v>
      </c>
      <c r="JM116">
        <v>-1.9453000000000002E-2</v>
      </c>
      <c r="JN116">
        <v>0</v>
      </c>
      <c r="JO116">
        <v>7446.4</v>
      </c>
      <c r="JP116">
        <v>97</v>
      </c>
      <c r="JQ116">
        <v>0.9</v>
      </c>
      <c r="JR116">
        <v>43954.6104003125</v>
      </c>
      <c r="JS116">
        <v>1</v>
      </c>
      <c r="JT116">
        <v>2</v>
      </c>
    </row>
    <row r="117" spans="1:280" x14ac:dyDescent="0.25">
      <c r="A117">
        <v>4702</v>
      </c>
      <c r="B117">
        <v>2023</v>
      </c>
      <c r="D117" t="s">
        <v>189</v>
      </c>
      <c r="E117" t="s">
        <v>208</v>
      </c>
      <c r="F117" t="s">
        <v>925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T117">
        <v>0</v>
      </c>
      <c r="U117">
        <v>0</v>
      </c>
      <c r="V117" t="s">
        <v>875</v>
      </c>
      <c r="W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G117">
        <v>0</v>
      </c>
      <c r="AH117">
        <v>0</v>
      </c>
      <c r="AI117">
        <v>0</v>
      </c>
      <c r="AJ117">
        <v>0</v>
      </c>
      <c r="AL117">
        <v>0</v>
      </c>
      <c r="AM117">
        <v>0</v>
      </c>
      <c r="AN117">
        <v>0</v>
      </c>
      <c r="AO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X117">
        <v>0</v>
      </c>
      <c r="AY117">
        <v>0</v>
      </c>
      <c r="AZ117">
        <v>0</v>
      </c>
      <c r="BB117">
        <v>0</v>
      </c>
      <c r="BC117">
        <v>0</v>
      </c>
      <c r="BD117">
        <v>0</v>
      </c>
      <c r="BF117">
        <v>0</v>
      </c>
      <c r="BG117">
        <v>0</v>
      </c>
      <c r="BH117">
        <v>567.25</v>
      </c>
      <c r="BI117">
        <v>0</v>
      </c>
      <c r="BL117">
        <v>567.25</v>
      </c>
      <c r="BN117" t="s">
        <v>876</v>
      </c>
      <c r="BO117">
        <v>0</v>
      </c>
      <c r="BP117">
        <v>0</v>
      </c>
      <c r="BQ117">
        <v>0</v>
      </c>
      <c r="BR117">
        <v>0</v>
      </c>
      <c r="BS117">
        <v>0</v>
      </c>
      <c r="BT117" t="s">
        <v>877</v>
      </c>
      <c r="BU117" t="s">
        <v>877</v>
      </c>
      <c r="BV117" t="s">
        <v>877</v>
      </c>
      <c r="BW117" t="s">
        <v>877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563.99</v>
      </c>
      <c r="CK117">
        <v>563.99</v>
      </c>
      <c r="CL117">
        <v>0</v>
      </c>
      <c r="CM117">
        <v>0</v>
      </c>
      <c r="CN117" t="s">
        <v>878</v>
      </c>
      <c r="CO117">
        <v>563.99</v>
      </c>
      <c r="CQ117">
        <v>563.99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Y117">
        <v>0</v>
      </c>
      <c r="CZ117">
        <v>0</v>
      </c>
      <c r="DA117">
        <v>0</v>
      </c>
      <c r="DB117">
        <v>0</v>
      </c>
      <c r="DD117">
        <v>0</v>
      </c>
      <c r="DE117">
        <v>0</v>
      </c>
      <c r="DF117">
        <v>0</v>
      </c>
      <c r="DG117">
        <v>0</v>
      </c>
      <c r="DI117">
        <v>0</v>
      </c>
      <c r="DJ117">
        <v>0</v>
      </c>
      <c r="DK117">
        <v>0</v>
      </c>
      <c r="DL117">
        <v>0</v>
      </c>
      <c r="DM117">
        <v>13.04</v>
      </c>
      <c r="DN117">
        <v>3.26</v>
      </c>
      <c r="DP117">
        <v>13.04</v>
      </c>
      <c r="DQ117">
        <v>0</v>
      </c>
      <c r="DR117">
        <v>0</v>
      </c>
      <c r="DT117">
        <v>0</v>
      </c>
      <c r="DU117">
        <v>0</v>
      </c>
      <c r="DV117">
        <v>0</v>
      </c>
      <c r="DX117">
        <v>0</v>
      </c>
      <c r="DY117">
        <v>0</v>
      </c>
      <c r="DZ117">
        <v>0</v>
      </c>
      <c r="EA117">
        <v>567.25</v>
      </c>
      <c r="ED117">
        <v>567.25</v>
      </c>
      <c r="EF117" t="s">
        <v>879</v>
      </c>
      <c r="EG117">
        <v>-1.1620999999999999E-2</v>
      </c>
      <c r="EH117">
        <v>0</v>
      </c>
      <c r="EI117">
        <v>0</v>
      </c>
      <c r="EJ117">
        <v>0</v>
      </c>
      <c r="EK117">
        <v>0</v>
      </c>
      <c r="EL117" t="s">
        <v>877</v>
      </c>
      <c r="EM117" t="s">
        <v>877</v>
      </c>
      <c r="EN117" t="s">
        <v>877</v>
      </c>
      <c r="EO117" t="s">
        <v>877</v>
      </c>
      <c r="FF117" t="s">
        <v>880</v>
      </c>
      <c r="GX117" t="s">
        <v>881</v>
      </c>
      <c r="HD117" t="s">
        <v>877</v>
      </c>
      <c r="HE117" t="s">
        <v>877</v>
      </c>
      <c r="HF117" t="s">
        <v>877</v>
      </c>
      <c r="HG117" t="s">
        <v>877</v>
      </c>
      <c r="HX117" t="s">
        <v>882</v>
      </c>
      <c r="JL117" t="s">
        <v>883</v>
      </c>
      <c r="JR117">
        <v>43954.6104003125</v>
      </c>
      <c r="JS117">
        <v>1</v>
      </c>
      <c r="JT117">
        <v>3</v>
      </c>
    </row>
    <row r="118" spans="1:280" x14ac:dyDescent="0.25">
      <c r="A118">
        <v>2024</v>
      </c>
      <c r="B118">
        <v>2024</v>
      </c>
      <c r="C118" t="s">
        <v>209</v>
      </c>
      <c r="D118" t="s">
        <v>210</v>
      </c>
      <c r="E118" t="s">
        <v>211</v>
      </c>
      <c r="G118">
        <v>2223</v>
      </c>
      <c r="H118">
        <v>12551445</v>
      </c>
      <c r="I118">
        <v>100000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14.3</v>
      </c>
      <c r="Q118">
        <v>2313478</v>
      </c>
      <c r="R118">
        <v>3995.8</v>
      </c>
      <c r="S118">
        <v>3995.8</v>
      </c>
      <c r="T118">
        <v>3995.8</v>
      </c>
      <c r="U118">
        <v>0</v>
      </c>
      <c r="V118" t="s">
        <v>875</v>
      </c>
      <c r="W118">
        <v>3995.8</v>
      </c>
      <c r="X118">
        <v>3995.8</v>
      </c>
      <c r="Y118">
        <v>3995.8</v>
      </c>
      <c r="Z118">
        <v>0</v>
      </c>
      <c r="AA118">
        <v>498</v>
      </c>
      <c r="AB118">
        <v>439.53800000000001</v>
      </c>
      <c r="AC118">
        <v>2.2999999999999998</v>
      </c>
      <c r="AD118">
        <v>775.6</v>
      </c>
      <c r="AE118">
        <v>387.8</v>
      </c>
      <c r="AF118">
        <v>775.6</v>
      </c>
      <c r="AG118">
        <v>775.6</v>
      </c>
      <c r="AH118">
        <v>0</v>
      </c>
      <c r="AI118">
        <v>2.7</v>
      </c>
      <c r="AJ118">
        <v>2.7</v>
      </c>
      <c r="AK118">
        <v>2.7</v>
      </c>
      <c r="AL118">
        <v>2.7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18</v>
      </c>
      <c r="AT118">
        <v>4.5</v>
      </c>
      <c r="AU118">
        <v>513.27</v>
      </c>
      <c r="AV118">
        <v>128.3175</v>
      </c>
      <c r="AW118">
        <v>513.27</v>
      </c>
      <c r="AX118">
        <v>513.27</v>
      </c>
      <c r="AY118">
        <v>0</v>
      </c>
      <c r="AZ118">
        <v>46.33</v>
      </c>
      <c r="BA118">
        <v>46.33</v>
      </c>
      <c r="BB118">
        <v>46.33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5015.4233000000004</v>
      </c>
      <c r="BI118">
        <v>5007.2855</v>
      </c>
      <c r="BJ118">
        <v>5015.4233000000004</v>
      </c>
      <c r="BK118">
        <v>5007.2855</v>
      </c>
      <c r="BL118">
        <v>5015.4233000000004</v>
      </c>
      <c r="BM118">
        <v>5015.4233000000004</v>
      </c>
      <c r="BN118" t="s">
        <v>876</v>
      </c>
      <c r="BO118">
        <v>0</v>
      </c>
      <c r="BP118">
        <v>0</v>
      </c>
      <c r="BQ118">
        <v>578.98</v>
      </c>
      <c r="BR118">
        <v>36</v>
      </c>
      <c r="BS118">
        <v>0.7</v>
      </c>
      <c r="BT118" t="s">
        <v>877</v>
      </c>
      <c r="BU118" t="s">
        <v>877</v>
      </c>
      <c r="BV118" t="s">
        <v>877</v>
      </c>
      <c r="BW118" t="s">
        <v>877</v>
      </c>
      <c r="BX118">
        <v>2223</v>
      </c>
      <c r="BY118">
        <v>11966102</v>
      </c>
      <c r="BZ118">
        <v>100000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14.3</v>
      </c>
      <c r="CH118">
        <v>2244390</v>
      </c>
      <c r="CI118">
        <v>4003.28</v>
      </c>
      <c r="CJ118">
        <v>4003.28</v>
      </c>
      <c r="CK118">
        <v>4003.28</v>
      </c>
      <c r="CL118">
        <v>0</v>
      </c>
      <c r="CM118">
        <v>0</v>
      </c>
      <c r="CN118" t="s">
        <v>878</v>
      </c>
      <c r="CO118">
        <v>4003.28</v>
      </c>
      <c r="CP118">
        <v>4003.28</v>
      </c>
      <c r="CQ118">
        <v>4003.28</v>
      </c>
      <c r="CR118">
        <v>0</v>
      </c>
      <c r="CS118">
        <v>488</v>
      </c>
      <c r="CT118">
        <v>440.36079999999998</v>
      </c>
      <c r="CU118">
        <v>2.2999999999999998</v>
      </c>
      <c r="CV118">
        <v>776.05</v>
      </c>
      <c r="CW118">
        <v>388.02499999999998</v>
      </c>
      <c r="CX118">
        <v>776.05</v>
      </c>
      <c r="CY118">
        <v>776.05</v>
      </c>
      <c r="CZ118">
        <v>0</v>
      </c>
      <c r="DA118">
        <v>2.0699999999999998</v>
      </c>
      <c r="DB118">
        <v>2.0699999999999998</v>
      </c>
      <c r="DC118">
        <v>2.0699999999999998</v>
      </c>
      <c r="DD118">
        <v>2.0699999999999998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18</v>
      </c>
      <c r="DL118">
        <v>4.5</v>
      </c>
      <c r="DM118">
        <v>514.23</v>
      </c>
      <c r="DN118">
        <v>128.5575</v>
      </c>
      <c r="DO118">
        <v>514.23</v>
      </c>
      <c r="DP118">
        <v>514.23</v>
      </c>
      <c r="DQ118">
        <v>0</v>
      </c>
      <c r="DR118">
        <v>46.33</v>
      </c>
      <c r="DS118">
        <v>46.33</v>
      </c>
      <c r="DT118">
        <v>46.33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5015.8783999999996</v>
      </c>
      <c r="EA118">
        <v>5015.4233000000004</v>
      </c>
      <c r="EB118">
        <v>5015.8783999999996</v>
      </c>
      <c r="EC118">
        <v>5015.4233000000004</v>
      </c>
      <c r="ED118">
        <v>5015.8783999999996</v>
      </c>
      <c r="EE118">
        <v>5015.8783999999996</v>
      </c>
      <c r="EF118" t="s">
        <v>879</v>
      </c>
      <c r="EG118">
        <v>-3.5769999999999999E-3</v>
      </c>
      <c r="EH118">
        <v>0</v>
      </c>
      <c r="EI118">
        <v>558.63</v>
      </c>
      <c r="EJ118">
        <v>37</v>
      </c>
      <c r="EK118">
        <v>0.7</v>
      </c>
      <c r="EL118" t="s">
        <v>877</v>
      </c>
      <c r="EM118" t="s">
        <v>877</v>
      </c>
      <c r="EN118" t="s">
        <v>877</v>
      </c>
      <c r="EO118" t="s">
        <v>877</v>
      </c>
      <c r="EP118">
        <v>2223</v>
      </c>
      <c r="EQ118">
        <v>11225908</v>
      </c>
      <c r="ER118" s="22">
        <v>119014</v>
      </c>
      <c r="ES118">
        <v>408951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14.3</v>
      </c>
      <c r="EZ118">
        <v>2194974</v>
      </c>
      <c r="FA118">
        <v>4018.44</v>
      </c>
      <c r="FB118">
        <v>4018.44</v>
      </c>
      <c r="FC118">
        <v>4018.44</v>
      </c>
      <c r="FD118">
        <v>0</v>
      </c>
      <c r="FE118">
        <v>0</v>
      </c>
      <c r="FF118" t="s">
        <v>880</v>
      </c>
      <c r="FG118">
        <v>4018.44</v>
      </c>
      <c r="FH118">
        <v>4018.44</v>
      </c>
      <c r="FI118">
        <v>4018.44</v>
      </c>
      <c r="FJ118">
        <v>0</v>
      </c>
      <c r="FK118">
        <v>483</v>
      </c>
      <c r="FL118">
        <v>442.02839999999998</v>
      </c>
      <c r="FM118">
        <v>2.2999999999999998</v>
      </c>
      <c r="FN118">
        <v>730.21</v>
      </c>
      <c r="FO118">
        <v>365.10500000000002</v>
      </c>
      <c r="FP118">
        <v>730.21</v>
      </c>
      <c r="FQ118">
        <v>730.21</v>
      </c>
      <c r="FR118">
        <v>0</v>
      </c>
      <c r="FS118">
        <v>5.15</v>
      </c>
      <c r="FT118">
        <v>5.15</v>
      </c>
      <c r="FU118">
        <v>5.15</v>
      </c>
      <c r="FV118">
        <v>5.15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13</v>
      </c>
      <c r="GD118">
        <v>3.25</v>
      </c>
      <c r="GE118">
        <v>533.1</v>
      </c>
      <c r="GF118">
        <v>133.27500000000001</v>
      </c>
      <c r="GG118">
        <v>533.1</v>
      </c>
      <c r="GH118">
        <v>533.1</v>
      </c>
      <c r="GI118">
        <v>0</v>
      </c>
      <c r="GJ118">
        <v>46.33</v>
      </c>
      <c r="GK118">
        <v>46.33</v>
      </c>
      <c r="GL118">
        <v>46.33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4995.0757000000003</v>
      </c>
      <c r="GS118">
        <v>5015.8783999999996</v>
      </c>
      <c r="GT118">
        <v>4995.0757000000003</v>
      </c>
      <c r="GU118">
        <v>5015.8783999999996</v>
      </c>
      <c r="GV118">
        <v>5015.8783999999996</v>
      </c>
      <c r="GW118">
        <v>5015.8783999999996</v>
      </c>
      <c r="GX118" t="s">
        <v>881</v>
      </c>
      <c r="GY118">
        <v>-5.1139999999999996E-3</v>
      </c>
      <c r="GZ118">
        <v>0</v>
      </c>
      <c r="HA118">
        <v>546.23</v>
      </c>
      <c r="HB118">
        <v>33</v>
      </c>
      <c r="HC118">
        <v>0.7</v>
      </c>
      <c r="HD118" t="s">
        <v>877</v>
      </c>
      <c r="HE118" t="s">
        <v>877</v>
      </c>
      <c r="HF118" t="s">
        <v>877</v>
      </c>
      <c r="HG118" t="s">
        <v>877</v>
      </c>
      <c r="HH118">
        <v>2223</v>
      </c>
      <c r="HI118">
        <v>10693571</v>
      </c>
      <c r="HJ118">
        <v>133271</v>
      </c>
      <c r="HK118">
        <v>386819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14.05</v>
      </c>
      <c r="HR118">
        <v>2131184</v>
      </c>
      <c r="HS118">
        <v>3998.12</v>
      </c>
      <c r="HT118">
        <v>3998.12</v>
      </c>
      <c r="HU118">
        <v>3998.12</v>
      </c>
      <c r="HV118">
        <v>0</v>
      </c>
      <c r="HW118">
        <v>0</v>
      </c>
      <c r="HX118" t="s">
        <v>882</v>
      </c>
      <c r="HY118">
        <v>3998.12</v>
      </c>
      <c r="HZ118">
        <v>3998.12</v>
      </c>
      <c r="IA118">
        <v>3998.12</v>
      </c>
      <c r="IB118">
        <v>0</v>
      </c>
      <c r="IC118">
        <v>473</v>
      </c>
      <c r="ID118">
        <v>439.79320000000001</v>
      </c>
      <c r="IE118">
        <v>2</v>
      </c>
      <c r="IF118">
        <v>707.52</v>
      </c>
      <c r="IG118">
        <v>353.76</v>
      </c>
      <c r="IH118">
        <v>707.52</v>
      </c>
      <c r="II118">
        <v>707.52</v>
      </c>
      <c r="IJ118">
        <v>0</v>
      </c>
      <c r="IK118">
        <v>2.88</v>
      </c>
      <c r="IL118">
        <v>2.88</v>
      </c>
      <c r="IM118">
        <v>2.88</v>
      </c>
      <c r="IN118">
        <v>2.88</v>
      </c>
      <c r="IO118">
        <v>0</v>
      </c>
      <c r="IP118">
        <v>0</v>
      </c>
      <c r="IQ118">
        <v>0</v>
      </c>
      <c r="IR118">
        <v>0</v>
      </c>
      <c r="IS118">
        <v>0</v>
      </c>
      <c r="IT118">
        <v>0</v>
      </c>
      <c r="IU118">
        <v>20</v>
      </c>
      <c r="IV118">
        <v>5</v>
      </c>
      <c r="IW118">
        <v>592.53</v>
      </c>
      <c r="IX118">
        <v>148.13249999999999</v>
      </c>
      <c r="IY118">
        <v>592.53</v>
      </c>
      <c r="IZ118">
        <v>592.53</v>
      </c>
      <c r="JA118">
        <v>0</v>
      </c>
      <c r="JB118">
        <v>45.39</v>
      </c>
      <c r="JC118">
        <v>45.39</v>
      </c>
      <c r="JD118">
        <v>45.39</v>
      </c>
      <c r="JE118">
        <v>0</v>
      </c>
      <c r="JF118">
        <v>0</v>
      </c>
      <c r="JG118">
        <v>0</v>
      </c>
      <c r="JH118">
        <v>0</v>
      </c>
      <c r="JI118">
        <v>0</v>
      </c>
      <c r="JJ118">
        <v>4995.0757000000003</v>
      </c>
      <c r="JK118">
        <v>4995.0757000000003</v>
      </c>
      <c r="JL118" t="s">
        <v>883</v>
      </c>
      <c r="JM118">
        <v>-5.921E-3</v>
      </c>
      <c r="JN118">
        <v>0</v>
      </c>
      <c r="JO118">
        <v>533.04999999999995</v>
      </c>
      <c r="JP118">
        <v>36</v>
      </c>
      <c r="JQ118">
        <v>0.7</v>
      </c>
      <c r="JR118">
        <v>43954.6104003125</v>
      </c>
      <c r="JS118">
        <v>1</v>
      </c>
      <c r="JT118">
        <v>2</v>
      </c>
    </row>
    <row r="119" spans="1:280" x14ac:dyDescent="0.25">
      <c r="A119">
        <v>2039</v>
      </c>
      <c r="B119">
        <v>2039</v>
      </c>
      <c r="C119" t="s">
        <v>212</v>
      </c>
      <c r="D119" t="s">
        <v>213</v>
      </c>
      <c r="E119" t="s">
        <v>214</v>
      </c>
      <c r="G119">
        <v>2025</v>
      </c>
      <c r="H119">
        <v>9500000</v>
      </c>
      <c r="I119">
        <v>35000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13.21</v>
      </c>
      <c r="Q119">
        <v>1850000</v>
      </c>
      <c r="R119">
        <v>2580</v>
      </c>
      <c r="S119">
        <v>2580</v>
      </c>
      <c r="T119">
        <v>2580</v>
      </c>
      <c r="U119">
        <v>0</v>
      </c>
      <c r="V119" t="s">
        <v>875</v>
      </c>
      <c r="W119">
        <v>2580</v>
      </c>
      <c r="X119">
        <v>2580</v>
      </c>
      <c r="Y119">
        <v>2580</v>
      </c>
      <c r="Z119">
        <v>0</v>
      </c>
      <c r="AA119">
        <v>400</v>
      </c>
      <c r="AB119">
        <v>283.8</v>
      </c>
      <c r="AC119">
        <v>27.8</v>
      </c>
      <c r="AD119">
        <v>300</v>
      </c>
      <c r="AE119">
        <v>150</v>
      </c>
      <c r="AF119">
        <v>300</v>
      </c>
      <c r="AG119">
        <v>300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17</v>
      </c>
      <c r="AT119">
        <v>4.25</v>
      </c>
      <c r="AU119">
        <v>614.39</v>
      </c>
      <c r="AV119">
        <v>153.5975</v>
      </c>
      <c r="AW119">
        <v>614.39</v>
      </c>
      <c r="AX119">
        <v>614.39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3119.3247000000001</v>
      </c>
      <c r="BI119">
        <v>3200.4475000000002</v>
      </c>
      <c r="BJ119">
        <v>3213.0347000000002</v>
      </c>
      <c r="BK119">
        <v>3200.4475000000002</v>
      </c>
      <c r="BL119">
        <v>3200.4475000000002</v>
      </c>
      <c r="BM119">
        <v>3213.0347000000002</v>
      </c>
      <c r="BN119" t="s">
        <v>876</v>
      </c>
      <c r="BO119">
        <v>-1.291E-3</v>
      </c>
      <c r="BP119">
        <v>0</v>
      </c>
      <c r="BQ119">
        <v>717.05</v>
      </c>
      <c r="BR119">
        <v>54</v>
      </c>
      <c r="BS119">
        <v>0.7</v>
      </c>
      <c r="BT119" t="s">
        <v>877</v>
      </c>
      <c r="BU119" t="s">
        <v>877</v>
      </c>
      <c r="BV119" t="s">
        <v>877</v>
      </c>
      <c r="BW119" t="s">
        <v>877</v>
      </c>
      <c r="BX119">
        <v>2025</v>
      </c>
      <c r="BY119">
        <v>9250000</v>
      </c>
      <c r="BZ119">
        <v>35000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13.21</v>
      </c>
      <c r="CH119">
        <v>1670000</v>
      </c>
      <c r="CI119">
        <v>2501.33</v>
      </c>
      <c r="CJ119">
        <v>2589.77</v>
      </c>
      <c r="CK119">
        <v>2501.33</v>
      </c>
      <c r="CL119">
        <v>88.44</v>
      </c>
      <c r="CM119">
        <v>0</v>
      </c>
      <c r="CN119" t="s">
        <v>878</v>
      </c>
      <c r="CO119">
        <v>2501.33</v>
      </c>
      <c r="CP119">
        <v>2589.77</v>
      </c>
      <c r="CQ119">
        <v>2501.33</v>
      </c>
      <c r="CR119">
        <v>88.44</v>
      </c>
      <c r="CS119">
        <v>425</v>
      </c>
      <c r="CT119">
        <v>284.87470000000002</v>
      </c>
      <c r="CU119">
        <v>27.8</v>
      </c>
      <c r="CV119">
        <v>304.32</v>
      </c>
      <c r="CW119">
        <v>152.16</v>
      </c>
      <c r="CX119">
        <v>304.32</v>
      </c>
      <c r="CY119">
        <v>304.32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17</v>
      </c>
      <c r="DL119">
        <v>4.25</v>
      </c>
      <c r="DM119">
        <v>595.64</v>
      </c>
      <c r="DN119">
        <v>148.91</v>
      </c>
      <c r="DO119">
        <v>616.72</v>
      </c>
      <c r="DP119">
        <v>595.64</v>
      </c>
      <c r="DQ119">
        <v>21.08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3086.2669999999998</v>
      </c>
      <c r="EA119">
        <v>3119.3247000000001</v>
      </c>
      <c r="EB119">
        <v>3171.8969999999999</v>
      </c>
      <c r="EC119">
        <v>3213.0347000000002</v>
      </c>
      <c r="ED119">
        <v>3119.3247000000001</v>
      </c>
      <c r="EE119">
        <v>3213.0347000000002</v>
      </c>
      <c r="EF119" t="s">
        <v>879</v>
      </c>
      <c r="EG119">
        <v>-8.6600000000000002E-4</v>
      </c>
      <c r="EH119">
        <v>0</v>
      </c>
      <c r="EI119">
        <v>644.29</v>
      </c>
      <c r="EJ119">
        <v>48</v>
      </c>
      <c r="EK119">
        <v>0.7</v>
      </c>
      <c r="EL119" t="s">
        <v>877</v>
      </c>
      <c r="EM119" t="s">
        <v>877</v>
      </c>
      <c r="EN119" t="s">
        <v>877</v>
      </c>
      <c r="EO119" t="s">
        <v>877</v>
      </c>
      <c r="EP119">
        <v>2025</v>
      </c>
      <c r="EQ119">
        <v>8807064</v>
      </c>
      <c r="ER119" s="22">
        <v>28261</v>
      </c>
      <c r="ES119">
        <v>259947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13.21</v>
      </c>
      <c r="EZ119">
        <v>1783624</v>
      </c>
      <c r="FA119">
        <v>2483.6999999999998</v>
      </c>
      <c r="FB119">
        <v>2564.1999999999998</v>
      </c>
      <c r="FC119">
        <v>2483.6999999999998</v>
      </c>
      <c r="FD119">
        <v>80.5</v>
      </c>
      <c r="FE119">
        <v>0</v>
      </c>
      <c r="FF119" t="s">
        <v>880</v>
      </c>
      <c r="FG119">
        <v>2483.6999999999998</v>
      </c>
      <c r="FH119">
        <v>2564.1999999999998</v>
      </c>
      <c r="FI119">
        <v>2483.6999999999998</v>
      </c>
      <c r="FJ119">
        <v>80.5</v>
      </c>
      <c r="FK119">
        <v>384</v>
      </c>
      <c r="FL119">
        <v>282.06200000000001</v>
      </c>
      <c r="FM119">
        <v>27.8</v>
      </c>
      <c r="FN119">
        <v>275.60000000000002</v>
      </c>
      <c r="FO119">
        <v>137.80000000000001</v>
      </c>
      <c r="FP119">
        <v>275.60000000000002</v>
      </c>
      <c r="FQ119">
        <v>275.60000000000002</v>
      </c>
      <c r="FR119">
        <v>0</v>
      </c>
      <c r="FS119">
        <v>0</v>
      </c>
      <c r="FT119">
        <v>0</v>
      </c>
      <c r="FU119">
        <v>0.23</v>
      </c>
      <c r="FV119">
        <v>0</v>
      </c>
      <c r="FW119">
        <v>0.23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15</v>
      </c>
      <c r="GD119">
        <v>3.75</v>
      </c>
      <c r="GE119">
        <v>604.62</v>
      </c>
      <c r="GF119">
        <v>151.155</v>
      </c>
      <c r="GG119">
        <v>624.22</v>
      </c>
      <c r="GH119">
        <v>604.62</v>
      </c>
      <c r="GI119">
        <v>19.600000000000001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3101.6318999999999</v>
      </c>
      <c r="GS119">
        <v>3086.2669999999998</v>
      </c>
      <c r="GT119">
        <v>3192.0319</v>
      </c>
      <c r="GU119">
        <v>3171.8969999999999</v>
      </c>
      <c r="GV119">
        <v>3101.6318999999999</v>
      </c>
      <c r="GW119">
        <v>3192.0319</v>
      </c>
      <c r="GX119" t="s">
        <v>881</v>
      </c>
      <c r="GY119">
        <v>0</v>
      </c>
      <c r="GZ119">
        <v>0</v>
      </c>
      <c r="HA119">
        <v>695.59</v>
      </c>
      <c r="HB119">
        <v>56</v>
      </c>
      <c r="HC119">
        <v>0.7</v>
      </c>
      <c r="HD119" t="s">
        <v>877</v>
      </c>
      <c r="HE119" t="s">
        <v>877</v>
      </c>
      <c r="HF119" t="s">
        <v>877</v>
      </c>
      <c r="HG119" t="s">
        <v>877</v>
      </c>
      <c r="HH119">
        <v>2025</v>
      </c>
      <c r="HI119">
        <v>8409263</v>
      </c>
      <c r="HJ119">
        <v>33885</v>
      </c>
      <c r="HK119">
        <v>251530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12.32</v>
      </c>
      <c r="HR119">
        <v>1692209</v>
      </c>
      <c r="HS119">
        <v>2507.75</v>
      </c>
      <c r="HT119">
        <v>2592.79</v>
      </c>
      <c r="HU119">
        <v>2507.75</v>
      </c>
      <c r="HV119">
        <v>85.04</v>
      </c>
      <c r="HW119">
        <v>0</v>
      </c>
      <c r="HX119" t="s">
        <v>882</v>
      </c>
      <c r="HY119">
        <v>2507.75</v>
      </c>
      <c r="HZ119">
        <v>2592.79</v>
      </c>
      <c r="IA119">
        <v>2507.75</v>
      </c>
      <c r="IB119">
        <v>85.04</v>
      </c>
      <c r="IC119">
        <v>391</v>
      </c>
      <c r="ID119">
        <v>285.20690000000002</v>
      </c>
      <c r="IE119">
        <v>30.3</v>
      </c>
      <c r="IF119">
        <v>297.33</v>
      </c>
      <c r="IG119">
        <v>148.66499999999999</v>
      </c>
      <c r="IH119">
        <v>297.52</v>
      </c>
      <c r="II119">
        <v>297.33</v>
      </c>
      <c r="IJ119">
        <v>0.19</v>
      </c>
      <c r="IK119">
        <v>0</v>
      </c>
      <c r="IL119">
        <v>0</v>
      </c>
      <c r="IM119">
        <v>1.01</v>
      </c>
      <c r="IN119">
        <v>0</v>
      </c>
      <c r="IO119">
        <v>1.01</v>
      </c>
      <c r="IP119">
        <v>0</v>
      </c>
      <c r="IQ119">
        <v>0</v>
      </c>
      <c r="IR119">
        <v>0</v>
      </c>
      <c r="IS119">
        <v>0</v>
      </c>
      <c r="IT119">
        <v>0</v>
      </c>
      <c r="IU119">
        <v>17</v>
      </c>
      <c r="IV119">
        <v>4.25</v>
      </c>
      <c r="IW119">
        <v>501.84</v>
      </c>
      <c r="IX119">
        <v>125.46</v>
      </c>
      <c r="IY119">
        <v>518.86</v>
      </c>
      <c r="IZ119">
        <v>501.84</v>
      </c>
      <c r="JA119">
        <v>17.02</v>
      </c>
      <c r="JB119">
        <v>0</v>
      </c>
      <c r="JC119">
        <v>0</v>
      </c>
      <c r="JD119">
        <v>0</v>
      </c>
      <c r="JE119">
        <v>0</v>
      </c>
      <c r="JF119">
        <v>0</v>
      </c>
      <c r="JG119">
        <v>0</v>
      </c>
      <c r="JH119">
        <v>0</v>
      </c>
      <c r="JI119">
        <v>0</v>
      </c>
      <c r="JJ119">
        <v>3101.6318999999999</v>
      </c>
      <c r="JK119">
        <v>3192.0319</v>
      </c>
      <c r="JL119" t="s">
        <v>883</v>
      </c>
      <c r="JM119">
        <v>-2.313E-3</v>
      </c>
      <c r="JN119">
        <v>0</v>
      </c>
      <c r="JO119">
        <v>652.66</v>
      </c>
      <c r="JP119">
        <v>51</v>
      </c>
      <c r="JQ119">
        <v>0.7</v>
      </c>
      <c r="JR119">
        <v>43954.6104003125</v>
      </c>
      <c r="JS119">
        <v>1</v>
      </c>
      <c r="JT119">
        <v>2</v>
      </c>
    </row>
    <row r="120" spans="1:280" x14ac:dyDescent="0.25">
      <c r="A120">
        <v>3247</v>
      </c>
      <c r="B120">
        <v>2039</v>
      </c>
      <c r="D120" t="s">
        <v>213</v>
      </c>
      <c r="E120" t="s">
        <v>214</v>
      </c>
      <c r="F120" t="s">
        <v>926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T120">
        <v>0</v>
      </c>
      <c r="U120">
        <v>0</v>
      </c>
      <c r="V120" t="s">
        <v>875</v>
      </c>
      <c r="W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G120">
        <v>0</v>
      </c>
      <c r="AH120">
        <v>0</v>
      </c>
      <c r="AI120">
        <v>0</v>
      </c>
      <c r="AJ120">
        <v>0</v>
      </c>
      <c r="AL120">
        <v>0</v>
      </c>
      <c r="AM120">
        <v>0</v>
      </c>
      <c r="AN120">
        <v>0</v>
      </c>
      <c r="AO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X120">
        <v>0</v>
      </c>
      <c r="AY120">
        <v>0</v>
      </c>
      <c r="AZ120">
        <v>0</v>
      </c>
      <c r="BB120">
        <v>0</v>
      </c>
      <c r="BC120">
        <v>0</v>
      </c>
      <c r="BD120">
        <v>0</v>
      </c>
      <c r="BF120">
        <v>0</v>
      </c>
      <c r="BG120">
        <v>0</v>
      </c>
      <c r="BH120">
        <v>93.71</v>
      </c>
      <c r="BI120">
        <v>0</v>
      </c>
      <c r="BL120">
        <v>93.71</v>
      </c>
      <c r="BN120" t="s">
        <v>876</v>
      </c>
      <c r="BO120">
        <v>0</v>
      </c>
      <c r="BP120">
        <v>0</v>
      </c>
      <c r="BQ120">
        <v>0</v>
      </c>
      <c r="BR120">
        <v>0</v>
      </c>
      <c r="BS120">
        <v>0</v>
      </c>
      <c r="BT120" t="s">
        <v>877</v>
      </c>
      <c r="BU120" t="s">
        <v>877</v>
      </c>
      <c r="BV120" t="s">
        <v>877</v>
      </c>
      <c r="BW120" t="s">
        <v>877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88.44</v>
      </c>
      <c r="CK120">
        <v>88.44</v>
      </c>
      <c r="CL120">
        <v>0</v>
      </c>
      <c r="CM120">
        <v>0</v>
      </c>
      <c r="CN120" t="s">
        <v>878</v>
      </c>
      <c r="CO120">
        <v>88.44</v>
      </c>
      <c r="CQ120">
        <v>88.44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Y120">
        <v>0</v>
      </c>
      <c r="CZ120">
        <v>0</v>
      </c>
      <c r="DA120">
        <v>0</v>
      </c>
      <c r="DB120">
        <v>0</v>
      </c>
      <c r="DD120">
        <v>0</v>
      </c>
      <c r="DE120">
        <v>0</v>
      </c>
      <c r="DF120">
        <v>0</v>
      </c>
      <c r="DG120">
        <v>0</v>
      </c>
      <c r="DI120">
        <v>0</v>
      </c>
      <c r="DJ120">
        <v>0</v>
      </c>
      <c r="DK120">
        <v>0</v>
      </c>
      <c r="DL120">
        <v>0</v>
      </c>
      <c r="DM120">
        <v>21.08</v>
      </c>
      <c r="DN120">
        <v>5.27</v>
      </c>
      <c r="DP120">
        <v>21.08</v>
      </c>
      <c r="DQ120">
        <v>0</v>
      </c>
      <c r="DR120">
        <v>0</v>
      </c>
      <c r="DT120">
        <v>0</v>
      </c>
      <c r="DU120">
        <v>0</v>
      </c>
      <c r="DV120">
        <v>0</v>
      </c>
      <c r="DX120">
        <v>0</v>
      </c>
      <c r="DY120">
        <v>0</v>
      </c>
      <c r="DZ120">
        <v>85.63</v>
      </c>
      <c r="EA120">
        <v>93.71</v>
      </c>
      <c r="ED120">
        <v>93.71</v>
      </c>
      <c r="EF120" t="s">
        <v>879</v>
      </c>
      <c r="EG120">
        <v>-8.6600000000000002E-4</v>
      </c>
      <c r="EH120">
        <v>0</v>
      </c>
      <c r="EI120">
        <v>0</v>
      </c>
      <c r="EJ120">
        <v>0</v>
      </c>
      <c r="EK120">
        <v>0</v>
      </c>
      <c r="EL120" t="s">
        <v>877</v>
      </c>
      <c r="EM120" t="s">
        <v>877</v>
      </c>
      <c r="EN120" t="s">
        <v>877</v>
      </c>
      <c r="EO120" t="s">
        <v>877</v>
      </c>
      <c r="EQ120">
        <v>0</v>
      </c>
      <c r="ER120" s="22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80.5</v>
      </c>
      <c r="FC120">
        <v>80.5</v>
      </c>
      <c r="FD120">
        <v>0</v>
      </c>
      <c r="FE120">
        <v>0</v>
      </c>
      <c r="FF120" t="s">
        <v>880</v>
      </c>
      <c r="FG120">
        <v>80.5</v>
      </c>
      <c r="FI120">
        <v>80.5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Q120">
        <v>0</v>
      </c>
      <c r="FR120">
        <v>0</v>
      </c>
      <c r="FS120">
        <v>0.23</v>
      </c>
      <c r="FT120">
        <v>0.23</v>
      </c>
      <c r="FV120">
        <v>0.23</v>
      </c>
      <c r="FW120">
        <v>0</v>
      </c>
      <c r="FX120">
        <v>0</v>
      </c>
      <c r="FY120">
        <v>0</v>
      </c>
      <c r="GA120">
        <v>0</v>
      </c>
      <c r="GB120">
        <v>0</v>
      </c>
      <c r="GC120">
        <v>0</v>
      </c>
      <c r="GD120">
        <v>0</v>
      </c>
      <c r="GE120">
        <v>19.600000000000001</v>
      </c>
      <c r="GF120">
        <v>4.9000000000000004</v>
      </c>
      <c r="GH120">
        <v>19.600000000000001</v>
      </c>
      <c r="GI120">
        <v>0</v>
      </c>
      <c r="GJ120">
        <v>0</v>
      </c>
      <c r="GL120">
        <v>0</v>
      </c>
      <c r="GM120">
        <v>0</v>
      </c>
      <c r="GN120">
        <v>0</v>
      </c>
      <c r="GP120">
        <v>0</v>
      </c>
      <c r="GQ120">
        <v>0</v>
      </c>
      <c r="GR120">
        <v>90.4</v>
      </c>
      <c r="GS120">
        <v>85.63</v>
      </c>
      <c r="GV120">
        <v>90.4</v>
      </c>
      <c r="GX120" t="s">
        <v>881</v>
      </c>
      <c r="GY120">
        <v>0</v>
      </c>
      <c r="GZ120">
        <v>0</v>
      </c>
      <c r="HA120">
        <v>0</v>
      </c>
      <c r="HB120">
        <v>0</v>
      </c>
      <c r="HC120">
        <v>0</v>
      </c>
      <c r="HD120" t="s">
        <v>877</v>
      </c>
      <c r="HE120" t="s">
        <v>877</v>
      </c>
      <c r="HF120" t="s">
        <v>877</v>
      </c>
      <c r="HG120" t="s">
        <v>877</v>
      </c>
      <c r="HI120">
        <v>0</v>
      </c>
      <c r="HJ120">
        <v>0</v>
      </c>
      <c r="HK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>
        <v>0</v>
      </c>
      <c r="HS120">
        <v>85.04</v>
      </c>
      <c r="HU120">
        <v>85.04</v>
      </c>
      <c r="HV120">
        <v>0</v>
      </c>
      <c r="HW120">
        <v>0</v>
      </c>
      <c r="HX120" t="s">
        <v>882</v>
      </c>
      <c r="HY120">
        <v>85.04</v>
      </c>
      <c r="IA120">
        <v>85.04</v>
      </c>
      <c r="IB120">
        <v>0</v>
      </c>
      <c r="IC120">
        <v>0</v>
      </c>
      <c r="ID120">
        <v>0</v>
      </c>
      <c r="IE120">
        <v>0</v>
      </c>
      <c r="IF120">
        <v>0.19</v>
      </c>
      <c r="IG120">
        <v>9.5000000000000001E-2</v>
      </c>
      <c r="II120">
        <v>0.19</v>
      </c>
      <c r="IJ120">
        <v>0</v>
      </c>
      <c r="IK120">
        <v>1.01</v>
      </c>
      <c r="IL120">
        <v>1.01</v>
      </c>
      <c r="IN120">
        <v>1.01</v>
      </c>
      <c r="IO120">
        <v>0</v>
      </c>
      <c r="IP120">
        <v>0</v>
      </c>
      <c r="IQ120">
        <v>0</v>
      </c>
      <c r="IS120">
        <v>0</v>
      </c>
      <c r="IT120">
        <v>0</v>
      </c>
      <c r="IU120">
        <v>0</v>
      </c>
      <c r="IV120">
        <v>0</v>
      </c>
      <c r="IW120">
        <v>17.02</v>
      </c>
      <c r="IX120">
        <v>4.2549999999999999</v>
      </c>
      <c r="IZ120">
        <v>17.02</v>
      </c>
      <c r="JA120">
        <v>0</v>
      </c>
      <c r="JB120">
        <v>0</v>
      </c>
      <c r="JD120">
        <v>0</v>
      </c>
      <c r="JE120">
        <v>0</v>
      </c>
      <c r="JF120">
        <v>0</v>
      </c>
      <c r="JH120">
        <v>0</v>
      </c>
      <c r="JI120">
        <v>0</v>
      </c>
      <c r="JJ120">
        <v>90.4</v>
      </c>
      <c r="JL120" t="s">
        <v>883</v>
      </c>
      <c r="JM120">
        <v>0</v>
      </c>
      <c r="JN120">
        <v>0</v>
      </c>
      <c r="JO120">
        <v>0</v>
      </c>
      <c r="JP120">
        <v>0</v>
      </c>
      <c r="JQ120">
        <v>0</v>
      </c>
      <c r="JR120">
        <v>43954.6104003125</v>
      </c>
      <c r="JS120">
        <v>1</v>
      </c>
      <c r="JT120">
        <v>3</v>
      </c>
    </row>
    <row r="121" spans="1:280" x14ac:dyDescent="0.25">
      <c r="A121">
        <v>2041</v>
      </c>
      <c r="B121">
        <v>2041</v>
      </c>
      <c r="C121" t="s">
        <v>215</v>
      </c>
      <c r="D121" t="s">
        <v>213</v>
      </c>
      <c r="E121" t="s">
        <v>216</v>
      </c>
      <c r="G121">
        <v>2025</v>
      </c>
      <c r="H121">
        <v>15368667</v>
      </c>
      <c r="I121">
        <v>30000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11.27</v>
      </c>
      <c r="Q121">
        <v>1152305</v>
      </c>
      <c r="R121">
        <v>2828</v>
      </c>
      <c r="S121">
        <v>2828</v>
      </c>
      <c r="T121">
        <v>2828</v>
      </c>
      <c r="U121">
        <v>0</v>
      </c>
      <c r="V121" t="s">
        <v>875</v>
      </c>
      <c r="W121">
        <v>2828</v>
      </c>
      <c r="X121">
        <v>2828</v>
      </c>
      <c r="Y121">
        <v>2828</v>
      </c>
      <c r="Z121">
        <v>0</v>
      </c>
      <c r="AA121">
        <v>342</v>
      </c>
      <c r="AB121">
        <v>311.08</v>
      </c>
      <c r="AC121">
        <v>1.9</v>
      </c>
      <c r="AD121">
        <v>40</v>
      </c>
      <c r="AE121">
        <v>20</v>
      </c>
      <c r="AF121">
        <v>40</v>
      </c>
      <c r="AG121">
        <v>40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7</v>
      </c>
      <c r="AT121">
        <v>1.75</v>
      </c>
      <c r="AU121">
        <v>584.01</v>
      </c>
      <c r="AV121">
        <v>146.0025</v>
      </c>
      <c r="AW121">
        <v>584.01</v>
      </c>
      <c r="AX121">
        <v>584.01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3269.8364000000001</v>
      </c>
      <c r="BI121">
        <v>3308.7325000000001</v>
      </c>
      <c r="BJ121">
        <v>3269.8364000000001</v>
      </c>
      <c r="BK121">
        <v>3308.7325000000001</v>
      </c>
      <c r="BL121">
        <v>3308.7325000000001</v>
      </c>
      <c r="BM121">
        <v>3308.7325000000001</v>
      </c>
      <c r="BN121" t="s">
        <v>876</v>
      </c>
      <c r="BO121">
        <v>-4.7860000000000003E-3</v>
      </c>
      <c r="BP121">
        <v>0</v>
      </c>
      <c r="BQ121">
        <v>407.46</v>
      </c>
      <c r="BR121">
        <v>12</v>
      </c>
      <c r="BS121">
        <v>0.7</v>
      </c>
      <c r="BT121" t="s">
        <v>877</v>
      </c>
      <c r="BU121" t="s">
        <v>877</v>
      </c>
      <c r="BV121" t="s">
        <v>877</v>
      </c>
      <c r="BW121" t="s">
        <v>877</v>
      </c>
      <c r="BX121">
        <v>2025</v>
      </c>
      <c r="BY121">
        <v>14777565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11.27</v>
      </c>
      <c r="CH121">
        <v>1118742</v>
      </c>
      <c r="CI121">
        <v>2796.99</v>
      </c>
      <c r="CJ121">
        <v>2796.99</v>
      </c>
      <c r="CK121">
        <v>2796.99</v>
      </c>
      <c r="CL121">
        <v>0</v>
      </c>
      <c r="CM121">
        <v>0</v>
      </c>
      <c r="CN121" t="s">
        <v>878</v>
      </c>
      <c r="CO121">
        <v>2796.99</v>
      </c>
      <c r="CP121">
        <v>2796.99</v>
      </c>
      <c r="CQ121">
        <v>2796.99</v>
      </c>
      <c r="CR121">
        <v>0</v>
      </c>
      <c r="CS121">
        <v>338</v>
      </c>
      <c r="CT121">
        <v>307.66890000000001</v>
      </c>
      <c r="CU121">
        <v>1.9</v>
      </c>
      <c r="CV121">
        <v>34.25</v>
      </c>
      <c r="CW121">
        <v>17.125</v>
      </c>
      <c r="CX121">
        <v>34.25</v>
      </c>
      <c r="CY121">
        <v>34.25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7</v>
      </c>
      <c r="DL121">
        <v>1.75</v>
      </c>
      <c r="DM121">
        <v>577.61</v>
      </c>
      <c r="DN121">
        <v>144.4025</v>
      </c>
      <c r="DO121">
        <v>577.61</v>
      </c>
      <c r="DP121">
        <v>577.61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3307.4594000000002</v>
      </c>
      <c r="EA121">
        <v>3269.8364000000001</v>
      </c>
      <c r="EB121">
        <v>3307.4594000000002</v>
      </c>
      <c r="EC121">
        <v>3269.8364000000001</v>
      </c>
      <c r="ED121">
        <v>3307.4594000000002</v>
      </c>
      <c r="EE121">
        <v>3307.4594000000002</v>
      </c>
      <c r="EF121" t="s">
        <v>879</v>
      </c>
      <c r="EG121">
        <v>-7.4229999999999999E-3</v>
      </c>
      <c r="EH121">
        <v>0</v>
      </c>
      <c r="EI121">
        <v>397.01</v>
      </c>
      <c r="EJ121">
        <v>11</v>
      </c>
      <c r="EK121">
        <v>0.7</v>
      </c>
      <c r="EL121" t="s">
        <v>877</v>
      </c>
      <c r="EM121" t="s">
        <v>877</v>
      </c>
      <c r="EN121" t="s">
        <v>877</v>
      </c>
      <c r="EO121" t="s">
        <v>877</v>
      </c>
      <c r="EP121">
        <v>2025</v>
      </c>
      <c r="EQ121">
        <v>13683560</v>
      </c>
      <c r="ER121" s="22">
        <v>31424</v>
      </c>
      <c r="ES121">
        <v>282676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11.27</v>
      </c>
      <c r="EZ121">
        <v>987173</v>
      </c>
      <c r="FA121">
        <v>2851.54</v>
      </c>
      <c r="FB121">
        <v>2851.54</v>
      </c>
      <c r="FC121">
        <v>2851.54</v>
      </c>
      <c r="FD121">
        <v>0</v>
      </c>
      <c r="FE121">
        <v>0</v>
      </c>
      <c r="FF121" t="s">
        <v>880</v>
      </c>
      <c r="FG121">
        <v>2851.54</v>
      </c>
      <c r="FH121">
        <v>2851.54</v>
      </c>
      <c r="FI121">
        <v>2851.54</v>
      </c>
      <c r="FJ121">
        <v>0</v>
      </c>
      <c r="FK121">
        <v>335</v>
      </c>
      <c r="FL121">
        <v>313.6694</v>
      </c>
      <c r="FM121">
        <v>1.9</v>
      </c>
      <c r="FN121">
        <v>32.17</v>
      </c>
      <c r="FO121">
        <v>16.085000000000001</v>
      </c>
      <c r="FP121">
        <v>32.17</v>
      </c>
      <c r="FQ121">
        <v>32.17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14</v>
      </c>
      <c r="GD121">
        <v>3.5</v>
      </c>
      <c r="GE121">
        <v>483.06</v>
      </c>
      <c r="GF121">
        <v>120.765</v>
      </c>
      <c r="GG121">
        <v>483.06</v>
      </c>
      <c r="GH121">
        <v>483.06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3331.8278</v>
      </c>
      <c r="GS121">
        <v>3307.4594000000002</v>
      </c>
      <c r="GT121">
        <v>3331.8278</v>
      </c>
      <c r="GU121">
        <v>3307.4594000000002</v>
      </c>
      <c r="GV121">
        <v>3331.8278</v>
      </c>
      <c r="GW121">
        <v>3331.8278</v>
      </c>
      <c r="GX121" t="s">
        <v>881</v>
      </c>
      <c r="GY121">
        <v>-8.1650000000000004E-3</v>
      </c>
      <c r="GZ121">
        <v>0</v>
      </c>
      <c r="HA121">
        <v>346.19</v>
      </c>
      <c r="HB121">
        <v>7</v>
      </c>
      <c r="HC121">
        <v>0.7</v>
      </c>
      <c r="HD121" t="s">
        <v>877</v>
      </c>
      <c r="HE121" t="s">
        <v>877</v>
      </c>
      <c r="HF121" t="s">
        <v>877</v>
      </c>
      <c r="HG121" t="s">
        <v>877</v>
      </c>
      <c r="HH121">
        <v>2025</v>
      </c>
      <c r="HI121">
        <v>13382432</v>
      </c>
      <c r="HJ121">
        <v>36504</v>
      </c>
      <c r="HK121">
        <v>138155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11.58</v>
      </c>
      <c r="HR121">
        <v>977724</v>
      </c>
      <c r="HS121">
        <v>2884.98</v>
      </c>
      <c r="HT121">
        <v>2884.98</v>
      </c>
      <c r="HU121">
        <v>2884.98</v>
      </c>
      <c r="HV121">
        <v>0</v>
      </c>
      <c r="HW121">
        <v>0</v>
      </c>
      <c r="HX121" t="s">
        <v>882</v>
      </c>
      <c r="HY121">
        <v>2884.98</v>
      </c>
      <c r="HZ121">
        <v>2884.98</v>
      </c>
      <c r="IA121">
        <v>2884.98</v>
      </c>
      <c r="IB121">
        <v>0</v>
      </c>
      <c r="IC121">
        <v>343</v>
      </c>
      <c r="ID121">
        <v>317.34780000000001</v>
      </c>
      <c r="IE121">
        <v>1.8</v>
      </c>
      <c r="IF121">
        <v>32.25</v>
      </c>
      <c r="IG121">
        <v>16.125</v>
      </c>
      <c r="IH121">
        <v>32.25</v>
      </c>
      <c r="II121">
        <v>32.25</v>
      </c>
      <c r="IJ121">
        <v>0</v>
      </c>
      <c r="IK121">
        <v>0</v>
      </c>
      <c r="IL121">
        <v>0</v>
      </c>
      <c r="IM121">
        <v>0</v>
      </c>
      <c r="IN121">
        <v>0</v>
      </c>
      <c r="IO121">
        <v>0</v>
      </c>
      <c r="IP121">
        <v>0</v>
      </c>
      <c r="IQ121">
        <v>0</v>
      </c>
      <c r="IR121">
        <v>0</v>
      </c>
      <c r="IS121">
        <v>0</v>
      </c>
      <c r="IT121">
        <v>0</v>
      </c>
      <c r="IU121">
        <v>10</v>
      </c>
      <c r="IV121">
        <v>2.5</v>
      </c>
      <c r="IW121">
        <v>436.3</v>
      </c>
      <c r="IX121">
        <v>109.075</v>
      </c>
      <c r="IY121">
        <v>436.3</v>
      </c>
      <c r="IZ121">
        <v>436.3</v>
      </c>
      <c r="JA121">
        <v>0</v>
      </c>
      <c r="JB121">
        <v>0</v>
      </c>
      <c r="JC121">
        <v>0</v>
      </c>
      <c r="JD121">
        <v>0</v>
      </c>
      <c r="JE121">
        <v>0</v>
      </c>
      <c r="JF121">
        <v>0</v>
      </c>
      <c r="JG121">
        <v>0</v>
      </c>
      <c r="JH121">
        <v>0</v>
      </c>
      <c r="JI121">
        <v>0</v>
      </c>
      <c r="JJ121">
        <v>3331.8278</v>
      </c>
      <c r="JK121">
        <v>3331.8278</v>
      </c>
      <c r="JL121" t="s">
        <v>883</v>
      </c>
      <c r="JM121">
        <v>-9.6310000000000007E-3</v>
      </c>
      <c r="JN121">
        <v>0</v>
      </c>
      <c r="JO121">
        <v>338.9</v>
      </c>
      <c r="JP121">
        <v>7</v>
      </c>
      <c r="JQ121">
        <v>0.7</v>
      </c>
      <c r="JR121">
        <v>43954.6104003125</v>
      </c>
      <c r="JS121">
        <v>1</v>
      </c>
      <c r="JT121">
        <v>2</v>
      </c>
    </row>
    <row r="122" spans="1:280" x14ac:dyDescent="0.25">
      <c r="A122">
        <v>2042</v>
      </c>
      <c r="B122">
        <v>2042</v>
      </c>
      <c r="C122" t="s">
        <v>217</v>
      </c>
      <c r="D122" t="s">
        <v>213</v>
      </c>
      <c r="E122" t="s">
        <v>218</v>
      </c>
      <c r="G122">
        <v>2025</v>
      </c>
      <c r="H122">
        <v>12718903</v>
      </c>
      <c r="I122">
        <v>25000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12.41</v>
      </c>
      <c r="Q122">
        <v>2584058</v>
      </c>
      <c r="R122">
        <v>4879.8999999999996</v>
      </c>
      <c r="S122">
        <v>4879.8999999999996</v>
      </c>
      <c r="T122">
        <v>4879.8999999999996</v>
      </c>
      <c r="U122">
        <v>0</v>
      </c>
      <c r="V122" t="s">
        <v>875</v>
      </c>
      <c r="W122">
        <v>4879.8999999999996</v>
      </c>
      <c r="X122">
        <v>4879.8999999999996</v>
      </c>
      <c r="Y122">
        <v>4879.8999999999996</v>
      </c>
      <c r="Z122">
        <v>0</v>
      </c>
      <c r="AA122">
        <v>684</v>
      </c>
      <c r="AB122">
        <v>536.78899999999999</v>
      </c>
      <c r="AC122">
        <v>18</v>
      </c>
      <c r="AD122">
        <v>153.4</v>
      </c>
      <c r="AE122">
        <v>76.7</v>
      </c>
      <c r="AF122">
        <v>153.4</v>
      </c>
      <c r="AG122">
        <v>153.4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25</v>
      </c>
      <c r="AT122">
        <v>6.25</v>
      </c>
      <c r="AU122">
        <v>685.54</v>
      </c>
      <c r="AV122">
        <v>171.38499999999999</v>
      </c>
      <c r="AW122">
        <v>685.54</v>
      </c>
      <c r="AX122">
        <v>685.54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5612.5655999999999</v>
      </c>
      <c r="BI122">
        <v>5689.0240000000003</v>
      </c>
      <c r="BJ122">
        <v>5612.5655999999999</v>
      </c>
      <c r="BK122">
        <v>5689.0240000000003</v>
      </c>
      <c r="BL122">
        <v>5689.0240000000003</v>
      </c>
      <c r="BM122">
        <v>5689.0240000000003</v>
      </c>
      <c r="BN122" t="s">
        <v>876</v>
      </c>
      <c r="BO122">
        <v>-4.4819999999999999E-3</v>
      </c>
      <c r="BP122">
        <v>0</v>
      </c>
      <c r="BQ122">
        <v>529.53</v>
      </c>
      <c r="BR122">
        <v>29</v>
      </c>
      <c r="BS122">
        <v>0.7</v>
      </c>
      <c r="BT122" t="s">
        <v>877</v>
      </c>
      <c r="BU122" t="s">
        <v>877</v>
      </c>
      <c r="BV122" t="s">
        <v>877</v>
      </c>
      <c r="BW122" t="s">
        <v>877</v>
      </c>
      <c r="BX122">
        <v>2025</v>
      </c>
      <c r="BY122">
        <v>12312757</v>
      </c>
      <c r="BZ122">
        <v>25000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12.41</v>
      </c>
      <c r="CH122">
        <v>2372080</v>
      </c>
      <c r="CI122">
        <v>4808.96</v>
      </c>
      <c r="CJ122">
        <v>4808.96</v>
      </c>
      <c r="CK122">
        <v>4808.96</v>
      </c>
      <c r="CL122">
        <v>0</v>
      </c>
      <c r="CM122">
        <v>0</v>
      </c>
      <c r="CN122" t="s">
        <v>878</v>
      </c>
      <c r="CO122">
        <v>4808.96</v>
      </c>
      <c r="CP122">
        <v>4808.96</v>
      </c>
      <c r="CQ122">
        <v>4808.96</v>
      </c>
      <c r="CR122">
        <v>0</v>
      </c>
      <c r="CS122">
        <v>679</v>
      </c>
      <c r="CT122">
        <v>528.98559999999998</v>
      </c>
      <c r="CU122">
        <v>18</v>
      </c>
      <c r="CV122">
        <v>162.94999999999999</v>
      </c>
      <c r="CW122">
        <v>81.474999999999994</v>
      </c>
      <c r="CX122">
        <v>162.94999999999999</v>
      </c>
      <c r="CY122">
        <v>162.94999999999999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25</v>
      </c>
      <c r="DL122">
        <v>6.25</v>
      </c>
      <c r="DM122">
        <v>675.58</v>
      </c>
      <c r="DN122">
        <v>168.89500000000001</v>
      </c>
      <c r="DO122">
        <v>675.58</v>
      </c>
      <c r="DP122">
        <v>675.58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5552.7983999999997</v>
      </c>
      <c r="EA122">
        <v>5612.5655999999999</v>
      </c>
      <c r="EB122">
        <v>5552.7983999999997</v>
      </c>
      <c r="EC122">
        <v>5612.5655999999999</v>
      </c>
      <c r="ED122">
        <v>5612.5655999999999</v>
      </c>
      <c r="EE122">
        <v>5612.5655999999999</v>
      </c>
      <c r="EF122" t="s">
        <v>879</v>
      </c>
      <c r="EG122">
        <v>-7.6239999999999997E-3</v>
      </c>
      <c r="EH122">
        <v>0</v>
      </c>
      <c r="EI122">
        <v>489.5</v>
      </c>
      <c r="EJ122">
        <v>23</v>
      </c>
      <c r="EK122">
        <v>0.7</v>
      </c>
      <c r="EL122" t="s">
        <v>877</v>
      </c>
      <c r="EM122" t="s">
        <v>877</v>
      </c>
      <c r="EN122" t="s">
        <v>877</v>
      </c>
      <c r="EO122" t="s">
        <v>877</v>
      </c>
      <c r="EP122">
        <v>2025</v>
      </c>
      <c r="EQ122">
        <v>11487568</v>
      </c>
      <c r="ER122" s="22">
        <v>51331</v>
      </c>
      <c r="ES122">
        <v>460049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12.41</v>
      </c>
      <c r="EZ122">
        <v>2213331</v>
      </c>
      <c r="FA122">
        <v>4767.9399999999996</v>
      </c>
      <c r="FB122">
        <v>4767.9399999999996</v>
      </c>
      <c r="FC122">
        <v>4767.9399999999996</v>
      </c>
      <c r="FD122">
        <v>0</v>
      </c>
      <c r="FE122">
        <v>0</v>
      </c>
      <c r="FF122" t="s">
        <v>880</v>
      </c>
      <c r="FG122">
        <v>4767.9399999999996</v>
      </c>
      <c r="FH122">
        <v>4767.9399999999996</v>
      </c>
      <c r="FI122">
        <v>4767.9399999999996</v>
      </c>
      <c r="FJ122">
        <v>0</v>
      </c>
      <c r="FK122">
        <v>682</v>
      </c>
      <c r="FL122">
        <v>524.47339999999997</v>
      </c>
      <c r="FM122">
        <v>18</v>
      </c>
      <c r="FN122">
        <v>159.03</v>
      </c>
      <c r="FO122">
        <v>79.515000000000001</v>
      </c>
      <c r="FP122">
        <v>159.03</v>
      </c>
      <c r="FQ122">
        <v>159.03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28</v>
      </c>
      <c r="GD122">
        <v>7</v>
      </c>
      <c r="GE122">
        <v>623.48</v>
      </c>
      <c r="GF122">
        <v>155.87</v>
      </c>
      <c r="GG122">
        <v>623.48</v>
      </c>
      <c r="GH122">
        <v>623.48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5496.2055</v>
      </c>
      <c r="GS122">
        <v>5552.7983999999997</v>
      </c>
      <c r="GT122">
        <v>5496.2055</v>
      </c>
      <c r="GU122">
        <v>5552.7983999999997</v>
      </c>
      <c r="GV122">
        <v>5552.7983999999997</v>
      </c>
      <c r="GW122">
        <v>5552.7983999999997</v>
      </c>
      <c r="GX122" t="s">
        <v>881</v>
      </c>
      <c r="GY122">
        <v>-3.9610000000000001E-3</v>
      </c>
      <c r="GZ122">
        <v>0</v>
      </c>
      <c r="HA122">
        <v>464.21</v>
      </c>
      <c r="HB122">
        <v>19</v>
      </c>
      <c r="HC122">
        <v>0.7</v>
      </c>
      <c r="HD122" t="s">
        <v>877</v>
      </c>
      <c r="HE122" t="s">
        <v>877</v>
      </c>
      <c r="HF122" t="s">
        <v>877</v>
      </c>
      <c r="HG122" t="s">
        <v>877</v>
      </c>
      <c r="HH122">
        <v>2025</v>
      </c>
      <c r="HI122">
        <v>10974219</v>
      </c>
      <c r="HJ122">
        <v>59257</v>
      </c>
      <c r="HK122">
        <v>496122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12.74</v>
      </c>
      <c r="HR122">
        <v>2230596</v>
      </c>
      <c r="HS122">
        <v>4723.3</v>
      </c>
      <c r="HT122">
        <v>4723.3</v>
      </c>
      <c r="HU122">
        <v>4723.3</v>
      </c>
      <c r="HV122">
        <v>0</v>
      </c>
      <c r="HW122">
        <v>0</v>
      </c>
      <c r="HX122" t="s">
        <v>882</v>
      </c>
      <c r="HY122">
        <v>4723.3</v>
      </c>
      <c r="HZ122">
        <v>4723.3</v>
      </c>
      <c r="IA122">
        <v>4723.3</v>
      </c>
      <c r="IB122">
        <v>0</v>
      </c>
      <c r="IC122">
        <v>668</v>
      </c>
      <c r="ID122">
        <v>519.56299999999999</v>
      </c>
      <c r="IE122">
        <v>12</v>
      </c>
      <c r="IF122">
        <v>151.13</v>
      </c>
      <c r="IG122">
        <v>75.564999999999998</v>
      </c>
      <c r="IH122">
        <v>151.13</v>
      </c>
      <c r="II122">
        <v>151.13</v>
      </c>
      <c r="IJ122">
        <v>0</v>
      </c>
      <c r="IK122">
        <v>0</v>
      </c>
      <c r="IL122">
        <v>0</v>
      </c>
      <c r="IM122">
        <v>0</v>
      </c>
      <c r="IN122">
        <v>0</v>
      </c>
      <c r="IO122">
        <v>0</v>
      </c>
      <c r="IP122">
        <v>0</v>
      </c>
      <c r="IQ122">
        <v>0</v>
      </c>
      <c r="IR122">
        <v>0</v>
      </c>
      <c r="IS122">
        <v>0</v>
      </c>
      <c r="IT122">
        <v>0</v>
      </c>
      <c r="IU122">
        <v>42</v>
      </c>
      <c r="IV122">
        <v>10.5</v>
      </c>
      <c r="IW122">
        <v>621.11</v>
      </c>
      <c r="IX122">
        <v>155.2775</v>
      </c>
      <c r="IY122">
        <v>621.11</v>
      </c>
      <c r="IZ122">
        <v>621.11</v>
      </c>
      <c r="JA122">
        <v>0</v>
      </c>
      <c r="JB122">
        <v>0</v>
      </c>
      <c r="JC122">
        <v>0</v>
      </c>
      <c r="JD122">
        <v>0</v>
      </c>
      <c r="JE122">
        <v>0</v>
      </c>
      <c r="JF122">
        <v>0</v>
      </c>
      <c r="JG122">
        <v>0</v>
      </c>
      <c r="JH122">
        <v>0</v>
      </c>
      <c r="JI122">
        <v>0</v>
      </c>
      <c r="JJ122">
        <v>5496.2055</v>
      </c>
      <c r="JK122">
        <v>5496.2055</v>
      </c>
      <c r="JL122" t="s">
        <v>883</v>
      </c>
      <c r="JM122">
        <v>-3.8539999999999998E-3</v>
      </c>
      <c r="JN122">
        <v>0</v>
      </c>
      <c r="JO122">
        <v>472.25</v>
      </c>
      <c r="JP122">
        <v>19</v>
      </c>
      <c r="JQ122">
        <v>0.7</v>
      </c>
      <c r="JR122">
        <v>43954.6104003125</v>
      </c>
      <c r="JS122">
        <v>1</v>
      </c>
      <c r="JT122">
        <v>2</v>
      </c>
    </row>
    <row r="123" spans="1:280" x14ac:dyDescent="0.25">
      <c r="A123">
        <v>2043</v>
      </c>
      <c r="B123">
        <v>2043</v>
      </c>
      <c r="C123" t="s">
        <v>219</v>
      </c>
      <c r="D123" t="s">
        <v>213</v>
      </c>
      <c r="E123" t="s">
        <v>220</v>
      </c>
      <c r="G123">
        <v>2025</v>
      </c>
      <c r="H123">
        <v>11300000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10.34</v>
      </c>
      <c r="Q123">
        <v>1800000</v>
      </c>
      <c r="R123">
        <v>4180</v>
      </c>
      <c r="S123">
        <v>4180</v>
      </c>
      <c r="T123">
        <v>4180</v>
      </c>
      <c r="U123">
        <v>0</v>
      </c>
      <c r="V123" t="s">
        <v>875</v>
      </c>
      <c r="W123">
        <v>4180</v>
      </c>
      <c r="X123">
        <v>4180</v>
      </c>
      <c r="Y123">
        <v>4180</v>
      </c>
      <c r="Z123">
        <v>0</v>
      </c>
      <c r="AA123">
        <v>555</v>
      </c>
      <c r="AB123">
        <v>459.8</v>
      </c>
      <c r="AC123">
        <v>2.9</v>
      </c>
      <c r="AD123">
        <v>365</v>
      </c>
      <c r="AE123">
        <v>182.5</v>
      </c>
      <c r="AF123">
        <v>365</v>
      </c>
      <c r="AG123">
        <v>365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40</v>
      </c>
      <c r="AT123">
        <v>10</v>
      </c>
      <c r="AU123">
        <v>733.94</v>
      </c>
      <c r="AV123">
        <v>183.48500000000001</v>
      </c>
      <c r="AW123">
        <v>733.94</v>
      </c>
      <c r="AX123">
        <v>733.94</v>
      </c>
      <c r="AY123">
        <v>0</v>
      </c>
      <c r="AZ123">
        <v>32.44</v>
      </c>
      <c r="BA123">
        <v>32.44</v>
      </c>
      <c r="BB123">
        <v>32.44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4630.9744000000001</v>
      </c>
      <c r="BI123">
        <v>5052.125</v>
      </c>
      <c r="BJ123">
        <v>4961.8869000000004</v>
      </c>
      <c r="BK123">
        <v>5052.125</v>
      </c>
      <c r="BL123">
        <v>5052.125</v>
      </c>
      <c r="BM123">
        <v>5052.125</v>
      </c>
      <c r="BN123" t="s">
        <v>876</v>
      </c>
      <c r="BO123">
        <v>-4.6629999999999996E-3</v>
      </c>
      <c r="BP123">
        <v>0</v>
      </c>
      <c r="BQ123">
        <v>430.62</v>
      </c>
      <c r="BR123">
        <v>15</v>
      </c>
      <c r="BS123">
        <v>0.7</v>
      </c>
      <c r="BT123" t="s">
        <v>877</v>
      </c>
      <c r="BU123" t="s">
        <v>877</v>
      </c>
      <c r="BV123" t="s">
        <v>877</v>
      </c>
      <c r="BW123" t="s">
        <v>877</v>
      </c>
      <c r="BX123">
        <v>2025</v>
      </c>
      <c r="BY123">
        <v>10900000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10.34</v>
      </c>
      <c r="CH123">
        <v>1800000</v>
      </c>
      <c r="CI123">
        <v>3787.52</v>
      </c>
      <c r="CJ123">
        <v>4104.29</v>
      </c>
      <c r="CK123">
        <v>3787.52</v>
      </c>
      <c r="CL123">
        <v>316.77</v>
      </c>
      <c r="CM123">
        <v>0</v>
      </c>
      <c r="CN123" t="s">
        <v>878</v>
      </c>
      <c r="CO123">
        <v>3787.52</v>
      </c>
      <c r="CP123">
        <v>4104.29</v>
      </c>
      <c r="CQ123">
        <v>3787.52</v>
      </c>
      <c r="CR123">
        <v>316.77</v>
      </c>
      <c r="CS123">
        <v>568</v>
      </c>
      <c r="CT123">
        <v>451.47190000000001</v>
      </c>
      <c r="CU123">
        <v>2.9</v>
      </c>
      <c r="CV123">
        <v>361.07</v>
      </c>
      <c r="CW123">
        <v>180.535</v>
      </c>
      <c r="CX123">
        <v>361.25</v>
      </c>
      <c r="CY123">
        <v>361.07</v>
      </c>
      <c r="CZ123">
        <v>0.18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40</v>
      </c>
      <c r="DL123">
        <v>10</v>
      </c>
      <c r="DM123">
        <v>664.43</v>
      </c>
      <c r="DN123">
        <v>166.10749999999999</v>
      </c>
      <c r="DO123">
        <v>720.64</v>
      </c>
      <c r="DP123">
        <v>664.43</v>
      </c>
      <c r="DQ123">
        <v>56.21</v>
      </c>
      <c r="DR123">
        <v>32.44</v>
      </c>
      <c r="DS123">
        <v>32.44</v>
      </c>
      <c r="DT123">
        <v>32.44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4617.3912</v>
      </c>
      <c r="EA123">
        <v>4630.9744000000001</v>
      </c>
      <c r="EB123">
        <v>4922.5286999999998</v>
      </c>
      <c r="EC123">
        <v>4961.8869000000004</v>
      </c>
      <c r="ED123">
        <v>4630.9744000000001</v>
      </c>
      <c r="EE123">
        <v>4961.8869000000004</v>
      </c>
      <c r="EF123" t="s">
        <v>879</v>
      </c>
      <c r="EG123">
        <v>-1.0468999999999999E-2</v>
      </c>
      <c r="EH123">
        <v>0</v>
      </c>
      <c r="EI123">
        <v>433.97</v>
      </c>
      <c r="EJ123">
        <v>18</v>
      </c>
      <c r="EK123">
        <v>0.7</v>
      </c>
      <c r="EL123" t="s">
        <v>877</v>
      </c>
      <c r="EM123" t="s">
        <v>877</v>
      </c>
      <c r="EN123" t="s">
        <v>877</v>
      </c>
      <c r="EO123" t="s">
        <v>877</v>
      </c>
      <c r="EP123">
        <v>2025</v>
      </c>
      <c r="EQ123">
        <v>10444890</v>
      </c>
      <c r="ER123" s="22">
        <v>45025</v>
      </c>
      <c r="ES123">
        <v>414142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10.34</v>
      </c>
      <c r="EZ123">
        <v>1807250</v>
      </c>
      <c r="FA123">
        <v>3809.13</v>
      </c>
      <c r="FB123">
        <v>4102.67</v>
      </c>
      <c r="FC123">
        <v>3809.13</v>
      </c>
      <c r="FD123">
        <v>293.54000000000002</v>
      </c>
      <c r="FE123">
        <v>0</v>
      </c>
      <c r="FF123" t="s">
        <v>880</v>
      </c>
      <c r="FG123">
        <v>3809.13</v>
      </c>
      <c r="FH123">
        <v>4102.67</v>
      </c>
      <c r="FI123">
        <v>3809.13</v>
      </c>
      <c r="FJ123">
        <v>293.54000000000002</v>
      </c>
      <c r="FK123">
        <v>541</v>
      </c>
      <c r="FL123">
        <v>451.2937</v>
      </c>
      <c r="FM123">
        <v>2.9</v>
      </c>
      <c r="FN123">
        <v>326.22000000000003</v>
      </c>
      <c r="FO123">
        <v>163.11000000000001</v>
      </c>
      <c r="FP123">
        <v>326.37</v>
      </c>
      <c r="FQ123">
        <v>326.22000000000003</v>
      </c>
      <c r="FR123">
        <v>0.15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36</v>
      </c>
      <c r="GD123">
        <v>9</v>
      </c>
      <c r="GE123">
        <v>598.07000000000005</v>
      </c>
      <c r="GF123">
        <v>149.51750000000001</v>
      </c>
      <c r="GG123">
        <v>644.16</v>
      </c>
      <c r="GH123">
        <v>598.07000000000005</v>
      </c>
      <c r="GI123">
        <v>46.09</v>
      </c>
      <c r="GJ123">
        <v>32.44</v>
      </c>
      <c r="GK123">
        <v>32.44</v>
      </c>
      <c r="GL123">
        <v>32.44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4657.3872000000001</v>
      </c>
      <c r="GS123">
        <v>4617.3912</v>
      </c>
      <c r="GT123">
        <v>4930.3522000000003</v>
      </c>
      <c r="GU123">
        <v>4922.5286999999998</v>
      </c>
      <c r="GV123">
        <v>4657.3872000000001</v>
      </c>
      <c r="GW123">
        <v>4930.3522000000003</v>
      </c>
      <c r="GX123" t="s">
        <v>881</v>
      </c>
      <c r="GY123">
        <v>-8.463E-3</v>
      </c>
      <c r="GZ123">
        <v>0</v>
      </c>
      <c r="HA123">
        <v>440.51</v>
      </c>
      <c r="HB123">
        <v>17</v>
      </c>
      <c r="HC123">
        <v>0.7</v>
      </c>
      <c r="HD123" t="s">
        <v>877</v>
      </c>
      <c r="HE123" t="s">
        <v>877</v>
      </c>
      <c r="HF123" t="s">
        <v>877</v>
      </c>
      <c r="HG123" t="s">
        <v>877</v>
      </c>
      <c r="HH123">
        <v>2025</v>
      </c>
      <c r="HI123">
        <v>9835225</v>
      </c>
      <c r="HJ123">
        <v>52409</v>
      </c>
      <c r="HK123">
        <v>394214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10.51</v>
      </c>
      <c r="HR123">
        <v>1815957</v>
      </c>
      <c r="HS123">
        <v>3866.92</v>
      </c>
      <c r="HT123">
        <v>4130.7700000000004</v>
      </c>
      <c r="HU123">
        <v>3866.92</v>
      </c>
      <c r="HV123">
        <v>263.85000000000002</v>
      </c>
      <c r="HW123">
        <v>0</v>
      </c>
      <c r="HX123" t="s">
        <v>882</v>
      </c>
      <c r="HY123">
        <v>3866.92</v>
      </c>
      <c r="HZ123">
        <v>4130.7700000000004</v>
      </c>
      <c r="IA123">
        <v>3866.92</v>
      </c>
      <c r="IB123">
        <v>263.85000000000002</v>
      </c>
      <c r="IC123">
        <v>508</v>
      </c>
      <c r="ID123">
        <v>454.38470000000001</v>
      </c>
      <c r="IE123">
        <v>0.8</v>
      </c>
      <c r="IF123">
        <v>313.36</v>
      </c>
      <c r="IG123">
        <v>156.68</v>
      </c>
      <c r="IH123">
        <v>313.36</v>
      </c>
      <c r="II123">
        <v>313.36</v>
      </c>
      <c r="IJ123">
        <v>0</v>
      </c>
      <c r="IK123">
        <v>0</v>
      </c>
      <c r="IL123">
        <v>0</v>
      </c>
      <c r="IM123">
        <v>0</v>
      </c>
      <c r="IN123">
        <v>0</v>
      </c>
      <c r="IO123">
        <v>0</v>
      </c>
      <c r="IP123">
        <v>0</v>
      </c>
      <c r="IQ123">
        <v>0</v>
      </c>
      <c r="IR123">
        <v>0</v>
      </c>
      <c r="IS123">
        <v>0</v>
      </c>
      <c r="IT123">
        <v>0</v>
      </c>
      <c r="IU123">
        <v>38</v>
      </c>
      <c r="IV123">
        <v>9.5</v>
      </c>
      <c r="IW123">
        <v>534.29</v>
      </c>
      <c r="IX123">
        <v>133.57249999999999</v>
      </c>
      <c r="IY123">
        <v>570.75</v>
      </c>
      <c r="IZ123">
        <v>534.29</v>
      </c>
      <c r="JA123">
        <v>36.46</v>
      </c>
      <c r="JB123">
        <v>35.53</v>
      </c>
      <c r="JC123">
        <v>35.53</v>
      </c>
      <c r="JD123">
        <v>35.53</v>
      </c>
      <c r="JE123">
        <v>0</v>
      </c>
      <c r="JF123">
        <v>0</v>
      </c>
      <c r="JG123">
        <v>0</v>
      </c>
      <c r="JH123">
        <v>0</v>
      </c>
      <c r="JI123">
        <v>0</v>
      </c>
      <c r="JJ123">
        <v>4657.3872000000001</v>
      </c>
      <c r="JK123">
        <v>4930.3522000000003</v>
      </c>
      <c r="JL123" t="s">
        <v>883</v>
      </c>
      <c r="JM123">
        <v>-4.0020000000000003E-3</v>
      </c>
      <c r="JN123">
        <v>0</v>
      </c>
      <c r="JO123">
        <v>439.62</v>
      </c>
      <c r="JP123">
        <v>16</v>
      </c>
      <c r="JQ123">
        <v>0.7</v>
      </c>
      <c r="JR123">
        <v>43954.6104003125</v>
      </c>
      <c r="JS123">
        <v>1</v>
      </c>
      <c r="JT123">
        <v>2</v>
      </c>
    </row>
    <row r="124" spans="1:280" x14ac:dyDescent="0.25">
      <c r="A124">
        <v>5251</v>
      </c>
      <c r="B124">
        <v>2043</v>
      </c>
      <c r="D124" t="s">
        <v>213</v>
      </c>
      <c r="E124" t="s">
        <v>220</v>
      </c>
      <c r="F124" t="s">
        <v>927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T124">
        <v>0</v>
      </c>
      <c r="U124">
        <v>0</v>
      </c>
      <c r="V124" t="s">
        <v>875</v>
      </c>
      <c r="W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G124">
        <v>0</v>
      </c>
      <c r="AH124">
        <v>0</v>
      </c>
      <c r="AI124">
        <v>0</v>
      </c>
      <c r="AJ124">
        <v>0</v>
      </c>
      <c r="AL124">
        <v>0</v>
      </c>
      <c r="AM124">
        <v>0</v>
      </c>
      <c r="AN124">
        <v>0</v>
      </c>
      <c r="AO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X124">
        <v>0</v>
      </c>
      <c r="AY124">
        <v>0</v>
      </c>
      <c r="AZ124">
        <v>0</v>
      </c>
      <c r="BB124">
        <v>0</v>
      </c>
      <c r="BC124">
        <v>0</v>
      </c>
      <c r="BD124">
        <v>0</v>
      </c>
      <c r="BF124">
        <v>0</v>
      </c>
      <c r="BG124">
        <v>0</v>
      </c>
      <c r="BH124">
        <v>330.91250000000002</v>
      </c>
      <c r="BI124">
        <v>0</v>
      </c>
      <c r="BL124">
        <v>330.91250000000002</v>
      </c>
      <c r="BN124" t="s">
        <v>876</v>
      </c>
      <c r="BO124">
        <v>0</v>
      </c>
      <c r="BP124">
        <v>0</v>
      </c>
      <c r="BQ124">
        <v>0</v>
      </c>
      <c r="BR124">
        <v>0</v>
      </c>
      <c r="BS124">
        <v>0</v>
      </c>
      <c r="BT124" t="s">
        <v>877</v>
      </c>
      <c r="BU124" t="s">
        <v>877</v>
      </c>
      <c r="BV124" t="s">
        <v>877</v>
      </c>
      <c r="BW124" t="s">
        <v>877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316.77</v>
      </c>
      <c r="CK124">
        <v>316.77</v>
      </c>
      <c r="CL124">
        <v>0</v>
      </c>
      <c r="CM124">
        <v>0</v>
      </c>
      <c r="CN124" t="s">
        <v>878</v>
      </c>
      <c r="CO124">
        <v>316.77</v>
      </c>
      <c r="CQ124">
        <v>316.77</v>
      </c>
      <c r="CR124">
        <v>0</v>
      </c>
      <c r="CS124">
        <v>0</v>
      </c>
      <c r="CT124">
        <v>0</v>
      </c>
      <c r="CU124">
        <v>0</v>
      </c>
      <c r="CV124">
        <v>0.18</v>
      </c>
      <c r="CW124">
        <v>0.09</v>
      </c>
      <c r="CY124">
        <v>0.18</v>
      </c>
      <c r="CZ124">
        <v>0</v>
      </c>
      <c r="DA124">
        <v>0</v>
      </c>
      <c r="DB124">
        <v>0</v>
      </c>
      <c r="DD124">
        <v>0</v>
      </c>
      <c r="DE124">
        <v>0</v>
      </c>
      <c r="DF124">
        <v>0</v>
      </c>
      <c r="DG124">
        <v>0</v>
      </c>
      <c r="DI124">
        <v>0</v>
      </c>
      <c r="DJ124">
        <v>0</v>
      </c>
      <c r="DK124">
        <v>0</v>
      </c>
      <c r="DL124">
        <v>0</v>
      </c>
      <c r="DM124">
        <v>56.21</v>
      </c>
      <c r="DN124">
        <v>14.0525</v>
      </c>
      <c r="DP124">
        <v>56.21</v>
      </c>
      <c r="DQ124">
        <v>0</v>
      </c>
      <c r="DR124">
        <v>0</v>
      </c>
      <c r="DT124">
        <v>0</v>
      </c>
      <c r="DU124">
        <v>0</v>
      </c>
      <c r="DV124">
        <v>0</v>
      </c>
      <c r="DX124">
        <v>0</v>
      </c>
      <c r="DY124">
        <v>0</v>
      </c>
      <c r="DZ124">
        <v>305.13749999999999</v>
      </c>
      <c r="EA124">
        <v>330.91250000000002</v>
      </c>
      <c r="ED124">
        <v>330.91250000000002</v>
      </c>
      <c r="EF124" t="s">
        <v>879</v>
      </c>
      <c r="EG124">
        <v>-1.0468999999999999E-2</v>
      </c>
      <c r="EH124">
        <v>0</v>
      </c>
      <c r="EI124">
        <v>0</v>
      </c>
      <c r="EJ124">
        <v>0</v>
      </c>
      <c r="EK124">
        <v>0</v>
      </c>
      <c r="EL124" t="s">
        <v>877</v>
      </c>
      <c r="EM124" t="s">
        <v>877</v>
      </c>
      <c r="EN124" t="s">
        <v>877</v>
      </c>
      <c r="EO124" t="s">
        <v>877</v>
      </c>
      <c r="EQ124">
        <v>0</v>
      </c>
      <c r="ER124" s="22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293.54000000000002</v>
      </c>
      <c r="FC124">
        <v>293.54000000000002</v>
      </c>
      <c r="FD124">
        <v>0</v>
      </c>
      <c r="FE124">
        <v>0</v>
      </c>
      <c r="FF124" t="s">
        <v>880</v>
      </c>
      <c r="FG124">
        <v>293.54000000000002</v>
      </c>
      <c r="FI124">
        <v>293.54000000000002</v>
      </c>
      <c r="FJ124">
        <v>0</v>
      </c>
      <c r="FK124">
        <v>0</v>
      </c>
      <c r="FL124">
        <v>0</v>
      </c>
      <c r="FM124">
        <v>0</v>
      </c>
      <c r="FN124">
        <v>0.15</v>
      </c>
      <c r="FO124">
        <v>7.4999999999999997E-2</v>
      </c>
      <c r="FQ124">
        <v>0.15</v>
      </c>
      <c r="FR124">
        <v>0</v>
      </c>
      <c r="FS124">
        <v>0</v>
      </c>
      <c r="FT124">
        <v>0</v>
      </c>
      <c r="FV124">
        <v>0</v>
      </c>
      <c r="FW124">
        <v>0</v>
      </c>
      <c r="FX124">
        <v>0</v>
      </c>
      <c r="FY124">
        <v>0</v>
      </c>
      <c r="GA124">
        <v>0</v>
      </c>
      <c r="GB124">
        <v>0</v>
      </c>
      <c r="GC124">
        <v>0</v>
      </c>
      <c r="GD124">
        <v>0</v>
      </c>
      <c r="GE124">
        <v>46.09</v>
      </c>
      <c r="GF124">
        <v>11.522500000000001</v>
      </c>
      <c r="GH124">
        <v>46.09</v>
      </c>
      <c r="GI124">
        <v>0</v>
      </c>
      <c r="GJ124">
        <v>0</v>
      </c>
      <c r="GL124">
        <v>0</v>
      </c>
      <c r="GM124">
        <v>0</v>
      </c>
      <c r="GN124">
        <v>0</v>
      </c>
      <c r="GP124">
        <v>0</v>
      </c>
      <c r="GQ124">
        <v>0</v>
      </c>
      <c r="GR124">
        <v>272.96499999999997</v>
      </c>
      <c r="GS124">
        <v>305.13749999999999</v>
      </c>
      <c r="GV124">
        <v>305.13749999999999</v>
      </c>
      <c r="GX124" t="s">
        <v>881</v>
      </c>
      <c r="GY124">
        <v>0</v>
      </c>
      <c r="GZ124">
        <v>0</v>
      </c>
      <c r="HA124">
        <v>0</v>
      </c>
      <c r="HB124">
        <v>0</v>
      </c>
      <c r="HC124">
        <v>0</v>
      </c>
      <c r="HD124" t="s">
        <v>877</v>
      </c>
      <c r="HE124" t="s">
        <v>877</v>
      </c>
      <c r="HF124" t="s">
        <v>877</v>
      </c>
      <c r="HG124" t="s">
        <v>877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263.85000000000002</v>
      </c>
      <c r="HU124">
        <v>263.85000000000002</v>
      </c>
      <c r="HV124">
        <v>0</v>
      </c>
      <c r="HW124">
        <v>0</v>
      </c>
      <c r="HX124" t="s">
        <v>882</v>
      </c>
      <c r="HY124">
        <v>263.85000000000002</v>
      </c>
      <c r="IA124">
        <v>263.85000000000002</v>
      </c>
      <c r="IB124">
        <v>0</v>
      </c>
      <c r="IC124">
        <v>0</v>
      </c>
      <c r="ID124">
        <v>0</v>
      </c>
      <c r="IE124">
        <v>0</v>
      </c>
      <c r="IF124">
        <v>0</v>
      </c>
      <c r="IG124">
        <v>0</v>
      </c>
      <c r="II124">
        <v>0</v>
      </c>
      <c r="IJ124">
        <v>0</v>
      </c>
      <c r="IK124">
        <v>0</v>
      </c>
      <c r="IL124">
        <v>0</v>
      </c>
      <c r="IN124">
        <v>0</v>
      </c>
      <c r="IO124">
        <v>0</v>
      </c>
      <c r="IP124">
        <v>0</v>
      </c>
      <c r="IQ124">
        <v>0</v>
      </c>
      <c r="IS124">
        <v>0</v>
      </c>
      <c r="IT124">
        <v>0</v>
      </c>
      <c r="IU124">
        <v>0</v>
      </c>
      <c r="IV124">
        <v>0</v>
      </c>
      <c r="IW124">
        <v>36.46</v>
      </c>
      <c r="IX124">
        <v>9.1150000000000002</v>
      </c>
      <c r="IZ124">
        <v>36.46</v>
      </c>
      <c r="JA124">
        <v>0</v>
      </c>
      <c r="JB124">
        <v>0</v>
      </c>
      <c r="JD124">
        <v>0</v>
      </c>
      <c r="JE124">
        <v>0</v>
      </c>
      <c r="JF124">
        <v>0</v>
      </c>
      <c r="JH124">
        <v>0</v>
      </c>
      <c r="JI124">
        <v>0</v>
      </c>
      <c r="JJ124">
        <v>272.96499999999997</v>
      </c>
      <c r="JL124" t="s">
        <v>883</v>
      </c>
      <c r="JM124">
        <v>0</v>
      </c>
      <c r="JN124">
        <v>0</v>
      </c>
      <c r="JO124">
        <v>0</v>
      </c>
      <c r="JP124">
        <v>0</v>
      </c>
      <c r="JQ124">
        <v>0</v>
      </c>
      <c r="JR124">
        <v>43954.6104003125</v>
      </c>
      <c r="JS124">
        <v>1</v>
      </c>
      <c r="JT124">
        <v>3</v>
      </c>
    </row>
    <row r="125" spans="1:280" x14ac:dyDescent="0.25">
      <c r="A125">
        <v>2044</v>
      </c>
      <c r="B125">
        <v>2044</v>
      </c>
      <c r="C125" t="s">
        <v>221</v>
      </c>
      <c r="D125" t="s">
        <v>213</v>
      </c>
      <c r="E125" t="s">
        <v>222</v>
      </c>
      <c r="G125">
        <v>2025</v>
      </c>
      <c r="H125">
        <v>3615350</v>
      </c>
      <c r="I125">
        <v>10000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9.9499999999999993</v>
      </c>
      <c r="Q125">
        <v>910887</v>
      </c>
      <c r="R125">
        <v>1116</v>
      </c>
      <c r="S125">
        <v>1116</v>
      </c>
      <c r="T125">
        <v>1116</v>
      </c>
      <c r="U125">
        <v>0</v>
      </c>
      <c r="V125" t="s">
        <v>875</v>
      </c>
      <c r="W125">
        <v>1116</v>
      </c>
      <c r="X125">
        <v>1116</v>
      </c>
      <c r="Y125">
        <v>1116</v>
      </c>
      <c r="Z125">
        <v>0</v>
      </c>
      <c r="AA125">
        <v>184</v>
      </c>
      <c r="AB125">
        <v>122.76</v>
      </c>
      <c r="AC125">
        <v>22.9</v>
      </c>
      <c r="AD125">
        <v>6</v>
      </c>
      <c r="AE125">
        <v>3</v>
      </c>
      <c r="AF125">
        <v>6</v>
      </c>
      <c r="AG125">
        <v>6</v>
      </c>
      <c r="AH125">
        <v>0</v>
      </c>
      <c r="AI125">
        <v>2</v>
      </c>
      <c r="AJ125">
        <v>2</v>
      </c>
      <c r="AK125">
        <v>2</v>
      </c>
      <c r="AL125">
        <v>2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10</v>
      </c>
      <c r="AT125">
        <v>2.5</v>
      </c>
      <c r="AU125">
        <v>182.41</v>
      </c>
      <c r="AV125">
        <v>45.602499999999999</v>
      </c>
      <c r="AW125">
        <v>182.41</v>
      </c>
      <c r="AX125">
        <v>182.41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81.22</v>
      </c>
      <c r="BE125">
        <v>81.22</v>
      </c>
      <c r="BF125">
        <v>81.22</v>
      </c>
      <c r="BG125">
        <v>0</v>
      </c>
      <c r="BH125">
        <v>1167.4499000000001</v>
      </c>
      <c r="BI125">
        <v>1395.9825000000001</v>
      </c>
      <c r="BJ125">
        <v>1361.2274</v>
      </c>
      <c r="BK125">
        <v>1395.9825000000001</v>
      </c>
      <c r="BL125">
        <v>1395.9825000000001</v>
      </c>
      <c r="BM125">
        <v>1395.9825000000001</v>
      </c>
      <c r="BN125" t="s">
        <v>876</v>
      </c>
      <c r="BO125">
        <v>0</v>
      </c>
      <c r="BP125">
        <v>0</v>
      </c>
      <c r="BQ125">
        <v>816.21</v>
      </c>
      <c r="BR125">
        <v>66</v>
      </c>
      <c r="BS125">
        <v>0.7</v>
      </c>
      <c r="BT125" t="s">
        <v>877</v>
      </c>
      <c r="BU125" t="s">
        <v>877</v>
      </c>
      <c r="BV125" t="s">
        <v>877</v>
      </c>
      <c r="BW125" t="s">
        <v>877</v>
      </c>
      <c r="BX125">
        <v>2025</v>
      </c>
      <c r="BY125">
        <v>3510049</v>
      </c>
      <c r="BZ125">
        <v>10000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9.9499999999999993</v>
      </c>
      <c r="CH125">
        <v>884356</v>
      </c>
      <c r="CI125">
        <v>902.42</v>
      </c>
      <c r="CJ125">
        <v>1088.5899999999999</v>
      </c>
      <c r="CK125">
        <v>902.42</v>
      </c>
      <c r="CL125">
        <v>186.17</v>
      </c>
      <c r="CM125">
        <v>0</v>
      </c>
      <c r="CN125" t="s">
        <v>878</v>
      </c>
      <c r="CO125">
        <v>902.42</v>
      </c>
      <c r="CP125">
        <v>1088.5899999999999</v>
      </c>
      <c r="CQ125">
        <v>902.42</v>
      </c>
      <c r="CR125">
        <v>186.17</v>
      </c>
      <c r="CS125">
        <v>184</v>
      </c>
      <c r="CT125">
        <v>119.7449</v>
      </c>
      <c r="CU125">
        <v>22.9</v>
      </c>
      <c r="CV125">
        <v>3.58</v>
      </c>
      <c r="CW125">
        <v>1.79</v>
      </c>
      <c r="CX125">
        <v>3.58</v>
      </c>
      <c r="CY125">
        <v>3.58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10</v>
      </c>
      <c r="DL125">
        <v>2.5</v>
      </c>
      <c r="DM125">
        <v>147.5</v>
      </c>
      <c r="DN125">
        <v>36.875</v>
      </c>
      <c r="DO125">
        <v>177.93</v>
      </c>
      <c r="DP125">
        <v>147.5</v>
      </c>
      <c r="DQ125">
        <v>30.43</v>
      </c>
      <c r="DR125">
        <v>0</v>
      </c>
      <c r="DS125">
        <v>0</v>
      </c>
      <c r="DT125">
        <v>0</v>
      </c>
      <c r="DU125">
        <v>0</v>
      </c>
      <c r="DV125">
        <v>81.22</v>
      </c>
      <c r="DW125">
        <v>81.22</v>
      </c>
      <c r="DX125">
        <v>81.22</v>
      </c>
      <c r="DY125">
        <v>0</v>
      </c>
      <c r="DZ125">
        <v>1103.0391999999999</v>
      </c>
      <c r="EA125">
        <v>1167.4499000000001</v>
      </c>
      <c r="EB125">
        <v>1294.1342</v>
      </c>
      <c r="EC125">
        <v>1361.2274</v>
      </c>
      <c r="ED125">
        <v>1167.4499000000001</v>
      </c>
      <c r="EE125">
        <v>1361.2274</v>
      </c>
      <c r="EF125" t="s">
        <v>879</v>
      </c>
      <c r="EG125">
        <v>0</v>
      </c>
      <c r="EH125">
        <v>0</v>
      </c>
      <c r="EI125">
        <v>812.39</v>
      </c>
      <c r="EJ125">
        <v>67</v>
      </c>
      <c r="EK125">
        <v>0.7</v>
      </c>
      <c r="EL125" t="s">
        <v>877</v>
      </c>
      <c r="EM125" t="s">
        <v>877</v>
      </c>
      <c r="EN125" t="s">
        <v>877</v>
      </c>
      <c r="EO125" t="s">
        <v>877</v>
      </c>
      <c r="EP125">
        <v>2025</v>
      </c>
      <c r="EQ125">
        <v>3378606</v>
      </c>
      <c r="ER125" s="22">
        <v>10136</v>
      </c>
      <c r="ES125">
        <v>93702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9.9499999999999993</v>
      </c>
      <c r="EZ125">
        <v>873906</v>
      </c>
      <c r="FA125">
        <v>843.15</v>
      </c>
      <c r="FB125">
        <v>1025.97</v>
      </c>
      <c r="FC125">
        <v>843.15</v>
      </c>
      <c r="FD125">
        <v>182.82</v>
      </c>
      <c r="FE125">
        <v>0</v>
      </c>
      <c r="FF125" t="s">
        <v>880</v>
      </c>
      <c r="FG125">
        <v>843.15</v>
      </c>
      <c r="FH125">
        <v>1025.97</v>
      </c>
      <c r="FI125">
        <v>843.15</v>
      </c>
      <c r="FJ125">
        <v>182.82</v>
      </c>
      <c r="FK125">
        <v>170</v>
      </c>
      <c r="FL125">
        <v>112.8567</v>
      </c>
      <c r="FM125">
        <v>22.9</v>
      </c>
      <c r="FN125">
        <v>4</v>
      </c>
      <c r="FO125">
        <v>2</v>
      </c>
      <c r="FP125">
        <v>4</v>
      </c>
      <c r="FQ125">
        <v>4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11</v>
      </c>
      <c r="GD125">
        <v>2.75</v>
      </c>
      <c r="GE125">
        <v>152.65</v>
      </c>
      <c r="GF125">
        <v>38.162500000000001</v>
      </c>
      <c r="GG125">
        <v>185.75</v>
      </c>
      <c r="GH125">
        <v>152.65</v>
      </c>
      <c r="GI125">
        <v>33.1</v>
      </c>
      <c r="GJ125">
        <v>0</v>
      </c>
      <c r="GK125">
        <v>0</v>
      </c>
      <c r="GL125">
        <v>0</v>
      </c>
      <c r="GM125">
        <v>0</v>
      </c>
      <c r="GN125">
        <v>81.22</v>
      </c>
      <c r="GO125">
        <v>81.22</v>
      </c>
      <c r="GP125">
        <v>81.22</v>
      </c>
      <c r="GQ125">
        <v>0</v>
      </c>
      <c r="GR125">
        <v>1041.826</v>
      </c>
      <c r="GS125">
        <v>1103.0391999999999</v>
      </c>
      <c r="GT125">
        <v>1211.6935000000001</v>
      </c>
      <c r="GU125">
        <v>1294.1342</v>
      </c>
      <c r="GV125">
        <v>1103.0391999999999</v>
      </c>
      <c r="GW125">
        <v>1294.1342</v>
      </c>
      <c r="GX125" t="s">
        <v>881</v>
      </c>
      <c r="GY125">
        <v>-4.4759999999999999E-3</v>
      </c>
      <c r="GZ125">
        <v>0</v>
      </c>
      <c r="HA125">
        <v>851.79</v>
      </c>
      <c r="HB125">
        <v>71</v>
      </c>
      <c r="HC125">
        <v>0.7</v>
      </c>
      <c r="HD125" t="s">
        <v>877</v>
      </c>
      <c r="HE125" t="s">
        <v>877</v>
      </c>
      <c r="HF125" t="s">
        <v>877</v>
      </c>
      <c r="HG125" t="s">
        <v>877</v>
      </c>
      <c r="HH125">
        <v>2025</v>
      </c>
      <c r="HI125">
        <v>3204272</v>
      </c>
      <c r="HJ125">
        <v>12159</v>
      </c>
      <c r="HK125">
        <v>101909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10.63</v>
      </c>
      <c r="HR125">
        <v>859167</v>
      </c>
      <c r="HS125">
        <v>795.65</v>
      </c>
      <c r="HT125">
        <v>957.6</v>
      </c>
      <c r="HU125">
        <v>795.65</v>
      </c>
      <c r="HV125">
        <v>161.94999999999999</v>
      </c>
      <c r="HW125">
        <v>0</v>
      </c>
      <c r="HX125" t="s">
        <v>882</v>
      </c>
      <c r="HY125">
        <v>795.65</v>
      </c>
      <c r="HZ125">
        <v>957.6</v>
      </c>
      <c r="IA125">
        <v>795.65</v>
      </c>
      <c r="IB125">
        <v>161.94999999999999</v>
      </c>
      <c r="IC125">
        <v>157</v>
      </c>
      <c r="ID125">
        <v>105.336</v>
      </c>
      <c r="IE125">
        <v>23.3</v>
      </c>
      <c r="IF125">
        <v>3.95</v>
      </c>
      <c r="IG125">
        <v>1.9750000000000001</v>
      </c>
      <c r="IH125">
        <v>3.95</v>
      </c>
      <c r="II125">
        <v>3.95</v>
      </c>
      <c r="IJ125">
        <v>0</v>
      </c>
      <c r="IK125">
        <v>1</v>
      </c>
      <c r="IL125">
        <v>1</v>
      </c>
      <c r="IM125">
        <v>1</v>
      </c>
      <c r="IN125">
        <v>1</v>
      </c>
      <c r="IO125">
        <v>0</v>
      </c>
      <c r="IP125">
        <v>0</v>
      </c>
      <c r="IQ125">
        <v>0</v>
      </c>
      <c r="IR125">
        <v>0</v>
      </c>
      <c r="IS125">
        <v>0</v>
      </c>
      <c r="IT125">
        <v>0</v>
      </c>
      <c r="IU125">
        <v>7</v>
      </c>
      <c r="IV125">
        <v>1.75</v>
      </c>
      <c r="IW125">
        <v>155.62</v>
      </c>
      <c r="IX125">
        <v>38.905000000000001</v>
      </c>
      <c r="IY125">
        <v>187.29</v>
      </c>
      <c r="IZ125">
        <v>155.62</v>
      </c>
      <c r="JA125">
        <v>31.67</v>
      </c>
      <c r="JB125">
        <v>0</v>
      </c>
      <c r="JC125">
        <v>0</v>
      </c>
      <c r="JD125">
        <v>0</v>
      </c>
      <c r="JE125">
        <v>0</v>
      </c>
      <c r="JF125">
        <v>73.91</v>
      </c>
      <c r="JG125">
        <v>73.91</v>
      </c>
      <c r="JH125">
        <v>73.91</v>
      </c>
      <c r="JI125">
        <v>0</v>
      </c>
      <c r="JJ125">
        <v>1041.826</v>
      </c>
      <c r="JK125">
        <v>1211.6935000000001</v>
      </c>
      <c r="JL125" t="s">
        <v>883</v>
      </c>
      <c r="JM125">
        <v>-3.5279999999999999E-3</v>
      </c>
      <c r="JN125">
        <v>0</v>
      </c>
      <c r="JO125">
        <v>897.21</v>
      </c>
      <c r="JP125">
        <v>74</v>
      </c>
      <c r="JQ125">
        <v>0.7</v>
      </c>
      <c r="JR125">
        <v>43954.6104003125</v>
      </c>
      <c r="JS125">
        <v>1</v>
      </c>
      <c r="JT125">
        <v>2</v>
      </c>
    </row>
    <row r="126" spans="1:280" x14ac:dyDescent="0.25">
      <c r="A126">
        <v>4856</v>
      </c>
      <c r="B126">
        <v>2044</v>
      </c>
      <c r="D126" t="s">
        <v>213</v>
      </c>
      <c r="E126" t="s">
        <v>222</v>
      </c>
      <c r="F126" t="s">
        <v>928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T126">
        <v>0</v>
      </c>
      <c r="U126">
        <v>0</v>
      </c>
      <c r="V126" t="s">
        <v>875</v>
      </c>
      <c r="W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G126">
        <v>0</v>
      </c>
      <c r="AH126">
        <v>0</v>
      </c>
      <c r="AI126">
        <v>0</v>
      </c>
      <c r="AJ126">
        <v>0</v>
      </c>
      <c r="AL126">
        <v>0</v>
      </c>
      <c r="AM126">
        <v>0</v>
      </c>
      <c r="AN126">
        <v>0</v>
      </c>
      <c r="AO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X126">
        <v>0</v>
      </c>
      <c r="AY126">
        <v>0</v>
      </c>
      <c r="AZ126">
        <v>0</v>
      </c>
      <c r="BB126">
        <v>0</v>
      </c>
      <c r="BC126">
        <v>0</v>
      </c>
      <c r="BD126">
        <v>0</v>
      </c>
      <c r="BF126">
        <v>0</v>
      </c>
      <c r="BG126">
        <v>0</v>
      </c>
      <c r="BH126">
        <v>193.7775</v>
      </c>
      <c r="BI126">
        <v>0</v>
      </c>
      <c r="BL126">
        <v>193.7775</v>
      </c>
      <c r="BN126" t="s">
        <v>876</v>
      </c>
      <c r="BO126">
        <v>0</v>
      </c>
      <c r="BP126">
        <v>0</v>
      </c>
      <c r="BQ126">
        <v>0</v>
      </c>
      <c r="BR126">
        <v>0</v>
      </c>
      <c r="BS126">
        <v>0</v>
      </c>
      <c r="BT126" t="s">
        <v>877</v>
      </c>
      <c r="BU126" t="s">
        <v>877</v>
      </c>
      <c r="BV126" t="s">
        <v>877</v>
      </c>
      <c r="BW126" t="s">
        <v>877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186.17</v>
      </c>
      <c r="CK126">
        <v>186.17</v>
      </c>
      <c r="CL126">
        <v>0</v>
      </c>
      <c r="CM126">
        <v>0</v>
      </c>
      <c r="CN126" t="s">
        <v>878</v>
      </c>
      <c r="CO126">
        <v>186.17</v>
      </c>
      <c r="CQ126">
        <v>186.17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Y126">
        <v>0</v>
      </c>
      <c r="CZ126">
        <v>0</v>
      </c>
      <c r="DA126">
        <v>0</v>
      </c>
      <c r="DB126">
        <v>0</v>
      </c>
      <c r="DD126">
        <v>0</v>
      </c>
      <c r="DE126">
        <v>0</v>
      </c>
      <c r="DF126">
        <v>0</v>
      </c>
      <c r="DG126">
        <v>0</v>
      </c>
      <c r="DI126">
        <v>0</v>
      </c>
      <c r="DJ126">
        <v>0</v>
      </c>
      <c r="DK126">
        <v>0</v>
      </c>
      <c r="DL126">
        <v>0</v>
      </c>
      <c r="DM126">
        <v>30.43</v>
      </c>
      <c r="DN126">
        <v>7.6074999999999999</v>
      </c>
      <c r="DP126">
        <v>30.43</v>
      </c>
      <c r="DQ126">
        <v>0</v>
      </c>
      <c r="DR126">
        <v>0</v>
      </c>
      <c r="DT126">
        <v>0</v>
      </c>
      <c r="DU126">
        <v>0</v>
      </c>
      <c r="DV126">
        <v>0</v>
      </c>
      <c r="DX126">
        <v>0</v>
      </c>
      <c r="DY126">
        <v>0</v>
      </c>
      <c r="DZ126">
        <v>191.095</v>
      </c>
      <c r="EA126">
        <v>193.7775</v>
      </c>
      <c r="ED126">
        <v>193.7775</v>
      </c>
      <c r="EF126" t="s">
        <v>879</v>
      </c>
      <c r="EG126">
        <v>0</v>
      </c>
      <c r="EH126">
        <v>0</v>
      </c>
      <c r="EI126">
        <v>0</v>
      </c>
      <c r="EJ126">
        <v>0</v>
      </c>
      <c r="EK126">
        <v>0</v>
      </c>
      <c r="EL126" t="s">
        <v>877</v>
      </c>
      <c r="EM126" t="s">
        <v>877</v>
      </c>
      <c r="EN126" t="s">
        <v>877</v>
      </c>
      <c r="EO126" t="s">
        <v>877</v>
      </c>
      <c r="EQ126">
        <v>0</v>
      </c>
      <c r="ER126" s="22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182.82</v>
      </c>
      <c r="FC126">
        <v>182.82</v>
      </c>
      <c r="FD126">
        <v>0</v>
      </c>
      <c r="FE126">
        <v>0</v>
      </c>
      <c r="FF126" t="s">
        <v>880</v>
      </c>
      <c r="FG126">
        <v>182.82</v>
      </c>
      <c r="FI126">
        <v>182.82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Q126">
        <v>0</v>
      </c>
      <c r="FR126">
        <v>0</v>
      </c>
      <c r="FS126">
        <v>0</v>
      </c>
      <c r="FT126">
        <v>0</v>
      </c>
      <c r="FV126">
        <v>0</v>
      </c>
      <c r="FW126">
        <v>0</v>
      </c>
      <c r="FX126">
        <v>0</v>
      </c>
      <c r="FY126">
        <v>0</v>
      </c>
      <c r="GA126">
        <v>0</v>
      </c>
      <c r="GB126">
        <v>0</v>
      </c>
      <c r="GC126">
        <v>0</v>
      </c>
      <c r="GD126">
        <v>0</v>
      </c>
      <c r="GE126">
        <v>33.1</v>
      </c>
      <c r="GF126">
        <v>8.2750000000000004</v>
      </c>
      <c r="GH126">
        <v>33.1</v>
      </c>
      <c r="GI126">
        <v>0</v>
      </c>
      <c r="GJ126">
        <v>0</v>
      </c>
      <c r="GL126">
        <v>0</v>
      </c>
      <c r="GM126">
        <v>0</v>
      </c>
      <c r="GN126">
        <v>0</v>
      </c>
      <c r="GP126">
        <v>0</v>
      </c>
      <c r="GQ126">
        <v>0</v>
      </c>
      <c r="GR126">
        <v>169.86750000000001</v>
      </c>
      <c r="GS126">
        <v>191.095</v>
      </c>
      <c r="GV126">
        <v>191.095</v>
      </c>
      <c r="GX126" t="s">
        <v>881</v>
      </c>
      <c r="GY126">
        <v>0</v>
      </c>
      <c r="GZ126">
        <v>0</v>
      </c>
      <c r="HA126">
        <v>0</v>
      </c>
      <c r="HB126">
        <v>0</v>
      </c>
      <c r="HC126">
        <v>0</v>
      </c>
      <c r="HD126" t="s">
        <v>877</v>
      </c>
      <c r="HE126" t="s">
        <v>877</v>
      </c>
      <c r="HF126" t="s">
        <v>877</v>
      </c>
      <c r="HG126" t="s">
        <v>877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161.94999999999999</v>
      </c>
      <c r="HU126">
        <v>161.94999999999999</v>
      </c>
      <c r="HV126">
        <v>0</v>
      </c>
      <c r="HW126">
        <v>0</v>
      </c>
      <c r="HX126" t="s">
        <v>882</v>
      </c>
      <c r="HY126">
        <v>161.94999999999999</v>
      </c>
      <c r="IA126">
        <v>161.94999999999999</v>
      </c>
      <c r="IB126">
        <v>0</v>
      </c>
      <c r="IC126">
        <v>0</v>
      </c>
      <c r="ID126">
        <v>0</v>
      </c>
      <c r="IE126">
        <v>0</v>
      </c>
      <c r="IF126">
        <v>0</v>
      </c>
      <c r="IG126">
        <v>0</v>
      </c>
      <c r="II126">
        <v>0</v>
      </c>
      <c r="IJ126">
        <v>0</v>
      </c>
      <c r="IK126">
        <v>0</v>
      </c>
      <c r="IL126">
        <v>0</v>
      </c>
      <c r="IN126">
        <v>0</v>
      </c>
      <c r="IO126">
        <v>0</v>
      </c>
      <c r="IP126">
        <v>0</v>
      </c>
      <c r="IQ126">
        <v>0</v>
      </c>
      <c r="IS126">
        <v>0</v>
      </c>
      <c r="IT126">
        <v>0</v>
      </c>
      <c r="IU126">
        <v>0</v>
      </c>
      <c r="IV126">
        <v>0</v>
      </c>
      <c r="IW126">
        <v>31.67</v>
      </c>
      <c r="IX126">
        <v>7.9175000000000004</v>
      </c>
      <c r="IZ126">
        <v>31.67</v>
      </c>
      <c r="JA126">
        <v>0</v>
      </c>
      <c r="JB126">
        <v>0</v>
      </c>
      <c r="JD126">
        <v>0</v>
      </c>
      <c r="JE126">
        <v>0</v>
      </c>
      <c r="JF126">
        <v>0</v>
      </c>
      <c r="JH126">
        <v>0</v>
      </c>
      <c r="JI126">
        <v>0</v>
      </c>
      <c r="JJ126">
        <v>169.86750000000001</v>
      </c>
      <c r="JL126" t="s">
        <v>883</v>
      </c>
      <c r="JM126">
        <v>0</v>
      </c>
      <c r="JN126">
        <v>0</v>
      </c>
      <c r="JO126">
        <v>0</v>
      </c>
      <c r="JP126">
        <v>0</v>
      </c>
      <c r="JQ126">
        <v>0</v>
      </c>
      <c r="JR126">
        <v>43954.6104003125</v>
      </c>
      <c r="JS126">
        <v>1</v>
      </c>
      <c r="JT126">
        <v>3</v>
      </c>
    </row>
    <row r="127" spans="1:280" x14ac:dyDescent="0.25">
      <c r="A127">
        <v>2045</v>
      </c>
      <c r="B127">
        <v>2045</v>
      </c>
      <c r="C127" t="s">
        <v>223</v>
      </c>
      <c r="D127" t="s">
        <v>213</v>
      </c>
      <c r="E127" t="s">
        <v>224</v>
      </c>
      <c r="G127">
        <v>2025</v>
      </c>
      <c r="H127">
        <v>530000</v>
      </c>
      <c r="I127">
        <v>2500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13.72</v>
      </c>
      <c r="Q127">
        <v>310000</v>
      </c>
      <c r="R127">
        <v>215</v>
      </c>
      <c r="S127">
        <v>215</v>
      </c>
      <c r="T127">
        <v>215</v>
      </c>
      <c r="U127">
        <v>0</v>
      </c>
      <c r="V127" t="s">
        <v>875</v>
      </c>
      <c r="W127">
        <v>215</v>
      </c>
      <c r="X127">
        <v>215</v>
      </c>
      <c r="Y127">
        <v>215</v>
      </c>
      <c r="Z127">
        <v>0</v>
      </c>
      <c r="AA127">
        <v>25</v>
      </c>
      <c r="AB127">
        <v>23.65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1</v>
      </c>
      <c r="AT127">
        <v>0.25</v>
      </c>
      <c r="AU127">
        <v>27</v>
      </c>
      <c r="AV127">
        <v>6.75</v>
      </c>
      <c r="AW127">
        <v>27</v>
      </c>
      <c r="AX127">
        <v>27</v>
      </c>
      <c r="AY127">
        <v>0</v>
      </c>
      <c r="AZ127">
        <v>0</v>
      </c>
      <c r="BA127">
        <v>65.06</v>
      </c>
      <c r="BB127">
        <v>0</v>
      </c>
      <c r="BC127">
        <v>65.06</v>
      </c>
      <c r="BD127">
        <v>0</v>
      </c>
      <c r="BE127">
        <v>50.46</v>
      </c>
      <c r="BF127">
        <v>0</v>
      </c>
      <c r="BG127">
        <v>50.46</v>
      </c>
      <c r="BH127">
        <v>23.413799999999998</v>
      </c>
      <c r="BI127">
        <v>245.65</v>
      </c>
      <c r="BJ127">
        <v>356.2638</v>
      </c>
      <c r="BK127">
        <v>361.17</v>
      </c>
      <c r="BL127">
        <v>245.65</v>
      </c>
      <c r="BM127">
        <v>361.17</v>
      </c>
      <c r="BN127" t="s">
        <v>876</v>
      </c>
      <c r="BO127">
        <v>-8.5129999999999997E-3</v>
      </c>
      <c r="BP127">
        <v>0</v>
      </c>
      <c r="BQ127">
        <v>1441.86</v>
      </c>
      <c r="BR127">
        <v>85</v>
      </c>
      <c r="BS127">
        <v>0.8</v>
      </c>
      <c r="BT127" t="s">
        <v>877</v>
      </c>
      <c r="BU127" t="s">
        <v>877</v>
      </c>
      <c r="BV127" t="s">
        <v>877</v>
      </c>
      <c r="BW127" t="s">
        <v>877</v>
      </c>
      <c r="BX127">
        <v>2025</v>
      </c>
      <c r="BY127">
        <v>520000</v>
      </c>
      <c r="BZ127">
        <v>2500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13.72</v>
      </c>
      <c r="CH127">
        <v>240000</v>
      </c>
      <c r="CI127">
        <v>0</v>
      </c>
      <c r="CJ127">
        <v>210.58</v>
      </c>
      <c r="CK127">
        <v>0</v>
      </c>
      <c r="CL127">
        <v>210.58</v>
      </c>
      <c r="CM127">
        <v>0</v>
      </c>
      <c r="CN127" t="s">
        <v>878</v>
      </c>
      <c r="CO127">
        <v>0</v>
      </c>
      <c r="CP127">
        <v>210.58</v>
      </c>
      <c r="CQ127">
        <v>0</v>
      </c>
      <c r="CR127">
        <v>210.58</v>
      </c>
      <c r="CS127">
        <v>25</v>
      </c>
      <c r="CT127">
        <v>23.163799999999998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1</v>
      </c>
      <c r="DL127">
        <v>0.25</v>
      </c>
      <c r="DM127">
        <v>0</v>
      </c>
      <c r="DN127">
        <v>0</v>
      </c>
      <c r="DO127">
        <v>27</v>
      </c>
      <c r="DP127">
        <v>0</v>
      </c>
      <c r="DQ127">
        <v>27</v>
      </c>
      <c r="DR127">
        <v>0</v>
      </c>
      <c r="DS127">
        <v>65.06</v>
      </c>
      <c r="DT127">
        <v>0</v>
      </c>
      <c r="DU127">
        <v>65.06</v>
      </c>
      <c r="DV127">
        <v>0</v>
      </c>
      <c r="DW127">
        <v>50.46</v>
      </c>
      <c r="DX127">
        <v>0</v>
      </c>
      <c r="DY127">
        <v>50.46</v>
      </c>
      <c r="DZ127">
        <v>23.107500000000002</v>
      </c>
      <c r="EA127">
        <v>23.413799999999998</v>
      </c>
      <c r="EB127">
        <v>366.45</v>
      </c>
      <c r="EC127">
        <v>356.2638</v>
      </c>
      <c r="ED127">
        <v>23.413799999999998</v>
      </c>
      <c r="EE127">
        <v>366.45</v>
      </c>
      <c r="EF127" t="s">
        <v>879</v>
      </c>
      <c r="EG127">
        <v>-1.4182999999999999E-2</v>
      </c>
      <c r="EH127">
        <v>0</v>
      </c>
      <c r="EI127">
        <v>1123.54</v>
      </c>
      <c r="EJ127">
        <v>78</v>
      </c>
      <c r="EK127">
        <v>0.7</v>
      </c>
      <c r="EL127" t="s">
        <v>877</v>
      </c>
      <c r="EM127" t="s">
        <v>877</v>
      </c>
      <c r="EN127" t="s">
        <v>877</v>
      </c>
      <c r="EO127" t="s">
        <v>877</v>
      </c>
      <c r="EP127">
        <v>2025</v>
      </c>
      <c r="EQ127">
        <v>517998</v>
      </c>
      <c r="ER127" s="22">
        <v>2461</v>
      </c>
      <c r="ES127">
        <v>22578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13.72</v>
      </c>
      <c r="EZ127">
        <v>247300</v>
      </c>
      <c r="FA127">
        <v>0</v>
      </c>
      <c r="FB127">
        <v>221.68</v>
      </c>
      <c r="FC127">
        <v>0</v>
      </c>
      <c r="FD127">
        <v>221.68</v>
      </c>
      <c r="FE127">
        <v>0</v>
      </c>
      <c r="FF127" t="s">
        <v>880</v>
      </c>
      <c r="FG127">
        <v>0</v>
      </c>
      <c r="FH127">
        <v>221.68</v>
      </c>
      <c r="FI127">
        <v>0</v>
      </c>
      <c r="FJ127">
        <v>221.68</v>
      </c>
      <c r="FK127">
        <v>23</v>
      </c>
      <c r="FL127">
        <v>23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0.43</v>
      </c>
      <c r="GF127">
        <v>0.1075</v>
      </c>
      <c r="GG127">
        <v>25</v>
      </c>
      <c r="GH127">
        <v>0.43</v>
      </c>
      <c r="GI127">
        <v>24.57</v>
      </c>
      <c r="GJ127">
        <v>0</v>
      </c>
      <c r="GK127">
        <v>65.06</v>
      </c>
      <c r="GL127">
        <v>0</v>
      </c>
      <c r="GM127">
        <v>65.06</v>
      </c>
      <c r="GN127">
        <v>0</v>
      </c>
      <c r="GO127">
        <v>50.46</v>
      </c>
      <c r="GP127">
        <v>0</v>
      </c>
      <c r="GQ127">
        <v>50.46</v>
      </c>
      <c r="GR127">
        <v>26.786899999999999</v>
      </c>
      <c r="GS127">
        <v>23.107500000000002</v>
      </c>
      <c r="GT127">
        <v>373.43689999999998</v>
      </c>
      <c r="GU127">
        <v>366.45</v>
      </c>
      <c r="GV127">
        <v>26.786899999999999</v>
      </c>
      <c r="GW127">
        <v>373.43689999999998</v>
      </c>
      <c r="GX127" t="s">
        <v>881</v>
      </c>
      <c r="GY127">
        <v>-9.3030000000000005E-3</v>
      </c>
      <c r="GZ127">
        <v>0</v>
      </c>
      <c r="HA127">
        <v>1115.57</v>
      </c>
      <c r="HB127">
        <v>79</v>
      </c>
      <c r="HC127">
        <v>0.7</v>
      </c>
      <c r="HD127" t="s">
        <v>877</v>
      </c>
      <c r="HE127" t="s">
        <v>877</v>
      </c>
      <c r="HF127" t="s">
        <v>877</v>
      </c>
      <c r="HG127" t="s">
        <v>877</v>
      </c>
      <c r="HH127">
        <v>2025</v>
      </c>
      <c r="HI127">
        <v>496251</v>
      </c>
      <c r="HJ127">
        <v>3018</v>
      </c>
      <c r="HK127">
        <v>25194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11.75</v>
      </c>
      <c r="HR127">
        <v>309365</v>
      </c>
      <c r="HS127">
        <v>0</v>
      </c>
      <c r="HT127">
        <v>225.79</v>
      </c>
      <c r="HU127">
        <v>0</v>
      </c>
      <c r="HV127">
        <v>225.79</v>
      </c>
      <c r="HW127">
        <v>0</v>
      </c>
      <c r="HX127" t="s">
        <v>882</v>
      </c>
      <c r="HY127">
        <v>0</v>
      </c>
      <c r="HZ127">
        <v>225.79</v>
      </c>
      <c r="IA127">
        <v>0</v>
      </c>
      <c r="IB127">
        <v>225.79</v>
      </c>
      <c r="IC127">
        <v>29</v>
      </c>
      <c r="ID127">
        <v>24.8369</v>
      </c>
      <c r="IE127">
        <v>0.2</v>
      </c>
      <c r="IF127">
        <v>0</v>
      </c>
      <c r="IG127">
        <v>0</v>
      </c>
      <c r="IH127">
        <v>0</v>
      </c>
      <c r="II127">
        <v>0</v>
      </c>
      <c r="IJ127">
        <v>0</v>
      </c>
      <c r="IK127">
        <v>0</v>
      </c>
      <c r="IL127">
        <v>0</v>
      </c>
      <c r="IM127">
        <v>0</v>
      </c>
      <c r="IN127">
        <v>0</v>
      </c>
      <c r="IO127">
        <v>0</v>
      </c>
      <c r="IP127">
        <v>0</v>
      </c>
      <c r="IQ127">
        <v>0</v>
      </c>
      <c r="IR127">
        <v>0</v>
      </c>
      <c r="IS127">
        <v>0</v>
      </c>
      <c r="IT127">
        <v>0</v>
      </c>
      <c r="IU127">
        <v>7</v>
      </c>
      <c r="IV127">
        <v>1.75</v>
      </c>
      <c r="IW127">
        <v>0</v>
      </c>
      <c r="IX127">
        <v>0</v>
      </c>
      <c r="IY127">
        <v>26</v>
      </c>
      <c r="IZ127">
        <v>0</v>
      </c>
      <c r="JA127">
        <v>26</v>
      </c>
      <c r="JB127">
        <v>0</v>
      </c>
      <c r="JC127">
        <v>63.9</v>
      </c>
      <c r="JD127">
        <v>0</v>
      </c>
      <c r="JE127">
        <v>63.9</v>
      </c>
      <c r="JF127">
        <v>0</v>
      </c>
      <c r="JG127">
        <v>50.46</v>
      </c>
      <c r="JH127">
        <v>0</v>
      </c>
      <c r="JI127">
        <v>50.46</v>
      </c>
      <c r="JJ127">
        <v>26.786899999999999</v>
      </c>
      <c r="JK127">
        <v>373.43689999999998</v>
      </c>
      <c r="JL127" t="s">
        <v>883</v>
      </c>
      <c r="JM127">
        <v>-5.3790000000000001E-3</v>
      </c>
      <c r="JN127">
        <v>0</v>
      </c>
      <c r="JO127">
        <v>1370.14</v>
      </c>
      <c r="JP127">
        <v>84</v>
      </c>
      <c r="JQ127">
        <v>0.8</v>
      </c>
      <c r="JR127">
        <v>43954.6104003125</v>
      </c>
      <c r="JS127">
        <v>1</v>
      </c>
      <c r="JT127">
        <v>2</v>
      </c>
    </row>
    <row r="128" spans="1:280" x14ac:dyDescent="0.25">
      <c r="A128">
        <v>3356</v>
      </c>
      <c r="B128">
        <v>2045</v>
      </c>
      <c r="D128" t="s">
        <v>213</v>
      </c>
      <c r="E128" t="s">
        <v>224</v>
      </c>
      <c r="F128" t="s">
        <v>929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T128">
        <v>0</v>
      </c>
      <c r="U128">
        <v>0</v>
      </c>
      <c r="V128" t="s">
        <v>875</v>
      </c>
      <c r="W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G128">
        <v>0</v>
      </c>
      <c r="AH128">
        <v>0</v>
      </c>
      <c r="AI128">
        <v>0</v>
      </c>
      <c r="AJ128">
        <v>0</v>
      </c>
      <c r="AL128">
        <v>0</v>
      </c>
      <c r="AM128">
        <v>0</v>
      </c>
      <c r="AN128">
        <v>0</v>
      </c>
      <c r="AO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X128">
        <v>0</v>
      </c>
      <c r="AY128">
        <v>0</v>
      </c>
      <c r="AZ128">
        <v>65.06</v>
      </c>
      <c r="BB128">
        <v>65.06</v>
      </c>
      <c r="BC128">
        <v>0</v>
      </c>
      <c r="BD128">
        <v>50.46</v>
      </c>
      <c r="BF128">
        <v>50.46</v>
      </c>
      <c r="BG128">
        <v>0</v>
      </c>
      <c r="BH128">
        <v>332.85</v>
      </c>
      <c r="BI128">
        <v>115.52</v>
      </c>
      <c r="BL128">
        <v>332.85</v>
      </c>
      <c r="BN128" t="s">
        <v>876</v>
      </c>
      <c r="BO128">
        <v>0</v>
      </c>
      <c r="BP128">
        <v>0</v>
      </c>
      <c r="BQ128">
        <v>0</v>
      </c>
      <c r="BR128">
        <v>0</v>
      </c>
      <c r="BS128">
        <v>0</v>
      </c>
      <c r="BT128" t="s">
        <v>877</v>
      </c>
      <c r="BU128" t="s">
        <v>877</v>
      </c>
      <c r="BV128" t="s">
        <v>877</v>
      </c>
      <c r="BW128" t="s">
        <v>877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210.58</v>
      </c>
      <c r="CK128">
        <v>210.58</v>
      </c>
      <c r="CL128">
        <v>0</v>
      </c>
      <c r="CM128">
        <v>0</v>
      </c>
      <c r="CN128" t="s">
        <v>878</v>
      </c>
      <c r="CO128">
        <v>210.58</v>
      </c>
      <c r="CQ128">
        <v>210.58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Y128">
        <v>0</v>
      </c>
      <c r="CZ128">
        <v>0</v>
      </c>
      <c r="DA128">
        <v>0</v>
      </c>
      <c r="DB128">
        <v>0</v>
      </c>
      <c r="DD128">
        <v>0</v>
      </c>
      <c r="DE128">
        <v>0</v>
      </c>
      <c r="DF128">
        <v>0</v>
      </c>
      <c r="DG128">
        <v>0</v>
      </c>
      <c r="DI128">
        <v>0</v>
      </c>
      <c r="DJ128">
        <v>0</v>
      </c>
      <c r="DK128">
        <v>0</v>
      </c>
      <c r="DL128">
        <v>0</v>
      </c>
      <c r="DM128">
        <v>27</v>
      </c>
      <c r="DN128">
        <v>6.75</v>
      </c>
      <c r="DP128">
        <v>27</v>
      </c>
      <c r="DQ128">
        <v>0</v>
      </c>
      <c r="DR128">
        <v>65.06</v>
      </c>
      <c r="DT128">
        <v>65.06</v>
      </c>
      <c r="DU128">
        <v>0</v>
      </c>
      <c r="DV128">
        <v>50.46</v>
      </c>
      <c r="DX128">
        <v>50.46</v>
      </c>
      <c r="DY128">
        <v>0</v>
      </c>
      <c r="DZ128">
        <v>343.34249999999997</v>
      </c>
      <c r="EA128">
        <v>332.85</v>
      </c>
      <c r="ED128">
        <v>343.34249999999997</v>
      </c>
      <c r="EF128" t="s">
        <v>879</v>
      </c>
      <c r="EG128">
        <v>-1.4182999999999999E-2</v>
      </c>
      <c r="EH128">
        <v>0</v>
      </c>
      <c r="EI128">
        <v>0</v>
      </c>
      <c r="EJ128">
        <v>0</v>
      </c>
      <c r="EK128">
        <v>0</v>
      </c>
      <c r="EL128" t="s">
        <v>877</v>
      </c>
      <c r="EM128" t="s">
        <v>877</v>
      </c>
      <c r="EN128" t="s">
        <v>877</v>
      </c>
      <c r="EO128" t="s">
        <v>877</v>
      </c>
      <c r="EQ128">
        <v>0</v>
      </c>
      <c r="ER128" s="22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221.68</v>
      </c>
      <c r="FC128">
        <v>221.68</v>
      </c>
      <c r="FD128">
        <v>0</v>
      </c>
      <c r="FE128">
        <v>0</v>
      </c>
      <c r="FF128" t="s">
        <v>880</v>
      </c>
      <c r="FG128">
        <v>221.68</v>
      </c>
      <c r="FI128">
        <v>221.68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Q128">
        <v>0</v>
      </c>
      <c r="FR128">
        <v>0</v>
      </c>
      <c r="FS128">
        <v>0</v>
      </c>
      <c r="FT128">
        <v>0</v>
      </c>
      <c r="FV128">
        <v>0</v>
      </c>
      <c r="FW128">
        <v>0</v>
      </c>
      <c r="FX128">
        <v>0</v>
      </c>
      <c r="FY128">
        <v>0</v>
      </c>
      <c r="GA128">
        <v>0</v>
      </c>
      <c r="GB128">
        <v>0</v>
      </c>
      <c r="GC128">
        <v>0</v>
      </c>
      <c r="GD128">
        <v>0</v>
      </c>
      <c r="GE128">
        <v>24.57</v>
      </c>
      <c r="GF128">
        <v>6.1425000000000001</v>
      </c>
      <c r="GH128">
        <v>24.57</v>
      </c>
      <c r="GI128">
        <v>0</v>
      </c>
      <c r="GJ128">
        <v>65.06</v>
      </c>
      <c r="GL128">
        <v>65.06</v>
      </c>
      <c r="GM128">
        <v>0</v>
      </c>
      <c r="GN128">
        <v>50.46</v>
      </c>
      <c r="GP128">
        <v>50.46</v>
      </c>
      <c r="GQ128">
        <v>0</v>
      </c>
      <c r="GR128">
        <v>346.65</v>
      </c>
      <c r="GS128">
        <v>343.34249999999997</v>
      </c>
      <c r="GV128">
        <v>346.65</v>
      </c>
      <c r="GX128" t="s">
        <v>881</v>
      </c>
      <c r="GY128">
        <v>0</v>
      </c>
      <c r="GZ128">
        <v>0</v>
      </c>
      <c r="HA128">
        <v>0</v>
      </c>
      <c r="HB128">
        <v>0</v>
      </c>
      <c r="HC128">
        <v>0</v>
      </c>
      <c r="HD128" t="s">
        <v>877</v>
      </c>
      <c r="HE128" t="s">
        <v>877</v>
      </c>
      <c r="HF128" t="s">
        <v>877</v>
      </c>
      <c r="HG128" t="s">
        <v>877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225.79</v>
      </c>
      <c r="HU128">
        <v>225.79</v>
      </c>
      <c r="HV128">
        <v>0</v>
      </c>
      <c r="HW128">
        <v>0</v>
      </c>
      <c r="HX128" t="s">
        <v>882</v>
      </c>
      <c r="HY128">
        <v>225.79</v>
      </c>
      <c r="IA128">
        <v>225.79</v>
      </c>
      <c r="IB128">
        <v>0</v>
      </c>
      <c r="IC128">
        <v>0</v>
      </c>
      <c r="ID128">
        <v>0</v>
      </c>
      <c r="IE128">
        <v>0</v>
      </c>
      <c r="IF128">
        <v>0</v>
      </c>
      <c r="IG128">
        <v>0</v>
      </c>
      <c r="II128">
        <v>0</v>
      </c>
      <c r="IJ128">
        <v>0</v>
      </c>
      <c r="IK128">
        <v>0</v>
      </c>
      <c r="IL128">
        <v>0</v>
      </c>
      <c r="IN128">
        <v>0</v>
      </c>
      <c r="IO128">
        <v>0</v>
      </c>
      <c r="IP128">
        <v>0</v>
      </c>
      <c r="IQ128">
        <v>0</v>
      </c>
      <c r="IS128">
        <v>0</v>
      </c>
      <c r="IT128">
        <v>0</v>
      </c>
      <c r="IU128">
        <v>0</v>
      </c>
      <c r="IV128">
        <v>0</v>
      </c>
      <c r="IW128">
        <v>26</v>
      </c>
      <c r="IX128">
        <v>6.5</v>
      </c>
      <c r="IZ128">
        <v>26</v>
      </c>
      <c r="JA128">
        <v>0</v>
      </c>
      <c r="JB128">
        <v>63.9</v>
      </c>
      <c r="JD128">
        <v>63.9</v>
      </c>
      <c r="JE128">
        <v>0</v>
      </c>
      <c r="JF128">
        <v>50.46</v>
      </c>
      <c r="JH128">
        <v>50.46</v>
      </c>
      <c r="JI128">
        <v>0</v>
      </c>
      <c r="JJ128">
        <v>346.65</v>
      </c>
      <c r="JL128" t="s">
        <v>883</v>
      </c>
      <c r="JM128">
        <v>0</v>
      </c>
      <c r="JN128">
        <v>0</v>
      </c>
      <c r="JO128">
        <v>0</v>
      </c>
      <c r="JP128">
        <v>0</v>
      </c>
      <c r="JQ128">
        <v>0</v>
      </c>
      <c r="JR128">
        <v>43954.6104003125</v>
      </c>
      <c r="JS128">
        <v>1</v>
      </c>
      <c r="JT128">
        <v>3</v>
      </c>
    </row>
    <row r="129" spans="1:280" x14ac:dyDescent="0.25">
      <c r="A129">
        <v>2046</v>
      </c>
      <c r="B129">
        <v>2046</v>
      </c>
      <c r="C129" t="s">
        <v>225</v>
      </c>
      <c r="D129" t="s">
        <v>213</v>
      </c>
      <c r="E129" t="s">
        <v>226</v>
      </c>
      <c r="G129">
        <v>2025</v>
      </c>
      <c r="H129">
        <v>457837</v>
      </c>
      <c r="I129">
        <v>0</v>
      </c>
      <c r="J129">
        <v>0</v>
      </c>
      <c r="K129">
        <v>2000</v>
      </c>
      <c r="L129">
        <v>0</v>
      </c>
      <c r="M129">
        <v>0</v>
      </c>
      <c r="N129">
        <v>0</v>
      </c>
      <c r="O129">
        <v>0</v>
      </c>
      <c r="P129">
        <v>9.98</v>
      </c>
      <c r="Q129">
        <v>170000</v>
      </c>
      <c r="R129">
        <v>216</v>
      </c>
      <c r="S129">
        <v>216</v>
      </c>
      <c r="T129">
        <v>216</v>
      </c>
      <c r="U129">
        <v>0</v>
      </c>
      <c r="V129" t="s">
        <v>875</v>
      </c>
      <c r="W129">
        <v>216</v>
      </c>
      <c r="X129">
        <v>216</v>
      </c>
      <c r="Y129">
        <v>216</v>
      </c>
      <c r="Z129">
        <v>0</v>
      </c>
      <c r="AA129">
        <v>53</v>
      </c>
      <c r="AB129">
        <v>23.76</v>
      </c>
      <c r="AC129">
        <v>15.7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5</v>
      </c>
      <c r="AT129">
        <v>1.25</v>
      </c>
      <c r="AU129">
        <v>43</v>
      </c>
      <c r="AV129">
        <v>10.75</v>
      </c>
      <c r="AW129">
        <v>43</v>
      </c>
      <c r="AX129">
        <v>43</v>
      </c>
      <c r="AY129">
        <v>0</v>
      </c>
      <c r="AZ129">
        <v>0</v>
      </c>
      <c r="BA129">
        <v>68.099999999999994</v>
      </c>
      <c r="BB129">
        <v>0</v>
      </c>
      <c r="BC129">
        <v>68.099999999999994</v>
      </c>
      <c r="BD129">
        <v>0</v>
      </c>
      <c r="BE129">
        <v>54.62</v>
      </c>
      <c r="BF129">
        <v>0</v>
      </c>
      <c r="BG129">
        <v>54.62</v>
      </c>
      <c r="BH129">
        <v>40.965200000000003</v>
      </c>
      <c r="BI129">
        <v>267.45999999999998</v>
      </c>
      <c r="BJ129">
        <v>392.7552</v>
      </c>
      <c r="BK129">
        <v>390.18</v>
      </c>
      <c r="BL129">
        <v>267.45999999999998</v>
      </c>
      <c r="BM129">
        <v>392.7552</v>
      </c>
      <c r="BN129" t="s">
        <v>876</v>
      </c>
      <c r="BO129">
        <v>0</v>
      </c>
      <c r="BP129">
        <v>0</v>
      </c>
      <c r="BQ129">
        <v>787.04</v>
      </c>
      <c r="BR129">
        <v>62</v>
      </c>
      <c r="BS129">
        <v>0.7</v>
      </c>
      <c r="BT129" t="s">
        <v>877</v>
      </c>
      <c r="BU129" t="s">
        <v>877</v>
      </c>
      <c r="BV129" t="s">
        <v>877</v>
      </c>
      <c r="BW129" t="s">
        <v>877</v>
      </c>
      <c r="BX129">
        <v>2025</v>
      </c>
      <c r="BY129">
        <v>436979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9.98</v>
      </c>
      <c r="CH129">
        <v>170000</v>
      </c>
      <c r="CI129">
        <v>0</v>
      </c>
      <c r="CJ129">
        <v>218.32</v>
      </c>
      <c r="CK129">
        <v>0</v>
      </c>
      <c r="CL129">
        <v>218.32</v>
      </c>
      <c r="CM129">
        <v>0</v>
      </c>
      <c r="CN129" t="s">
        <v>878</v>
      </c>
      <c r="CO129">
        <v>0</v>
      </c>
      <c r="CP129">
        <v>218.32</v>
      </c>
      <c r="CQ129">
        <v>0</v>
      </c>
      <c r="CR129">
        <v>218.32</v>
      </c>
      <c r="CS129">
        <v>53</v>
      </c>
      <c r="CT129">
        <v>24.0152</v>
      </c>
      <c r="CU129">
        <v>15.7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5</v>
      </c>
      <c r="DL129">
        <v>1.25</v>
      </c>
      <c r="DM129">
        <v>0</v>
      </c>
      <c r="DN129">
        <v>0</v>
      </c>
      <c r="DO129">
        <v>43</v>
      </c>
      <c r="DP129">
        <v>0</v>
      </c>
      <c r="DQ129">
        <v>43</v>
      </c>
      <c r="DR129">
        <v>0</v>
      </c>
      <c r="DS129">
        <v>68.099999999999994</v>
      </c>
      <c r="DT129">
        <v>0</v>
      </c>
      <c r="DU129">
        <v>68.099999999999994</v>
      </c>
      <c r="DV129">
        <v>0</v>
      </c>
      <c r="DW129">
        <v>54.62</v>
      </c>
      <c r="DX129">
        <v>0</v>
      </c>
      <c r="DY129">
        <v>54.62</v>
      </c>
      <c r="DZ129">
        <v>40.755099999999999</v>
      </c>
      <c r="EA129">
        <v>40.965200000000003</v>
      </c>
      <c r="EB129">
        <v>392.74259999999998</v>
      </c>
      <c r="EC129">
        <v>392.7552</v>
      </c>
      <c r="ED129">
        <v>40.965200000000003</v>
      </c>
      <c r="EE129">
        <v>392.7552</v>
      </c>
      <c r="EF129" t="s">
        <v>879</v>
      </c>
      <c r="EG129">
        <v>-6.4780000000000003E-3</v>
      </c>
      <c r="EH129">
        <v>0</v>
      </c>
      <c r="EI129">
        <v>773.64</v>
      </c>
      <c r="EJ129">
        <v>63</v>
      </c>
      <c r="EK129">
        <v>0.7</v>
      </c>
      <c r="EL129" t="s">
        <v>877</v>
      </c>
      <c r="EM129" t="s">
        <v>877</v>
      </c>
      <c r="EN129" t="s">
        <v>877</v>
      </c>
      <c r="EO129" t="s">
        <v>877</v>
      </c>
      <c r="EP129">
        <v>2025</v>
      </c>
      <c r="EQ129">
        <v>444274</v>
      </c>
      <c r="ER129" s="22">
        <v>0</v>
      </c>
      <c r="ES129">
        <v>20033</v>
      </c>
      <c r="ET129">
        <v>2448</v>
      </c>
      <c r="EU129">
        <v>0</v>
      </c>
      <c r="EV129">
        <v>0</v>
      </c>
      <c r="EW129">
        <v>0</v>
      </c>
      <c r="EX129">
        <v>0</v>
      </c>
      <c r="EY129">
        <v>9.98</v>
      </c>
      <c r="EZ129">
        <v>178614</v>
      </c>
      <c r="FA129">
        <v>0</v>
      </c>
      <c r="FB129">
        <v>219.66</v>
      </c>
      <c r="FC129">
        <v>0</v>
      </c>
      <c r="FD129">
        <v>219.66</v>
      </c>
      <c r="FE129">
        <v>0</v>
      </c>
      <c r="FF129" t="s">
        <v>880</v>
      </c>
      <c r="FG129">
        <v>0</v>
      </c>
      <c r="FH129">
        <v>219.66</v>
      </c>
      <c r="FI129">
        <v>0</v>
      </c>
      <c r="FJ129">
        <v>219.66</v>
      </c>
      <c r="FK129">
        <v>54</v>
      </c>
      <c r="FL129">
        <v>24.162600000000001</v>
      </c>
      <c r="FM129">
        <v>15.7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4</v>
      </c>
      <c r="GD129">
        <v>1</v>
      </c>
      <c r="GE129">
        <v>-0.43</v>
      </c>
      <c r="GF129">
        <v>-0.1075</v>
      </c>
      <c r="GG129">
        <v>38</v>
      </c>
      <c r="GH129">
        <v>-0.43</v>
      </c>
      <c r="GI129">
        <v>38.43</v>
      </c>
      <c r="GJ129">
        <v>0</v>
      </c>
      <c r="GK129">
        <v>68.099999999999994</v>
      </c>
      <c r="GL129">
        <v>0</v>
      </c>
      <c r="GM129">
        <v>68.099999999999994</v>
      </c>
      <c r="GN129">
        <v>0</v>
      </c>
      <c r="GO129">
        <v>54.62</v>
      </c>
      <c r="GP129">
        <v>0</v>
      </c>
      <c r="GQ129">
        <v>54.62</v>
      </c>
      <c r="GR129">
        <v>39.8994</v>
      </c>
      <c r="GS129">
        <v>40.755099999999999</v>
      </c>
      <c r="GT129">
        <v>401.23939999999999</v>
      </c>
      <c r="GU129">
        <v>392.74259999999998</v>
      </c>
      <c r="GV129">
        <v>40.755099999999999</v>
      </c>
      <c r="GW129">
        <v>401.23939999999999</v>
      </c>
      <c r="GX129" t="s">
        <v>881</v>
      </c>
      <c r="GY129">
        <v>-1.3454000000000001E-2</v>
      </c>
      <c r="GZ129">
        <v>0</v>
      </c>
      <c r="HA129">
        <v>813.14</v>
      </c>
      <c r="HB129">
        <v>70</v>
      </c>
      <c r="HC129">
        <v>0.7</v>
      </c>
      <c r="HD129" t="s">
        <v>877</v>
      </c>
      <c r="HE129" t="s">
        <v>877</v>
      </c>
      <c r="HF129" t="s">
        <v>877</v>
      </c>
      <c r="HG129" t="s">
        <v>877</v>
      </c>
      <c r="HH129">
        <v>2025</v>
      </c>
      <c r="HI129">
        <v>424467</v>
      </c>
      <c r="HJ129">
        <v>1092</v>
      </c>
      <c r="HK129">
        <v>17905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8.25</v>
      </c>
      <c r="HR129">
        <v>161734</v>
      </c>
      <c r="HS129">
        <v>0</v>
      </c>
      <c r="HT129">
        <v>224.54</v>
      </c>
      <c r="HU129">
        <v>0</v>
      </c>
      <c r="HV129">
        <v>224.54</v>
      </c>
      <c r="HW129">
        <v>0</v>
      </c>
      <c r="HX129" t="s">
        <v>882</v>
      </c>
      <c r="HY129">
        <v>0</v>
      </c>
      <c r="HZ129">
        <v>224.54</v>
      </c>
      <c r="IA129">
        <v>0</v>
      </c>
      <c r="IB129">
        <v>224.54</v>
      </c>
      <c r="IC129">
        <v>52</v>
      </c>
      <c r="ID129">
        <v>24.699400000000001</v>
      </c>
      <c r="IE129">
        <v>15.2</v>
      </c>
      <c r="IF129">
        <v>0</v>
      </c>
      <c r="IG129">
        <v>0</v>
      </c>
      <c r="IH129">
        <v>0</v>
      </c>
      <c r="II129">
        <v>0</v>
      </c>
      <c r="IJ129">
        <v>0</v>
      </c>
      <c r="IK129">
        <v>0</v>
      </c>
      <c r="IL129">
        <v>0</v>
      </c>
      <c r="IM129">
        <v>0</v>
      </c>
      <c r="IN129">
        <v>0</v>
      </c>
      <c r="IO129">
        <v>0</v>
      </c>
      <c r="IP129">
        <v>0</v>
      </c>
      <c r="IQ129">
        <v>0</v>
      </c>
      <c r="IR129">
        <v>0</v>
      </c>
      <c r="IS129">
        <v>0</v>
      </c>
      <c r="IT129">
        <v>0</v>
      </c>
      <c r="IU129">
        <v>0</v>
      </c>
      <c r="IV129">
        <v>0</v>
      </c>
      <c r="IW129">
        <v>0</v>
      </c>
      <c r="IX129">
        <v>0</v>
      </c>
      <c r="IY129">
        <v>36</v>
      </c>
      <c r="IZ129">
        <v>0</v>
      </c>
      <c r="JA129">
        <v>36</v>
      </c>
      <c r="JB129">
        <v>0</v>
      </c>
      <c r="JC129">
        <v>68.69</v>
      </c>
      <c r="JD129">
        <v>0</v>
      </c>
      <c r="JE129">
        <v>68.69</v>
      </c>
      <c r="JF129">
        <v>0</v>
      </c>
      <c r="JG129">
        <v>59.11</v>
      </c>
      <c r="JH129">
        <v>0</v>
      </c>
      <c r="JI129">
        <v>59.11</v>
      </c>
      <c r="JJ129">
        <v>39.8994</v>
      </c>
      <c r="JK129">
        <v>401.23939999999999</v>
      </c>
      <c r="JL129" t="s">
        <v>883</v>
      </c>
      <c r="JM129">
        <v>0</v>
      </c>
      <c r="JN129">
        <v>0</v>
      </c>
      <c r="JO129">
        <v>720.29</v>
      </c>
      <c r="JP129">
        <v>59</v>
      </c>
      <c r="JQ129">
        <v>0.7</v>
      </c>
      <c r="JR129">
        <v>43954.6104003125</v>
      </c>
      <c r="JS129">
        <v>1</v>
      </c>
      <c r="JT129">
        <v>2</v>
      </c>
    </row>
    <row r="130" spans="1:280" x14ac:dyDescent="0.25">
      <c r="A130">
        <v>406</v>
      </c>
      <c r="B130">
        <v>2046</v>
      </c>
      <c r="D130" t="s">
        <v>213</v>
      </c>
      <c r="E130" t="s">
        <v>226</v>
      </c>
      <c r="F130" t="s">
        <v>930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T130">
        <v>0</v>
      </c>
      <c r="U130">
        <v>0</v>
      </c>
      <c r="V130" t="s">
        <v>875</v>
      </c>
      <c r="W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G130">
        <v>0</v>
      </c>
      <c r="AH130">
        <v>0</v>
      </c>
      <c r="AI130">
        <v>0</v>
      </c>
      <c r="AJ130">
        <v>0</v>
      </c>
      <c r="AL130">
        <v>0</v>
      </c>
      <c r="AM130">
        <v>0</v>
      </c>
      <c r="AN130">
        <v>0</v>
      </c>
      <c r="AO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X130">
        <v>0</v>
      </c>
      <c r="AY130">
        <v>0</v>
      </c>
      <c r="AZ130">
        <v>68.099999999999994</v>
      </c>
      <c r="BB130">
        <v>68.099999999999994</v>
      </c>
      <c r="BC130">
        <v>0</v>
      </c>
      <c r="BD130">
        <v>54.62</v>
      </c>
      <c r="BF130">
        <v>54.62</v>
      </c>
      <c r="BG130">
        <v>0</v>
      </c>
      <c r="BH130">
        <v>351.79</v>
      </c>
      <c r="BI130">
        <v>122.72</v>
      </c>
      <c r="BL130">
        <v>351.79</v>
      </c>
      <c r="BN130" t="s">
        <v>876</v>
      </c>
      <c r="BO130">
        <v>0</v>
      </c>
      <c r="BP130">
        <v>0</v>
      </c>
      <c r="BQ130">
        <v>0</v>
      </c>
      <c r="BR130">
        <v>0</v>
      </c>
      <c r="BS130">
        <v>0</v>
      </c>
      <c r="BT130" t="s">
        <v>877</v>
      </c>
      <c r="BU130" t="s">
        <v>877</v>
      </c>
      <c r="BV130" t="s">
        <v>877</v>
      </c>
      <c r="BW130" t="s">
        <v>877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218.32</v>
      </c>
      <c r="CK130">
        <v>218.32</v>
      </c>
      <c r="CL130">
        <v>0</v>
      </c>
      <c r="CM130">
        <v>0</v>
      </c>
      <c r="CN130" t="s">
        <v>878</v>
      </c>
      <c r="CO130">
        <v>218.32</v>
      </c>
      <c r="CQ130">
        <v>218.32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Y130">
        <v>0</v>
      </c>
      <c r="CZ130">
        <v>0</v>
      </c>
      <c r="DA130">
        <v>0</v>
      </c>
      <c r="DB130">
        <v>0</v>
      </c>
      <c r="DD130">
        <v>0</v>
      </c>
      <c r="DE130">
        <v>0</v>
      </c>
      <c r="DF130">
        <v>0</v>
      </c>
      <c r="DG130">
        <v>0</v>
      </c>
      <c r="DI130">
        <v>0</v>
      </c>
      <c r="DJ130">
        <v>0</v>
      </c>
      <c r="DK130">
        <v>0</v>
      </c>
      <c r="DL130">
        <v>0</v>
      </c>
      <c r="DM130">
        <v>43</v>
      </c>
      <c r="DN130">
        <v>10.75</v>
      </c>
      <c r="DP130">
        <v>43</v>
      </c>
      <c r="DQ130">
        <v>0</v>
      </c>
      <c r="DR130">
        <v>68.099999999999994</v>
      </c>
      <c r="DT130">
        <v>68.099999999999994</v>
      </c>
      <c r="DU130">
        <v>0</v>
      </c>
      <c r="DV130">
        <v>54.62</v>
      </c>
      <c r="DX130">
        <v>54.62</v>
      </c>
      <c r="DY130">
        <v>0</v>
      </c>
      <c r="DZ130">
        <v>351.98750000000001</v>
      </c>
      <c r="EA130">
        <v>351.79</v>
      </c>
      <c r="ED130">
        <v>351.98750000000001</v>
      </c>
      <c r="EF130" t="s">
        <v>879</v>
      </c>
      <c r="EG130">
        <v>-6.4780000000000003E-3</v>
      </c>
      <c r="EH130">
        <v>0</v>
      </c>
      <c r="EI130">
        <v>0</v>
      </c>
      <c r="EJ130">
        <v>0</v>
      </c>
      <c r="EK130">
        <v>0</v>
      </c>
      <c r="EL130" t="s">
        <v>877</v>
      </c>
      <c r="EM130" t="s">
        <v>877</v>
      </c>
      <c r="EN130" t="s">
        <v>877</v>
      </c>
      <c r="EO130" t="s">
        <v>877</v>
      </c>
      <c r="EQ130">
        <v>0</v>
      </c>
      <c r="ER130" s="22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219.66</v>
      </c>
      <c r="FC130">
        <v>219.66</v>
      </c>
      <c r="FD130">
        <v>0</v>
      </c>
      <c r="FE130">
        <v>0</v>
      </c>
      <c r="FF130" t="s">
        <v>880</v>
      </c>
      <c r="FG130">
        <v>219.66</v>
      </c>
      <c r="FI130">
        <v>219.66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Q130">
        <v>0</v>
      </c>
      <c r="FR130">
        <v>0</v>
      </c>
      <c r="FS130">
        <v>0</v>
      </c>
      <c r="FT130">
        <v>0</v>
      </c>
      <c r="FV130">
        <v>0</v>
      </c>
      <c r="FW130">
        <v>0</v>
      </c>
      <c r="FX130">
        <v>0</v>
      </c>
      <c r="FY130">
        <v>0</v>
      </c>
      <c r="GA130">
        <v>0</v>
      </c>
      <c r="GB130">
        <v>0</v>
      </c>
      <c r="GC130">
        <v>0</v>
      </c>
      <c r="GD130">
        <v>0</v>
      </c>
      <c r="GE130">
        <v>38.43</v>
      </c>
      <c r="GF130">
        <v>9.6074999999999999</v>
      </c>
      <c r="GH130">
        <v>38.43</v>
      </c>
      <c r="GI130">
        <v>0</v>
      </c>
      <c r="GJ130">
        <v>68.099999999999994</v>
      </c>
      <c r="GL130">
        <v>68.099999999999994</v>
      </c>
      <c r="GM130">
        <v>0</v>
      </c>
      <c r="GN130">
        <v>54.62</v>
      </c>
      <c r="GP130">
        <v>54.62</v>
      </c>
      <c r="GQ130">
        <v>0</v>
      </c>
      <c r="GR130">
        <v>361.34</v>
      </c>
      <c r="GS130">
        <v>351.98750000000001</v>
      </c>
      <c r="GV130">
        <v>361.34</v>
      </c>
      <c r="GX130" t="s">
        <v>881</v>
      </c>
      <c r="GY130">
        <v>0</v>
      </c>
      <c r="GZ130">
        <v>0</v>
      </c>
      <c r="HA130">
        <v>0</v>
      </c>
      <c r="HB130">
        <v>0</v>
      </c>
      <c r="HC130">
        <v>0</v>
      </c>
      <c r="HD130" t="s">
        <v>877</v>
      </c>
      <c r="HE130" t="s">
        <v>877</v>
      </c>
      <c r="HF130" t="s">
        <v>877</v>
      </c>
      <c r="HG130" t="s">
        <v>877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0</v>
      </c>
      <c r="HR130">
        <v>0</v>
      </c>
      <c r="HS130">
        <v>224.54</v>
      </c>
      <c r="HU130">
        <v>224.54</v>
      </c>
      <c r="HV130">
        <v>0</v>
      </c>
      <c r="HW130">
        <v>0</v>
      </c>
      <c r="HX130" t="s">
        <v>882</v>
      </c>
      <c r="HY130">
        <v>224.54</v>
      </c>
      <c r="IA130">
        <v>224.54</v>
      </c>
      <c r="IB130">
        <v>0</v>
      </c>
      <c r="IC130">
        <v>0</v>
      </c>
      <c r="ID130">
        <v>0</v>
      </c>
      <c r="IE130">
        <v>0</v>
      </c>
      <c r="IF130">
        <v>0</v>
      </c>
      <c r="IG130">
        <v>0</v>
      </c>
      <c r="II130">
        <v>0</v>
      </c>
      <c r="IJ130">
        <v>0</v>
      </c>
      <c r="IK130">
        <v>0</v>
      </c>
      <c r="IL130">
        <v>0</v>
      </c>
      <c r="IN130">
        <v>0</v>
      </c>
      <c r="IO130">
        <v>0</v>
      </c>
      <c r="IP130">
        <v>0</v>
      </c>
      <c r="IQ130">
        <v>0</v>
      </c>
      <c r="IS130">
        <v>0</v>
      </c>
      <c r="IT130">
        <v>0</v>
      </c>
      <c r="IU130">
        <v>0</v>
      </c>
      <c r="IV130">
        <v>0</v>
      </c>
      <c r="IW130">
        <v>36</v>
      </c>
      <c r="IX130">
        <v>9</v>
      </c>
      <c r="IZ130">
        <v>36</v>
      </c>
      <c r="JA130">
        <v>0</v>
      </c>
      <c r="JB130">
        <v>68.69</v>
      </c>
      <c r="JD130">
        <v>68.69</v>
      </c>
      <c r="JE130">
        <v>0</v>
      </c>
      <c r="JF130">
        <v>59.11</v>
      </c>
      <c r="JH130">
        <v>59.11</v>
      </c>
      <c r="JI130">
        <v>0</v>
      </c>
      <c r="JJ130">
        <v>361.34</v>
      </c>
      <c r="JL130" t="s">
        <v>883</v>
      </c>
      <c r="JM130">
        <v>0</v>
      </c>
      <c r="JN130">
        <v>0</v>
      </c>
      <c r="JO130">
        <v>0</v>
      </c>
      <c r="JP130">
        <v>0</v>
      </c>
      <c r="JQ130">
        <v>0</v>
      </c>
      <c r="JR130">
        <v>43954.6104003125</v>
      </c>
      <c r="JS130">
        <v>1</v>
      </c>
      <c r="JT130">
        <v>3</v>
      </c>
    </row>
    <row r="131" spans="1:280" x14ac:dyDescent="0.25">
      <c r="A131">
        <v>2047</v>
      </c>
      <c r="B131">
        <v>2047</v>
      </c>
      <c r="C131" t="s">
        <v>227</v>
      </c>
      <c r="D131" t="s">
        <v>213</v>
      </c>
      <c r="E131" t="s">
        <v>228</v>
      </c>
      <c r="G131">
        <v>2025</v>
      </c>
      <c r="H131">
        <v>211054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3.26</v>
      </c>
      <c r="Q131">
        <v>17000</v>
      </c>
      <c r="R131">
        <v>22</v>
      </c>
      <c r="S131">
        <v>22</v>
      </c>
      <c r="T131">
        <v>22</v>
      </c>
      <c r="U131">
        <v>0</v>
      </c>
      <c r="V131" t="s">
        <v>875</v>
      </c>
      <c r="W131">
        <v>22</v>
      </c>
      <c r="X131">
        <v>22</v>
      </c>
      <c r="Y131">
        <v>22</v>
      </c>
      <c r="Z131">
        <v>0</v>
      </c>
      <c r="AA131">
        <v>4</v>
      </c>
      <c r="AB131">
        <v>2.42</v>
      </c>
      <c r="AC131">
        <v>0.7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3.79</v>
      </c>
      <c r="AV131">
        <v>0.94750000000000001</v>
      </c>
      <c r="AW131">
        <v>3.79</v>
      </c>
      <c r="AX131">
        <v>3.79</v>
      </c>
      <c r="AY131">
        <v>0</v>
      </c>
      <c r="AZ131">
        <v>25.54</v>
      </c>
      <c r="BA131">
        <v>25.54</v>
      </c>
      <c r="BB131">
        <v>25.54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43.512799999999999</v>
      </c>
      <c r="BI131">
        <v>51.607500000000002</v>
      </c>
      <c r="BJ131">
        <v>43.512799999999999</v>
      </c>
      <c r="BK131">
        <v>51.607500000000002</v>
      </c>
      <c r="BL131">
        <v>51.607500000000002</v>
      </c>
      <c r="BM131">
        <v>51.607500000000002</v>
      </c>
      <c r="BN131" t="s">
        <v>876</v>
      </c>
      <c r="BO131">
        <v>0</v>
      </c>
      <c r="BP131">
        <v>0</v>
      </c>
      <c r="BQ131">
        <v>772.73</v>
      </c>
      <c r="BR131">
        <v>60</v>
      </c>
      <c r="BS131">
        <v>0.7</v>
      </c>
      <c r="BT131" t="s">
        <v>877</v>
      </c>
      <c r="BU131" t="s">
        <v>877</v>
      </c>
      <c r="BV131" t="s">
        <v>877</v>
      </c>
      <c r="BW131" t="s">
        <v>877</v>
      </c>
      <c r="BX131">
        <v>2025</v>
      </c>
      <c r="BY131">
        <v>210354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3.26</v>
      </c>
      <c r="CH131">
        <v>17000</v>
      </c>
      <c r="CI131">
        <v>14.98</v>
      </c>
      <c r="CJ131">
        <v>14.98</v>
      </c>
      <c r="CK131">
        <v>14.98</v>
      </c>
      <c r="CL131">
        <v>0</v>
      </c>
      <c r="CM131">
        <v>0</v>
      </c>
      <c r="CN131" t="s">
        <v>878</v>
      </c>
      <c r="CO131">
        <v>14.98</v>
      </c>
      <c r="CP131">
        <v>14.98</v>
      </c>
      <c r="CQ131">
        <v>14.98</v>
      </c>
      <c r="CR131">
        <v>0</v>
      </c>
      <c r="CS131">
        <v>4</v>
      </c>
      <c r="CT131">
        <v>1.6477999999999999</v>
      </c>
      <c r="CU131">
        <v>0.7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2.58</v>
      </c>
      <c r="DN131">
        <v>0.64500000000000002</v>
      </c>
      <c r="DO131">
        <v>2.58</v>
      </c>
      <c r="DP131">
        <v>2.58</v>
      </c>
      <c r="DQ131">
        <v>0</v>
      </c>
      <c r="DR131">
        <v>25.54</v>
      </c>
      <c r="DS131">
        <v>25.54</v>
      </c>
      <c r="DT131">
        <v>25.54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49.6447</v>
      </c>
      <c r="EA131">
        <v>43.512799999999999</v>
      </c>
      <c r="EB131">
        <v>49.6447</v>
      </c>
      <c r="EC131">
        <v>43.512799999999999</v>
      </c>
      <c r="ED131">
        <v>49.6447</v>
      </c>
      <c r="EE131">
        <v>49.6447</v>
      </c>
      <c r="EF131" t="s">
        <v>879</v>
      </c>
      <c r="EG131">
        <v>-2.9137E-2</v>
      </c>
      <c r="EH131">
        <v>0</v>
      </c>
      <c r="EI131">
        <v>1101.75</v>
      </c>
      <c r="EJ131">
        <v>77</v>
      </c>
      <c r="EK131">
        <v>0.7</v>
      </c>
      <c r="EL131" t="s">
        <v>877</v>
      </c>
      <c r="EM131" t="s">
        <v>877</v>
      </c>
      <c r="EN131" t="s">
        <v>877</v>
      </c>
      <c r="EO131" t="s">
        <v>877</v>
      </c>
      <c r="EP131">
        <v>2025</v>
      </c>
      <c r="EQ131">
        <v>202771</v>
      </c>
      <c r="ER131" s="22">
        <v>236</v>
      </c>
      <c r="ES131">
        <v>2069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3.26</v>
      </c>
      <c r="EZ131">
        <v>16348</v>
      </c>
      <c r="FA131">
        <v>20.27</v>
      </c>
      <c r="FB131">
        <v>20.27</v>
      </c>
      <c r="FC131">
        <v>20.27</v>
      </c>
      <c r="FD131">
        <v>0</v>
      </c>
      <c r="FE131">
        <v>0</v>
      </c>
      <c r="FF131" t="s">
        <v>880</v>
      </c>
      <c r="FG131">
        <v>20.27</v>
      </c>
      <c r="FH131">
        <v>20.27</v>
      </c>
      <c r="FI131">
        <v>20.27</v>
      </c>
      <c r="FJ131">
        <v>0</v>
      </c>
      <c r="FK131">
        <v>6</v>
      </c>
      <c r="FL131">
        <v>2.2296999999999998</v>
      </c>
      <c r="FM131">
        <v>0.7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3.62</v>
      </c>
      <c r="GF131">
        <v>0.90500000000000003</v>
      </c>
      <c r="GG131">
        <v>3.62</v>
      </c>
      <c r="GH131">
        <v>3.62</v>
      </c>
      <c r="GI131">
        <v>0</v>
      </c>
      <c r="GJ131">
        <v>25.54</v>
      </c>
      <c r="GK131">
        <v>25.54</v>
      </c>
      <c r="GL131">
        <v>25.54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50.5107</v>
      </c>
      <c r="GS131">
        <v>49.6447</v>
      </c>
      <c r="GT131">
        <v>50.5107</v>
      </c>
      <c r="GU131">
        <v>49.6447</v>
      </c>
      <c r="GV131">
        <v>50.5107</v>
      </c>
      <c r="GW131">
        <v>50.5107</v>
      </c>
      <c r="GX131" t="s">
        <v>881</v>
      </c>
      <c r="GY131">
        <v>-2.8648E-2</v>
      </c>
      <c r="GZ131">
        <v>0</v>
      </c>
      <c r="HA131">
        <v>806.51</v>
      </c>
      <c r="HB131">
        <v>68</v>
      </c>
      <c r="HC131">
        <v>0.7</v>
      </c>
      <c r="HD131" t="s">
        <v>877</v>
      </c>
      <c r="HE131" t="s">
        <v>877</v>
      </c>
      <c r="HF131" t="s">
        <v>877</v>
      </c>
      <c r="HG131" t="s">
        <v>877</v>
      </c>
      <c r="HH131">
        <v>2025</v>
      </c>
      <c r="HI131">
        <v>193980</v>
      </c>
      <c r="HJ131">
        <v>282</v>
      </c>
      <c r="HK131">
        <v>2342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9.5299999999999994</v>
      </c>
      <c r="HR131">
        <v>16348</v>
      </c>
      <c r="HS131">
        <v>21.62</v>
      </c>
      <c r="HT131">
        <v>21.62</v>
      </c>
      <c r="HU131">
        <v>21.62</v>
      </c>
      <c r="HV131">
        <v>0</v>
      </c>
      <c r="HW131">
        <v>0</v>
      </c>
      <c r="HX131" t="s">
        <v>882</v>
      </c>
      <c r="HY131">
        <v>21.62</v>
      </c>
      <c r="HZ131">
        <v>21.62</v>
      </c>
      <c r="IA131">
        <v>21.62</v>
      </c>
      <c r="IB131">
        <v>0</v>
      </c>
      <c r="IC131">
        <v>4</v>
      </c>
      <c r="ID131">
        <v>2.3782000000000001</v>
      </c>
      <c r="IE131">
        <v>0.2</v>
      </c>
      <c r="IF131">
        <v>0</v>
      </c>
      <c r="IG131">
        <v>0</v>
      </c>
      <c r="IH131">
        <v>0</v>
      </c>
      <c r="II131">
        <v>0</v>
      </c>
      <c r="IJ131">
        <v>0</v>
      </c>
      <c r="IK131">
        <v>0</v>
      </c>
      <c r="IL131">
        <v>0</v>
      </c>
      <c r="IM131">
        <v>0</v>
      </c>
      <c r="IN131">
        <v>0</v>
      </c>
      <c r="IO131">
        <v>0</v>
      </c>
      <c r="IP131">
        <v>0</v>
      </c>
      <c r="IQ131">
        <v>0</v>
      </c>
      <c r="IR131">
        <v>0</v>
      </c>
      <c r="IS131">
        <v>0</v>
      </c>
      <c r="IT131">
        <v>0</v>
      </c>
      <c r="IU131">
        <v>0</v>
      </c>
      <c r="IV131">
        <v>0</v>
      </c>
      <c r="IW131">
        <v>3.09</v>
      </c>
      <c r="IX131">
        <v>0.77249999999999996</v>
      </c>
      <c r="IY131">
        <v>3.09</v>
      </c>
      <c r="IZ131">
        <v>3.09</v>
      </c>
      <c r="JA131">
        <v>0</v>
      </c>
      <c r="JB131">
        <v>25.54</v>
      </c>
      <c r="JC131">
        <v>25.54</v>
      </c>
      <c r="JD131">
        <v>25.54</v>
      </c>
      <c r="JE131">
        <v>0</v>
      </c>
      <c r="JF131">
        <v>0</v>
      </c>
      <c r="JG131">
        <v>0</v>
      </c>
      <c r="JH131">
        <v>0</v>
      </c>
      <c r="JI131">
        <v>0</v>
      </c>
      <c r="JJ131">
        <v>50.5107</v>
      </c>
      <c r="JK131">
        <v>50.5107</v>
      </c>
      <c r="JL131" t="s">
        <v>883</v>
      </c>
      <c r="JM131">
        <v>-0.108279</v>
      </c>
      <c r="JN131">
        <v>0</v>
      </c>
      <c r="JO131">
        <v>756.15</v>
      </c>
      <c r="JP131">
        <v>68</v>
      </c>
      <c r="JQ131">
        <v>0.7</v>
      </c>
      <c r="JR131">
        <v>43954.6104003125</v>
      </c>
      <c r="JS131">
        <v>1</v>
      </c>
      <c r="JT131">
        <v>2</v>
      </c>
    </row>
    <row r="132" spans="1:280" x14ac:dyDescent="0.25">
      <c r="A132">
        <v>2048</v>
      </c>
      <c r="B132">
        <v>2048</v>
      </c>
      <c r="C132" t="s">
        <v>229</v>
      </c>
      <c r="D132" t="s">
        <v>213</v>
      </c>
      <c r="E132" t="s">
        <v>230</v>
      </c>
      <c r="G132">
        <v>2025</v>
      </c>
      <c r="H132">
        <v>39833250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10.61</v>
      </c>
      <c r="Q132">
        <v>6265000</v>
      </c>
      <c r="R132">
        <v>14350</v>
      </c>
      <c r="S132">
        <v>14350</v>
      </c>
      <c r="T132">
        <v>14350</v>
      </c>
      <c r="U132">
        <v>0</v>
      </c>
      <c r="V132" t="s">
        <v>875</v>
      </c>
      <c r="W132">
        <v>14350</v>
      </c>
      <c r="X132">
        <v>14350</v>
      </c>
      <c r="Y132">
        <v>14350</v>
      </c>
      <c r="Z132">
        <v>0</v>
      </c>
      <c r="AA132">
        <v>2217</v>
      </c>
      <c r="AB132">
        <v>1578.5</v>
      </c>
      <c r="AC132">
        <v>114.2</v>
      </c>
      <c r="AD132">
        <v>878</v>
      </c>
      <c r="AE132">
        <v>439</v>
      </c>
      <c r="AF132">
        <v>878</v>
      </c>
      <c r="AG132">
        <v>878</v>
      </c>
      <c r="AH132">
        <v>0</v>
      </c>
      <c r="AI132">
        <v>10</v>
      </c>
      <c r="AJ132">
        <v>10</v>
      </c>
      <c r="AK132">
        <v>10</v>
      </c>
      <c r="AL132">
        <v>10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219</v>
      </c>
      <c r="AT132">
        <v>54.75</v>
      </c>
      <c r="AU132">
        <v>2747.99</v>
      </c>
      <c r="AV132">
        <v>686.99749999999995</v>
      </c>
      <c r="AW132">
        <v>2747.99</v>
      </c>
      <c r="AX132">
        <v>2747.99</v>
      </c>
      <c r="AY132">
        <v>0</v>
      </c>
      <c r="AZ132">
        <v>5.71</v>
      </c>
      <c r="BA132">
        <v>5.71</v>
      </c>
      <c r="BB132">
        <v>5.71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15304.96</v>
      </c>
      <c r="BI132">
        <v>17239.157500000001</v>
      </c>
      <c r="BJ132">
        <v>17256.267500000002</v>
      </c>
      <c r="BK132">
        <v>17239.157500000001</v>
      </c>
      <c r="BL132">
        <v>17239.157500000001</v>
      </c>
      <c r="BM132">
        <v>17256.267500000002</v>
      </c>
      <c r="BN132" t="s">
        <v>876</v>
      </c>
      <c r="BO132">
        <v>-2.362E-3</v>
      </c>
      <c r="BP132">
        <v>0</v>
      </c>
      <c r="BQ132">
        <v>436.59</v>
      </c>
      <c r="BR132">
        <v>16</v>
      </c>
      <c r="BS132">
        <v>0.7</v>
      </c>
      <c r="BT132" t="s">
        <v>877</v>
      </c>
      <c r="BU132" t="s">
        <v>877</v>
      </c>
      <c r="BV132" t="s">
        <v>877</v>
      </c>
      <c r="BW132" t="s">
        <v>877</v>
      </c>
      <c r="BX132">
        <v>2025</v>
      </c>
      <c r="BY132">
        <v>38813000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10.61</v>
      </c>
      <c r="CH132">
        <v>6080800</v>
      </c>
      <c r="CI132">
        <v>12570.89</v>
      </c>
      <c r="CJ132">
        <v>14343.75</v>
      </c>
      <c r="CK132">
        <v>12570.89</v>
      </c>
      <c r="CL132">
        <v>1772.86</v>
      </c>
      <c r="CM132">
        <v>0</v>
      </c>
      <c r="CN132" t="s">
        <v>878</v>
      </c>
      <c r="CO132">
        <v>12570.89</v>
      </c>
      <c r="CP132">
        <v>14343.75</v>
      </c>
      <c r="CQ132">
        <v>12570.89</v>
      </c>
      <c r="CR132">
        <v>1772.86</v>
      </c>
      <c r="CS132">
        <v>2192</v>
      </c>
      <c r="CT132">
        <v>1577.8125</v>
      </c>
      <c r="CU132">
        <v>114.2</v>
      </c>
      <c r="CV132">
        <v>757.82</v>
      </c>
      <c r="CW132">
        <v>378.91</v>
      </c>
      <c r="CX132">
        <v>942.77</v>
      </c>
      <c r="CY132">
        <v>757.82</v>
      </c>
      <c r="CZ132">
        <v>184.95</v>
      </c>
      <c r="DA132">
        <v>4.4800000000000004</v>
      </c>
      <c r="DB132">
        <v>4.4800000000000004</v>
      </c>
      <c r="DC132">
        <v>5.39</v>
      </c>
      <c r="DD132">
        <v>4.4800000000000004</v>
      </c>
      <c r="DE132">
        <v>0.91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219</v>
      </c>
      <c r="DL132">
        <v>54.75</v>
      </c>
      <c r="DM132">
        <v>2392.83</v>
      </c>
      <c r="DN132">
        <v>598.20749999999998</v>
      </c>
      <c r="DO132">
        <v>2733.08</v>
      </c>
      <c r="DP132">
        <v>2392.83</v>
      </c>
      <c r="DQ132">
        <v>340.25</v>
      </c>
      <c r="DR132">
        <v>5.71</v>
      </c>
      <c r="DS132">
        <v>5.71</v>
      </c>
      <c r="DT132">
        <v>5.71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15296.0188</v>
      </c>
      <c r="EA132">
        <v>15304.96</v>
      </c>
      <c r="EB132">
        <v>17189.291300000001</v>
      </c>
      <c r="EC132">
        <v>17256.267500000002</v>
      </c>
      <c r="ED132">
        <v>15304.96</v>
      </c>
      <c r="EE132">
        <v>17256.267500000002</v>
      </c>
      <c r="EF132" t="s">
        <v>879</v>
      </c>
      <c r="EG132">
        <v>-7.1939999999999999E-3</v>
      </c>
      <c r="EH132">
        <v>0</v>
      </c>
      <c r="EI132">
        <v>420.88</v>
      </c>
      <c r="EJ132">
        <v>17</v>
      </c>
      <c r="EK132">
        <v>0.7</v>
      </c>
      <c r="EL132" t="s">
        <v>877</v>
      </c>
      <c r="EM132" t="s">
        <v>877</v>
      </c>
      <c r="EN132" t="s">
        <v>877</v>
      </c>
      <c r="EO132" t="s">
        <v>877</v>
      </c>
      <c r="EP132">
        <v>2025</v>
      </c>
      <c r="EQ132">
        <v>37424783</v>
      </c>
      <c r="ER132" s="22">
        <v>153808</v>
      </c>
      <c r="ES132">
        <v>1414745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10.61</v>
      </c>
      <c r="EZ132">
        <v>5907115</v>
      </c>
      <c r="FA132">
        <v>12581.64</v>
      </c>
      <c r="FB132">
        <v>14317.08</v>
      </c>
      <c r="FC132">
        <v>12581.64</v>
      </c>
      <c r="FD132">
        <v>1735.44</v>
      </c>
      <c r="FE132">
        <v>0</v>
      </c>
      <c r="FF132" t="s">
        <v>880</v>
      </c>
      <c r="FG132">
        <v>12581.64</v>
      </c>
      <c r="FH132">
        <v>14317.08</v>
      </c>
      <c r="FI132">
        <v>12581.64</v>
      </c>
      <c r="FJ132">
        <v>1735.44</v>
      </c>
      <c r="FK132">
        <v>2149</v>
      </c>
      <c r="FL132">
        <v>1574.8788</v>
      </c>
      <c r="FM132">
        <v>114.2</v>
      </c>
      <c r="FN132">
        <v>737.41</v>
      </c>
      <c r="FO132">
        <v>368.70499999999998</v>
      </c>
      <c r="FP132">
        <v>890.82</v>
      </c>
      <c r="FQ132">
        <v>737.41</v>
      </c>
      <c r="FR132">
        <v>153.41</v>
      </c>
      <c r="FS132">
        <v>16.989999999999998</v>
      </c>
      <c r="FT132">
        <v>16.989999999999998</v>
      </c>
      <c r="FU132">
        <v>16.989999999999998</v>
      </c>
      <c r="FV132">
        <v>16.989999999999998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183</v>
      </c>
      <c r="GD132">
        <v>45.75</v>
      </c>
      <c r="GE132">
        <v>2352.58</v>
      </c>
      <c r="GF132">
        <v>588.14499999999998</v>
      </c>
      <c r="GG132">
        <v>2677.09</v>
      </c>
      <c r="GH132">
        <v>2352.58</v>
      </c>
      <c r="GI132">
        <v>324.51</v>
      </c>
      <c r="GJ132">
        <v>5.71</v>
      </c>
      <c r="GK132">
        <v>5.71</v>
      </c>
      <c r="GL132">
        <v>5.71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15066.9905</v>
      </c>
      <c r="GS132">
        <v>15296.0188</v>
      </c>
      <c r="GT132">
        <v>16895.480500000001</v>
      </c>
      <c r="GU132">
        <v>17189.291300000001</v>
      </c>
      <c r="GV132">
        <v>15296.0188</v>
      </c>
      <c r="GW132">
        <v>17189.291300000001</v>
      </c>
      <c r="GX132" t="s">
        <v>881</v>
      </c>
      <c r="GY132">
        <v>-8.3649999999999992E-3</v>
      </c>
      <c r="GZ132">
        <v>0</v>
      </c>
      <c r="HA132">
        <v>412.59</v>
      </c>
      <c r="HB132">
        <v>15</v>
      </c>
      <c r="HC132">
        <v>0.7</v>
      </c>
      <c r="HD132" t="s">
        <v>877</v>
      </c>
      <c r="HE132" t="s">
        <v>877</v>
      </c>
      <c r="HF132" t="s">
        <v>877</v>
      </c>
      <c r="HG132" t="s">
        <v>877</v>
      </c>
      <c r="HH132">
        <v>2025</v>
      </c>
      <c r="HI132">
        <v>36307460</v>
      </c>
      <c r="HJ132">
        <v>178124</v>
      </c>
      <c r="HK132">
        <v>1353349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10.66</v>
      </c>
      <c r="HR132">
        <v>5471667</v>
      </c>
      <c r="HS132">
        <v>12420.55</v>
      </c>
      <c r="HT132">
        <v>14111.05</v>
      </c>
      <c r="HU132">
        <v>12420.55</v>
      </c>
      <c r="HV132">
        <v>1690.5</v>
      </c>
      <c r="HW132">
        <v>0</v>
      </c>
      <c r="HX132" t="s">
        <v>882</v>
      </c>
      <c r="HY132">
        <v>12420.55</v>
      </c>
      <c r="HZ132">
        <v>14111.05</v>
      </c>
      <c r="IA132">
        <v>12420.55</v>
      </c>
      <c r="IB132">
        <v>1690.5</v>
      </c>
      <c r="IC132">
        <v>1934</v>
      </c>
      <c r="ID132">
        <v>1552.2155</v>
      </c>
      <c r="IE132">
        <v>38</v>
      </c>
      <c r="IF132">
        <v>787.08</v>
      </c>
      <c r="IG132">
        <v>393.54</v>
      </c>
      <c r="IH132">
        <v>912.89</v>
      </c>
      <c r="II132">
        <v>787.08</v>
      </c>
      <c r="IJ132">
        <v>125.81</v>
      </c>
      <c r="IK132">
        <v>16.64</v>
      </c>
      <c r="IL132">
        <v>16.64</v>
      </c>
      <c r="IM132">
        <v>16.64</v>
      </c>
      <c r="IN132">
        <v>16.64</v>
      </c>
      <c r="IO132">
        <v>0</v>
      </c>
      <c r="IP132">
        <v>0</v>
      </c>
      <c r="IQ132">
        <v>0</v>
      </c>
      <c r="IR132">
        <v>0</v>
      </c>
      <c r="IS132">
        <v>0</v>
      </c>
      <c r="IT132">
        <v>0</v>
      </c>
      <c r="IU132">
        <v>334</v>
      </c>
      <c r="IV132">
        <v>83.5</v>
      </c>
      <c r="IW132">
        <v>2206.6999999999998</v>
      </c>
      <c r="IX132">
        <v>551.67499999999995</v>
      </c>
      <c r="IY132">
        <v>2507.04</v>
      </c>
      <c r="IZ132">
        <v>2206.6999999999998</v>
      </c>
      <c r="JA132">
        <v>300.33999999999997</v>
      </c>
      <c r="JB132">
        <v>10.87</v>
      </c>
      <c r="JC132">
        <v>10.87</v>
      </c>
      <c r="JD132">
        <v>10.87</v>
      </c>
      <c r="JE132">
        <v>0</v>
      </c>
      <c r="JF132">
        <v>0</v>
      </c>
      <c r="JG132">
        <v>0</v>
      </c>
      <c r="JH132">
        <v>0</v>
      </c>
      <c r="JI132">
        <v>0</v>
      </c>
      <c r="JJ132">
        <v>15066.9905</v>
      </c>
      <c r="JK132">
        <v>16895.480500000001</v>
      </c>
      <c r="JL132" t="s">
        <v>883</v>
      </c>
      <c r="JM132">
        <v>-6.5839999999999996E-3</v>
      </c>
      <c r="JN132">
        <v>0</v>
      </c>
      <c r="JO132">
        <v>387.76</v>
      </c>
      <c r="JP132">
        <v>10</v>
      </c>
      <c r="JQ132">
        <v>0.7</v>
      </c>
      <c r="JR132">
        <v>43954.6104003125</v>
      </c>
      <c r="JS132">
        <v>1</v>
      </c>
      <c r="JT132">
        <v>2</v>
      </c>
    </row>
    <row r="133" spans="1:280" x14ac:dyDescent="0.25">
      <c r="A133">
        <v>4593</v>
      </c>
      <c r="B133">
        <v>2048</v>
      </c>
      <c r="D133" t="s">
        <v>213</v>
      </c>
      <c r="E133" t="s">
        <v>230</v>
      </c>
      <c r="F133" t="s">
        <v>931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T133">
        <v>0</v>
      </c>
      <c r="U133">
        <v>0</v>
      </c>
      <c r="V133" t="s">
        <v>875</v>
      </c>
      <c r="W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G133">
        <v>0</v>
      </c>
      <c r="AH133">
        <v>0</v>
      </c>
      <c r="AI133">
        <v>0</v>
      </c>
      <c r="AJ133">
        <v>0</v>
      </c>
      <c r="AL133">
        <v>0</v>
      </c>
      <c r="AM133">
        <v>0</v>
      </c>
      <c r="AN133">
        <v>0</v>
      </c>
      <c r="AO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X133">
        <v>0</v>
      </c>
      <c r="AY133">
        <v>0</v>
      </c>
      <c r="AZ133">
        <v>0</v>
      </c>
      <c r="BB133">
        <v>0</v>
      </c>
      <c r="BC133">
        <v>0</v>
      </c>
      <c r="BD133">
        <v>0</v>
      </c>
      <c r="BF133">
        <v>0</v>
      </c>
      <c r="BG133">
        <v>0</v>
      </c>
      <c r="BH133">
        <v>239.91</v>
      </c>
      <c r="BI133">
        <v>0</v>
      </c>
      <c r="BL133">
        <v>239.91</v>
      </c>
      <c r="BN133" t="s">
        <v>876</v>
      </c>
      <c r="BO133">
        <v>0</v>
      </c>
      <c r="BP133">
        <v>0</v>
      </c>
      <c r="BQ133">
        <v>0</v>
      </c>
      <c r="BR133">
        <v>0</v>
      </c>
      <c r="BS133">
        <v>0</v>
      </c>
      <c r="BT133" t="s">
        <v>877</v>
      </c>
      <c r="BU133" t="s">
        <v>877</v>
      </c>
      <c r="BV133" t="s">
        <v>877</v>
      </c>
      <c r="BW133" t="s">
        <v>877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227.99</v>
      </c>
      <c r="CK133">
        <v>227.99</v>
      </c>
      <c r="CL133">
        <v>0</v>
      </c>
      <c r="CM133">
        <v>0</v>
      </c>
      <c r="CN133" t="s">
        <v>878</v>
      </c>
      <c r="CO133">
        <v>227.99</v>
      </c>
      <c r="CQ133">
        <v>227.99</v>
      </c>
      <c r="CR133">
        <v>0</v>
      </c>
      <c r="CS133">
        <v>0</v>
      </c>
      <c r="CT133">
        <v>0</v>
      </c>
      <c r="CU133">
        <v>0</v>
      </c>
      <c r="CV133">
        <v>1.96</v>
      </c>
      <c r="CW133">
        <v>0.98</v>
      </c>
      <c r="CY133">
        <v>1.96</v>
      </c>
      <c r="CZ133">
        <v>0</v>
      </c>
      <c r="DA133">
        <v>0</v>
      </c>
      <c r="DB133">
        <v>0</v>
      </c>
      <c r="DD133">
        <v>0</v>
      </c>
      <c r="DE133">
        <v>0</v>
      </c>
      <c r="DF133">
        <v>0</v>
      </c>
      <c r="DG133">
        <v>0</v>
      </c>
      <c r="DI133">
        <v>0</v>
      </c>
      <c r="DJ133">
        <v>0</v>
      </c>
      <c r="DK133">
        <v>0</v>
      </c>
      <c r="DL133">
        <v>0</v>
      </c>
      <c r="DM133">
        <v>43.76</v>
      </c>
      <c r="DN133">
        <v>10.94</v>
      </c>
      <c r="DP133">
        <v>43.76</v>
      </c>
      <c r="DQ133">
        <v>0</v>
      </c>
      <c r="DR133">
        <v>0</v>
      </c>
      <c r="DT133">
        <v>0</v>
      </c>
      <c r="DU133">
        <v>0</v>
      </c>
      <c r="DV133">
        <v>0</v>
      </c>
      <c r="DX133">
        <v>0</v>
      </c>
      <c r="DY133">
        <v>0</v>
      </c>
      <c r="DZ133">
        <v>230.95750000000001</v>
      </c>
      <c r="EA133">
        <v>239.91</v>
      </c>
      <c r="ED133">
        <v>239.91</v>
      </c>
      <c r="EF133" t="s">
        <v>879</v>
      </c>
      <c r="EG133">
        <v>-7.1939999999999999E-3</v>
      </c>
      <c r="EH133">
        <v>0</v>
      </c>
      <c r="EI133">
        <v>0</v>
      </c>
      <c r="EJ133">
        <v>0</v>
      </c>
      <c r="EK133">
        <v>0</v>
      </c>
      <c r="EL133" t="s">
        <v>877</v>
      </c>
      <c r="EM133" t="s">
        <v>877</v>
      </c>
      <c r="EN133" t="s">
        <v>877</v>
      </c>
      <c r="EO133" t="s">
        <v>877</v>
      </c>
      <c r="EQ133">
        <v>0</v>
      </c>
      <c r="ER133" s="22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220.17</v>
      </c>
      <c r="FC133">
        <v>220.17</v>
      </c>
      <c r="FD133">
        <v>0</v>
      </c>
      <c r="FE133">
        <v>0</v>
      </c>
      <c r="FF133" t="s">
        <v>880</v>
      </c>
      <c r="FG133">
        <v>220.17</v>
      </c>
      <c r="FI133">
        <v>220.17</v>
      </c>
      <c r="FJ133">
        <v>0</v>
      </c>
      <c r="FK133">
        <v>0</v>
      </c>
      <c r="FL133">
        <v>0</v>
      </c>
      <c r="FM133">
        <v>0</v>
      </c>
      <c r="FN133">
        <v>0.99</v>
      </c>
      <c r="FO133">
        <v>0.495</v>
      </c>
      <c r="FQ133">
        <v>0.99</v>
      </c>
      <c r="FR133">
        <v>0</v>
      </c>
      <c r="FS133">
        <v>0</v>
      </c>
      <c r="FT133">
        <v>0</v>
      </c>
      <c r="FV133">
        <v>0</v>
      </c>
      <c r="FW133">
        <v>0</v>
      </c>
      <c r="FX133">
        <v>0</v>
      </c>
      <c r="FY133">
        <v>0</v>
      </c>
      <c r="GA133">
        <v>0</v>
      </c>
      <c r="GB133">
        <v>0</v>
      </c>
      <c r="GC133">
        <v>0</v>
      </c>
      <c r="GD133">
        <v>0</v>
      </c>
      <c r="GE133">
        <v>41.17</v>
      </c>
      <c r="GF133">
        <v>10.2925</v>
      </c>
      <c r="GH133">
        <v>41.17</v>
      </c>
      <c r="GI133">
        <v>0</v>
      </c>
      <c r="GJ133">
        <v>0</v>
      </c>
      <c r="GL133">
        <v>0</v>
      </c>
      <c r="GM133">
        <v>0</v>
      </c>
      <c r="GN133">
        <v>0</v>
      </c>
      <c r="GP133">
        <v>0</v>
      </c>
      <c r="GQ133">
        <v>0</v>
      </c>
      <c r="GR133">
        <v>244.39250000000001</v>
      </c>
      <c r="GS133">
        <v>230.95750000000001</v>
      </c>
      <c r="GV133">
        <v>244.39250000000001</v>
      </c>
      <c r="GX133" t="s">
        <v>881</v>
      </c>
      <c r="GY133">
        <v>0</v>
      </c>
      <c r="GZ133">
        <v>0</v>
      </c>
      <c r="HA133">
        <v>0</v>
      </c>
      <c r="HB133">
        <v>0</v>
      </c>
      <c r="HC133">
        <v>0</v>
      </c>
      <c r="HD133" t="s">
        <v>877</v>
      </c>
      <c r="HE133" t="s">
        <v>877</v>
      </c>
      <c r="HF133" t="s">
        <v>877</v>
      </c>
      <c r="HG133" t="s">
        <v>877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234</v>
      </c>
      <c r="HU133">
        <v>234</v>
      </c>
      <c r="HV133">
        <v>0</v>
      </c>
      <c r="HW133">
        <v>0</v>
      </c>
      <c r="HX133" t="s">
        <v>882</v>
      </c>
      <c r="HY133">
        <v>234</v>
      </c>
      <c r="IA133">
        <v>234</v>
      </c>
      <c r="IB133">
        <v>0</v>
      </c>
      <c r="IC133">
        <v>0</v>
      </c>
      <c r="ID133">
        <v>0</v>
      </c>
      <c r="IE133">
        <v>0</v>
      </c>
      <c r="IF133">
        <v>0</v>
      </c>
      <c r="IG133">
        <v>0</v>
      </c>
      <c r="II133">
        <v>0</v>
      </c>
      <c r="IJ133">
        <v>0</v>
      </c>
      <c r="IK133">
        <v>0</v>
      </c>
      <c r="IL133">
        <v>0</v>
      </c>
      <c r="IN133">
        <v>0</v>
      </c>
      <c r="IO133">
        <v>0</v>
      </c>
      <c r="IP133">
        <v>0</v>
      </c>
      <c r="IQ133">
        <v>0</v>
      </c>
      <c r="IS133">
        <v>0</v>
      </c>
      <c r="IT133">
        <v>0</v>
      </c>
      <c r="IU133">
        <v>0</v>
      </c>
      <c r="IV133">
        <v>0</v>
      </c>
      <c r="IW133">
        <v>41.57</v>
      </c>
      <c r="IX133">
        <v>10.3925</v>
      </c>
      <c r="IZ133">
        <v>41.57</v>
      </c>
      <c r="JA133">
        <v>0</v>
      </c>
      <c r="JB133">
        <v>0</v>
      </c>
      <c r="JD133">
        <v>0</v>
      </c>
      <c r="JE133">
        <v>0</v>
      </c>
      <c r="JF133">
        <v>0</v>
      </c>
      <c r="JH133">
        <v>0</v>
      </c>
      <c r="JI133">
        <v>0</v>
      </c>
      <c r="JJ133">
        <v>244.39250000000001</v>
      </c>
      <c r="JL133" t="s">
        <v>883</v>
      </c>
      <c r="JM133">
        <v>0</v>
      </c>
      <c r="JN133">
        <v>0</v>
      </c>
      <c r="JO133">
        <v>0</v>
      </c>
      <c r="JP133">
        <v>0</v>
      </c>
      <c r="JQ133">
        <v>0</v>
      </c>
      <c r="JR133">
        <v>43954.6104003125</v>
      </c>
      <c r="JS133">
        <v>1</v>
      </c>
      <c r="JT133">
        <v>3</v>
      </c>
    </row>
    <row r="134" spans="1:280" x14ac:dyDescent="0.25">
      <c r="A134">
        <v>4821</v>
      </c>
      <c r="B134">
        <v>2048</v>
      </c>
      <c r="D134" t="s">
        <v>213</v>
      </c>
      <c r="E134" t="s">
        <v>230</v>
      </c>
      <c r="F134" t="s">
        <v>932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T134">
        <v>0</v>
      </c>
      <c r="U134">
        <v>0</v>
      </c>
      <c r="V134" t="s">
        <v>875</v>
      </c>
      <c r="W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G134">
        <v>0</v>
      </c>
      <c r="AH134">
        <v>0</v>
      </c>
      <c r="AI134">
        <v>0</v>
      </c>
      <c r="AJ134">
        <v>0</v>
      </c>
      <c r="AL134">
        <v>0</v>
      </c>
      <c r="AM134">
        <v>0</v>
      </c>
      <c r="AN134">
        <v>0</v>
      </c>
      <c r="AO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X134">
        <v>0</v>
      </c>
      <c r="AY134">
        <v>0</v>
      </c>
      <c r="AZ134">
        <v>0</v>
      </c>
      <c r="BB134">
        <v>0</v>
      </c>
      <c r="BC134">
        <v>0</v>
      </c>
      <c r="BD134">
        <v>0</v>
      </c>
      <c r="BF134">
        <v>0</v>
      </c>
      <c r="BG134">
        <v>0</v>
      </c>
      <c r="BH134">
        <v>1014.2925</v>
      </c>
      <c r="BI134">
        <v>0</v>
      </c>
      <c r="BL134">
        <v>1014.2925</v>
      </c>
      <c r="BN134" t="s">
        <v>876</v>
      </c>
      <c r="BO134">
        <v>0</v>
      </c>
      <c r="BP134">
        <v>0</v>
      </c>
      <c r="BQ134">
        <v>0</v>
      </c>
      <c r="BR134">
        <v>0</v>
      </c>
      <c r="BS134">
        <v>0</v>
      </c>
      <c r="BT134" t="s">
        <v>877</v>
      </c>
      <c r="BU134" t="s">
        <v>877</v>
      </c>
      <c r="BV134" t="s">
        <v>877</v>
      </c>
      <c r="BW134" t="s">
        <v>877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966.6</v>
      </c>
      <c r="CK134">
        <v>966.6</v>
      </c>
      <c r="CL134">
        <v>0</v>
      </c>
      <c r="CM134">
        <v>0</v>
      </c>
      <c r="CN134" t="s">
        <v>878</v>
      </c>
      <c r="CO134">
        <v>966.6</v>
      </c>
      <c r="CQ134">
        <v>966.6</v>
      </c>
      <c r="CR134">
        <v>0</v>
      </c>
      <c r="CS134">
        <v>0</v>
      </c>
      <c r="CT134">
        <v>0</v>
      </c>
      <c r="CU134">
        <v>0</v>
      </c>
      <c r="CV134">
        <v>0.81</v>
      </c>
      <c r="CW134">
        <v>0.40500000000000003</v>
      </c>
      <c r="CY134">
        <v>0.81</v>
      </c>
      <c r="CZ134">
        <v>0</v>
      </c>
      <c r="DA134">
        <v>0.91</v>
      </c>
      <c r="DB134">
        <v>0.91</v>
      </c>
      <c r="DD134">
        <v>0.91</v>
      </c>
      <c r="DE134">
        <v>0</v>
      </c>
      <c r="DF134">
        <v>0</v>
      </c>
      <c r="DG134">
        <v>0</v>
      </c>
      <c r="DI134">
        <v>0</v>
      </c>
      <c r="DJ134">
        <v>0</v>
      </c>
      <c r="DK134">
        <v>0</v>
      </c>
      <c r="DL134">
        <v>0</v>
      </c>
      <c r="DM134">
        <v>185.51</v>
      </c>
      <c r="DN134">
        <v>46.377499999999998</v>
      </c>
      <c r="DP134">
        <v>185.51</v>
      </c>
      <c r="DQ134">
        <v>0</v>
      </c>
      <c r="DR134">
        <v>0</v>
      </c>
      <c r="DT134">
        <v>0</v>
      </c>
      <c r="DU134">
        <v>0</v>
      </c>
      <c r="DV134">
        <v>0</v>
      </c>
      <c r="DX134">
        <v>0</v>
      </c>
      <c r="DY134">
        <v>0</v>
      </c>
      <c r="DZ134">
        <v>1013.9325</v>
      </c>
      <c r="EA134">
        <v>1014.2925</v>
      </c>
      <c r="ED134">
        <v>1014.2925</v>
      </c>
      <c r="EF134" t="s">
        <v>879</v>
      </c>
      <c r="EG134">
        <v>-7.1939999999999999E-3</v>
      </c>
      <c r="EH134">
        <v>0</v>
      </c>
      <c r="EI134">
        <v>0</v>
      </c>
      <c r="EJ134">
        <v>0</v>
      </c>
      <c r="EK134">
        <v>0</v>
      </c>
      <c r="EL134" t="s">
        <v>877</v>
      </c>
      <c r="EM134" t="s">
        <v>877</v>
      </c>
      <c r="EN134" t="s">
        <v>877</v>
      </c>
      <c r="EO134" t="s">
        <v>877</v>
      </c>
      <c r="EQ134">
        <v>0</v>
      </c>
      <c r="ER134" s="22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967.7</v>
      </c>
      <c r="FC134">
        <v>967.7</v>
      </c>
      <c r="FD134">
        <v>0</v>
      </c>
      <c r="FE134">
        <v>0</v>
      </c>
      <c r="FF134" t="s">
        <v>880</v>
      </c>
      <c r="FG134">
        <v>967.7</v>
      </c>
      <c r="FI134">
        <v>967.7</v>
      </c>
      <c r="FJ134">
        <v>0</v>
      </c>
      <c r="FK134">
        <v>0</v>
      </c>
      <c r="FL134">
        <v>0</v>
      </c>
      <c r="FM134">
        <v>0</v>
      </c>
      <c r="FN134">
        <v>1.99</v>
      </c>
      <c r="FO134">
        <v>0.995</v>
      </c>
      <c r="FQ134">
        <v>1.99</v>
      </c>
      <c r="FR134">
        <v>0</v>
      </c>
      <c r="FS134">
        <v>0</v>
      </c>
      <c r="FT134">
        <v>0</v>
      </c>
      <c r="FV134">
        <v>0</v>
      </c>
      <c r="FW134">
        <v>0</v>
      </c>
      <c r="FX134">
        <v>0</v>
      </c>
      <c r="FY134">
        <v>0</v>
      </c>
      <c r="GA134">
        <v>0</v>
      </c>
      <c r="GB134">
        <v>0</v>
      </c>
      <c r="GC134">
        <v>0</v>
      </c>
      <c r="GD134">
        <v>0</v>
      </c>
      <c r="GE134">
        <v>180.95</v>
      </c>
      <c r="GF134">
        <v>45.237499999999997</v>
      </c>
      <c r="GH134">
        <v>180.95</v>
      </c>
      <c r="GI134">
        <v>0</v>
      </c>
      <c r="GJ134">
        <v>0</v>
      </c>
      <c r="GL134">
        <v>0</v>
      </c>
      <c r="GM134">
        <v>0</v>
      </c>
      <c r="GN134">
        <v>0</v>
      </c>
      <c r="GP134">
        <v>0</v>
      </c>
      <c r="GQ134">
        <v>0</v>
      </c>
      <c r="GR134">
        <v>1015.49</v>
      </c>
      <c r="GS134">
        <v>1013.9325</v>
      </c>
      <c r="GV134">
        <v>1015.49</v>
      </c>
      <c r="GX134" t="s">
        <v>881</v>
      </c>
      <c r="GY134">
        <v>0</v>
      </c>
      <c r="GZ134">
        <v>0</v>
      </c>
      <c r="HA134">
        <v>0</v>
      </c>
      <c r="HB134">
        <v>0</v>
      </c>
      <c r="HC134">
        <v>0</v>
      </c>
      <c r="HD134" t="s">
        <v>877</v>
      </c>
      <c r="HE134" t="s">
        <v>877</v>
      </c>
      <c r="HF134" t="s">
        <v>877</v>
      </c>
      <c r="HG134" t="s">
        <v>877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971.04</v>
      </c>
      <c r="HU134">
        <v>971.04</v>
      </c>
      <c r="HV134">
        <v>0</v>
      </c>
      <c r="HW134">
        <v>0</v>
      </c>
      <c r="HX134" t="s">
        <v>882</v>
      </c>
      <c r="HY134">
        <v>971.04</v>
      </c>
      <c r="IA134">
        <v>971.04</v>
      </c>
      <c r="IB134">
        <v>0</v>
      </c>
      <c r="IC134">
        <v>0</v>
      </c>
      <c r="ID134">
        <v>0</v>
      </c>
      <c r="IE134">
        <v>0</v>
      </c>
      <c r="IF134">
        <v>2.64</v>
      </c>
      <c r="IG134">
        <v>1.32</v>
      </c>
      <c r="II134">
        <v>2.64</v>
      </c>
      <c r="IJ134">
        <v>0</v>
      </c>
      <c r="IK134">
        <v>0</v>
      </c>
      <c r="IL134">
        <v>0</v>
      </c>
      <c r="IN134">
        <v>0</v>
      </c>
      <c r="IO134">
        <v>0</v>
      </c>
      <c r="IP134">
        <v>0</v>
      </c>
      <c r="IQ134">
        <v>0</v>
      </c>
      <c r="IS134">
        <v>0</v>
      </c>
      <c r="IT134">
        <v>0</v>
      </c>
      <c r="IU134">
        <v>0</v>
      </c>
      <c r="IV134">
        <v>0</v>
      </c>
      <c r="IW134">
        <v>172.52</v>
      </c>
      <c r="IX134">
        <v>43.13</v>
      </c>
      <c r="IZ134">
        <v>172.52</v>
      </c>
      <c r="JA134">
        <v>0</v>
      </c>
      <c r="JB134">
        <v>0</v>
      </c>
      <c r="JD134">
        <v>0</v>
      </c>
      <c r="JE134">
        <v>0</v>
      </c>
      <c r="JF134">
        <v>0</v>
      </c>
      <c r="JH134">
        <v>0</v>
      </c>
      <c r="JI134">
        <v>0</v>
      </c>
      <c r="JJ134">
        <v>1015.49</v>
      </c>
      <c r="JL134" t="s">
        <v>883</v>
      </c>
      <c r="JM134">
        <v>0</v>
      </c>
      <c r="JN134">
        <v>0</v>
      </c>
      <c r="JO134">
        <v>0</v>
      </c>
      <c r="JP134">
        <v>0</v>
      </c>
      <c r="JQ134">
        <v>0</v>
      </c>
      <c r="JR134">
        <v>43954.6104003125</v>
      </c>
      <c r="JS134">
        <v>1</v>
      </c>
      <c r="JT134">
        <v>3</v>
      </c>
    </row>
    <row r="135" spans="1:280" x14ac:dyDescent="0.25">
      <c r="A135">
        <v>5205</v>
      </c>
      <c r="B135">
        <v>2048</v>
      </c>
      <c r="D135" t="s">
        <v>213</v>
      </c>
      <c r="E135" t="s">
        <v>230</v>
      </c>
      <c r="F135" t="s">
        <v>933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T135">
        <v>0</v>
      </c>
      <c r="U135">
        <v>0</v>
      </c>
      <c r="V135" t="s">
        <v>875</v>
      </c>
      <c r="W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G135">
        <v>0</v>
      </c>
      <c r="AH135">
        <v>0</v>
      </c>
      <c r="AI135">
        <v>0</v>
      </c>
      <c r="AJ135">
        <v>0</v>
      </c>
      <c r="AL135">
        <v>0</v>
      </c>
      <c r="AM135">
        <v>0</v>
      </c>
      <c r="AN135">
        <v>0</v>
      </c>
      <c r="AO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X135">
        <v>0</v>
      </c>
      <c r="AY135">
        <v>0</v>
      </c>
      <c r="AZ135">
        <v>0</v>
      </c>
      <c r="BB135">
        <v>0</v>
      </c>
      <c r="BC135">
        <v>0</v>
      </c>
      <c r="BD135">
        <v>0</v>
      </c>
      <c r="BF135">
        <v>0</v>
      </c>
      <c r="BG135">
        <v>0</v>
      </c>
      <c r="BH135">
        <v>576.16750000000002</v>
      </c>
      <c r="BI135">
        <v>0</v>
      </c>
      <c r="BL135">
        <v>576.16750000000002</v>
      </c>
      <c r="BN135" t="s">
        <v>876</v>
      </c>
      <c r="BO135">
        <v>0</v>
      </c>
      <c r="BP135">
        <v>0</v>
      </c>
      <c r="BQ135">
        <v>0</v>
      </c>
      <c r="BR135">
        <v>0</v>
      </c>
      <c r="BS135">
        <v>0</v>
      </c>
      <c r="BT135" t="s">
        <v>877</v>
      </c>
      <c r="BU135" t="s">
        <v>877</v>
      </c>
      <c r="BV135" t="s">
        <v>877</v>
      </c>
      <c r="BW135" t="s">
        <v>877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462.87</v>
      </c>
      <c r="CK135">
        <v>462.87</v>
      </c>
      <c r="CL135">
        <v>0</v>
      </c>
      <c r="CM135">
        <v>0</v>
      </c>
      <c r="CN135" t="s">
        <v>878</v>
      </c>
      <c r="CO135">
        <v>462.87</v>
      </c>
      <c r="CQ135">
        <v>462.87</v>
      </c>
      <c r="CR135">
        <v>0</v>
      </c>
      <c r="CS135">
        <v>0</v>
      </c>
      <c r="CT135">
        <v>0</v>
      </c>
      <c r="CU135">
        <v>0</v>
      </c>
      <c r="CV135">
        <v>182.18</v>
      </c>
      <c r="CW135">
        <v>91.09</v>
      </c>
      <c r="CY135">
        <v>182.18</v>
      </c>
      <c r="CZ135">
        <v>0</v>
      </c>
      <c r="DA135">
        <v>0</v>
      </c>
      <c r="DB135">
        <v>0</v>
      </c>
      <c r="DD135">
        <v>0</v>
      </c>
      <c r="DE135">
        <v>0</v>
      </c>
      <c r="DF135">
        <v>0</v>
      </c>
      <c r="DG135">
        <v>0</v>
      </c>
      <c r="DI135">
        <v>0</v>
      </c>
      <c r="DJ135">
        <v>0</v>
      </c>
      <c r="DK135">
        <v>0</v>
      </c>
      <c r="DL135">
        <v>0</v>
      </c>
      <c r="DM135">
        <v>88.83</v>
      </c>
      <c r="DN135">
        <v>22.2075</v>
      </c>
      <c r="DP135">
        <v>88.83</v>
      </c>
      <c r="DQ135">
        <v>0</v>
      </c>
      <c r="DR135">
        <v>0</v>
      </c>
      <c r="DT135">
        <v>0</v>
      </c>
      <c r="DU135">
        <v>0</v>
      </c>
      <c r="DV135">
        <v>0</v>
      </c>
      <c r="DX135">
        <v>0</v>
      </c>
      <c r="DY135">
        <v>0</v>
      </c>
      <c r="DZ135">
        <v>523.38</v>
      </c>
      <c r="EA135">
        <v>576.16750000000002</v>
      </c>
      <c r="ED135">
        <v>576.16750000000002</v>
      </c>
      <c r="EF135" t="s">
        <v>879</v>
      </c>
      <c r="EG135">
        <v>-7.1939999999999999E-3</v>
      </c>
      <c r="EH135">
        <v>0</v>
      </c>
      <c r="EI135">
        <v>0</v>
      </c>
      <c r="EJ135">
        <v>0</v>
      </c>
      <c r="EK135">
        <v>0</v>
      </c>
      <c r="EL135" t="s">
        <v>877</v>
      </c>
      <c r="EM135" t="s">
        <v>877</v>
      </c>
      <c r="EN135" t="s">
        <v>877</v>
      </c>
      <c r="EO135" t="s">
        <v>877</v>
      </c>
      <c r="EQ135">
        <v>0</v>
      </c>
      <c r="ER135" s="22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428.15</v>
      </c>
      <c r="FC135">
        <v>428.15</v>
      </c>
      <c r="FD135">
        <v>0</v>
      </c>
      <c r="FE135">
        <v>0</v>
      </c>
      <c r="FF135" t="s">
        <v>880</v>
      </c>
      <c r="FG135">
        <v>428.15</v>
      </c>
      <c r="FI135">
        <v>428.15</v>
      </c>
      <c r="FJ135">
        <v>0</v>
      </c>
      <c r="FK135">
        <v>0</v>
      </c>
      <c r="FL135">
        <v>0</v>
      </c>
      <c r="FM135">
        <v>0</v>
      </c>
      <c r="FN135">
        <v>150.43</v>
      </c>
      <c r="FO135">
        <v>75.215000000000003</v>
      </c>
      <c r="FQ135">
        <v>150.43</v>
      </c>
      <c r="FR135">
        <v>0</v>
      </c>
      <c r="FS135">
        <v>0</v>
      </c>
      <c r="FT135">
        <v>0</v>
      </c>
      <c r="FV135">
        <v>0</v>
      </c>
      <c r="FW135">
        <v>0</v>
      </c>
      <c r="FX135">
        <v>0</v>
      </c>
      <c r="FY135">
        <v>0</v>
      </c>
      <c r="GA135">
        <v>0</v>
      </c>
      <c r="GB135">
        <v>0</v>
      </c>
      <c r="GC135">
        <v>0</v>
      </c>
      <c r="GD135">
        <v>0</v>
      </c>
      <c r="GE135">
        <v>80.06</v>
      </c>
      <c r="GF135">
        <v>20.015000000000001</v>
      </c>
      <c r="GH135">
        <v>80.06</v>
      </c>
      <c r="GI135">
        <v>0</v>
      </c>
      <c r="GJ135">
        <v>0</v>
      </c>
      <c r="GL135">
        <v>0</v>
      </c>
      <c r="GM135">
        <v>0</v>
      </c>
      <c r="GN135">
        <v>0</v>
      </c>
      <c r="GP135">
        <v>0</v>
      </c>
      <c r="GQ135">
        <v>0</v>
      </c>
      <c r="GR135">
        <v>465.51249999999999</v>
      </c>
      <c r="GS135">
        <v>523.38</v>
      </c>
      <c r="GV135">
        <v>523.38</v>
      </c>
      <c r="GX135" t="s">
        <v>881</v>
      </c>
      <c r="GY135">
        <v>0</v>
      </c>
      <c r="GZ135">
        <v>0</v>
      </c>
      <c r="HA135">
        <v>0</v>
      </c>
      <c r="HB135">
        <v>0</v>
      </c>
      <c r="HC135">
        <v>0</v>
      </c>
      <c r="HD135" t="s">
        <v>877</v>
      </c>
      <c r="HE135" t="s">
        <v>877</v>
      </c>
      <c r="HF135" t="s">
        <v>877</v>
      </c>
      <c r="HG135" t="s">
        <v>877</v>
      </c>
      <c r="HI135">
        <v>0</v>
      </c>
      <c r="HJ135">
        <v>0</v>
      </c>
      <c r="HK135">
        <v>0</v>
      </c>
      <c r="HL135">
        <v>0</v>
      </c>
      <c r="HM135">
        <v>0</v>
      </c>
      <c r="HN135">
        <v>0</v>
      </c>
      <c r="HO135">
        <v>0</v>
      </c>
      <c r="HP135">
        <v>0</v>
      </c>
      <c r="HQ135">
        <v>0</v>
      </c>
      <c r="HR135">
        <v>0</v>
      </c>
      <c r="HS135">
        <v>386.75</v>
      </c>
      <c r="HU135">
        <v>386.75</v>
      </c>
      <c r="HV135">
        <v>0</v>
      </c>
      <c r="HW135">
        <v>0</v>
      </c>
      <c r="HX135" t="s">
        <v>882</v>
      </c>
      <c r="HY135">
        <v>386.75</v>
      </c>
      <c r="IA135">
        <v>386.75</v>
      </c>
      <c r="IB135">
        <v>0</v>
      </c>
      <c r="IC135">
        <v>0</v>
      </c>
      <c r="ID135">
        <v>0</v>
      </c>
      <c r="IE135">
        <v>0</v>
      </c>
      <c r="IF135">
        <v>123.17</v>
      </c>
      <c r="IG135">
        <v>61.585000000000001</v>
      </c>
      <c r="II135">
        <v>123.17</v>
      </c>
      <c r="IJ135">
        <v>0</v>
      </c>
      <c r="IK135">
        <v>0</v>
      </c>
      <c r="IL135">
        <v>0</v>
      </c>
      <c r="IN135">
        <v>0</v>
      </c>
      <c r="IO135">
        <v>0</v>
      </c>
      <c r="IP135">
        <v>0</v>
      </c>
      <c r="IQ135">
        <v>0</v>
      </c>
      <c r="IS135">
        <v>0</v>
      </c>
      <c r="IT135">
        <v>0</v>
      </c>
      <c r="IU135">
        <v>0</v>
      </c>
      <c r="IV135">
        <v>0</v>
      </c>
      <c r="IW135">
        <v>68.709999999999994</v>
      </c>
      <c r="IX135">
        <v>17.177499999999998</v>
      </c>
      <c r="IZ135">
        <v>68.709999999999994</v>
      </c>
      <c r="JA135">
        <v>0</v>
      </c>
      <c r="JB135">
        <v>0</v>
      </c>
      <c r="JD135">
        <v>0</v>
      </c>
      <c r="JE135">
        <v>0</v>
      </c>
      <c r="JF135">
        <v>0</v>
      </c>
      <c r="JH135">
        <v>0</v>
      </c>
      <c r="JI135">
        <v>0</v>
      </c>
      <c r="JJ135">
        <v>465.51249999999999</v>
      </c>
      <c r="JL135" t="s">
        <v>883</v>
      </c>
      <c r="JM135">
        <v>0</v>
      </c>
      <c r="JN135">
        <v>0</v>
      </c>
      <c r="JO135">
        <v>0</v>
      </c>
      <c r="JP135">
        <v>0</v>
      </c>
      <c r="JQ135">
        <v>0</v>
      </c>
      <c r="JR135">
        <v>43954.6104003125</v>
      </c>
      <c r="JS135">
        <v>1</v>
      </c>
      <c r="JT135">
        <v>3</v>
      </c>
    </row>
    <row r="136" spans="1:280" x14ac:dyDescent="0.25">
      <c r="A136">
        <v>5304</v>
      </c>
      <c r="B136">
        <v>2048</v>
      </c>
      <c r="D136" t="s">
        <v>213</v>
      </c>
      <c r="E136" t="s">
        <v>230</v>
      </c>
      <c r="F136" t="s">
        <v>934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T136">
        <v>0</v>
      </c>
      <c r="U136">
        <v>0</v>
      </c>
      <c r="V136" t="s">
        <v>875</v>
      </c>
      <c r="W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G136">
        <v>0</v>
      </c>
      <c r="AH136">
        <v>0</v>
      </c>
      <c r="AI136">
        <v>0</v>
      </c>
      <c r="AJ136">
        <v>0</v>
      </c>
      <c r="AL136">
        <v>0</v>
      </c>
      <c r="AM136">
        <v>0</v>
      </c>
      <c r="AN136">
        <v>0</v>
      </c>
      <c r="AO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X136">
        <v>0</v>
      </c>
      <c r="AY136">
        <v>0</v>
      </c>
      <c r="AZ136">
        <v>0</v>
      </c>
      <c r="BB136">
        <v>0</v>
      </c>
      <c r="BC136">
        <v>0</v>
      </c>
      <c r="BD136">
        <v>0</v>
      </c>
      <c r="BF136">
        <v>0</v>
      </c>
      <c r="BG136">
        <v>0</v>
      </c>
      <c r="BH136">
        <v>120.9375</v>
      </c>
      <c r="BI136">
        <v>0</v>
      </c>
      <c r="BL136">
        <v>120.9375</v>
      </c>
      <c r="BN136" t="s">
        <v>876</v>
      </c>
      <c r="BO136">
        <v>0</v>
      </c>
      <c r="BP136">
        <v>0</v>
      </c>
      <c r="BQ136">
        <v>0</v>
      </c>
      <c r="BR136">
        <v>0</v>
      </c>
      <c r="BS136">
        <v>0</v>
      </c>
      <c r="BT136" t="s">
        <v>877</v>
      </c>
      <c r="BU136" t="s">
        <v>877</v>
      </c>
      <c r="BV136" t="s">
        <v>877</v>
      </c>
      <c r="BW136" t="s">
        <v>877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115.4</v>
      </c>
      <c r="CK136">
        <v>115.4</v>
      </c>
      <c r="CL136">
        <v>0</v>
      </c>
      <c r="CM136">
        <v>0</v>
      </c>
      <c r="CN136" t="s">
        <v>878</v>
      </c>
      <c r="CO136">
        <v>115.4</v>
      </c>
      <c r="CQ136">
        <v>115.4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Y136">
        <v>0</v>
      </c>
      <c r="CZ136">
        <v>0</v>
      </c>
      <c r="DA136">
        <v>0</v>
      </c>
      <c r="DB136">
        <v>0</v>
      </c>
      <c r="DD136">
        <v>0</v>
      </c>
      <c r="DE136">
        <v>0</v>
      </c>
      <c r="DF136">
        <v>0</v>
      </c>
      <c r="DG136">
        <v>0</v>
      </c>
      <c r="DI136">
        <v>0</v>
      </c>
      <c r="DJ136">
        <v>0</v>
      </c>
      <c r="DK136">
        <v>0</v>
      </c>
      <c r="DL136">
        <v>0</v>
      </c>
      <c r="DM136">
        <v>22.15</v>
      </c>
      <c r="DN136">
        <v>5.5374999999999996</v>
      </c>
      <c r="DP136">
        <v>22.15</v>
      </c>
      <c r="DQ136">
        <v>0</v>
      </c>
      <c r="DR136">
        <v>0</v>
      </c>
      <c r="DT136">
        <v>0</v>
      </c>
      <c r="DU136">
        <v>0</v>
      </c>
      <c r="DV136">
        <v>0</v>
      </c>
      <c r="DX136">
        <v>0</v>
      </c>
      <c r="DY136">
        <v>0</v>
      </c>
      <c r="DZ136">
        <v>125.0025</v>
      </c>
      <c r="EA136">
        <v>120.9375</v>
      </c>
      <c r="ED136">
        <v>125.0025</v>
      </c>
      <c r="EF136" t="s">
        <v>879</v>
      </c>
      <c r="EG136">
        <v>-7.1939999999999999E-3</v>
      </c>
      <c r="EH136">
        <v>0</v>
      </c>
      <c r="EI136">
        <v>0</v>
      </c>
      <c r="EJ136">
        <v>0</v>
      </c>
      <c r="EK136">
        <v>0</v>
      </c>
      <c r="EL136" t="s">
        <v>877</v>
      </c>
      <c r="EM136" t="s">
        <v>877</v>
      </c>
      <c r="EN136" t="s">
        <v>877</v>
      </c>
      <c r="EO136" t="s">
        <v>877</v>
      </c>
      <c r="EQ136">
        <v>0</v>
      </c>
      <c r="ER136" s="22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119.42</v>
      </c>
      <c r="FC136">
        <v>119.42</v>
      </c>
      <c r="FD136">
        <v>0</v>
      </c>
      <c r="FE136">
        <v>0</v>
      </c>
      <c r="FF136" t="s">
        <v>880</v>
      </c>
      <c r="FG136">
        <v>119.42</v>
      </c>
      <c r="FI136">
        <v>119.42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Q136">
        <v>0</v>
      </c>
      <c r="FR136">
        <v>0</v>
      </c>
      <c r="FS136">
        <v>0</v>
      </c>
      <c r="FT136">
        <v>0</v>
      </c>
      <c r="FV136">
        <v>0</v>
      </c>
      <c r="FW136">
        <v>0</v>
      </c>
      <c r="FX136">
        <v>0</v>
      </c>
      <c r="FY136">
        <v>0</v>
      </c>
      <c r="GA136">
        <v>0</v>
      </c>
      <c r="GB136">
        <v>0</v>
      </c>
      <c r="GC136">
        <v>0</v>
      </c>
      <c r="GD136">
        <v>0</v>
      </c>
      <c r="GE136">
        <v>22.33</v>
      </c>
      <c r="GF136">
        <v>5.5824999999999996</v>
      </c>
      <c r="GH136">
        <v>22.33</v>
      </c>
      <c r="GI136">
        <v>0</v>
      </c>
      <c r="GJ136">
        <v>0</v>
      </c>
      <c r="GL136">
        <v>0</v>
      </c>
      <c r="GM136">
        <v>0</v>
      </c>
      <c r="GN136">
        <v>0</v>
      </c>
      <c r="GP136">
        <v>0</v>
      </c>
      <c r="GQ136">
        <v>0</v>
      </c>
      <c r="GR136">
        <v>103.095</v>
      </c>
      <c r="GS136">
        <v>125.0025</v>
      </c>
      <c r="GV136">
        <v>125.0025</v>
      </c>
      <c r="GX136" t="s">
        <v>881</v>
      </c>
      <c r="GY136">
        <v>0</v>
      </c>
      <c r="GZ136">
        <v>0</v>
      </c>
      <c r="HA136">
        <v>0</v>
      </c>
      <c r="HB136">
        <v>0</v>
      </c>
      <c r="HC136">
        <v>0</v>
      </c>
      <c r="HD136" t="s">
        <v>877</v>
      </c>
      <c r="HE136" t="s">
        <v>877</v>
      </c>
      <c r="HF136" t="s">
        <v>877</v>
      </c>
      <c r="HG136" t="s">
        <v>877</v>
      </c>
      <c r="HI136">
        <v>0</v>
      </c>
      <c r="HJ136">
        <v>0</v>
      </c>
      <c r="HK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98.71</v>
      </c>
      <c r="HU136">
        <v>98.71</v>
      </c>
      <c r="HV136">
        <v>0</v>
      </c>
      <c r="HW136">
        <v>0</v>
      </c>
      <c r="HX136" t="s">
        <v>882</v>
      </c>
      <c r="HY136">
        <v>98.71</v>
      </c>
      <c r="IA136">
        <v>98.71</v>
      </c>
      <c r="IB136">
        <v>0</v>
      </c>
      <c r="IC136">
        <v>0</v>
      </c>
      <c r="ID136">
        <v>0</v>
      </c>
      <c r="IE136">
        <v>0</v>
      </c>
      <c r="IF136">
        <v>0</v>
      </c>
      <c r="IG136">
        <v>0</v>
      </c>
      <c r="II136">
        <v>0</v>
      </c>
      <c r="IJ136">
        <v>0</v>
      </c>
      <c r="IK136">
        <v>0</v>
      </c>
      <c r="IL136">
        <v>0</v>
      </c>
      <c r="IN136">
        <v>0</v>
      </c>
      <c r="IO136">
        <v>0</v>
      </c>
      <c r="IP136">
        <v>0</v>
      </c>
      <c r="IQ136">
        <v>0</v>
      </c>
      <c r="IS136">
        <v>0</v>
      </c>
      <c r="IT136">
        <v>0</v>
      </c>
      <c r="IU136">
        <v>0</v>
      </c>
      <c r="IV136">
        <v>0</v>
      </c>
      <c r="IW136">
        <v>17.54</v>
      </c>
      <c r="IX136">
        <v>4.3849999999999998</v>
      </c>
      <c r="IZ136">
        <v>17.54</v>
      </c>
      <c r="JA136">
        <v>0</v>
      </c>
      <c r="JB136">
        <v>0</v>
      </c>
      <c r="JD136">
        <v>0</v>
      </c>
      <c r="JE136">
        <v>0</v>
      </c>
      <c r="JF136">
        <v>0</v>
      </c>
      <c r="JH136">
        <v>0</v>
      </c>
      <c r="JI136">
        <v>0</v>
      </c>
      <c r="JJ136">
        <v>103.095</v>
      </c>
      <c r="JL136" t="s">
        <v>883</v>
      </c>
      <c r="JM136">
        <v>0</v>
      </c>
      <c r="JN136">
        <v>0</v>
      </c>
      <c r="JO136">
        <v>0</v>
      </c>
      <c r="JP136">
        <v>0</v>
      </c>
      <c r="JQ136">
        <v>0</v>
      </c>
      <c r="JR136">
        <v>43954.6104003125</v>
      </c>
      <c r="JS136">
        <v>1</v>
      </c>
      <c r="JT136">
        <v>3</v>
      </c>
    </row>
    <row r="137" spans="1:280" x14ac:dyDescent="0.25">
      <c r="A137">
        <v>2050</v>
      </c>
      <c r="B137">
        <v>2050</v>
      </c>
      <c r="C137" t="s">
        <v>231</v>
      </c>
      <c r="D137" t="s">
        <v>232</v>
      </c>
      <c r="E137" t="s">
        <v>233</v>
      </c>
      <c r="G137">
        <v>2049</v>
      </c>
      <c r="H137">
        <v>1750000</v>
      </c>
      <c r="I137">
        <v>0</v>
      </c>
      <c r="J137">
        <v>0</v>
      </c>
      <c r="K137">
        <v>3000</v>
      </c>
      <c r="L137">
        <v>0</v>
      </c>
      <c r="M137">
        <v>0</v>
      </c>
      <c r="N137">
        <v>0</v>
      </c>
      <c r="O137">
        <v>0</v>
      </c>
      <c r="P137">
        <v>11.25</v>
      </c>
      <c r="Q137">
        <v>350000</v>
      </c>
      <c r="R137">
        <v>671</v>
      </c>
      <c r="S137">
        <v>671</v>
      </c>
      <c r="T137">
        <v>671</v>
      </c>
      <c r="U137">
        <v>0</v>
      </c>
      <c r="V137" t="s">
        <v>875</v>
      </c>
      <c r="W137">
        <v>671</v>
      </c>
      <c r="X137">
        <v>671</v>
      </c>
      <c r="Y137">
        <v>671</v>
      </c>
      <c r="Z137">
        <v>0</v>
      </c>
      <c r="AA137">
        <v>103</v>
      </c>
      <c r="AB137">
        <v>73.81</v>
      </c>
      <c r="AC137">
        <v>2.2000000000000002</v>
      </c>
      <c r="AD137">
        <v>65</v>
      </c>
      <c r="AE137">
        <v>32.5</v>
      </c>
      <c r="AF137">
        <v>65</v>
      </c>
      <c r="AG137">
        <v>65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7</v>
      </c>
      <c r="AT137">
        <v>1.75</v>
      </c>
      <c r="AU137">
        <v>102</v>
      </c>
      <c r="AV137">
        <v>25.5</v>
      </c>
      <c r="AW137">
        <v>102</v>
      </c>
      <c r="AX137">
        <v>102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87.05</v>
      </c>
      <c r="BE137">
        <v>87.05</v>
      </c>
      <c r="BF137">
        <v>87.05</v>
      </c>
      <c r="BG137">
        <v>0</v>
      </c>
      <c r="BH137">
        <v>912.38990000000001</v>
      </c>
      <c r="BI137">
        <v>893.81</v>
      </c>
      <c r="BJ137">
        <v>912.38990000000001</v>
      </c>
      <c r="BK137">
        <v>893.81</v>
      </c>
      <c r="BL137">
        <v>912.38990000000001</v>
      </c>
      <c r="BM137">
        <v>912.38990000000001</v>
      </c>
      <c r="BN137" t="s">
        <v>876</v>
      </c>
      <c r="BO137">
        <v>0</v>
      </c>
      <c r="BP137">
        <v>0</v>
      </c>
      <c r="BQ137">
        <v>521.61</v>
      </c>
      <c r="BR137">
        <v>26</v>
      </c>
      <c r="BS137">
        <v>0.7</v>
      </c>
      <c r="BT137" t="s">
        <v>877</v>
      </c>
      <c r="BU137" t="s">
        <v>877</v>
      </c>
      <c r="BV137" t="s">
        <v>877</v>
      </c>
      <c r="BW137" t="s">
        <v>877</v>
      </c>
      <c r="BX137">
        <v>2049</v>
      </c>
      <c r="BY137">
        <v>1700000</v>
      </c>
      <c r="BZ137">
        <v>0</v>
      </c>
      <c r="CA137">
        <v>0</v>
      </c>
      <c r="CB137">
        <v>3000</v>
      </c>
      <c r="CC137">
        <v>0</v>
      </c>
      <c r="CD137">
        <v>0</v>
      </c>
      <c r="CE137">
        <v>0</v>
      </c>
      <c r="CF137">
        <v>0</v>
      </c>
      <c r="CG137">
        <v>11.25</v>
      </c>
      <c r="CH137">
        <v>300000</v>
      </c>
      <c r="CI137">
        <v>688.09</v>
      </c>
      <c r="CJ137">
        <v>688.09</v>
      </c>
      <c r="CK137">
        <v>688.09</v>
      </c>
      <c r="CL137">
        <v>0</v>
      </c>
      <c r="CM137">
        <v>0</v>
      </c>
      <c r="CN137" t="s">
        <v>878</v>
      </c>
      <c r="CO137">
        <v>688.09</v>
      </c>
      <c r="CP137">
        <v>688.09</v>
      </c>
      <c r="CQ137">
        <v>688.09</v>
      </c>
      <c r="CR137">
        <v>0</v>
      </c>
      <c r="CS137">
        <v>103</v>
      </c>
      <c r="CT137">
        <v>75.689899999999994</v>
      </c>
      <c r="CU137">
        <v>2.2000000000000002</v>
      </c>
      <c r="CV137">
        <v>64.22</v>
      </c>
      <c r="CW137">
        <v>32.11</v>
      </c>
      <c r="CX137">
        <v>64.22</v>
      </c>
      <c r="CY137">
        <v>64.22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7</v>
      </c>
      <c r="DL137">
        <v>1.75</v>
      </c>
      <c r="DM137">
        <v>102</v>
      </c>
      <c r="DN137">
        <v>25.5</v>
      </c>
      <c r="DO137">
        <v>102</v>
      </c>
      <c r="DP137">
        <v>102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87.05</v>
      </c>
      <c r="DW137">
        <v>87.05</v>
      </c>
      <c r="DX137">
        <v>87.05</v>
      </c>
      <c r="DY137">
        <v>0</v>
      </c>
      <c r="DZ137">
        <v>917.79250000000002</v>
      </c>
      <c r="EA137">
        <v>912.38990000000001</v>
      </c>
      <c r="EB137">
        <v>917.79250000000002</v>
      </c>
      <c r="EC137">
        <v>912.38990000000001</v>
      </c>
      <c r="ED137">
        <v>917.79250000000002</v>
      </c>
      <c r="EE137">
        <v>917.79250000000002</v>
      </c>
      <c r="EF137" t="s">
        <v>879</v>
      </c>
      <c r="EG137">
        <v>0</v>
      </c>
      <c r="EH137">
        <v>0</v>
      </c>
      <c r="EI137">
        <v>435.99</v>
      </c>
      <c r="EJ137">
        <v>18</v>
      </c>
      <c r="EK137">
        <v>0.7</v>
      </c>
      <c r="EL137" t="s">
        <v>877</v>
      </c>
      <c r="EM137" t="s">
        <v>877</v>
      </c>
      <c r="EN137" t="s">
        <v>877</v>
      </c>
      <c r="EO137" t="s">
        <v>877</v>
      </c>
      <c r="EP137">
        <v>2049</v>
      </c>
      <c r="EQ137">
        <v>1592156</v>
      </c>
      <c r="ER137" s="22">
        <v>0</v>
      </c>
      <c r="ES137">
        <v>58833</v>
      </c>
      <c r="ET137">
        <v>21898</v>
      </c>
      <c r="EU137">
        <v>0</v>
      </c>
      <c r="EV137">
        <v>0</v>
      </c>
      <c r="EW137">
        <v>0</v>
      </c>
      <c r="EX137">
        <v>0</v>
      </c>
      <c r="EY137">
        <v>11.25</v>
      </c>
      <c r="EZ137">
        <v>357657</v>
      </c>
      <c r="FA137">
        <v>676.25</v>
      </c>
      <c r="FB137">
        <v>676.25</v>
      </c>
      <c r="FC137">
        <v>676.25</v>
      </c>
      <c r="FD137">
        <v>0</v>
      </c>
      <c r="FE137">
        <v>0</v>
      </c>
      <c r="FF137" t="s">
        <v>880</v>
      </c>
      <c r="FG137">
        <v>676.25</v>
      </c>
      <c r="FH137">
        <v>676.25</v>
      </c>
      <c r="FI137">
        <v>676.25</v>
      </c>
      <c r="FJ137">
        <v>0</v>
      </c>
      <c r="FK137">
        <v>92</v>
      </c>
      <c r="FL137">
        <v>74.387500000000003</v>
      </c>
      <c r="FM137">
        <v>2.2000000000000002</v>
      </c>
      <c r="FN137">
        <v>74.81</v>
      </c>
      <c r="FO137">
        <v>37.405000000000001</v>
      </c>
      <c r="FP137">
        <v>74.81</v>
      </c>
      <c r="FQ137">
        <v>74.81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10</v>
      </c>
      <c r="GD137">
        <v>2.5</v>
      </c>
      <c r="GE137">
        <v>152</v>
      </c>
      <c r="GF137">
        <v>38</v>
      </c>
      <c r="GG137">
        <v>152</v>
      </c>
      <c r="GH137">
        <v>152</v>
      </c>
      <c r="GI137">
        <v>0</v>
      </c>
      <c r="GJ137">
        <v>0</v>
      </c>
      <c r="GK137">
        <v>0</v>
      </c>
      <c r="GL137">
        <v>0</v>
      </c>
      <c r="GM137">
        <v>0</v>
      </c>
      <c r="GN137">
        <v>87.05</v>
      </c>
      <c r="GO137">
        <v>87.05</v>
      </c>
      <c r="GP137">
        <v>87.05</v>
      </c>
      <c r="GQ137">
        <v>0</v>
      </c>
      <c r="GR137">
        <v>895.7029</v>
      </c>
      <c r="GS137">
        <v>917.79250000000002</v>
      </c>
      <c r="GT137">
        <v>895.7029</v>
      </c>
      <c r="GU137">
        <v>917.79250000000002</v>
      </c>
      <c r="GV137">
        <v>917.79250000000002</v>
      </c>
      <c r="GW137">
        <v>917.79250000000002</v>
      </c>
      <c r="GX137" t="s">
        <v>881</v>
      </c>
      <c r="GY137">
        <v>-8.1939999999999999E-3</v>
      </c>
      <c r="GZ137">
        <v>0</v>
      </c>
      <c r="HA137">
        <v>528.88</v>
      </c>
      <c r="HB137">
        <v>28</v>
      </c>
      <c r="HC137">
        <v>0.7</v>
      </c>
      <c r="HD137" t="s">
        <v>877</v>
      </c>
      <c r="HE137" t="s">
        <v>877</v>
      </c>
      <c r="HF137" t="s">
        <v>877</v>
      </c>
      <c r="HG137" t="s">
        <v>877</v>
      </c>
      <c r="HH137">
        <v>2049</v>
      </c>
      <c r="HI137">
        <v>1613744</v>
      </c>
      <c r="HJ137">
        <v>0</v>
      </c>
      <c r="HK137">
        <v>57725</v>
      </c>
      <c r="HL137">
        <v>20016</v>
      </c>
      <c r="HM137">
        <v>0</v>
      </c>
      <c r="HN137">
        <v>0</v>
      </c>
      <c r="HO137">
        <v>0</v>
      </c>
      <c r="HP137">
        <v>0</v>
      </c>
      <c r="HQ137">
        <v>11.62</v>
      </c>
      <c r="HR137">
        <v>336416</v>
      </c>
      <c r="HS137">
        <v>663.89</v>
      </c>
      <c r="HT137">
        <v>663.89</v>
      </c>
      <c r="HU137">
        <v>663.89</v>
      </c>
      <c r="HV137">
        <v>0</v>
      </c>
      <c r="HW137">
        <v>0</v>
      </c>
      <c r="HX137" t="s">
        <v>882</v>
      </c>
      <c r="HY137">
        <v>663.89</v>
      </c>
      <c r="HZ137">
        <v>663.89</v>
      </c>
      <c r="IA137">
        <v>663.89</v>
      </c>
      <c r="IB137">
        <v>0</v>
      </c>
      <c r="IC137">
        <v>92</v>
      </c>
      <c r="ID137">
        <v>73.027900000000002</v>
      </c>
      <c r="IE137">
        <v>4</v>
      </c>
      <c r="IF137">
        <v>72.349999999999994</v>
      </c>
      <c r="IG137">
        <v>36.174999999999997</v>
      </c>
      <c r="IH137">
        <v>72.349999999999994</v>
      </c>
      <c r="II137">
        <v>72.349999999999994</v>
      </c>
      <c r="IJ137">
        <v>0</v>
      </c>
      <c r="IK137">
        <v>0</v>
      </c>
      <c r="IL137">
        <v>0</v>
      </c>
      <c r="IM137">
        <v>0</v>
      </c>
      <c r="IN137">
        <v>0</v>
      </c>
      <c r="IO137">
        <v>0</v>
      </c>
      <c r="IP137">
        <v>0</v>
      </c>
      <c r="IQ137">
        <v>0</v>
      </c>
      <c r="IR137">
        <v>0</v>
      </c>
      <c r="IS137">
        <v>0</v>
      </c>
      <c r="IT137">
        <v>0</v>
      </c>
      <c r="IU137">
        <v>9</v>
      </c>
      <c r="IV137">
        <v>2.25</v>
      </c>
      <c r="IW137">
        <v>115</v>
      </c>
      <c r="IX137">
        <v>28.75</v>
      </c>
      <c r="IY137">
        <v>115</v>
      </c>
      <c r="IZ137">
        <v>115</v>
      </c>
      <c r="JA137">
        <v>0</v>
      </c>
      <c r="JB137">
        <v>0</v>
      </c>
      <c r="JC137">
        <v>0</v>
      </c>
      <c r="JD137">
        <v>0</v>
      </c>
      <c r="JE137">
        <v>0</v>
      </c>
      <c r="JF137">
        <v>87.61</v>
      </c>
      <c r="JG137">
        <v>87.61</v>
      </c>
      <c r="JH137">
        <v>87.61</v>
      </c>
      <c r="JI137">
        <v>0</v>
      </c>
      <c r="JJ137">
        <v>895.7029</v>
      </c>
      <c r="JK137">
        <v>895.7029</v>
      </c>
      <c r="JL137" t="s">
        <v>883</v>
      </c>
      <c r="JM137">
        <v>-5.4419999999999998E-3</v>
      </c>
      <c r="JN137">
        <v>0</v>
      </c>
      <c r="JO137">
        <v>506.73</v>
      </c>
      <c r="JP137">
        <v>29</v>
      </c>
      <c r="JQ137">
        <v>0.7</v>
      </c>
      <c r="JR137">
        <v>43954.6104003125</v>
      </c>
      <c r="JS137">
        <v>1</v>
      </c>
      <c r="JT137">
        <v>2</v>
      </c>
    </row>
    <row r="138" spans="1:280" x14ac:dyDescent="0.25">
      <c r="A138">
        <v>2051</v>
      </c>
      <c r="B138">
        <v>2051</v>
      </c>
      <c r="C138" t="s">
        <v>234</v>
      </c>
      <c r="D138" t="s">
        <v>232</v>
      </c>
      <c r="E138" t="s">
        <v>235</v>
      </c>
      <c r="G138">
        <v>2049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5000</v>
      </c>
      <c r="R138">
        <v>4.5</v>
      </c>
      <c r="S138">
        <v>4.5</v>
      </c>
      <c r="T138">
        <v>4.5</v>
      </c>
      <c r="U138">
        <v>0</v>
      </c>
      <c r="V138" t="s">
        <v>875</v>
      </c>
      <c r="W138">
        <v>4.5</v>
      </c>
      <c r="X138">
        <v>4.5</v>
      </c>
      <c r="Y138">
        <v>4.5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1</v>
      </c>
      <c r="AV138">
        <v>0.25</v>
      </c>
      <c r="AW138">
        <v>1</v>
      </c>
      <c r="AX138">
        <v>1</v>
      </c>
      <c r="AY138">
        <v>0</v>
      </c>
      <c r="AZ138">
        <v>25.54</v>
      </c>
      <c r="BA138">
        <v>25.54</v>
      </c>
      <c r="BB138">
        <v>25.54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32.93</v>
      </c>
      <c r="BI138">
        <v>30.29</v>
      </c>
      <c r="BJ138">
        <v>32.93</v>
      </c>
      <c r="BK138">
        <v>30.29</v>
      </c>
      <c r="BL138">
        <v>32.93</v>
      </c>
      <c r="BM138">
        <v>32.93</v>
      </c>
      <c r="BN138" t="s">
        <v>876</v>
      </c>
      <c r="BO138">
        <v>0</v>
      </c>
      <c r="BP138">
        <v>0</v>
      </c>
      <c r="BQ138">
        <v>1111.1099999999999</v>
      </c>
      <c r="BR138">
        <v>76</v>
      </c>
      <c r="BS138">
        <v>0.7</v>
      </c>
      <c r="BT138" t="s">
        <v>877</v>
      </c>
      <c r="BU138" t="s">
        <v>877</v>
      </c>
      <c r="BV138" t="s">
        <v>877</v>
      </c>
      <c r="BW138" t="s">
        <v>877</v>
      </c>
      <c r="BX138">
        <v>2049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5000</v>
      </c>
      <c r="CI138">
        <v>7</v>
      </c>
      <c r="CJ138">
        <v>7</v>
      </c>
      <c r="CK138">
        <v>7</v>
      </c>
      <c r="CL138">
        <v>0</v>
      </c>
      <c r="CM138">
        <v>0</v>
      </c>
      <c r="CN138" t="s">
        <v>878</v>
      </c>
      <c r="CO138">
        <v>7</v>
      </c>
      <c r="CP138">
        <v>7</v>
      </c>
      <c r="CQ138">
        <v>7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1.56</v>
      </c>
      <c r="DN138">
        <v>0.39</v>
      </c>
      <c r="DO138">
        <v>1.56</v>
      </c>
      <c r="DP138">
        <v>1.56</v>
      </c>
      <c r="DQ138">
        <v>0</v>
      </c>
      <c r="DR138">
        <v>25.54</v>
      </c>
      <c r="DS138">
        <v>25.54</v>
      </c>
      <c r="DT138">
        <v>25.54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32.4</v>
      </c>
      <c r="EA138">
        <v>32.93</v>
      </c>
      <c r="EB138">
        <v>32.4</v>
      </c>
      <c r="EC138">
        <v>32.93</v>
      </c>
      <c r="ED138">
        <v>32.93</v>
      </c>
      <c r="EE138">
        <v>32.93</v>
      </c>
      <c r="EF138" t="s">
        <v>879</v>
      </c>
      <c r="EG138">
        <v>0</v>
      </c>
      <c r="EH138">
        <v>0</v>
      </c>
      <c r="EI138">
        <v>714.29</v>
      </c>
      <c r="EJ138">
        <v>59</v>
      </c>
      <c r="EK138">
        <v>0.7</v>
      </c>
      <c r="EL138" t="s">
        <v>877</v>
      </c>
      <c r="EM138" t="s">
        <v>877</v>
      </c>
      <c r="EN138" t="s">
        <v>877</v>
      </c>
      <c r="EO138" t="s">
        <v>877</v>
      </c>
      <c r="EP138">
        <v>2049</v>
      </c>
      <c r="EQ138">
        <v>0</v>
      </c>
      <c r="ER138" s="22">
        <v>0</v>
      </c>
      <c r="ES138">
        <v>482</v>
      </c>
      <c r="ET138">
        <v>384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44783</v>
      </c>
      <c r="FA138">
        <v>6.5</v>
      </c>
      <c r="FB138">
        <v>6.5</v>
      </c>
      <c r="FC138">
        <v>6.5</v>
      </c>
      <c r="FD138">
        <v>0</v>
      </c>
      <c r="FE138">
        <v>0</v>
      </c>
      <c r="FF138" t="s">
        <v>880</v>
      </c>
      <c r="FG138">
        <v>6.5</v>
      </c>
      <c r="FH138">
        <v>6.5</v>
      </c>
      <c r="FI138">
        <v>6.5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1.44</v>
      </c>
      <c r="GF138">
        <v>0.36</v>
      </c>
      <c r="GG138">
        <v>1.44</v>
      </c>
      <c r="GH138">
        <v>1.44</v>
      </c>
      <c r="GI138">
        <v>0</v>
      </c>
      <c r="GJ138">
        <v>25.54</v>
      </c>
      <c r="GK138">
        <v>25.54</v>
      </c>
      <c r="GL138">
        <v>25.54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32.93</v>
      </c>
      <c r="GS138">
        <v>32.4</v>
      </c>
      <c r="GT138">
        <v>32.93</v>
      </c>
      <c r="GU138">
        <v>32.4</v>
      </c>
      <c r="GV138">
        <v>32.93</v>
      </c>
      <c r="GW138">
        <v>32.93</v>
      </c>
      <c r="GX138" t="s">
        <v>881</v>
      </c>
      <c r="GY138">
        <v>0</v>
      </c>
      <c r="GZ138">
        <v>0</v>
      </c>
      <c r="HA138">
        <v>6889.69</v>
      </c>
      <c r="HB138">
        <v>98</v>
      </c>
      <c r="HC138">
        <v>0.9</v>
      </c>
      <c r="HD138" t="s">
        <v>877</v>
      </c>
      <c r="HE138" t="s">
        <v>877</v>
      </c>
      <c r="HF138" t="s">
        <v>877</v>
      </c>
      <c r="HG138" t="s">
        <v>877</v>
      </c>
      <c r="HH138">
        <v>2049</v>
      </c>
      <c r="HI138">
        <v>0</v>
      </c>
      <c r="HJ138">
        <v>0</v>
      </c>
      <c r="HK138">
        <v>469</v>
      </c>
      <c r="HL138">
        <v>119</v>
      </c>
      <c r="HM138">
        <v>0</v>
      </c>
      <c r="HN138">
        <v>0</v>
      </c>
      <c r="HO138">
        <v>0</v>
      </c>
      <c r="HP138">
        <v>0</v>
      </c>
      <c r="HQ138">
        <v>8</v>
      </c>
      <c r="HR138">
        <v>54974</v>
      </c>
      <c r="HS138">
        <v>7</v>
      </c>
      <c r="HT138">
        <v>7</v>
      </c>
      <c r="HU138">
        <v>7</v>
      </c>
      <c r="HV138">
        <v>0</v>
      </c>
      <c r="HW138">
        <v>0</v>
      </c>
      <c r="HX138" t="s">
        <v>882</v>
      </c>
      <c r="HY138">
        <v>7</v>
      </c>
      <c r="HZ138">
        <v>7</v>
      </c>
      <c r="IA138">
        <v>7</v>
      </c>
      <c r="IB138">
        <v>0</v>
      </c>
      <c r="IC138">
        <v>0</v>
      </c>
      <c r="ID138">
        <v>0</v>
      </c>
      <c r="IE138">
        <v>0</v>
      </c>
      <c r="IF138">
        <v>0</v>
      </c>
      <c r="IG138">
        <v>0</v>
      </c>
      <c r="IH138">
        <v>0</v>
      </c>
      <c r="II138">
        <v>0</v>
      </c>
      <c r="IJ138">
        <v>0</v>
      </c>
      <c r="IK138">
        <v>0</v>
      </c>
      <c r="IL138">
        <v>0</v>
      </c>
      <c r="IM138">
        <v>0</v>
      </c>
      <c r="IN138">
        <v>0</v>
      </c>
      <c r="IO138">
        <v>0</v>
      </c>
      <c r="IP138">
        <v>0</v>
      </c>
      <c r="IQ138">
        <v>0</v>
      </c>
      <c r="IR138">
        <v>0</v>
      </c>
      <c r="IS138">
        <v>0</v>
      </c>
      <c r="IT138">
        <v>0</v>
      </c>
      <c r="IU138">
        <v>0</v>
      </c>
      <c r="IV138">
        <v>0</v>
      </c>
      <c r="IW138">
        <v>1.56</v>
      </c>
      <c r="IX138">
        <v>0.39</v>
      </c>
      <c r="IY138">
        <v>1.56</v>
      </c>
      <c r="IZ138">
        <v>1.56</v>
      </c>
      <c r="JA138">
        <v>0</v>
      </c>
      <c r="JB138">
        <v>25.54</v>
      </c>
      <c r="JC138">
        <v>25.54</v>
      </c>
      <c r="JD138">
        <v>25.54</v>
      </c>
      <c r="JE138">
        <v>0</v>
      </c>
      <c r="JF138">
        <v>0</v>
      </c>
      <c r="JG138">
        <v>0</v>
      </c>
      <c r="JH138">
        <v>0</v>
      </c>
      <c r="JI138">
        <v>0</v>
      </c>
      <c r="JJ138">
        <v>32.93</v>
      </c>
      <c r="JK138">
        <v>32.93</v>
      </c>
      <c r="JL138" t="s">
        <v>883</v>
      </c>
      <c r="JM138">
        <v>0</v>
      </c>
      <c r="JN138">
        <v>0</v>
      </c>
      <c r="JO138">
        <v>7853.43</v>
      </c>
      <c r="JP138">
        <v>98</v>
      </c>
      <c r="JQ138">
        <v>0.9</v>
      </c>
      <c r="JR138">
        <v>43954.6104003125</v>
      </c>
      <c r="JS138">
        <v>1</v>
      </c>
      <c r="JT138">
        <v>2</v>
      </c>
    </row>
    <row r="139" spans="1:280" x14ac:dyDescent="0.25">
      <c r="A139">
        <v>2052</v>
      </c>
      <c r="B139">
        <v>2052</v>
      </c>
      <c r="C139" t="s">
        <v>236</v>
      </c>
      <c r="D139" t="s">
        <v>232</v>
      </c>
      <c r="E139" t="s">
        <v>237</v>
      </c>
      <c r="G139">
        <v>2049</v>
      </c>
      <c r="H139">
        <v>300000</v>
      </c>
      <c r="I139">
        <v>0</v>
      </c>
      <c r="J139">
        <v>0</v>
      </c>
      <c r="K139">
        <v>1300</v>
      </c>
      <c r="L139">
        <v>0</v>
      </c>
      <c r="M139">
        <v>0</v>
      </c>
      <c r="N139">
        <v>0</v>
      </c>
      <c r="O139">
        <v>0</v>
      </c>
      <c r="P139">
        <v>7.46</v>
      </c>
      <c r="Q139">
        <v>50000</v>
      </c>
      <c r="R139">
        <v>35</v>
      </c>
      <c r="S139">
        <v>35</v>
      </c>
      <c r="T139">
        <v>35</v>
      </c>
      <c r="U139">
        <v>0</v>
      </c>
      <c r="V139" t="s">
        <v>875</v>
      </c>
      <c r="W139">
        <v>35</v>
      </c>
      <c r="X139">
        <v>35</v>
      </c>
      <c r="Y139">
        <v>35</v>
      </c>
      <c r="Z139">
        <v>0</v>
      </c>
      <c r="AA139">
        <v>5</v>
      </c>
      <c r="AB139">
        <v>3.85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3</v>
      </c>
      <c r="AT139">
        <v>0.75</v>
      </c>
      <c r="AU139">
        <v>3</v>
      </c>
      <c r="AV139">
        <v>0.75</v>
      </c>
      <c r="AW139">
        <v>3</v>
      </c>
      <c r="AX139">
        <v>3</v>
      </c>
      <c r="AY139">
        <v>0</v>
      </c>
      <c r="AZ139">
        <v>27.84</v>
      </c>
      <c r="BA139">
        <v>27.84</v>
      </c>
      <c r="BB139">
        <v>27.84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57.749000000000002</v>
      </c>
      <c r="BI139">
        <v>68.19</v>
      </c>
      <c r="BJ139">
        <v>57.749000000000002</v>
      </c>
      <c r="BK139">
        <v>68.19</v>
      </c>
      <c r="BL139">
        <v>68.19</v>
      </c>
      <c r="BM139">
        <v>68.19</v>
      </c>
      <c r="BN139" t="s">
        <v>876</v>
      </c>
      <c r="BO139">
        <v>-6.6189999999999999E-3</v>
      </c>
      <c r="BP139">
        <v>0</v>
      </c>
      <c r="BQ139">
        <v>1428.57</v>
      </c>
      <c r="BR139">
        <v>84</v>
      </c>
      <c r="BS139">
        <v>0.8</v>
      </c>
      <c r="BT139" t="s">
        <v>877</v>
      </c>
      <c r="BU139" t="s">
        <v>877</v>
      </c>
      <c r="BV139" t="s">
        <v>877</v>
      </c>
      <c r="BW139" t="s">
        <v>877</v>
      </c>
      <c r="BX139">
        <v>2049</v>
      </c>
      <c r="BY139">
        <v>297191</v>
      </c>
      <c r="BZ139">
        <v>0</v>
      </c>
      <c r="CA139">
        <v>0</v>
      </c>
      <c r="CB139">
        <v>1300</v>
      </c>
      <c r="CC139">
        <v>0</v>
      </c>
      <c r="CD139">
        <v>0</v>
      </c>
      <c r="CE139">
        <v>0</v>
      </c>
      <c r="CF139">
        <v>0</v>
      </c>
      <c r="CG139">
        <v>7.46</v>
      </c>
      <c r="CH139">
        <v>26542</v>
      </c>
      <c r="CI139">
        <v>25.65</v>
      </c>
      <c r="CJ139">
        <v>25.65</v>
      </c>
      <c r="CK139">
        <v>25.65</v>
      </c>
      <c r="CL139">
        <v>0</v>
      </c>
      <c r="CM139">
        <v>0</v>
      </c>
      <c r="CN139" t="s">
        <v>878</v>
      </c>
      <c r="CO139">
        <v>25.65</v>
      </c>
      <c r="CP139">
        <v>25.65</v>
      </c>
      <c r="CQ139">
        <v>25.65</v>
      </c>
      <c r="CR139">
        <v>0</v>
      </c>
      <c r="CS139">
        <v>5</v>
      </c>
      <c r="CT139">
        <v>2.8214999999999999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3</v>
      </c>
      <c r="DL139">
        <v>0.75</v>
      </c>
      <c r="DM139">
        <v>2.75</v>
      </c>
      <c r="DN139">
        <v>0.6875</v>
      </c>
      <c r="DO139">
        <v>2.75</v>
      </c>
      <c r="DP139">
        <v>2.75</v>
      </c>
      <c r="DQ139">
        <v>0</v>
      </c>
      <c r="DR139">
        <v>27.84</v>
      </c>
      <c r="DS139">
        <v>27.84</v>
      </c>
      <c r="DT139">
        <v>27.84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61.4</v>
      </c>
      <c r="EA139">
        <v>57.749000000000002</v>
      </c>
      <c r="EB139">
        <v>61.4</v>
      </c>
      <c r="EC139">
        <v>57.749000000000002</v>
      </c>
      <c r="ED139">
        <v>61.4</v>
      </c>
      <c r="EE139">
        <v>61.4</v>
      </c>
      <c r="EF139" t="s">
        <v>879</v>
      </c>
      <c r="EG139">
        <v>-8.3597000000000005E-2</v>
      </c>
      <c r="EH139">
        <v>0</v>
      </c>
      <c r="EI139">
        <v>948.27</v>
      </c>
      <c r="EJ139">
        <v>72</v>
      </c>
      <c r="EK139">
        <v>0.7</v>
      </c>
      <c r="EL139" t="s">
        <v>877</v>
      </c>
      <c r="EM139" t="s">
        <v>877</v>
      </c>
      <c r="EN139" t="s">
        <v>877</v>
      </c>
      <c r="EO139" t="s">
        <v>877</v>
      </c>
      <c r="EP139">
        <v>2049</v>
      </c>
      <c r="EQ139">
        <v>281345</v>
      </c>
      <c r="ER139" s="22">
        <v>0</v>
      </c>
      <c r="ES139">
        <v>1569</v>
      </c>
      <c r="ET139">
        <v>584</v>
      </c>
      <c r="EU139">
        <v>0</v>
      </c>
      <c r="EV139">
        <v>0</v>
      </c>
      <c r="EW139">
        <v>0</v>
      </c>
      <c r="EX139">
        <v>0</v>
      </c>
      <c r="EY139">
        <v>7.46</v>
      </c>
      <c r="EZ139">
        <v>31271</v>
      </c>
      <c r="FA139">
        <v>30.56</v>
      </c>
      <c r="FB139">
        <v>30.56</v>
      </c>
      <c r="FC139">
        <v>30.56</v>
      </c>
      <c r="FD139">
        <v>0</v>
      </c>
      <c r="FE139">
        <v>0</v>
      </c>
      <c r="FF139" t="s">
        <v>880</v>
      </c>
      <c r="FG139">
        <v>30.56</v>
      </c>
      <c r="FH139">
        <v>30.56</v>
      </c>
      <c r="FI139">
        <v>30.56</v>
      </c>
      <c r="FJ139">
        <v>0</v>
      </c>
      <c r="FK139">
        <v>2</v>
      </c>
      <c r="FL139">
        <v>2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4</v>
      </c>
      <c r="GF139">
        <v>1</v>
      </c>
      <c r="GG139">
        <v>4</v>
      </c>
      <c r="GH139">
        <v>4</v>
      </c>
      <c r="GI139">
        <v>0</v>
      </c>
      <c r="GJ139">
        <v>27.84</v>
      </c>
      <c r="GK139">
        <v>27.84</v>
      </c>
      <c r="GL139">
        <v>27.84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60.8</v>
      </c>
      <c r="GS139">
        <v>61.4</v>
      </c>
      <c r="GT139">
        <v>60.8</v>
      </c>
      <c r="GU139">
        <v>61.4</v>
      </c>
      <c r="GV139">
        <v>61.4</v>
      </c>
      <c r="GW139">
        <v>61.4</v>
      </c>
      <c r="GX139" t="s">
        <v>881</v>
      </c>
      <c r="GY139">
        <v>-6.4505000000000007E-2</v>
      </c>
      <c r="GZ139">
        <v>0</v>
      </c>
      <c r="HA139">
        <v>1023.27</v>
      </c>
      <c r="HB139">
        <v>77</v>
      </c>
      <c r="HC139">
        <v>0.7</v>
      </c>
      <c r="HD139" t="s">
        <v>877</v>
      </c>
      <c r="HE139" t="s">
        <v>877</v>
      </c>
      <c r="HF139" t="s">
        <v>877</v>
      </c>
      <c r="HG139" t="s">
        <v>877</v>
      </c>
      <c r="HH139">
        <v>2049</v>
      </c>
      <c r="HI139">
        <v>271880</v>
      </c>
      <c r="HJ139">
        <v>0</v>
      </c>
      <c r="HK139">
        <v>1616</v>
      </c>
      <c r="HL139">
        <v>560</v>
      </c>
      <c r="HM139">
        <v>0</v>
      </c>
      <c r="HN139">
        <v>0</v>
      </c>
      <c r="HO139">
        <v>0</v>
      </c>
      <c r="HP139">
        <v>0</v>
      </c>
      <c r="HQ139">
        <v>6.83</v>
      </c>
      <c r="HR139">
        <v>45407</v>
      </c>
      <c r="HS139">
        <v>29.51</v>
      </c>
      <c r="HT139">
        <v>29.51</v>
      </c>
      <c r="HU139">
        <v>29.51</v>
      </c>
      <c r="HV139">
        <v>0</v>
      </c>
      <c r="HW139">
        <v>0</v>
      </c>
      <c r="HX139" t="s">
        <v>882</v>
      </c>
      <c r="HY139">
        <v>29.51</v>
      </c>
      <c r="HZ139">
        <v>29.51</v>
      </c>
      <c r="IA139">
        <v>29.51</v>
      </c>
      <c r="IB139">
        <v>0</v>
      </c>
      <c r="IC139">
        <v>2</v>
      </c>
      <c r="ID139">
        <v>2</v>
      </c>
      <c r="IE139">
        <v>0</v>
      </c>
      <c r="IF139">
        <v>0</v>
      </c>
      <c r="IG139">
        <v>0</v>
      </c>
      <c r="IH139">
        <v>0</v>
      </c>
      <c r="II139">
        <v>0</v>
      </c>
      <c r="IJ139">
        <v>0</v>
      </c>
      <c r="IK139">
        <v>0</v>
      </c>
      <c r="IL139">
        <v>0</v>
      </c>
      <c r="IM139">
        <v>0</v>
      </c>
      <c r="IN139">
        <v>0</v>
      </c>
      <c r="IO139">
        <v>0</v>
      </c>
      <c r="IP139">
        <v>0</v>
      </c>
      <c r="IQ139">
        <v>0</v>
      </c>
      <c r="IR139">
        <v>0</v>
      </c>
      <c r="IS139">
        <v>0</v>
      </c>
      <c r="IT139">
        <v>0</v>
      </c>
      <c r="IU139">
        <v>2</v>
      </c>
      <c r="IV139">
        <v>0.5</v>
      </c>
      <c r="IW139">
        <v>4</v>
      </c>
      <c r="IX139">
        <v>1</v>
      </c>
      <c r="IY139">
        <v>4</v>
      </c>
      <c r="IZ139">
        <v>4</v>
      </c>
      <c r="JA139">
        <v>0</v>
      </c>
      <c r="JB139">
        <v>27.79</v>
      </c>
      <c r="JC139">
        <v>27.79</v>
      </c>
      <c r="JD139">
        <v>27.79</v>
      </c>
      <c r="JE139">
        <v>0</v>
      </c>
      <c r="JF139">
        <v>0</v>
      </c>
      <c r="JG139">
        <v>0</v>
      </c>
      <c r="JH139">
        <v>0</v>
      </c>
      <c r="JI139">
        <v>0</v>
      </c>
      <c r="JJ139">
        <v>60.8</v>
      </c>
      <c r="JK139">
        <v>60.8</v>
      </c>
      <c r="JL139" t="s">
        <v>883</v>
      </c>
      <c r="JM139">
        <v>0</v>
      </c>
      <c r="JN139">
        <v>0</v>
      </c>
      <c r="JO139">
        <v>1538.7</v>
      </c>
      <c r="JP139">
        <v>87</v>
      </c>
      <c r="JQ139">
        <v>0.8</v>
      </c>
      <c r="JR139">
        <v>43954.6104003125</v>
      </c>
      <c r="JS139">
        <v>1</v>
      </c>
      <c r="JT139">
        <v>2</v>
      </c>
    </row>
    <row r="140" spans="1:280" x14ac:dyDescent="0.25">
      <c r="A140">
        <v>2053</v>
      </c>
      <c r="B140">
        <v>2053</v>
      </c>
      <c r="C140" t="s">
        <v>238</v>
      </c>
      <c r="D140" t="s">
        <v>232</v>
      </c>
      <c r="E140" t="s">
        <v>239</v>
      </c>
      <c r="G140">
        <v>2049</v>
      </c>
      <c r="H140">
        <v>4750000</v>
      </c>
      <c r="I140">
        <v>0</v>
      </c>
      <c r="J140">
        <v>0</v>
      </c>
      <c r="K140">
        <v>45000</v>
      </c>
      <c r="L140">
        <v>0</v>
      </c>
      <c r="M140">
        <v>0</v>
      </c>
      <c r="N140">
        <v>0</v>
      </c>
      <c r="O140">
        <v>0</v>
      </c>
      <c r="P140">
        <v>10.58</v>
      </c>
      <c r="Q140">
        <v>2316000</v>
      </c>
      <c r="R140">
        <v>2891</v>
      </c>
      <c r="S140">
        <v>2891</v>
      </c>
      <c r="T140">
        <v>2891</v>
      </c>
      <c r="U140">
        <v>0</v>
      </c>
      <c r="V140" t="s">
        <v>875</v>
      </c>
      <c r="W140">
        <v>2891</v>
      </c>
      <c r="X140">
        <v>2891</v>
      </c>
      <c r="Y140">
        <v>2891</v>
      </c>
      <c r="Z140">
        <v>0</v>
      </c>
      <c r="AA140">
        <v>511</v>
      </c>
      <c r="AB140">
        <v>318.01</v>
      </c>
      <c r="AC140">
        <v>65.3</v>
      </c>
      <c r="AD140">
        <v>646</v>
      </c>
      <c r="AE140">
        <v>323</v>
      </c>
      <c r="AF140">
        <v>646</v>
      </c>
      <c r="AG140">
        <v>646</v>
      </c>
      <c r="AH140">
        <v>0</v>
      </c>
      <c r="AI140">
        <v>11</v>
      </c>
      <c r="AJ140">
        <v>11</v>
      </c>
      <c r="AK140">
        <v>11</v>
      </c>
      <c r="AL140">
        <v>11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35</v>
      </c>
      <c r="AT140">
        <v>8.75</v>
      </c>
      <c r="AU140">
        <v>629.09</v>
      </c>
      <c r="AV140">
        <v>157.27250000000001</v>
      </c>
      <c r="AW140">
        <v>629.09</v>
      </c>
      <c r="AX140">
        <v>629.09</v>
      </c>
      <c r="AY140">
        <v>0</v>
      </c>
      <c r="AZ140">
        <v>25.54</v>
      </c>
      <c r="BA140">
        <v>25.54</v>
      </c>
      <c r="BB140">
        <v>25.54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3730.2051999999999</v>
      </c>
      <c r="BI140">
        <v>3799.8724999999999</v>
      </c>
      <c r="BJ140">
        <v>3730.2051999999999</v>
      </c>
      <c r="BK140">
        <v>3799.8724999999999</v>
      </c>
      <c r="BL140">
        <v>3799.8724999999999</v>
      </c>
      <c r="BM140">
        <v>3799.8724999999999</v>
      </c>
      <c r="BN140" t="s">
        <v>876</v>
      </c>
      <c r="BO140">
        <v>-7.502E-3</v>
      </c>
      <c r="BP140">
        <v>0</v>
      </c>
      <c r="BQ140">
        <v>801.11</v>
      </c>
      <c r="BR140">
        <v>63</v>
      </c>
      <c r="BS140">
        <v>0.7</v>
      </c>
      <c r="BT140" t="s">
        <v>877</v>
      </c>
      <c r="BU140" t="s">
        <v>877</v>
      </c>
      <c r="BV140" t="s">
        <v>877</v>
      </c>
      <c r="BW140" t="s">
        <v>877</v>
      </c>
      <c r="BX140">
        <v>2049</v>
      </c>
      <c r="BY140">
        <v>4659000</v>
      </c>
      <c r="BZ140">
        <v>0</v>
      </c>
      <c r="CA140">
        <v>0</v>
      </c>
      <c r="CB140">
        <v>45000</v>
      </c>
      <c r="CC140">
        <v>0</v>
      </c>
      <c r="CD140">
        <v>0</v>
      </c>
      <c r="CE140">
        <v>0</v>
      </c>
      <c r="CF140">
        <v>0</v>
      </c>
      <c r="CG140">
        <v>10.58</v>
      </c>
      <c r="CH140">
        <v>2263000</v>
      </c>
      <c r="CI140">
        <v>2839.07</v>
      </c>
      <c r="CJ140">
        <v>2839.07</v>
      </c>
      <c r="CK140">
        <v>2839.07</v>
      </c>
      <c r="CL140">
        <v>0</v>
      </c>
      <c r="CM140">
        <v>0</v>
      </c>
      <c r="CN140" t="s">
        <v>878</v>
      </c>
      <c r="CO140">
        <v>2839.07</v>
      </c>
      <c r="CP140">
        <v>2839.07</v>
      </c>
      <c r="CQ140">
        <v>2839.07</v>
      </c>
      <c r="CR140">
        <v>0</v>
      </c>
      <c r="CS140">
        <v>509</v>
      </c>
      <c r="CT140">
        <v>312.29770000000002</v>
      </c>
      <c r="CU140">
        <v>65.3</v>
      </c>
      <c r="CV140">
        <v>623.04</v>
      </c>
      <c r="CW140">
        <v>311.52</v>
      </c>
      <c r="CX140">
        <v>623.04</v>
      </c>
      <c r="CY140">
        <v>623.04</v>
      </c>
      <c r="CZ140">
        <v>0</v>
      </c>
      <c r="DA140">
        <v>13.28</v>
      </c>
      <c r="DB140">
        <v>13.28</v>
      </c>
      <c r="DC140">
        <v>13.28</v>
      </c>
      <c r="DD140">
        <v>13.28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35</v>
      </c>
      <c r="DL140">
        <v>8.75</v>
      </c>
      <c r="DM140">
        <v>617.79</v>
      </c>
      <c r="DN140">
        <v>154.44749999999999</v>
      </c>
      <c r="DO140">
        <v>617.79</v>
      </c>
      <c r="DP140">
        <v>617.79</v>
      </c>
      <c r="DQ140">
        <v>0</v>
      </c>
      <c r="DR140">
        <v>25.54</v>
      </c>
      <c r="DS140">
        <v>25.54</v>
      </c>
      <c r="DT140">
        <v>25.54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3822.8877000000002</v>
      </c>
      <c r="EA140">
        <v>3730.2051999999999</v>
      </c>
      <c r="EB140">
        <v>3822.8877000000002</v>
      </c>
      <c r="EC140">
        <v>3730.2051999999999</v>
      </c>
      <c r="ED140">
        <v>3822.8877000000002</v>
      </c>
      <c r="EE140">
        <v>3822.8877000000002</v>
      </c>
      <c r="EF140" t="s">
        <v>879</v>
      </c>
      <c r="EG140">
        <v>-1.2373E-2</v>
      </c>
      <c r="EH140">
        <v>0</v>
      </c>
      <c r="EI140">
        <v>787.23</v>
      </c>
      <c r="EJ140">
        <v>64</v>
      </c>
      <c r="EK140">
        <v>0.7</v>
      </c>
      <c r="EL140" t="s">
        <v>877</v>
      </c>
      <c r="EM140" t="s">
        <v>877</v>
      </c>
      <c r="EN140" t="s">
        <v>877</v>
      </c>
      <c r="EO140" t="s">
        <v>877</v>
      </c>
      <c r="EP140">
        <v>2049</v>
      </c>
      <c r="EQ140">
        <v>4449570</v>
      </c>
      <c r="ER140" s="22">
        <v>0</v>
      </c>
      <c r="ES140">
        <v>264331</v>
      </c>
      <c r="ET140">
        <v>103656</v>
      </c>
      <c r="EU140">
        <v>0</v>
      </c>
      <c r="EV140">
        <v>0</v>
      </c>
      <c r="EW140">
        <v>0</v>
      </c>
      <c r="EX140">
        <v>0</v>
      </c>
      <c r="EY140">
        <v>10.58</v>
      </c>
      <c r="EZ140">
        <v>2223121</v>
      </c>
      <c r="FA140">
        <v>2885.82</v>
      </c>
      <c r="FB140">
        <v>2885.82</v>
      </c>
      <c r="FC140">
        <v>2885.82</v>
      </c>
      <c r="FD140">
        <v>0</v>
      </c>
      <c r="FE140">
        <v>0</v>
      </c>
      <c r="FF140" t="s">
        <v>880</v>
      </c>
      <c r="FG140">
        <v>2885.82</v>
      </c>
      <c r="FH140">
        <v>2885.82</v>
      </c>
      <c r="FI140">
        <v>2885.82</v>
      </c>
      <c r="FJ140">
        <v>0</v>
      </c>
      <c r="FK140">
        <v>491</v>
      </c>
      <c r="FL140">
        <v>317.4402</v>
      </c>
      <c r="FM140">
        <v>65.3</v>
      </c>
      <c r="FN140">
        <v>647.25</v>
      </c>
      <c r="FO140">
        <v>323.625</v>
      </c>
      <c r="FP140">
        <v>647.25</v>
      </c>
      <c r="FQ140">
        <v>647.25</v>
      </c>
      <c r="FR140">
        <v>0</v>
      </c>
      <c r="FS140">
        <v>7.96</v>
      </c>
      <c r="FT140">
        <v>7.96</v>
      </c>
      <c r="FU140">
        <v>7.96</v>
      </c>
      <c r="FV140">
        <v>7.96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48</v>
      </c>
      <c r="GD140">
        <v>12</v>
      </c>
      <c r="GE140">
        <v>740.81</v>
      </c>
      <c r="GF140">
        <v>185.20249999999999</v>
      </c>
      <c r="GG140">
        <v>740.81</v>
      </c>
      <c r="GH140">
        <v>740.81</v>
      </c>
      <c r="GI140">
        <v>0</v>
      </c>
      <c r="GJ140">
        <v>25.54</v>
      </c>
      <c r="GK140">
        <v>25.54</v>
      </c>
      <c r="GL140">
        <v>25.54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3892.6179000000002</v>
      </c>
      <c r="GS140">
        <v>3822.8877000000002</v>
      </c>
      <c r="GT140">
        <v>3892.6179000000002</v>
      </c>
      <c r="GU140">
        <v>3822.8877000000002</v>
      </c>
      <c r="GV140">
        <v>3892.6179000000002</v>
      </c>
      <c r="GW140">
        <v>3892.6179000000002</v>
      </c>
      <c r="GX140" t="s">
        <v>881</v>
      </c>
      <c r="GY140">
        <v>-8.3009999999999994E-3</v>
      </c>
      <c r="GZ140">
        <v>0</v>
      </c>
      <c r="HA140">
        <v>770.36</v>
      </c>
      <c r="HB140">
        <v>64</v>
      </c>
      <c r="HC140">
        <v>0.7</v>
      </c>
      <c r="HD140" t="s">
        <v>877</v>
      </c>
      <c r="HE140" t="s">
        <v>877</v>
      </c>
      <c r="HF140" t="s">
        <v>877</v>
      </c>
      <c r="HG140" t="s">
        <v>877</v>
      </c>
      <c r="HH140">
        <v>2049</v>
      </c>
      <c r="HI140">
        <v>4325640</v>
      </c>
      <c r="HJ140">
        <v>0</v>
      </c>
      <c r="HK140">
        <v>254311</v>
      </c>
      <c r="HL140">
        <v>91301</v>
      </c>
      <c r="HM140">
        <v>0</v>
      </c>
      <c r="HN140">
        <v>0</v>
      </c>
      <c r="HO140">
        <v>0</v>
      </c>
      <c r="HP140">
        <v>0</v>
      </c>
      <c r="HQ140">
        <v>9.77</v>
      </c>
      <c r="HR140">
        <v>1917012</v>
      </c>
      <c r="HS140">
        <v>2950.64</v>
      </c>
      <c r="HT140">
        <v>2950.64</v>
      </c>
      <c r="HU140">
        <v>2950.64</v>
      </c>
      <c r="HV140">
        <v>0</v>
      </c>
      <c r="HW140">
        <v>0</v>
      </c>
      <c r="HX140" t="s">
        <v>882</v>
      </c>
      <c r="HY140">
        <v>2950.64</v>
      </c>
      <c r="HZ140">
        <v>2950.64</v>
      </c>
      <c r="IA140">
        <v>2950.64</v>
      </c>
      <c r="IB140">
        <v>0</v>
      </c>
      <c r="IC140">
        <v>463</v>
      </c>
      <c r="ID140">
        <v>324.57040000000001</v>
      </c>
      <c r="IE140">
        <v>47.1</v>
      </c>
      <c r="IF140">
        <v>684.64</v>
      </c>
      <c r="IG140">
        <v>342.32</v>
      </c>
      <c r="IH140">
        <v>684.64</v>
      </c>
      <c r="II140">
        <v>684.64</v>
      </c>
      <c r="IJ140">
        <v>0</v>
      </c>
      <c r="IK140">
        <v>2.9</v>
      </c>
      <c r="IL140">
        <v>2.9</v>
      </c>
      <c r="IM140">
        <v>2.9</v>
      </c>
      <c r="IN140">
        <v>2.9</v>
      </c>
      <c r="IO140">
        <v>0</v>
      </c>
      <c r="IP140">
        <v>0</v>
      </c>
      <c r="IQ140">
        <v>0</v>
      </c>
      <c r="IR140">
        <v>0</v>
      </c>
      <c r="IS140">
        <v>0</v>
      </c>
      <c r="IT140">
        <v>0</v>
      </c>
      <c r="IU140">
        <v>61</v>
      </c>
      <c r="IV140">
        <v>15.25</v>
      </c>
      <c r="IW140">
        <v>737.19</v>
      </c>
      <c r="IX140">
        <v>184.29750000000001</v>
      </c>
      <c r="IY140">
        <v>737.19</v>
      </c>
      <c r="IZ140">
        <v>737.19</v>
      </c>
      <c r="JA140">
        <v>0</v>
      </c>
      <c r="JB140">
        <v>25.54</v>
      </c>
      <c r="JC140">
        <v>25.54</v>
      </c>
      <c r="JD140">
        <v>25.54</v>
      </c>
      <c r="JE140">
        <v>0</v>
      </c>
      <c r="JF140">
        <v>0</v>
      </c>
      <c r="JG140">
        <v>0</v>
      </c>
      <c r="JH140">
        <v>0</v>
      </c>
      <c r="JI140">
        <v>0</v>
      </c>
      <c r="JJ140">
        <v>3892.6179000000002</v>
      </c>
      <c r="JK140">
        <v>3892.6179000000002</v>
      </c>
      <c r="JL140" t="s">
        <v>883</v>
      </c>
      <c r="JM140">
        <v>-3.2450000000000001E-3</v>
      </c>
      <c r="JN140">
        <v>0</v>
      </c>
      <c r="JO140">
        <v>649.69000000000005</v>
      </c>
      <c r="JP140">
        <v>50</v>
      </c>
      <c r="JQ140">
        <v>0.7</v>
      </c>
      <c r="JR140">
        <v>43954.6104003125</v>
      </c>
      <c r="JS140">
        <v>1</v>
      </c>
      <c r="JT140">
        <v>2</v>
      </c>
    </row>
    <row r="141" spans="1:280" x14ac:dyDescent="0.25">
      <c r="A141">
        <v>2054</v>
      </c>
      <c r="B141">
        <v>2054</v>
      </c>
      <c r="C141" t="s">
        <v>240</v>
      </c>
      <c r="D141" t="s">
        <v>241</v>
      </c>
      <c r="E141" t="s">
        <v>242</v>
      </c>
      <c r="G141">
        <v>2025</v>
      </c>
      <c r="H141">
        <v>15500000</v>
      </c>
      <c r="I141">
        <v>200000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13.58</v>
      </c>
      <c r="Q141">
        <v>2900000</v>
      </c>
      <c r="R141">
        <v>6110</v>
      </c>
      <c r="S141">
        <v>6110</v>
      </c>
      <c r="T141">
        <v>6110</v>
      </c>
      <c r="U141">
        <v>0</v>
      </c>
      <c r="V141" t="s">
        <v>875</v>
      </c>
      <c r="W141">
        <v>6110</v>
      </c>
      <c r="X141">
        <v>6110</v>
      </c>
      <c r="Y141">
        <v>6110</v>
      </c>
      <c r="Z141">
        <v>0</v>
      </c>
      <c r="AA141">
        <v>800</v>
      </c>
      <c r="AB141">
        <v>672.1</v>
      </c>
      <c r="AC141">
        <v>8.9</v>
      </c>
      <c r="AD141">
        <v>80</v>
      </c>
      <c r="AE141">
        <v>40</v>
      </c>
      <c r="AF141">
        <v>80</v>
      </c>
      <c r="AG141">
        <v>80</v>
      </c>
      <c r="AH141">
        <v>0</v>
      </c>
      <c r="AI141">
        <v>15</v>
      </c>
      <c r="AJ141">
        <v>15</v>
      </c>
      <c r="AK141">
        <v>15</v>
      </c>
      <c r="AL141">
        <v>15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56</v>
      </c>
      <c r="AT141">
        <v>14</v>
      </c>
      <c r="AU141">
        <v>1168.03</v>
      </c>
      <c r="AV141">
        <v>292.00749999999999</v>
      </c>
      <c r="AW141">
        <v>1168.03</v>
      </c>
      <c r="AX141">
        <v>1168.03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7159.6940000000004</v>
      </c>
      <c r="BI141">
        <v>7152.0074999999997</v>
      </c>
      <c r="BJ141">
        <v>7159.6940000000004</v>
      </c>
      <c r="BK141">
        <v>7152.0074999999997</v>
      </c>
      <c r="BL141">
        <v>7159.6940000000004</v>
      </c>
      <c r="BM141">
        <v>7159.6940000000004</v>
      </c>
      <c r="BN141" t="s">
        <v>876</v>
      </c>
      <c r="BO141">
        <v>-5.5040000000000002E-3</v>
      </c>
      <c r="BP141">
        <v>0</v>
      </c>
      <c r="BQ141">
        <v>474.63</v>
      </c>
      <c r="BR141">
        <v>20</v>
      </c>
      <c r="BS141">
        <v>0.7</v>
      </c>
      <c r="BT141" t="s">
        <v>877</v>
      </c>
      <c r="BU141" t="s">
        <v>877</v>
      </c>
      <c r="BV141" t="s">
        <v>877</v>
      </c>
      <c r="BW141" t="s">
        <v>877</v>
      </c>
      <c r="BX141">
        <v>2025</v>
      </c>
      <c r="BY141">
        <v>15200000</v>
      </c>
      <c r="BZ141">
        <v>200000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13.58</v>
      </c>
      <c r="CH141">
        <v>2700000</v>
      </c>
      <c r="CI141">
        <v>6129.15</v>
      </c>
      <c r="CJ141">
        <v>6129.15</v>
      </c>
      <c r="CK141">
        <v>6129.15</v>
      </c>
      <c r="CL141">
        <v>0</v>
      </c>
      <c r="CM141">
        <v>0</v>
      </c>
      <c r="CN141" t="s">
        <v>878</v>
      </c>
      <c r="CO141">
        <v>6129.15</v>
      </c>
      <c r="CP141">
        <v>6129.15</v>
      </c>
      <c r="CQ141">
        <v>6129.15</v>
      </c>
      <c r="CR141">
        <v>0</v>
      </c>
      <c r="CS141">
        <v>787</v>
      </c>
      <c r="CT141">
        <v>674.20650000000001</v>
      </c>
      <c r="CU141">
        <v>8.9</v>
      </c>
      <c r="CV141">
        <v>74.31</v>
      </c>
      <c r="CW141">
        <v>37.155000000000001</v>
      </c>
      <c r="CX141">
        <v>74.31</v>
      </c>
      <c r="CY141">
        <v>74.31</v>
      </c>
      <c r="CZ141">
        <v>0</v>
      </c>
      <c r="DA141">
        <v>3.36</v>
      </c>
      <c r="DB141">
        <v>3.36</v>
      </c>
      <c r="DC141">
        <v>3.36</v>
      </c>
      <c r="DD141">
        <v>3.36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56</v>
      </c>
      <c r="DL141">
        <v>14</v>
      </c>
      <c r="DM141">
        <v>1171.69</v>
      </c>
      <c r="DN141">
        <v>292.92250000000001</v>
      </c>
      <c r="DO141">
        <v>1171.69</v>
      </c>
      <c r="DP141">
        <v>1171.69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7111.8881000000001</v>
      </c>
      <c r="EA141">
        <v>7159.6940000000004</v>
      </c>
      <c r="EB141">
        <v>7111.8881000000001</v>
      </c>
      <c r="EC141">
        <v>7159.6940000000004</v>
      </c>
      <c r="ED141">
        <v>7159.6940000000004</v>
      </c>
      <c r="EE141">
        <v>7159.6940000000004</v>
      </c>
      <c r="EF141" t="s">
        <v>879</v>
      </c>
      <c r="EG141">
        <v>-8.5789999999999998E-3</v>
      </c>
      <c r="EH141">
        <v>0</v>
      </c>
      <c r="EI141">
        <v>436.74</v>
      </c>
      <c r="EJ141">
        <v>19</v>
      </c>
      <c r="EK141">
        <v>0.7</v>
      </c>
      <c r="EL141" t="s">
        <v>877</v>
      </c>
      <c r="EM141" t="s">
        <v>877</v>
      </c>
      <c r="EN141" t="s">
        <v>877</v>
      </c>
      <c r="EO141" t="s">
        <v>877</v>
      </c>
      <c r="EP141">
        <v>2025</v>
      </c>
      <c r="EQ141">
        <v>14604038</v>
      </c>
      <c r="ER141" s="22">
        <v>204408</v>
      </c>
      <c r="ES141">
        <v>620607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13.58</v>
      </c>
      <c r="EZ141">
        <v>2844637</v>
      </c>
      <c r="FA141">
        <v>6082.21</v>
      </c>
      <c r="FB141">
        <v>6082.21</v>
      </c>
      <c r="FC141">
        <v>6082.21</v>
      </c>
      <c r="FD141">
        <v>0</v>
      </c>
      <c r="FE141">
        <v>0</v>
      </c>
      <c r="FF141" t="s">
        <v>880</v>
      </c>
      <c r="FG141">
        <v>6082.21</v>
      </c>
      <c r="FH141">
        <v>6082.21</v>
      </c>
      <c r="FI141">
        <v>6082.21</v>
      </c>
      <c r="FJ141">
        <v>0</v>
      </c>
      <c r="FK141">
        <v>753</v>
      </c>
      <c r="FL141">
        <v>669.04309999999998</v>
      </c>
      <c r="FM141">
        <v>8.9</v>
      </c>
      <c r="FN141">
        <v>70.13</v>
      </c>
      <c r="FO141">
        <v>35.064999999999998</v>
      </c>
      <c r="FP141">
        <v>70.13</v>
      </c>
      <c r="FQ141">
        <v>70.13</v>
      </c>
      <c r="FR141">
        <v>0</v>
      </c>
      <c r="FS141">
        <v>9.01</v>
      </c>
      <c r="FT141">
        <v>9.01</v>
      </c>
      <c r="FU141">
        <v>9.01</v>
      </c>
      <c r="FV141">
        <v>9.01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46</v>
      </c>
      <c r="GD141">
        <v>11.5</v>
      </c>
      <c r="GE141">
        <v>1184.6400000000001</v>
      </c>
      <c r="GF141">
        <v>296.16000000000003</v>
      </c>
      <c r="GG141">
        <v>1184.6400000000001</v>
      </c>
      <c r="GH141">
        <v>1184.6400000000001</v>
      </c>
      <c r="GI141">
        <v>0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7097.3523999999998</v>
      </c>
      <c r="GS141">
        <v>7111.8881000000001</v>
      </c>
      <c r="GT141">
        <v>7097.3523999999998</v>
      </c>
      <c r="GU141">
        <v>7111.8881000000001</v>
      </c>
      <c r="GV141">
        <v>7111.8881000000001</v>
      </c>
      <c r="GW141">
        <v>7111.8881000000001</v>
      </c>
      <c r="GX141" t="s">
        <v>881</v>
      </c>
      <c r="GY141">
        <v>-7.6959999999999997E-3</v>
      </c>
      <c r="GZ141">
        <v>0</v>
      </c>
      <c r="HA141">
        <v>467.7</v>
      </c>
      <c r="HB141">
        <v>20</v>
      </c>
      <c r="HC141">
        <v>0.7</v>
      </c>
      <c r="HD141" t="s">
        <v>877</v>
      </c>
      <c r="HE141" t="s">
        <v>877</v>
      </c>
      <c r="HF141" t="s">
        <v>877</v>
      </c>
      <c r="HG141" t="s">
        <v>877</v>
      </c>
      <c r="HH141">
        <v>2025</v>
      </c>
      <c r="HI141">
        <v>14079215</v>
      </c>
      <c r="HJ141">
        <v>147689</v>
      </c>
      <c r="HK141">
        <v>583857</v>
      </c>
      <c r="HL141">
        <v>0</v>
      </c>
      <c r="HM141">
        <v>0</v>
      </c>
      <c r="HN141">
        <v>0</v>
      </c>
      <c r="HO141">
        <v>0</v>
      </c>
      <c r="HP141">
        <v>0</v>
      </c>
      <c r="HQ141">
        <v>13.21</v>
      </c>
      <c r="HR141">
        <v>2521449</v>
      </c>
      <c r="HS141">
        <v>6057.59</v>
      </c>
      <c r="HT141">
        <v>6057.59</v>
      </c>
      <c r="HU141">
        <v>6057.59</v>
      </c>
      <c r="HV141">
        <v>0</v>
      </c>
      <c r="HW141">
        <v>0</v>
      </c>
      <c r="HX141" t="s">
        <v>882</v>
      </c>
      <c r="HY141">
        <v>6057.59</v>
      </c>
      <c r="HZ141">
        <v>6057.59</v>
      </c>
      <c r="IA141">
        <v>6057.59</v>
      </c>
      <c r="IB141">
        <v>0</v>
      </c>
      <c r="IC141">
        <v>739</v>
      </c>
      <c r="ID141">
        <v>666.33489999999995</v>
      </c>
      <c r="IE141">
        <v>6.1</v>
      </c>
      <c r="IF141">
        <v>94.29</v>
      </c>
      <c r="IG141">
        <v>47.145000000000003</v>
      </c>
      <c r="IH141">
        <v>94.29</v>
      </c>
      <c r="II141">
        <v>94.29</v>
      </c>
      <c r="IJ141">
        <v>0</v>
      </c>
      <c r="IK141">
        <v>8.2200000000000006</v>
      </c>
      <c r="IL141">
        <v>8.2200000000000006</v>
      </c>
      <c r="IM141">
        <v>8.2200000000000006</v>
      </c>
      <c r="IN141">
        <v>8.2200000000000006</v>
      </c>
      <c r="IO141">
        <v>0</v>
      </c>
      <c r="IP141">
        <v>0</v>
      </c>
      <c r="IQ141">
        <v>0</v>
      </c>
      <c r="IR141">
        <v>0</v>
      </c>
      <c r="IS141">
        <v>0</v>
      </c>
      <c r="IT141">
        <v>0</v>
      </c>
      <c r="IU141">
        <v>51</v>
      </c>
      <c r="IV141">
        <v>12.75</v>
      </c>
      <c r="IW141">
        <v>1196.8499999999999</v>
      </c>
      <c r="IX141">
        <v>299.21249999999998</v>
      </c>
      <c r="IY141">
        <v>1196.8499999999999</v>
      </c>
      <c r="IZ141">
        <v>1196.8499999999999</v>
      </c>
      <c r="JA141">
        <v>0</v>
      </c>
      <c r="JB141">
        <v>0</v>
      </c>
      <c r="JC141">
        <v>0</v>
      </c>
      <c r="JD141">
        <v>0</v>
      </c>
      <c r="JE141">
        <v>0</v>
      </c>
      <c r="JF141">
        <v>0</v>
      </c>
      <c r="JG141">
        <v>0</v>
      </c>
      <c r="JH141">
        <v>0</v>
      </c>
      <c r="JI141">
        <v>0</v>
      </c>
      <c r="JJ141">
        <v>7097.3523999999998</v>
      </c>
      <c r="JK141">
        <v>7097.3523999999998</v>
      </c>
      <c r="JL141" t="s">
        <v>883</v>
      </c>
      <c r="JM141">
        <v>-1.0656000000000001E-2</v>
      </c>
      <c r="JN141">
        <v>0</v>
      </c>
      <c r="JO141">
        <v>416.25</v>
      </c>
      <c r="JP141">
        <v>13</v>
      </c>
      <c r="JQ141">
        <v>0.7</v>
      </c>
      <c r="JR141">
        <v>43954.6104003125</v>
      </c>
      <c r="JS141">
        <v>1</v>
      </c>
      <c r="JT141">
        <v>2</v>
      </c>
    </row>
    <row r="142" spans="1:280" x14ac:dyDescent="0.25">
      <c r="A142">
        <v>2055</v>
      </c>
      <c r="B142">
        <v>2055</v>
      </c>
      <c r="C142" t="s">
        <v>243</v>
      </c>
      <c r="D142" t="s">
        <v>241</v>
      </c>
      <c r="E142" t="s">
        <v>244</v>
      </c>
      <c r="G142">
        <v>2025</v>
      </c>
      <c r="H142">
        <v>17551867</v>
      </c>
      <c r="I142">
        <v>150000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13.33</v>
      </c>
      <c r="Q142">
        <v>4761302</v>
      </c>
      <c r="R142">
        <v>4773.7</v>
      </c>
      <c r="S142">
        <v>4773.7</v>
      </c>
      <c r="T142">
        <v>4773.7</v>
      </c>
      <c r="U142">
        <v>0</v>
      </c>
      <c r="V142" t="s">
        <v>875</v>
      </c>
      <c r="W142">
        <v>4773.7</v>
      </c>
      <c r="X142">
        <v>4773.7</v>
      </c>
      <c r="Y142">
        <v>4773.7</v>
      </c>
      <c r="Z142">
        <v>0</v>
      </c>
      <c r="AA142">
        <v>579</v>
      </c>
      <c r="AB142">
        <v>525.10699999999997</v>
      </c>
      <c r="AC142">
        <v>10.4</v>
      </c>
      <c r="AD142">
        <v>70</v>
      </c>
      <c r="AE142">
        <v>35</v>
      </c>
      <c r="AF142">
        <v>70</v>
      </c>
      <c r="AG142">
        <v>70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58</v>
      </c>
      <c r="AT142">
        <v>14.5</v>
      </c>
      <c r="AU142">
        <v>1167.4100000000001</v>
      </c>
      <c r="AV142">
        <v>291.85250000000002</v>
      </c>
      <c r="AW142">
        <v>1167.4100000000001</v>
      </c>
      <c r="AX142">
        <v>1167.4100000000001</v>
      </c>
      <c r="AY142">
        <v>0</v>
      </c>
      <c r="AZ142">
        <v>109.61</v>
      </c>
      <c r="BA142">
        <v>154.16</v>
      </c>
      <c r="BB142">
        <v>109.61</v>
      </c>
      <c r="BC142">
        <v>44.55</v>
      </c>
      <c r="BD142">
        <v>0</v>
      </c>
      <c r="BE142">
        <v>0</v>
      </c>
      <c r="BF142">
        <v>0</v>
      </c>
      <c r="BG142">
        <v>0</v>
      </c>
      <c r="BH142">
        <v>5445.8891999999996</v>
      </c>
      <c r="BI142">
        <v>5760.1695</v>
      </c>
      <c r="BJ142">
        <v>5782.9666999999999</v>
      </c>
      <c r="BK142">
        <v>5804.7195000000002</v>
      </c>
      <c r="BL142">
        <v>5760.1695</v>
      </c>
      <c r="BM142">
        <v>5804.7195000000002</v>
      </c>
      <c r="BN142" t="s">
        <v>876</v>
      </c>
      <c r="BO142">
        <v>-3.0500000000000002E-3</v>
      </c>
      <c r="BP142">
        <v>0</v>
      </c>
      <c r="BQ142">
        <v>997.4</v>
      </c>
      <c r="BR142">
        <v>73</v>
      </c>
      <c r="BS142">
        <v>0.7</v>
      </c>
      <c r="BT142" t="s">
        <v>877</v>
      </c>
      <c r="BU142" t="s">
        <v>877</v>
      </c>
      <c r="BV142" t="s">
        <v>877</v>
      </c>
      <c r="BW142" t="s">
        <v>877</v>
      </c>
      <c r="BX142">
        <v>2025</v>
      </c>
      <c r="BY142">
        <v>17040647</v>
      </c>
      <c r="BZ142">
        <v>150000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13.33</v>
      </c>
      <c r="CH142">
        <v>4667943</v>
      </c>
      <c r="CI142">
        <v>4480.9399999999996</v>
      </c>
      <c r="CJ142">
        <v>4755.97</v>
      </c>
      <c r="CK142">
        <v>4480.9399999999996</v>
      </c>
      <c r="CL142">
        <v>275.02999999999997</v>
      </c>
      <c r="CM142">
        <v>0</v>
      </c>
      <c r="CN142" t="s">
        <v>878</v>
      </c>
      <c r="CO142">
        <v>4480.9399999999996</v>
      </c>
      <c r="CP142">
        <v>4755.97</v>
      </c>
      <c r="CQ142">
        <v>4480.9399999999996</v>
      </c>
      <c r="CR142">
        <v>275.02999999999997</v>
      </c>
      <c r="CS142">
        <v>577</v>
      </c>
      <c r="CT142">
        <v>523.1567</v>
      </c>
      <c r="CU142">
        <v>10.4</v>
      </c>
      <c r="CV142">
        <v>60.14</v>
      </c>
      <c r="CW142">
        <v>30.07</v>
      </c>
      <c r="CX142">
        <v>61.14</v>
      </c>
      <c r="CY142">
        <v>60.14</v>
      </c>
      <c r="CZ142">
        <v>1</v>
      </c>
      <c r="DA142">
        <v>3.44</v>
      </c>
      <c r="DB142">
        <v>3.44</v>
      </c>
      <c r="DC142">
        <v>3.44</v>
      </c>
      <c r="DD142">
        <v>3.44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58</v>
      </c>
      <c r="DL142">
        <v>14.5</v>
      </c>
      <c r="DM142">
        <v>1095.0899999999999</v>
      </c>
      <c r="DN142">
        <v>273.77249999999998</v>
      </c>
      <c r="DO142">
        <v>1163.08</v>
      </c>
      <c r="DP142">
        <v>1095.0899999999999</v>
      </c>
      <c r="DQ142">
        <v>67.989999999999995</v>
      </c>
      <c r="DR142">
        <v>109.61</v>
      </c>
      <c r="DS142">
        <v>154.16</v>
      </c>
      <c r="DT142">
        <v>109.61</v>
      </c>
      <c r="DU142">
        <v>44.55</v>
      </c>
      <c r="DV142">
        <v>0</v>
      </c>
      <c r="DW142">
        <v>0</v>
      </c>
      <c r="DX142">
        <v>0</v>
      </c>
      <c r="DY142">
        <v>0</v>
      </c>
      <c r="DZ142">
        <v>5347.7322999999997</v>
      </c>
      <c r="EA142">
        <v>5445.8891999999996</v>
      </c>
      <c r="EB142">
        <v>5690.7973000000002</v>
      </c>
      <c r="EC142">
        <v>5782.9666999999999</v>
      </c>
      <c r="ED142">
        <v>5445.8891999999996</v>
      </c>
      <c r="EE142">
        <v>5782.9666999999999</v>
      </c>
      <c r="EF142" t="s">
        <v>879</v>
      </c>
      <c r="EG142">
        <v>-1.0848E-2</v>
      </c>
      <c r="EH142">
        <v>0</v>
      </c>
      <c r="EI142">
        <v>970.84</v>
      </c>
      <c r="EJ142">
        <v>73</v>
      </c>
      <c r="EK142">
        <v>0.7</v>
      </c>
      <c r="EL142" t="s">
        <v>877</v>
      </c>
      <c r="EM142" t="s">
        <v>877</v>
      </c>
      <c r="EN142" t="s">
        <v>877</v>
      </c>
      <c r="EO142" t="s">
        <v>877</v>
      </c>
      <c r="EP142">
        <v>2025</v>
      </c>
      <c r="EQ142">
        <v>16612736</v>
      </c>
      <c r="ER142" s="22">
        <v>172026</v>
      </c>
      <c r="ES142">
        <v>477304</v>
      </c>
      <c r="ET142">
        <v>0</v>
      </c>
      <c r="EU142">
        <v>187500</v>
      </c>
      <c r="EV142">
        <v>0</v>
      </c>
      <c r="EW142">
        <v>0</v>
      </c>
      <c r="EX142">
        <v>0</v>
      </c>
      <c r="EY142">
        <v>13.33</v>
      </c>
      <c r="EZ142">
        <v>4813644</v>
      </c>
      <c r="FA142">
        <v>4421.2299999999996</v>
      </c>
      <c r="FB142">
        <v>4702.93</v>
      </c>
      <c r="FC142">
        <v>4421.2299999999996</v>
      </c>
      <c r="FD142">
        <v>281.7</v>
      </c>
      <c r="FE142">
        <v>0</v>
      </c>
      <c r="FF142" t="s">
        <v>880</v>
      </c>
      <c r="FG142">
        <v>4421.2299999999996</v>
      </c>
      <c r="FH142">
        <v>4702.93</v>
      </c>
      <c r="FI142">
        <v>4421.2299999999996</v>
      </c>
      <c r="FJ142">
        <v>281.7</v>
      </c>
      <c r="FK142">
        <v>560</v>
      </c>
      <c r="FL142">
        <v>517.32230000000004</v>
      </c>
      <c r="FM142">
        <v>10.4</v>
      </c>
      <c r="FN142">
        <v>31.82</v>
      </c>
      <c r="FO142">
        <v>15.91</v>
      </c>
      <c r="FP142">
        <v>32.81</v>
      </c>
      <c r="FQ142">
        <v>31.82</v>
      </c>
      <c r="FR142">
        <v>0.99</v>
      </c>
      <c r="FS142">
        <v>1.64</v>
      </c>
      <c r="FT142">
        <v>1.64</v>
      </c>
      <c r="FU142">
        <v>1.64</v>
      </c>
      <c r="FV142">
        <v>1.64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62</v>
      </c>
      <c r="GD142">
        <v>15.5</v>
      </c>
      <c r="GE142">
        <v>1024.48</v>
      </c>
      <c r="GF142">
        <v>256.12</v>
      </c>
      <c r="GG142">
        <v>1089.76</v>
      </c>
      <c r="GH142">
        <v>1024.48</v>
      </c>
      <c r="GI142">
        <v>65.28</v>
      </c>
      <c r="GJ142">
        <v>109.61</v>
      </c>
      <c r="GK142">
        <v>154.16</v>
      </c>
      <c r="GL142">
        <v>109.61</v>
      </c>
      <c r="GM142">
        <v>44.55</v>
      </c>
      <c r="GN142">
        <v>0</v>
      </c>
      <c r="GO142">
        <v>0</v>
      </c>
      <c r="GP142">
        <v>0</v>
      </c>
      <c r="GQ142">
        <v>0</v>
      </c>
      <c r="GR142">
        <v>5347.4760999999999</v>
      </c>
      <c r="GS142">
        <v>5347.7322999999997</v>
      </c>
      <c r="GT142">
        <v>5676.2485999999999</v>
      </c>
      <c r="GU142">
        <v>5690.7973000000002</v>
      </c>
      <c r="GV142">
        <v>5347.7322999999997</v>
      </c>
      <c r="GW142">
        <v>5690.7973000000002</v>
      </c>
      <c r="GX142" t="s">
        <v>881</v>
      </c>
      <c r="GY142">
        <v>-1.2182999999999999E-2</v>
      </c>
      <c r="GZ142">
        <v>0</v>
      </c>
      <c r="HA142">
        <v>1023.54</v>
      </c>
      <c r="HB142">
        <v>77</v>
      </c>
      <c r="HC142">
        <v>0.7</v>
      </c>
      <c r="HD142" t="s">
        <v>877</v>
      </c>
      <c r="HE142" t="s">
        <v>877</v>
      </c>
      <c r="HF142" t="s">
        <v>877</v>
      </c>
      <c r="HG142" t="s">
        <v>877</v>
      </c>
      <c r="HH142">
        <v>2025</v>
      </c>
      <c r="HI142">
        <v>15887173</v>
      </c>
      <c r="HJ142">
        <v>115069</v>
      </c>
      <c r="HK142">
        <v>458632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13.11</v>
      </c>
      <c r="HR142">
        <v>4450929</v>
      </c>
      <c r="HS142">
        <v>4438.97</v>
      </c>
      <c r="HT142">
        <v>4707.26</v>
      </c>
      <c r="HU142">
        <v>4438.97</v>
      </c>
      <c r="HV142">
        <v>268.29000000000002</v>
      </c>
      <c r="HW142">
        <v>0</v>
      </c>
      <c r="HX142" t="s">
        <v>882</v>
      </c>
      <c r="HY142">
        <v>4438.97</v>
      </c>
      <c r="HZ142">
        <v>4707.26</v>
      </c>
      <c r="IA142">
        <v>4438.97</v>
      </c>
      <c r="IB142">
        <v>268.29000000000002</v>
      </c>
      <c r="IC142">
        <v>521</v>
      </c>
      <c r="ID142">
        <v>517.79859999999996</v>
      </c>
      <c r="IE142">
        <v>0.7</v>
      </c>
      <c r="IF142">
        <v>46.93</v>
      </c>
      <c r="IG142">
        <v>23.465</v>
      </c>
      <c r="IH142">
        <v>46.93</v>
      </c>
      <c r="II142">
        <v>46.93</v>
      </c>
      <c r="IJ142">
        <v>0</v>
      </c>
      <c r="IK142">
        <v>5.72</v>
      </c>
      <c r="IL142">
        <v>5.72</v>
      </c>
      <c r="IM142">
        <v>5.72</v>
      </c>
      <c r="IN142">
        <v>5.72</v>
      </c>
      <c r="IO142">
        <v>0</v>
      </c>
      <c r="IP142">
        <v>0</v>
      </c>
      <c r="IQ142">
        <v>0</v>
      </c>
      <c r="IR142">
        <v>0</v>
      </c>
      <c r="IS142">
        <v>0</v>
      </c>
      <c r="IT142">
        <v>0</v>
      </c>
      <c r="IU142">
        <v>48</v>
      </c>
      <c r="IV142">
        <v>12</v>
      </c>
      <c r="IW142">
        <v>969.77</v>
      </c>
      <c r="IX142">
        <v>242.4425</v>
      </c>
      <c r="IY142">
        <v>1028.3800000000001</v>
      </c>
      <c r="IZ142">
        <v>969.77</v>
      </c>
      <c r="JA142">
        <v>58.61</v>
      </c>
      <c r="JB142">
        <v>106.38</v>
      </c>
      <c r="JC142">
        <v>152.21</v>
      </c>
      <c r="JD142">
        <v>106.38</v>
      </c>
      <c r="JE142">
        <v>45.83</v>
      </c>
      <c r="JF142">
        <v>0</v>
      </c>
      <c r="JG142">
        <v>0</v>
      </c>
      <c r="JH142">
        <v>0</v>
      </c>
      <c r="JI142">
        <v>0</v>
      </c>
      <c r="JJ142">
        <v>5347.4760999999999</v>
      </c>
      <c r="JK142">
        <v>5676.2485999999999</v>
      </c>
      <c r="JL142" t="s">
        <v>883</v>
      </c>
      <c r="JM142">
        <v>-1.073E-2</v>
      </c>
      <c r="JN142">
        <v>0</v>
      </c>
      <c r="JO142">
        <v>945.55</v>
      </c>
      <c r="JP142">
        <v>75</v>
      </c>
      <c r="JQ142">
        <v>0.7</v>
      </c>
      <c r="JR142">
        <v>43954.6104003125</v>
      </c>
      <c r="JS142">
        <v>1</v>
      </c>
      <c r="JT142">
        <v>2</v>
      </c>
    </row>
    <row r="143" spans="1:280" x14ac:dyDescent="0.25">
      <c r="A143">
        <v>4823</v>
      </c>
      <c r="B143">
        <v>2055</v>
      </c>
      <c r="D143" t="s">
        <v>241</v>
      </c>
      <c r="E143" t="s">
        <v>244</v>
      </c>
      <c r="F143" t="s">
        <v>935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T143">
        <v>0</v>
      </c>
      <c r="U143">
        <v>0</v>
      </c>
      <c r="V143" t="s">
        <v>875</v>
      </c>
      <c r="W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G143">
        <v>0</v>
      </c>
      <c r="AH143">
        <v>0</v>
      </c>
      <c r="AI143">
        <v>0</v>
      </c>
      <c r="AJ143">
        <v>0</v>
      </c>
      <c r="AL143">
        <v>0</v>
      </c>
      <c r="AM143">
        <v>0</v>
      </c>
      <c r="AN143">
        <v>0</v>
      </c>
      <c r="AO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X143">
        <v>0</v>
      </c>
      <c r="AY143">
        <v>0</v>
      </c>
      <c r="AZ143">
        <v>44.55</v>
      </c>
      <c r="BB143">
        <v>44.55</v>
      </c>
      <c r="BC143">
        <v>0</v>
      </c>
      <c r="BD143">
        <v>0</v>
      </c>
      <c r="BF143">
        <v>0</v>
      </c>
      <c r="BG143">
        <v>0</v>
      </c>
      <c r="BH143">
        <v>163.99250000000001</v>
      </c>
      <c r="BI143">
        <v>44.55</v>
      </c>
      <c r="BL143">
        <v>163.99250000000001</v>
      </c>
      <c r="BN143" t="s">
        <v>876</v>
      </c>
      <c r="BO143">
        <v>0</v>
      </c>
      <c r="BP143">
        <v>0</v>
      </c>
      <c r="BQ143">
        <v>0</v>
      </c>
      <c r="BR143">
        <v>0</v>
      </c>
      <c r="BS143">
        <v>0</v>
      </c>
      <c r="BT143" t="s">
        <v>877</v>
      </c>
      <c r="BU143" t="s">
        <v>877</v>
      </c>
      <c r="BV143" t="s">
        <v>877</v>
      </c>
      <c r="BW143" t="s">
        <v>877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112.49</v>
      </c>
      <c r="CK143">
        <v>112.49</v>
      </c>
      <c r="CL143">
        <v>0</v>
      </c>
      <c r="CM143">
        <v>0</v>
      </c>
      <c r="CN143" t="s">
        <v>878</v>
      </c>
      <c r="CO143">
        <v>112.49</v>
      </c>
      <c r="CQ143">
        <v>112.49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Y143">
        <v>0</v>
      </c>
      <c r="CZ143">
        <v>0</v>
      </c>
      <c r="DA143">
        <v>0</v>
      </c>
      <c r="DB143">
        <v>0</v>
      </c>
      <c r="DD143">
        <v>0</v>
      </c>
      <c r="DE143">
        <v>0</v>
      </c>
      <c r="DF143">
        <v>0</v>
      </c>
      <c r="DG143">
        <v>0</v>
      </c>
      <c r="DI143">
        <v>0</v>
      </c>
      <c r="DJ143">
        <v>0</v>
      </c>
      <c r="DK143">
        <v>0</v>
      </c>
      <c r="DL143">
        <v>0</v>
      </c>
      <c r="DM143">
        <v>27.81</v>
      </c>
      <c r="DN143">
        <v>6.9524999999999997</v>
      </c>
      <c r="DP143">
        <v>27.81</v>
      </c>
      <c r="DQ143">
        <v>0</v>
      </c>
      <c r="DR143">
        <v>44.55</v>
      </c>
      <c r="DT143">
        <v>44.55</v>
      </c>
      <c r="DU143">
        <v>0</v>
      </c>
      <c r="DV143">
        <v>0</v>
      </c>
      <c r="DX143">
        <v>0</v>
      </c>
      <c r="DY143">
        <v>0</v>
      </c>
      <c r="DZ143">
        <v>156.02500000000001</v>
      </c>
      <c r="EA143">
        <v>163.99250000000001</v>
      </c>
      <c r="ED143">
        <v>163.99250000000001</v>
      </c>
      <c r="EF143" t="s">
        <v>879</v>
      </c>
      <c r="EG143">
        <v>-1.0848E-2</v>
      </c>
      <c r="EH143">
        <v>0</v>
      </c>
      <c r="EI143">
        <v>0</v>
      </c>
      <c r="EJ143">
        <v>0</v>
      </c>
      <c r="EK143">
        <v>0</v>
      </c>
      <c r="EL143" t="s">
        <v>877</v>
      </c>
      <c r="EM143" t="s">
        <v>877</v>
      </c>
      <c r="EN143" t="s">
        <v>877</v>
      </c>
      <c r="EO143" t="s">
        <v>877</v>
      </c>
      <c r="EQ143">
        <v>0</v>
      </c>
      <c r="ER143" s="22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105.37</v>
      </c>
      <c r="FC143">
        <v>105.37</v>
      </c>
      <c r="FD143">
        <v>0</v>
      </c>
      <c r="FE143">
        <v>0</v>
      </c>
      <c r="FF143" t="s">
        <v>880</v>
      </c>
      <c r="FG143">
        <v>105.37</v>
      </c>
      <c r="FI143">
        <v>105.37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Q143">
        <v>0</v>
      </c>
      <c r="FR143">
        <v>0</v>
      </c>
      <c r="FS143">
        <v>0</v>
      </c>
      <c r="FT143">
        <v>0</v>
      </c>
      <c r="FV143">
        <v>0</v>
      </c>
      <c r="FW143">
        <v>0</v>
      </c>
      <c r="FX143">
        <v>0</v>
      </c>
      <c r="FY143">
        <v>0</v>
      </c>
      <c r="GA143">
        <v>0</v>
      </c>
      <c r="GB143">
        <v>0</v>
      </c>
      <c r="GC143">
        <v>0</v>
      </c>
      <c r="GD143">
        <v>0</v>
      </c>
      <c r="GE143">
        <v>24.42</v>
      </c>
      <c r="GF143">
        <v>6.1050000000000004</v>
      </c>
      <c r="GH143">
        <v>24.42</v>
      </c>
      <c r="GI143">
        <v>0</v>
      </c>
      <c r="GJ143">
        <v>44.55</v>
      </c>
      <c r="GL143">
        <v>44.55</v>
      </c>
      <c r="GM143">
        <v>0</v>
      </c>
      <c r="GN143">
        <v>0</v>
      </c>
      <c r="GP143">
        <v>0</v>
      </c>
      <c r="GQ143">
        <v>0</v>
      </c>
      <c r="GR143">
        <v>151.61750000000001</v>
      </c>
      <c r="GS143">
        <v>156.02500000000001</v>
      </c>
      <c r="GV143">
        <v>156.02500000000001</v>
      </c>
      <c r="GX143" t="s">
        <v>881</v>
      </c>
      <c r="GY143">
        <v>0</v>
      </c>
      <c r="GZ143">
        <v>0</v>
      </c>
      <c r="HA143">
        <v>0</v>
      </c>
      <c r="HB143">
        <v>0</v>
      </c>
      <c r="HC143">
        <v>0</v>
      </c>
      <c r="HD143" t="s">
        <v>877</v>
      </c>
      <c r="HE143" t="s">
        <v>877</v>
      </c>
      <c r="HF143" t="s">
        <v>877</v>
      </c>
      <c r="HG143" t="s">
        <v>877</v>
      </c>
      <c r="HI143">
        <v>0</v>
      </c>
      <c r="HJ143">
        <v>0</v>
      </c>
      <c r="HK143">
        <v>0</v>
      </c>
      <c r="HL143">
        <v>0</v>
      </c>
      <c r="HM143">
        <v>0</v>
      </c>
      <c r="HN143">
        <v>0</v>
      </c>
      <c r="HO143">
        <v>0</v>
      </c>
      <c r="HP143">
        <v>0</v>
      </c>
      <c r="HQ143">
        <v>0</v>
      </c>
      <c r="HR143">
        <v>0</v>
      </c>
      <c r="HS143">
        <v>100.31</v>
      </c>
      <c r="HU143">
        <v>100.31</v>
      </c>
      <c r="HV143">
        <v>0</v>
      </c>
      <c r="HW143">
        <v>0</v>
      </c>
      <c r="HX143" t="s">
        <v>882</v>
      </c>
      <c r="HY143">
        <v>100.31</v>
      </c>
      <c r="IA143">
        <v>100.31</v>
      </c>
      <c r="IB143">
        <v>0</v>
      </c>
      <c r="IC143">
        <v>0</v>
      </c>
      <c r="ID143">
        <v>0</v>
      </c>
      <c r="IE143">
        <v>0</v>
      </c>
      <c r="IF143">
        <v>0</v>
      </c>
      <c r="IG143">
        <v>0</v>
      </c>
      <c r="II143">
        <v>0</v>
      </c>
      <c r="IJ143">
        <v>0</v>
      </c>
      <c r="IK143">
        <v>0</v>
      </c>
      <c r="IL143">
        <v>0</v>
      </c>
      <c r="IN143">
        <v>0</v>
      </c>
      <c r="IO143">
        <v>0</v>
      </c>
      <c r="IP143">
        <v>0</v>
      </c>
      <c r="IQ143">
        <v>0</v>
      </c>
      <c r="IS143">
        <v>0</v>
      </c>
      <c r="IT143">
        <v>0</v>
      </c>
      <c r="IU143">
        <v>0</v>
      </c>
      <c r="IV143">
        <v>0</v>
      </c>
      <c r="IW143">
        <v>21.91</v>
      </c>
      <c r="IX143">
        <v>5.4775</v>
      </c>
      <c r="IZ143">
        <v>21.91</v>
      </c>
      <c r="JA143">
        <v>0</v>
      </c>
      <c r="JB143">
        <v>45.83</v>
      </c>
      <c r="JD143">
        <v>45.83</v>
      </c>
      <c r="JE143">
        <v>0</v>
      </c>
      <c r="JF143">
        <v>0</v>
      </c>
      <c r="JH143">
        <v>0</v>
      </c>
      <c r="JI143">
        <v>0</v>
      </c>
      <c r="JJ143">
        <v>151.61750000000001</v>
      </c>
      <c r="JL143" t="s">
        <v>883</v>
      </c>
      <c r="JM143">
        <v>0</v>
      </c>
      <c r="JN143">
        <v>0</v>
      </c>
      <c r="JO143">
        <v>0</v>
      </c>
      <c r="JP143">
        <v>0</v>
      </c>
      <c r="JQ143">
        <v>0</v>
      </c>
      <c r="JR143">
        <v>43954.6104003125</v>
      </c>
      <c r="JS143">
        <v>1</v>
      </c>
      <c r="JT143">
        <v>3</v>
      </c>
    </row>
    <row r="144" spans="1:280" x14ac:dyDescent="0.25">
      <c r="A144">
        <v>5063</v>
      </c>
      <c r="B144">
        <v>2055</v>
      </c>
      <c r="D144" t="s">
        <v>241</v>
      </c>
      <c r="E144" t="s">
        <v>244</v>
      </c>
      <c r="F144" t="s">
        <v>936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T144">
        <v>0</v>
      </c>
      <c r="U144">
        <v>0</v>
      </c>
      <c r="V144" t="s">
        <v>875</v>
      </c>
      <c r="W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G144">
        <v>0</v>
      </c>
      <c r="AH144">
        <v>0</v>
      </c>
      <c r="AI144">
        <v>0</v>
      </c>
      <c r="AJ144">
        <v>0</v>
      </c>
      <c r="AL144">
        <v>0</v>
      </c>
      <c r="AM144">
        <v>0</v>
      </c>
      <c r="AN144">
        <v>0</v>
      </c>
      <c r="AO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X144">
        <v>0</v>
      </c>
      <c r="AY144">
        <v>0</v>
      </c>
      <c r="AZ144">
        <v>0</v>
      </c>
      <c r="BB144">
        <v>0</v>
      </c>
      <c r="BC144">
        <v>0</v>
      </c>
      <c r="BD144">
        <v>0</v>
      </c>
      <c r="BF144">
        <v>0</v>
      </c>
      <c r="BG144">
        <v>0</v>
      </c>
      <c r="BH144">
        <v>173.08500000000001</v>
      </c>
      <c r="BI144">
        <v>0</v>
      </c>
      <c r="BL144">
        <v>173.08500000000001</v>
      </c>
      <c r="BN144" t="s">
        <v>876</v>
      </c>
      <c r="BO144">
        <v>0</v>
      </c>
      <c r="BP144">
        <v>0</v>
      </c>
      <c r="BQ144">
        <v>0</v>
      </c>
      <c r="BR144">
        <v>0</v>
      </c>
      <c r="BS144">
        <v>0</v>
      </c>
      <c r="BT144" t="s">
        <v>877</v>
      </c>
      <c r="BU144" t="s">
        <v>877</v>
      </c>
      <c r="BV144" t="s">
        <v>877</v>
      </c>
      <c r="BW144" t="s">
        <v>877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162.54</v>
      </c>
      <c r="CK144">
        <v>162.54</v>
      </c>
      <c r="CL144">
        <v>0</v>
      </c>
      <c r="CM144">
        <v>0</v>
      </c>
      <c r="CN144" t="s">
        <v>878</v>
      </c>
      <c r="CO144">
        <v>162.54</v>
      </c>
      <c r="CQ144">
        <v>162.54</v>
      </c>
      <c r="CR144">
        <v>0</v>
      </c>
      <c r="CS144">
        <v>0</v>
      </c>
      <c r="CT144">
        <v>0</v>
      </c>
      <c r="CU144">
        <v>0</v>
      </c>
      <c r="CV144">
        <v>1</v>
      </c>
      <c r="CW144">
        <v>0.5</v>
      </c>
      <c r="CY144">
        <v>1</v>
      </c>
      <c r="CZ144">
        <v>0</v>
      </c>
      <c r="DA144">
        <v>0</v>
      </c>
      <c r="DB144">
        <v>0</v>
      </c>
      <c r="DD144">
        <v>0</v>
      </c>
      <c r="DE144">
        <v>0</v>
      </c>
      <c r="DF144">
        <v>0</v>
      </c>
      <c r="DG144">
        <v>0</v>
      </c>
      <c r="DI144">
        <v>0</v>
      </c>
      <c r="DJ144">
        <v>0</v>
      </c>
      <c r="DK144">
        <v>0</v>
      </c>
      <c r="DL144">
        <v>0</v>
      </c>
      <c r="DM144">
        <v>40.18</v>
      </c>
      <c r="DN144">
        <v>10.045</v>
      </c>
      <c r="DP144">
        <v>40.18</v>
      </c>
      <c r="DQ144">
        <v>0</v>
      </c>
      <c r="DR144">
        <v>0</v>
      </c>
      <c r="DT144">
        <v>0</v>
      </c>
      <c r="DU144">
        <v>0</v>
      </c>
      <c r="DV144">
        <v>0</v>
      </c>
      <c r="DX144">
        <v>0</v>
      </c>
      <c r="DY144">
        <v>0</v>
      </c>
      <c r="DZ144">
        <v>187.04</v>
      </c>
      <c r="EA144">
        <v>173.08500000000001</v>
      </c>
      <c r="ED144">
        <v>187.04</v>
      </c>
      <c r="EF144" t="s">
        <v>879</v>
      </c>
      <c r="EG144">
        <v>-1.0848E-2</v>
      </c>
      <c r="EH144">
        <v>0</v>
      </c>
      <c r="EI144">
        <v>0</v>
      </c>
      <c r="EJ144">
        <v>0</v>
      </c>
      <c r="EK144">
        <v>0</v>
      </c>
      <c r="EL144" t="s">
        <v>877</v>
      </c>
      <c r="EM144" t="s">
        <v>877</v>
      </c>
      <c r="EN144" t="s">
        <v>877</v>
      </c>
      <c r="EO144" t="s">
        <v>877</v>
      </c>
      <c r="EQ144">
        <v>0</v>
      </c>
      <c r="ER144" s="22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176.33</v>
      </c>
      <c r="FC144">
        <v>176.33</v>
      </c>
      <c r="FD144">
        <v>0</v>
      </c>
      <c r="FE144">
        <v>0</v>
      </c>
      <c r="FF144" t="s">
        <v>880</v>
      </c>
      <c r="FG144">
        <v>176.33</v>
      </c>
      <c r="FI144">
        <v>176.33</v>
      </c>
      <c r="FJ144">
        <v>0</v>
      </c>
      <c r="FK144">
        <v>0</v>
      </c>
      <c r="FL144">
        <v>0</v>
      </c>
      <c r="FM144">
        <v>0</v>
      </c>
      <c r="FN144">
        <v>0.99</v>
      </c>
      <c r="FO144">
        <v>0.495</v>
      </c>
      <c r="FQ144">
        <v>0.99</v>
      </c>
      <c r="FR144">
        <v>0</v>
      </c>
      <c r="FS144">
        <v>0</v>
      </c>
      <c r="FT144">
        <v>0</v>
      </c>
      <c r="FV144">
        <v>0</v>
      </c>
      <c r="FW144">
        <v>0</v>
      </c>
      <c r="FX144">
        <v>0</v>
      </c>
      <c r="FY144">
        <v>0</v>
      </c>
      <c r="GA144">
        <v>0</v>
      </c>
      <c r="GB144">
        <v>0</v>
      </c>
      <c r="GC144">
        <v>0</v>
      </c>
      <c r="GD144">
        <v>0</v>
      </c>
      <c r="GE144">
        <v>40.86</v>
      </c>
      <c r="GF144">
        <v>10.215</v>
      </c>
      <c r="GH144">
        <v>40.86</v>
      </c>
      <c r="GI144">
        <v>0</v>
      </c>
      <c r="GJ144">
        <v>0</v>
      </c>
      <c r="GL144">
        <v>0</v>
      </c>
      <c r="GM144">
        <v>0</v>
      </c>
      <c r="GN144">
        <v>0</v>
      </c>
      <c r="GP144">
        <v>0</v>
      </c>
      <c r="GQ144">
        <v>0</v>
      </c>
      <c r="GR144">
        <v>177.155</v>
      </c>
      <c r="GS144">
        <v>187.04</v>
      </c>
      <c r="GV144">
        <v>187.04</v>
      </c>
      <c r="GX144" t="s">
        <v>881</v>
      </c>
      <c r="GY144">
        <v>0</v>
      </c>
      <c r="GZ144">
        <v>0</v>
      </c>
      <c r="HA144">
        <v>0</v>
      </c>
      <c r="HB144">
        <v>0</v>
      </c>
      <c r="HC144">
        <v>0</v>
      </c>
      <c r="HD144" t="s">
        <v>877</v>
      </c>
      <c r="HE144" t="s">
        <v>877</v>
      </c>
      <c r="HF144" t="s">
        <v>877</v>
      </c>
      <c r="HG144" t="s">
        <v>877</v>
      </c>
      <c r="HI144">
        <v>0</v>
      </c>
      <c r="HJ144">
        <v>0</v>
      </c>
      <c r="HK144">
        <v>0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S144">
        <v>167.98</v>
      </c>
      <c r="HU144">
        <v>167.98</v>
      </c>
      <c r="HV144">
        <v>0</v>
      </c>
      <c r="HW144">
        <v>0</v>
      </c>
      <c r="HX144" t="s">
        <v>882</v>
      </c>
      <c r="HY144">
        <v>167.98</v>
      </c>
      <c r="IA144">
        <v>167.98</v>
      </c>
      <c r="IB144">
        <v>0</v>
      </c>
      <c r="IC144">
        <v>0</v>
      </c>
      <c r="ID144">
        <v>0</v>
      </c>
      <c r="IE144">
        <v>0</v>
      </c>
      <c r="IF144">
        <v>0</v>
      </c>
      <c r="IG144">
        <v>0</v>
      </c>
      <c r="II144">
        <v>0</v>
      </c>
      <c r="IJ144">
        <v>0</v>
      </c>
      <c r="IK144">
        <v>0</v>
      </c>
      <c r="IL144">
        <v>0</v>
      </c>
      <c r="IN144">
        <v>0</v>
      </c>
      <c r="IO144">
        <v>0</v>
      </c>
      <c r="IP144">
        <v>0</v>
      </c>
      <c r="IQ144">
        <v>0</v>
      </c>
      <c r="IS144">
        <v>0</v>
      </c>
      <c r="IT144">
        <v>0</v>
      </c>
      <c r="IU144">
        <v>0</v>
      </c>
      <c r="IV144">
        <v>0</v>
      </c>
      <c r="IW144">
        <v>36.700000000000003</v>
      </c>
      <c r="IX144">
        <v>9.1750000000000007</v>
      </c>
      <c r="IZ144">
        <v>36.700000000000003</v>
      </c>
      <c r="JA144">
        <v>0</v>
      </c>
      <c r="JB144">
        <v>0</v>
      </c>
      <c r="JD144">
        <v>0</v>
      </c>
      <c r="JE144">
        <v>0</v>
      </c>
      <c r="JF144">
        <v>0</v>
      </c>
      <c r="JH144">
        <v>0</v>
      </c>
      <c r="JI144">
        <v>0</v>
      </c>
      <c r="JJ144">
        <v>177.155</v>
      </c>
      <c r="JL144" t="s">
        <v>883</v>
      </c>
      <c r="JM144">
        <v>0</v>
      </c>
      <c r="JN144">
        <v>0</v>
      </c>
      <c r="JO144">
        <v>0</v>
      </c>
      <c r="JP144">
        <v>0</v>
      </c>
      <c r="JQ144">
        <v>0</v>
      </c>
      <c r="JR144">
        <v>43954.6104003125</v>
      </c>
      <c r="JS144">
        <v>1</v>
      </c>
      <c r="JT144">
        <v>3</v>
      </c>
    </row>
    <row r="145" spans="1:280" x14ac:dyDescent="0.25">
      <c r="A145">
        <v>2056</v>
      </c>
      <c r="B145">
        <v>2056</v>
      </c>
      <c r="C145" t="s">
        <v>245</v>
      </c>
      <c r="D145" t="s">
        <v>246</v>
      </c>
      <c r="E145" t="s">
        <v>247</v>
      </c>
      <c r="G145">
        <v>2025</v>
      </c>
      <c r="H145">
        <v>6578108</v>
      </c>
      <c r="I145">
        <v>0</v>
      </c>
      <c r="J145">
        <v>0</v>
      </c>
      <c r="K145">
        <v>30000</v>
      </c>
      <c r="L145">
        <v>125000</v>
      </c>
      <c r="M145">
        <v>0</v>
      </c>
      <c r="N145">
        <v>0</v>
      </c>
      <c r="O145">
        <v>0</v>
      </c>
      <c r="P145">
        <v>10.35</v>
      </c>
      <c r="Q145">
        <v>1420000</v>
      </c>
      <c r="R145">
        <v>2940</v>
      </c>
      <c r="S145">
        <v>2940</v>
      </c>
      <c r="T145">
        <v>2940</v>
      </c>
      <c r="U145">
        <v>0</v>
      </c>
      <c r="V145" t="s">
        <v>875</v>
      </c>
      <c r="W145">
        <v>2940</v>
      </c>
      <c r="X145">
        <v>2940</v>
      </c>
      <c r="Y145">
        <v>2940</v>
      </c>
      <c r="Z145">
        <v>0</v>
      </c>
      <c r="AA145">
        <v>465</v>
      </c>
      <c r="AB145">
        <v>323.39999999999998</v>
      </c>
      <c r="AC145">
        <v>9</v>
      </c>
      <c r="AD145">
        <v>115</v>
      </c>
      <c r="AE145">
        <v>57.5</v>
      </c>
      <c r="AF145">
        <v>115</v>
      </c>
      <c r="AG145">
        <v>115</v>
      </c>
      <c r="AH145">
        <v>0</v>
      </c>
      <c r="AI145">
        <v>5</v>
      </c>
      <c r="AJ145">
        <v>5</v>
      </c>
      <c r="AK145">
        <v>5</v>
      </c>
      <c r="AL145">
        <v>5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70</v>
      </c>
      <c r="AT145">
        <v>17.5</v>
      </c>
      <c r="AU145">
        <v>854.7</v>
      </c>
      <c r="AV145">
        <v>213.67500000000001</v>
      </c>
      <c r="AW145">
        <v>854.7</v>
      </c>
      <c r="AX145">
        <v>854.7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3337.6033000000002</v>
      </c>
      <c r="BI145">
        <v>3566.0749999999998</v>
      </c>
      <c r="BJ145">
        <v>3530.5457999999999</v>
      </c>
      <c r="BK145">
        <v>3566.0749999999998</v>
      </c>
      <c r="BL145">
        <v>3566.0749999999998</v>
      </c>
      <c r="BM145">
        <v>3566.0749999999998</v>
      </c>
      <c r="BN145" t="s">
        <v>876</v>
      </c>
      <c r="BO145">
        <v>-3.5739999999999999E-3</v>
      </c>
      <c r="BP145">
        <v>0</v>
      </c>
      <c r="BQ145">
        <v>482.99</v>
      </c>
      <c r="BR145">
        <v>22</v>
      </c>
      <c r="BS145">
        <v>0.7</v>
      </c>
      <c r="BT145" t="s">
        <v>877</v>
      </c>
      <c r="BU145" t="s">
        <v>877</v>
      </c>
      <c r="BV145" t="s">
        <v>877</v>
      </c>
      <c r="BW145" t="s">
        <v>877</v>
      </c>
      <c r="BX145">
        <v>2025</v>
      </c>
      <c r="BY145">
        <v>6449125</v>
      </c>
      <c r="BZ145">
        <v>0</v>
      </c>
      <c r="CA145">
        <v>0</v>
      </c>
      <c r="CB145">
        <v>30000</v>
      </c>
      <c r="CC145">
        <v>125000</v>
      </c>
      <c r="CD145">
        <v>0</v>
      </c>
      <c r="CE145">
        <v>0</v>
      </c>
      <c r="CF145">
        <v>0</v>
      </c>
      <c r="CG145">
        <v>10.35</v>
      </c>
      <c r="CH145">
        <v>1400000</v>
      </c>
      <c r="CI145">
        <v>2734.22</v>
      </c>
      <c r="CJ145">
        <v>2914.03</v>
      </c>
      <c r="CK145">
        <v>2734.22</v>
      </c>
      <c r="CL145">
        <v>179.81</v>
      </c>
      <c r="CM145">
        <v>0</v>
      </c>
      <c r="CN145" t="s">
        <v>878</v>
      </c>
      <c r="CO145">
        <v>2734.22</v>
      </c>
      <c r="CP145">
        <v>2914.03</v>
      </c>
      <c r="CQ145">
        <v>2734.22</v>
      </c>
      <c r="CR145">
        <v>179.81</v>
      </c>
      <c r="CS145">
        <v>449</v>
      </c>
      <c r="CT145">
        <v>320.54329999999999</v>
      </c>
      <c r="CU145">
        <v>9</v>
      </c>
      <c r="CV145">
        <v>106.01</v>
      </c>
      <c r="CW145">
        <v>53.005000000000003</v>
      </c>
      <c r="CX145">
        <v>106.01</v>
      </c>
      <c r="CY145">
        <v>106.01</v>
      </c>
      <c r="CZ145">
        <v>0</v>
      </c>
      <c r="DA145">
        <v>4.68</v>
      </c>
      <c r="DB145">
        <v>4.68</v>
      </c>
      <c r="DC145">
        <v>4.68</v>
      </c>
      <c r="DD145">
        <v>4.68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70</v>
      </c>
      <c r="DL145">
        <v>17.5</v>
      </c>
      <c r="DM145">
        <v>794.62</v>
      </c>
      <c r="DN145">
        <v>198.655</v>
      </c>
      <c r="DO145">
        <v>847.15</v>
      </c>
      <c r="DP145">
        <v>794.62</v>
      </c>
      <c r="DQ145">
        <v>52.53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3336.0459000000001</v>
      </c>
      <c r="EA145">
        <v>3337.6033000000002</v>
      </c>
      <c r="EB145">
        <v>3536.3959</v>
      </c>
      <c r="EC145">
        <v>3530.5457999999999</v>
      </c>
      <c r="ED145">
        <v>3337.6033000000002</v>
      </c>
      <c r="EE145">
        <v>3536.3959</v>
      </c>
      <c r="EF145" t="s">
        <v>879</v>
      </c>
      <c r="EG145">
        <v>-4.9950000000000003E-3</v>
      </c>
      <c r="EH145">
        <v>0</v>
      </c>
      <c r="EI145">
        <v>478.03</v>
      </c>
      <c r="EJ145">
        <v>22</v>
      </c>
      <c r="EK145">
        <v>0.7</v>
      </c>
      <c r="EL145" t="s">
        <v>877</v>
      </c>
      <c r="EM145" t="s">
        <v>877</v>
      </c>
      <c r="EN145" t="s">
        <v>877</v>
      </c>
      <c r="EO145" t="s">
        <v>877</v>
      </c>
      <c r="EP145">
        <v>2025</v>
      </c>
      <c r="EQ145">
        <v>6127771</v>
      </c>
      <c r="ER145" s="22">
        <v>388506</v>
      </c>
      <c r="ES145">
        <v>293093</v>
      </c>
      <c r="ET145">
        <v>19250</v>
      </c>
      <c r="EU145">
        <v>205793</v>
      </c>
      <c r="EV145">
        <v>0</v>
      </c>
      <c r="EW145">
        <v>0</v>
      </c>
      <c r="EX145">
        <v>0</v>
      </c>
      <c r="EY145">
        <v>10.35</v>
      </c>
      <c r="EZ145">
        <v>1549147</v>
      </c>
      <c r="FA145">
        <v>2734.58</v>
      </c>
      <c r="FB145">
        <v>2920.94</v>
      </c>
      <c r="FC145">
        <v>2734.58</v>
      </c>
      <c r="FD145">
        <v>186.36</v>
      </c>
      <c r="FE145">
        <v>0</v>
      </c>
      <c r="FF145" t="s">
        <v>880</v>
      </c>
      <c r="FG145">
        <v>2734.58</v>
      </c>
      <c r="FH145">
        <v>2920.94</v>
      </c>
      <c r="FI145">
        <v>2734.58</v>
      </c>
      <c r="FJ145">
        <v>186.36</v>
      </c>
      <c r="FK145">
        <v>407</v>
      </c>
      <c r="FL145">
        <v>321.30340000000001</v>
      </c>
      <c r="FM145">
        <v>9</v>
      </c>
      <c r="FN145">
        <v>95.91</v>
      </c>
      <c r="FO145">
        <v>47.954999999999998</v>
      </c>
      <c r="FP145">
        <v>95.91</v>
      </c>
      <c r="FQ145">
        <v>95.91</v>
      </c>
      <c r="FR145">
        <v>0</v>
      </c>
      <c r="FS145">
        <v>3.93</v>
      </c>
      <c r="FT145">
        <v>3.93</v>
      </c>
      <c r="FU145">
        <v>4.22</v>
      </c>
      <c r="FV145">
        <v>3.93</v>
      </c>
      <c r="FW145">
        <v>0.28999999999999998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73</v>
      </c>
      <c r="GD145">
        <v>18.25</v>
      </c>
      <c r="GE145">
        <v>804.11</v>
      </c>
      <c r="GF145">
        <v>201.0275</v>
      </c>
      <c r="GG145">
        <v>858.91</v>
      </c>
      <c r="GH145">
        <v>804.11</v>
      </c>
      <c r="GI145">
        <v>54.8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3426.6673999999998</v>
      </c>
      <c r="GS145">
        <v>3336.0459000000001</v>
      </c>
      <c r="GT145">
        <v>3627.3724000000002</v>
      </c>
      <c r="GU145">
        <v>3536.3959</v>
      </c>
      <c r="GV145">
        <v>3426.6673999999998</v>
      </c>
      <c r="GW145">
        <v>3627.3724000000002</v>
      </c>
      <c r="GX145" t="s">
        <v>881</v>
      </c>
      <c r="GY145">
        <v>-1.7699999999999999E-4</v>
      </c>
      <c r="GZ145">
        <v>0</v>
      </c>
      <c r="HA145">
        <v>530.36</v>
      </c>
      <c r="HB145">
        <v>28</v>
      </c>
      <c r="HC145">
        <v>0.7</v>
      </c>
      <c r="HD145" t="s">
        <v>877</v>
      </c>
      <c r="HE145" t="s">
        <v>877</v>
      </c>
      <c r="HF145" t="s">
        <v>877</v>
      </c>
      <c r="HG145" t="s">
        <v>877</v>
      </c>
      <c r="HH145">
        <v>2025</v>
      </c>
      <c r="HI145">
        <v>5875674</v>
      </c>
      <c r="HJ145">
        <v>454862</v>
      </c>
      <c r="HK145">
        <v>282840</v>
      </c>
      <c r="HL145">
        <v>0</v>
      </c>
      <c r="HM145">
        <v>74959</v>
      </c>
      <c r="HN145">
        <v>0</v>
      </c>
      <c r="HO145">
        <v>0</v>
      </c>
      <c r="HP145">
        <v>0</v>
      </c>
      <c r="HQ145">
        <v>12.08</v>
      </c>
      <c r="HR145">
        <v>1522771</v>
      </c>
      <c r="HS145">
        <v>2795.85</v>
      </c>
      <c r="HT145">
        <v>2981.84</v>
      </c>
      <c r="HU145">
        <v>2795.85</v>
      </c>
      <c r="HV145">
        <v>185.99</v>
      </c>
      <c r="HW145">
        <v>0</v>
      </c>
      <c r="HX145" t="s">
        <v>882</v>
      </c>
      <c r="HY145">
        <v>2795.85</v>
      </c>
      <c r="HZ145">
        <v>2981.84</v>
      </c>
      <c r="IA145">
        <v>2795.85</v>
      </c>
      <c r="IB145">
        <v>185.99</v>
      </c>
      <c r="IC145">
        <v>411</v>
      </c>
      <c r="ID145">
        <v>328.00240000000002</v>
      </c>
      <c r="IE145">
        <v>8.8000000000000007</v>
      </c>
      <c r="IF145">
        <v>92.64</v>
      </c>
      <c r="IG145">
        <v>46.32</v>
      </c>
      <c r="IH145">
        <v>92.64</v>
      </c>
      <c r="II145">
        <v>92.64</v>
      </c>
      <c r="IJ145">
        <v>0</v>
      </c>
      <c r="IK145">
        <v>8.8000000000000007</v>
      </c>
      <c r="IL145">
        <v>8.8000000000000007</v>
      </c>
      <c r="IM145">
        <v>8.92</v>
      </c>
      <c r="IN145">
        <v>8.8000000000000007</v>
      </c>
      <c r="IO145">
        <v>0.12</v>
      </c>
      <c r="IP145">
        <v>0</v>
      </c>
      <c r="IQ145">
        <v>0</v>
      </c>
      <c r="IR145">
        <v>0</v>
      </c>
      <c r="IS145">
        <v>0</v>
      </c>
      <c r="IT145">
        <v>0</v>
      </c>
      <c r="IU145">
        <v>78</v>
      </c>
      <c r="IV145">
        <v>19.5</v>
      </c>
      <c r="IW145">
        <v>877.58</v>
      </c>
      <c r="IX145">
        <v>219.39500000000001</v>
      </c>
      <c r="IY145">
        <v>935.96</v>
      </c>
      <c r="IZ145">
        <v>877.58</v>
      </c>
      <c r="JA145">
        <v>58.38</v>
      </c>
      <c r="JB145">
        <v>0</v>
      </c>
      <c r="JC145">
        <v>0</v>
      </c>
      <c r="JD145">
        <v>0</v>
      </c>
      <c r="JE145">
        <v>0</v>
      </c>
      <c r="JF145">
        <v>0</v>
      </c>
      <c r="JG145">
        <v>0</v>
      </c>
      <c r="JH145">
        <v>0</v>
      </c>
      <c r="JI145">
        <v>0</v>
      </c>
      <c r="JJ145">
        <v>3426.6673999999998</v>
      </c>
      <c r="JK145">
        <v>3627.3724000000002</v>
      </c>
      <c r="JL145" t="s">
        <v>883</v>
      </c>
      <c r="JM145">
        <v>-5.2769999999999996E-3</v>
      </c>
      <c r="JN145">
        <v>0</v>
      </c>
      <c r="JO145">
        <v>510.68</v>
      </c>
      <c r="JP145">
        <v>30</v>
      </c>
      <c r="JQ145">
        <v>0.7</v>
      </c>
      <c r="JR145">
        <v>43954.6104003125</v>
      </c>
      <c r="JS145">
        <v>1</v>
      </c>
      <c r="JT145">
        <v>2</v>
      </c>
    </row>
    <row r="146" spans="1:280" x14ac:dyDescent="0.25">
      <c r="A146">
        <v>4545</v>
      </c>
      <c r="B146">
        <v>2056</v>
      </c>
      <c r="D146" t="s">
        <v>246</v>
      </c>
      <c r="E146" t="s">
        <v>247</v>
      </c>
      <c r="F146" t="s">
        <v>937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T146">
        <v>0</v>
      </c>
      <c r="U146">
        <v>0</v>
      </c>
      <c r="V146" t="s">
        <v>875</v>
      </c>
      <c r="W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G146">
        <v>0</v>
      </c>
      <c r="AH146">
        <v>0</v>
      </c>
      <c r="AI146">
        <v>0</v>
      </c>
      <c r="AJ146">
        <v>0</v>
      </c>
      <c r="AL146">
        <v>0</v>
      </c>
      <c r="AM146">
        <v>0</v>
      </c>
      <c r="AN146">
        <v>0</v>
      </c>
      <c r="AO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X146">
        <v>0</v>
      </c>
      <c r="AY146">
        <v>0</v>
      </c>
      <c r="AZ146">
        <v>0</v>
      </c>
      <c r="BB146">
        <v>0</v>
      </c>
      <c r="BC146">
        <v>0</v>
      </c>
      <c r="BD146">
        <v>0</v>
      </c>
      <c r="BF146">
        <v>0</v>
      </c>
      <c r="BG146">
        <v>0</v>
      </c>
      <c r="BH146">
        <v>192.9425</v>
      </c>
      <c r="BI146">
        <v>0</v>
      </c>
      <c r="BL146">
        <v>192.9425</v>
      </c>
      <c r="BN146" t="s">
        <v>876</v>
      </c>
      <c r="BO146">
        <v>0</v>
      </c>
      <c r="BP146">
        <v>0</v>
      </c>
      <c r="BQ146">
        <v>0</v>
      </c>
      <c r="BR146">
        <v>0</v>
      </c>
      <c r="BS146">
        <v>0</v>
      </c>
      <c r="BT146" t="s">
        <v>877</v>
      </c>
      <c r="BU146" t="s">
        <v>877</v>
      </c>
      <c r="BV146" t="s">
        <v>877</v>
      </c>
      <c r="BW146" t="s">
        <v>877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179.81</v>
      </c>
      <c r="CK146">
        <v>179.81</v>
      </c>
      <c r="CL146">
        <v>0</v>
      </c>
      <c r="CM146">
        <v>0</v>
      </c>
      <c r="CN146" t="s">
        <v>878</v>
      </c>
      <c r="CO146">
        <v>179.81</v>
      </c>
      <c r="CQ146">
        <v>179.81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Y146">
        <v>0</v>
      </c>
      <c r="CZ146">
        <v>0</v>
      </c>
      <c r="DA146">
        <v>0</v>
      </c>
      <c r="DB146">
        <v>0</v>
      </c>
      <c r="DD146">
        <v>0</v>
      </c>
      <c r="DE146">
        <v>0</v>
      </c>
      <c r="DF146">
        <v>0</v>
      </c>
      <c r="DG146">
        <v>0</v>
      </c>
      <c r="DI146">
        <v>0</v>
      </c>
      <c r="DJ146">
        <v>0</v>
      </c>
      <c r="DK146">
        <v>0</v>
      </c>
      <c r="DL146">
        <v>0</v>
      </c>
      <c r="DM146">
        <v>52.53</v>
      </c>
      <c r="DN146">
        <v>13.1325</v>
      </c>
      <c r="DP146">
        <v>52.53</v>
      </c>
      <c r="DQ146">
        <v>0</v>
      </c>
      <c r="DR146">
        <v>0</v>
      </c>
      <c r="DT146">
        <v>0</v>
      </c>
      <c r="DU146">
        <v>0</v>
      </c>
      <c r="DV146">
        <v>0</v>
      </c>
      <c r="DX146">
        <v>0</v>
      </c>
      <c r="DY146">
        <v>0</v>
      </c>
      <c r="DZ146">
        <v>200.35</v>
      </c>
      <c r="EA146">
        <v>192.9425</v>
      </c>
      <c r="ED146">
        <v>200.35</v>
      </c>
      <c r="EF146" t="s">
        <v>879</v>
      </c>
      <c r="EG146">
        <v>-4.9950000000000003E-3</v>
      </c>
      <c r="EH146">
        <v>0</v>
      </c>
      <c r="EI146">
        <v>0</v>
      </c>
      <c r="EJ146">
        <v>0</v>
      </c>
      <c r="EK146">
        <v>0</v>
      </c>
      <c r="EL146" t="s">
        <v>877</v>
      </c>
      <c r="EM146" t="s">
        <v>877</v>
      </c>
      <c r="EN146" t="s">
        <v>877</v>
      </c>
      <c r="EO146" t="s">
        <v>877</v>
      </c>
      <c r="EQ146">
        <v>0</v>
      </c>
      <c r="ER146" s="22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186.36</v>
      </c>
      <c r="FC146">
        <v>186.36</v>
      </c>
      <c r="FD146">
        <v>0</v>
      </c>
      <c r="FE146">
        <v>0</v>
      </c>
      <c r="FF146" t="s">
        <v>880</v>
      </c>
      <c r="FG146">
        <v>186.36</v>
      </c>
      <c r="FI146">
        <v>186.36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Q146">
        <v>0</v>
      </c>
      <c r="FR146">
        <v>0</v>
      </c>
      <c r="FS146">
        <v>0.28999999999999998</v>
      </c>
      <c r="FT146">
        <v>0.28999999999999998</v>
      </c>
      <c r="FV146">
        <v>0.28999999999999998</v>
      </c>
      <c r="FW146">
        <v>0</v>
      </c>
      <c r="FX146">
        <v>0</v>
      </c>
      <c r="FY146">
        <v>0</v>
      </c>
      <c r="GA146">
        <v>0</v>
      </c>
      <c r="GB146">
        <v>0</v>
      </c>
      <c r="GC146">
        <v>0</v>
      </c>
      <c r="GD146">
        <v>0</v>
      </c>
      <c r="GE146">
        <v>54.8</v>
      </c>
      <c r="GF146">
        <v>13.7</v>
      </c>
      <c r="GH146">
        <v>54.8</v>
      </c>
      <c r="GI146">
        <v>0</v>
      </c>
      <c r="GJ146">
        <v>0</v>
      </c>
      <c r="GL146">
        <v>0</v>
      </c>
      <c r="GM146">
        <v>0</v>
      </c>
      <c r="GN146">
        <v>0</v>
      </c>
      <c r="GP146">
        <v>0</v>
      </c>
      <c r="GQ146">
        <v>0</v>
      </c>
      <c r="GR146">
        <v>200.70500000000001</v>
      </c>
      <c r="GS146">
        <v>200.35</v>
      </c>
      <c r="GV146">
        <v>200.70500000000001</v>
      </c>
      <c r="GX146" t="s">
        <v>881</v>
      </c>
      <c r="GY146">
        <v>0</v>
      </c>
      <c r="GZ146">
        <v>0</v>
      </c>
      <c r="HA146">
        <v>0</v>
      </c>
      <c r="HB146">
        <v>0</v>
      </c>
      <c r="HC146">
        <v>0</v>
      </c>
      <c r="HD146" t="s">
        <v>877</v>
      </c>
      <c r="HE146" t="s">
        <v>877</v>
      </c>
      <c r="HF146" t="s">
        <v>877</v>
      </c>
      <c r="HG146" t="s">
        <v>877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185.99</v>
      </c>
      <c r="HU146">
        <v>185.99</v>
      </c>
      <c r="HV146">
        <v>0</v>
      </c>
      <c r="HW146">
        <v>0</v>
      </c>
      <c r="HX146" t="s">
        <v>882</v>
      </c>
      <c r="HY146">
        <v>185.99</v>
      </c>
      <c r="IA146">
        <v>185.99</v>
      </c>
      <c r="IB146">
        <v>0</v>
      </c>
      <c r="IC146">
        <v>0</v>
      </c>
      <c r="ID146">
        <v>0</v>
      </c>
      <c r="IE146">
        <v>0</v>
      </c>
      <c r="IF146">
        <v>0</v>
      </c>
      <c r="IG146">
        <v>0</v>
      </c>
      <c r="II146">
        <v>0</v>
      </c>
      <c r="IJ146">
        <v>0</v>
      </c>
      <c r="IK146">
        <v>0.12</v>
      </c>
      <c r="IL146">
        <v>0.12</v>
      </c>
      <c r="IN146">
        <v>0.12</v>
      </c>
      <c r="IO146">
        <v>0</v>
      </c>
      <c r="IP146">
        <v>0</v>
      </c>
      <c r="IQ146">
        <v>0</v>
      </c>
      <c r="IS146">
        <v>0</v>
      </c>
      <c r="IT146">
        <v>0</v>
      </c>
      <c r="IU146">
        <v>0</v>
      </c>
      <c r="IV146">
        <v>0</v>
      </c>
      <c r="IW146">
        <v>58.38</v>
      </c>
      <c r="IX146">
        <v>14.595000000000001</v>
      </c>
      <c r="IZ146">
        <v>58.38</v>
      </c>
      <c r="JA146">
        <v>0</v>
      </c>
      <c r="JB146">
        <v>0</v>
      </c>
      <c r="JD146">
        <v>0</v>
      </c>
      <c r="JE146">
        <v>0</v>
      </c>
      <c r="JF146">
        <v>0</v>
      </c>
      <c r="JH146">
        <v>0</v>
      </c>
      <c r="JI146">
        <v>0</v>
      </c>
      <c r="JJ146">
        <v>200.70500000000001</v>
      </c>
      <c r="JL146" t="s">
        <v>883</v>
      </c>
      <c r="JM146">
        <v>0</v>
      </c>
      <c r="JN146">
        <v>0</v>
      </c>
      <c r="JO146">
        <v>0</v>
      </c>
      <c r="JP146">
        <v>0</v>
      </c>
      <c r="JQ146">
        <v>0</v>
      </c>
      <c r="JR146">
        <v>43954.6104003125</v>
      </c>
      <c r="JS146">
        <v>1</v>
      </c>
      <c r="JT146">
        <v>3</v>
      </c>
    </row>
    <row r="147" spans="1:280" x14ac:dyDescent="0.25">
      <c r="A147">
        <v>2057</v>
      </c>
      <c r="B147">
        <v>2057</v>
      </c>
      <c r="C147" t="s">
        <v>248</v>
      </c>
      <c r="D147" t="s">
        <v>246</v>
      </c>
      <c r="E147" t="s">
        <v>249</v>
      </c>
      <c r="G147">
        <v>2025</v>
      </c>
      <c r="H147">
        <v>16408608</v>
      </c>
      <c r="I147">
        <v>90000</v>
      </c>
      <c r="J147">
        <v>0</v>
      </c>
      <c r="K147">
        <v>215000</v>
      </c>
      <c r="L147">
        <v>600000</v>
      </c>
      <c r="M147">
        <v>0</v>
      </c>
      <c r="N147">
        <v>0</v>
      </c>
      <c r="O147">
        <v>0</v>
      </c>
      <c r="P147">
        <v>11.85</v>
      </c>
      <c r="Q147">
        <v>4757546</v>
      </c>
      <c r="R147">
        <v>6823.8</v>
      </c>
      <c r="S147">
        <v>6823.8</v>
      </c>
      <c r="T147">
        <v>6823.8</v>
      </c>
      <c r="U147">
        <v>0</v>
      </c>
      <c r="V147" t="s">
        <v>875</v>
      </c>
      <c r="W147">
        <v>6823.8</v>
      </c>
      <c r="X147">
        <v>6823.8</v>
      </c>
      <c r="Y147">
        <v>6823.8</v>
      </c>
      <c r="Z147">
        <v>0</v>
      </c>
      <c r="AA147">
        <v>905</v>
      </c>
      <c r="AB147">
        <v>750.61800000000005</v>
      </c>
      <c r="AC147">
        <v>10</v>
      </c>
      <c r="AD147">
        <v>270</v>
      </c>
      <c r="AE147">
        <v>135</v>
      </c>
      <c r="AF147">
        <v>270</v>
      </c>
      <c r="AG147">
        <v>270</v>
      </c>
      <c r="AH147">
        <v>0</v>
      </c>
      <c r="AI147">
        <v>8</v>
      </c>
      <c r="AJ147">
        <v>8</v>
      </c>
      <c r="AK147">
        <v>8</v>
      </c>
      <c r="AL147">
        <v>8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39</v>
      </c>
      <c r="AT147">
        <v>9.75</v>
      </c>
      <c r="AU147">
        <v>1523</v>
      </c>
      <c r="AV147">
        <v>380.75</v>
      </c>
      <c r="AW147">
        <v>1523</v>
      </c>
      <c r="AX147">
        <v>1523</v>
      </c>
      <c r="AY147">
        <v>0</v>
      </c>
      <c r="AZ147">
        <v>140.77000000000001</v>
      </c>
      <c r="BA147">
        <v>140.77000000000001</v>
      </c>
      <c r="BB147">
        <v>140.77000000000001</v>
      </c>
      <c r="BC147">
        <v>0</v>
      </c>
      <c r="BD147">
        <v>273.5</v>
      </c>
      <c r="BE147">
        <v>273.5</v>
      </c>
      <c r="BF147">
        <v>273.5</v>
      </c>
      <c r="BG147">
        <v>0</v>
      </c>
      <c r="BH147">
        <v>8402.0452999999998</v>
      </c>
      <c r="BI147">
        <v>8532.1880000000001</v>
      </c>
      <c r="BJ147">
        <v>8453.6502999999993</v>
      </c>
      <c r="BK147">
        <v>8532.1880000000001</v>
      </c>
      <c r="BL147">
        <v>8532.1880000000001</v>
      </c>
      <c r="BM147">
        <v>8532.1880000000001</v>
      </c>
      <c r="BN147" t="s">
        <v>876</v>
      </c>
      <c r="BO147">
        <v>-8.6700000000000004E-4</v>
      </c>
      <c r="BP147">
        <v>0</v>
      </c>
      <c r="BQ147">
        <v>697.2</v>
      </c>
      <c r="BR147">
        <v>52</v>
      </c>
      <c r="BS147">
        <v>0.7</v>
      </c>
      <c r="BT147" t="s">
        <v>877</v>
      </c>
      <c r="BU147" t="s">
        <v>877</v>
      </c>
      <c r="BV147" t="s">
        <v>877</v>
      </c>
      <c r="BW147" t="s">
        <v>877</v>
      </c>
      <c r="BX147">
        <v>2025</v>
      </c>
      <c r="BY147">
        <v>15978050</v>
      </c>
      <c r="BZ147">
        <v>917320</v>
      </c>
      <c r="CA147">
        <v>0</v>
      </c>
      <c r="CB147">
        <v>215000</v>
      </c>
      <c r="CC147">
        <v>600000</v>
      </c>
      <c r="CD147">
        <v>0</v>
      </c>
      <c r="CE147">
        <v>0</v>
      </c>
      <c r="CF147">
        <v>0</v>
      </c>
      <c r="CG147">
        <v>11.85</v>
      </c>
      <c r="CH147">
        <v>4509080</v>
      </c>
      <c r="CI147">
        <v>6715.87</v>
      </c>
      <c r="CJ147">
        <v>6764.73</v>
      </c>
      <c r="CK147">
        <v>6715.87</v>
      </c>
      <c r="CL147">
        <v>48.86</v>
      </c>
      <c r="CM147">
        <v>48.86</v>
      </c>
      <c r="CN147" t="s">
        <v>878</v>
      </c>
      <c r="CO147">
        <v>6715.87</v>
      </c>
      <c r="CP147">
        <v>6764.73</v>
      </c>
      <c r="CQ147">
        <v>6715.87</v>
      </c>
      <c r="CR147">
        <v>48.86</v>
      </c>
      <c r="CS147">
        <v>934</v>
      </c>
      <c r="CT147">
        <v>744.12030000000004</v>
      </c>
      <c r="CU147">
        <v>10</v>
      </c>
      <c r="CV147">
        <v>251.97</v>
      </c>
      <c r="CW147">
        <v>125.985</v>
      </c>
      <c r="CX147">
        <v>251.97</v>
      </c>
      <c r="CY147">
        <v>251.97</v>
      </c>
      <c r="CZ147">
        <v>0</v>
      </c>
      <c r="DA147">
        <v>5.74</v>
      </c>
      <c r="DB147">
        <v>5.74</v>
      </c>
      <c r="DC147">
        <v>5.74</v>
      </c>
      <c r="DD147">
        <v>5.74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39</v>
      </c>
      <c r="DL147">
        <v>9.75</v>
      </c>
      <c r="DM147">
        <v>1505.24</v>
      </c>
      <c r="DN147">
        <v>376.31</v>
      </c>
      <c r="DO147">
        <v>1516.22</v>
      </c>
      <c r="DP147">
        <v>1505.24</v>
      </c>
      <c r="DQ147">
        <v>10.98</v>
      </c>
      <c r="DR147">
        <v>140.77000000000001</v>
      </c>
      <c r="DS147">
        <v>140.77000000000001</v>
      </c>
      <c r="DT147">
        <v>140.77000000000001</v>
      </c>
      <c r="DU147">
        <v>0</v>
      </c>
      <c r="DV147">
        <v>273.5</v>
      </c>
      <c r="DW147">
        <v>273.5</v>
      </c>
      <c r="DX147">
        <v>273.5</v>
      </c>
      <c r="DY147">
        <v>0</v>
      </c>
      <c r="DZ147">
        <v>8242.4948000000004</v>
      </c>
      <c r="EA147">
        <v>8402.0452999999998</v>
      </c>
      <c r="EB147">
        <v>8297.7047999999995</v>
      </c>
      <c r="EC147">
        <v>8453.6502999999993</v>
      </c>
      <c r="ED147">
        <v>8402.0452999999998</v>
      </c>
      <c r="EE147">
        <v>8453.6502999999993</v>
      </c>
      <c r="EF147" t="s">
        <v>879</v>
      </c>
      <c r="EG147">
        <v>-2.8649999999999999E-3</v>
      </c>
      <c r="EH147">
        <v>0</v>
      </c>
      <c r="EI147">
        <v>664.65</v>
      </c>
      <c r="EJ147">
        <v>51</v>
      </c>
      <c r="EK147">
        <v>0.7</v>
      </c>
      <c r="EL147" t="s">
        <v>877</v>
      </c>
      <c r="EM147" t="s">
        <v>877</v>
      </c>
      <c r="EN147" t="s">
        <v>877</v>
      </c>
      <c r="EO147" t="s">
        <v>877</v>
      </c>
      <c r="EP147">
        <v>2025</v>
      </c>
      <c r="EQ147">
        <v>15551862</v>
      </c>
      <c r="ER147" s="22">
        <v>946426</v>
      </c>
      <c r="ES147">
        <v>642535</v>
      </c>
      <c r="ET147">
        <v>294147</v>
      </c>
      <c r="EU147">
        <v>598396</v>
      </c>
      <c r="EV147">
        <v>0</v>
      </c>
      <c r="EW147">
        <v>183603</v>
      </c>
      <c r="EX147">
        <v>0</v>
      </c>
      <c r="EY147">
        <v>11.85</v>
      </c>
      <c r="EZ147">
        <v>4192156</v>
      </c>
      <c r="FA147">
        <v>6590.89</v>
      </c>
      <c r="FB147">
        <v>6643.43</v>
      </c>
      <c r="FC147">
        <v>6590.89</v>
      </c>
      <c r="FD147">
        <v>52.54</v>
      </c>
      <c r="FE147">
        <v>0</v>
      </c>
      <c r="FF147" t="s">
        <v>880</v>
      </c>
      <c r="FG147">
        <v>6590.89</v>
      </c>
      <c r="FH147">
        <v>6643.43</v>
      </c>
      <c r="FI147">
        <v>6590.89</v>
      </c>
      <c r="FJ147">
        <v>52.54</v>
      </c>
      <c r="FK147">
        <v>885</v>
      </c>
      <c r="FL147">
        <v>730.77729999999997</v>
      </c>
      <c r="FM147">
        <v>10</v>
      </c>
      <c r="FN147">
        <v>278.54000000000002</v>
      </c>
      <c r="FO147">
        <v>139.27000000000001</v>
      </c>
      <c r="FP147">
        <v>278.54000000000002</v>
      </c>
      <c r="FQ147">
        <v>278.54000000000002</v>
      </c>
      <c r="FR147">
        <v>0</v>
      </c>
      <c r="FS147">
        <v>11.71</v>
      </c>
      <c r="FT147">
        <v>11.71</v>
      </c>
      <c r="FU147">
        <v>11.71</v>
      </c>
      <c r="FV147">
        <v>11.71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43</v>
      </c>
      <c r="GD147">
        <v>10.75</v>
      </c>
      <c r="GE147">
        <v>1339.31</v>
      </c>
      <c r="GF147">
        <v>334.82749999999999</v>
      </c>
      <c r="GG147">
        <v>1349.99</v>
      </c>
      <c r="GH147">
        <v>1339.31</v>
      </c>
      <c r="GI147">
        <v>10.68</v>
      </c>
      <c r="GJ147">
        <v>140.77000000000001</v>
      </c>
      <c r="GK147">
        <v>140.77000000000001</v>
      </c>
      <c r="GL147">
        <v>140.77000000000001</v>
      </c>
      <c r="GM147">
        <v>0</v>
      </c>
      <c r="GN147">
        <v>273.5</v>
      </c>
      <c r="GO147">
        <v>273.5</v>
      </c>
      <c r="GP147">
        <v>273.5</v>
      </c>
      <c r="GQ147">
        <v>0</v>
      </c>
      <c r="GR147">
        <v>8164.5972000000002</v>
      </c>
      <c r="GS147">
        <v>8242.4948000000004</v>
      </c>
      <c r="GT147">
        <v>8233.3647000000001</v>
      </c>
      <c r="GU147">
        <v>8297.7047999999995</v>
      </c>
      <c r="GV147">
        <v>8242.4948000000004</v>
      </c>
      <c r="GW147">
        <v>8297.7047999999995</v>
      </c>
      <c r="GX147" t="s">
        <v>881</v>
      </c>
      <c r="GY147">
        <v>-3.9220000000000001E-3</v>
      </c>
      <c r="GZ147">
        <v>0</v>
      </c>
      <c r="HA147">
        <v>631.02</v>
      </c>
      <c r="HB147">
        <v>47</v>
      </c>
      <c r="HC147">
        <v>0.7</v>
      </c>
      <c r="HD147" t="s">
        <v>877</v>
      </c>
      <c r="HE147" t="s">
        <v>877</v>
      </c>
      <c r="HF147" t="s">
        <v>877</v>
      </c>
      <c r="HG147" t="s">
        <v>877</v>
      </c>
      <c r="HH147">
        <v>2025</v>
      </c>
      <c r="HI147">
        <v>15414031</v>
      </c>
      <c r="HJ147">
        <v>1047060</v>
      </c>
      <c r="HK147">
        <v>619627</v>
      </c>
      <c r="HL147">
        <v>404960</v>
      </c>
      <c r="HM147">
        <v>990600</v>
      </c>
      <c r="HN147">
        <v>0</v>
      </c>
      <c r="HO147">
        <v>173630</v>
      </c>
      <c r="HP147">
        <v>0</v>
      </c>
      <c r="HQ147">
        <v>12.12</v>
      </c>
      <c r="HR147">
        <v>4364510</v>
      </c>
      <c r="HS147">
        <v>6468.33</v>
      </c>
      <c r="HT147">
        <v>6533.47</v>
      </c>
      <c r="HU147">
        <v>6468.33</v>
      </c>
      <c r="HV147">
        <v>65.14</v>
      </c>
      <c r="HW147">
        <v>0</v>
      </c>
      <c r="HX147" t="s">
        <v>882</v>
      </c>
      <c r="HY147">
        <v>6468.33</v>
      </c>
      <c r="HZ147">
        <v>6533.47</v>
      </c>
      <c r="IA147">
        <v>6468.33</v>
      </c>
      <c r="IB147">
        <v>65.14</v>
      </c>
      <c r="IC147">
        <v>832</v>
      </c>
      <c r="ID147">
        <v>718.68169999999998</v>
      </c>
      <c r="IE147">
        <v>7.2</v>
      </c>
      <c r="IF147">
        <v>260.87</v>
      </c>
      <c r="IG147">
        <v>130.435</v>
      </c>
      <c r="IH147">
        <v>260.87</v>
      </c>
      <c r="II147">
        <v>260.87</v>
      </c>
      <c r="IJ147">
        <v>0</v>
      </c>
      <c r="IK147">
        <v>13.9</v>
      </c>
      <c r="IL147">
        <v>13.9</v>
      </c>
      <c r="IM147">
        <v>13.9</v>
      </c>
      <c r="IN147">
        <v>13.9</v>
      </c>
      <c r="IO147">
        <v>0</v>
      </c>
      <c r="IP147">
        <v>0.83</v>
      </c>
      <c r="IQ147">
        <v>-0.1245</v>
      </c>
      <c r="IR147">
        <v>0.83</v>
      </c>
      <c r="IS147">
        <v>0.83</v>
      </c>
      <c r="IT147">
        <v>0</v>
      </c>
      <c r="IU147">
        <v>70</v>
      </c>
      <c r="IV147">
        <v>17.5</v>
      </c>
      <c r="IW147">
        <v>1440.74</v>
      </c>
      <c r="IX147">
        <v>360.185</v>
      </c>
      <c r="IY147">
        <v>1455.25</v>
      </c>
      <c r="IZ147">
        <v>1440.74</v>
      </c>
      <c r="JA147">
        <v>14.51</v>
      </c>
      <c r="JB147">
        <v>165.23</v>
      </c>
      <c r="JC147">
        <v>165.23</v>
      </c>
      <c r="JD147">
        <v>165.23</v>
      </c>
      <c r="JE147">
        <v>0</v>
      </c>
      <c r="JF147">
        <v>283.26</v>
      </c>
      <c r="JG147">
        <v>283.26</v>
      </c>
      <c r="JH147">
        <v>283.26</v>
      </c>
      <c r="JI147">
        <v>0</v>
      </c>
      <c r="JJ147">
        <v>8164.5972000000002</v>
      </c>
      <c r="JK147">
        <v>8233.3647000000001</v>
      </c>
      <c r="JL147" t="s">
        <v>883</v>
      </c>
      <c r="JM147">
        <v>-4.9769999999999997E-3</v>
      </c>
      <c r="JN147">
        <v>0</v>
      </c>
      <c r="JO147">
        <v>668.02</v>
      </c>
      <c r="JP147">
        <v>53</v>
      </c>
      <c r="JQ147">
        <v>0.7</v>
      </c>
      <c r="JR147">
        <v>43954.6104003125</v>
      </c>
      <c r="JS147">
        <v>1</v>
      </c>
      <c r="JT147">
        <v>2</v>
      </c>
    </row>
    <row r="148" spans="1:280" x14ac:dyDescent="0.25">
      <c r="A148">
        <v>4581</v>
      </c>
      <c r="B148">
        <v>2057</v>
      </c>
      <c r="D148" t="s">
        <v>246</v>
      </c>
      <c r="E148" t="s">
        <v>249</v>
      </c>
      <c r="F148" t="s">
        <v>938</v>
      </c>
      <c r="V148" t="s">
        <v>875</v>
      </c>
      <c r="BN148" t="s">
        <v>876</v>
      </c>
      <c r="BT148" t="s">
        <v>877</v>
      </c>
      <c r="BU148" t="s">
        <v>877</v>
      </c>
      <c r="BV148" t="s">
        <v>877</v>
      </c>
      <c r="BW148" t="s">
        <v>877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48.86</v>
      </c>
      <c r="CK148">
        <v>48.86</v>
      </c>
      <c r="CL148">
        <v>0</v>
      </c>
      <c r="CM148">
        <v>0</v>
      </c>
      <c r="CN148" t="s">
        <v>878</v>
      </c>
      <c r="CO148">
        <v>48.86</v>
      </c>
      <c r="CQ148">
        <v>48.86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Y148">
        <v>0</v>
      </c>
      <c r="CZ148">
        <v>0</v>
      </c>
      <c r="DA148">
        <v>0</v>
      </c>
      <c r="DB148">
        <v>0</v>
      </c>
      <c r="DD148">
        <v>0</v>
      </c>
      <c r="DE148">
        <v>0</v>
      </c>
      <c r="DF148">
        <v>0</v>
      </c>
      <c r="DG148">
        <v>0</v>
      </c>
      <c r="DI148">
        <v>0</v>
      </c>
      <c r="DJ148">
        <v>0</v>
      </c>
      <c r="DK148">
        <v>0</v>
      </c>
      <c r="DL148">
        <v>0</v>
      </c>
      <c r="DM148">
        <v>10.98</v>
      </c>
      <c r="DN148">
        <v>2.7450000000000001</v>
      </c>
      <c r="DP148">
        <v>10.98</v>
      </c>
      <c r="DQ148">
        <v>0</v>
      </c>
      <c r="DR148">
        <v>0</v>
      </c>
      <c r="DT148">
        <v>0</v>
      </c>
      <c r="DU148">
        <v>0</v>
      </c>
      <c r="DV148">
        <v>0</v>
      </c>
      <c r="DX148">
        <v>0</v>
      </c>
      <c r="DY148">
        <v>0</v>
      </c>
      <c r="DZ148">
        <v>55.21</v>
      </c>
      <c r="EA148">
        <v>51.604999999999997</v>
      </c>
      <c r="ED148">
        <v>55.21</v>
      </c>
      <c r="EF148" t="s">
        <v>879</v>
      </c>
      <c r="EG148">
        <v>-2.8649999999999999E-3</v>
      </c>
      <c r="EH148">
        <v>0</v>
      </c>
      <c r="EI148">
        <v>0</v>
      </c>
      <c r="EJ148">
        <v>0</v>
      </c>
      <c r="EK148">
        <v>0</v>
      </c>
      <c r="EL148" t="s">
        <v>877</v>
      </c>
      <c r="EM148" t="s">
        <v>877</v>
      </c>
      <c r="EN148" t="s">
        <v>877</v>
      </c>
      <c r="EO148" t="s">
        <v>877</v>
      </c>
      <c r="EQ148">
        <v>0</v>
      </c>
      <c r="ER148" s="22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52.54</v>
      </c>
      <c r="FC148">
        <v>52.54</v>
      </c>
      <c r="FD148">
        <v>0</v>
      </c>
      <c r="FE148">
        <v>0</v>
      </c>
      <c r="FF148" t="s">
        <v>880</v>
      </c>
      <c r="FG148">
        <v>52.54</v>
      </c>
      <c r="FI148">
        <v>52.54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Q148">
        <v>0</v>
      </c>
      <c r="FR148">
        <v>0</v>
      </c>
      <c r="FS148">
        <v>0</v>
      </c>
      <c r="FT148">
        <v>0</v>
      </c>
      <c r="FV148">
        <v>0</v>
      </c>
      <c r="FW148">
        <v>0</v>
      </c>
      <c r="FX148">
        <v>0</v>
      </c>
      <c r="FY148">
        <v>0</v>
      </c>
      <c r="GA148">
        <v>0</v>
      </c>
      <c r="GB148">
        <v>0</v>
      </c>
      <c r="GC148">
        <v>0</v>
      </c>
      <c r="GD148">
        <v>0</v>
      </c>
      <c r="GE148">
        <v>10.68</v>
      </c>
      <c r="GF148">
        <v>2.67</v>
      </c>
      <c r="GH148">
        <v>10.68</v>
      </c>
      <c r="GI148">
        <v>0</v>
      </c>
      <c r="GJ148">
        <v>0</v>
      </c>
      <c r="GL148">
        <v>0</v>
      </c>
      <c r="GM148">
        <v>0</v>
      </c>
      <c r="GN148">
        <v>0</v>
      </c>
      <c r="GP148">
        <v>0</v>
      </c>
      <c r="GQ148">
        <v>0</v>
      </c>
      <c r="GR148">
        <v>68.767499999999998</v>
      </c>
      <c r="GS148">
        <v>55.21</v>
      </c>
      <c r="GV148">
        <v>68.767499999999998</v>
      </c>
      <c r="GX148" t="s">
        <v>881</v>
      </c>
      <c r="GY148">
        <v>0</v>
      </c>
      <c r="GZ148">
        <v>0</v>
      </c>
      <c r="HA148">
        <v>0</v>
      </c>
      <c r="HB148">
        <v>0</v>
      </c>
      <c r="HC148">
        <v>0</v>
      </c>
      <c r="HD148" t="s">
        <v>877</v>
      </c>
      <c r="HE148" t="s">
        <v>877</v>
      </c>
      <c r="HF148" t="s">
        <v>877</v>
      </c>
      <c r="HG148" t="s">
        <v>877</v>
      </c>
      <c r="HI148">
        <v>0</v>
      </c>
      <c r="HJ148">
        <v>0</v>
      </c>
      <c r="HK148">
        <v>0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0</v>
      </c>
      <c r="HR148">
        <v>0</v>
      </c>
      <c r="HS148">
        <v>65.14</v>
      </c>
      <c r="HU148">
        <v>65.14</v>
      </c>
      <c r="HV148">
        <v>0</v>
      </c>
      <c r="HW148">
        <v>0</v>
      </c>
      <c r="HX148" t="s">
        <v>882</v>
      </c>
      <c r="HY148">
        <v>65.14</v>
      </c>
      <c r="IA148">
        <v>65.14</v>
      </c>
      <c r="IB148">
        <v>0</v>
      </c>
      <c r="IC148">
        <v>0</v>
      </c>
      <c r="ID148">
        <v>0</v>
      </c>
      <c r="IE148">
        <v>0</v>
      </c>
      <c r="IF148">
        <v>0</v>
      </c>
      <c r="IG148">
        <v>0</v>
      </c>
      <c r="II148">
        <v>0</v>
      </c>
      <c r="IJ148">
        <v>0</v>
      </c>
      <c r="IK148">
        <v>0</v>
      </c>
      <c r="IL148">
        <v>0</v>
      </c>
      <c r="IN148">
        <v>0</v>
      </c>
      <c r="IO148">
        <v>0</v>
      </c>
      <c r="IP148">
        <v>0</v>
      </c>
      <c r="IQ148">
        <v>0</v>
      </c>
      <c r="IS148">
        <v>0</v>
      </c>
      <c r="IT148">
        <v>0</v>
      </c>
      <c r="IU148">
        <v>0</v>
      </c>
      <c r="IV148">
        <v>0</v>
      </c>
      <c r="IW148">
        <v>14.51</v>
      </c>
      <c r="IX148">
        <v>3.6274999999999999</v>
      </c>
      <c r="IZ148">
        <v>14.51</v>
      </c>
      <c r="JA148">
        <v>0</v>
      </c>
      <c r="JB148">
        <v>0</v>
      </c>
      <c r="JD148">
        <v>0</v>
      </c>
      <c r="JE148">
        <v>0</v>
      </c>
      <c r="JF148">
        <v>0</v>
      </c>
      <c r="JH148">
        <v>0</v>
      </c>
      <c r="JI148">
        <v>0</v>
      </c>
      <c r="JJ148">
        <v>68.767499999999998</v>
      </c>
      <c r="JL148" t="s">
        <v>883</v>
      </c>
      <c r="JM148">
        <v>0</v>
      </c>
      <c r="JN148">
        <v>0</v>
      </c>
      <c r="JO148">
        <v>0</v>
      </c>
      <c r="JP148">
        <v>0</v>
      </c>
      <c r="JQ148">
        <v>0</v>
      </c>
      <c r="JR148">
        <v>43954.6104003125</v>
      </c>
      <c r="JS148">
        <v>1</v>
      </c>
      <c r="JT148">
        <v>3</v>
      </c>
    </row>
    <row r="149" spans="1:280" x14ac:dyDescent="0.25">
      <c r="A149">
        <v>2059</v>
      </c>
      <c r="B149">
        <v>2059</v>
      </c>
      <c r="C149" t="s">
        <v>250</v>
      </c>
      <c r="D149" t="s">
        <v>251</v>
      </c>
      <c r="E149" t="s">
        <v>252</v>
      </c>
      <c r="G149">
        <v>2058</v>
      </c>
      <c r="H149">
        <v>2650000</v>
      </c>
      <c r="I149">
        <v>360000</v>
      </c>
      <c r="J149">
        <v>0</v>
      </c>
      <c r="K149">
        <v>0</v>
      </c>
      <c r="L149">
        <v>0</v>
      </c>
      <c r="M149">
        <v>0</v>
      </c>
      <c r="N149">
        <v>93000</v>
      </c>
      <c r="O149">
        <v>0</v>
      </c>
      <c r="P149">
        <v>12.44</v>
      </c>
      <c r="Q149">
        <v>300000</v>
      </c>
      <c r="R149">
        <v>749.6</v>
      </c>
      <c r="S149">
        <v>749.6</v>
      </c>
      <c r="T149">
        <v>749.6</v>
      </c>
      <c r="U149">
        <v>0</v>
      </c>
      <c r="V149" t="s">
        <v>875</v>
      </c>
      <c r="W149">
        <v>749.6</v>
      </c>
      <c r="X149">
        <v>749.6</v>
      </c>
      <c r="Y149">
        <v>749.6</v>
      </c>
      <c r="Z149">
        <v>0</v>
      </c>
      <c r="AA149">
        <v>92</v>
      </c>
      <c r="AB149">
        <v>82.456000000000003</v>
      </c>
      <c r="AC149">
        <v>1.3</v>
      </c>
      <c r="AD149">
        <v>38</v>
      </c>
      <c r="AE149">
        <v>19</v>
      </c>
      <c r="AF149">
        <v>38</v>
      </c>
      <c r="AG149">
        <v>38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14</v>
      </c>
      <c r="AT149">
        <v>3.5</v>
      </c>
      <c r="AU149">
        <v>146</v>
      </c>
      <c r="AV149">
        <v>36.5</v>
      </c>
      <c r="AW149">
        <v>146</v>
      </c>
      <c r="AX149">
        <v>146</v>
      </c>
      <c r="AY149">
        <v>0</v>
      </c>
      <c r="AZ149">
        <v>39.64</v>
      </c>
      <c r="BA149">
        <v>39.64</v>
      </c>
      <c r="BB149">
        <v>39.64</v>
      </c>
      <c r="BC149">
        <v>0</v>
      </c>
      <c r="BD149">
        <v>78.89</v>
      </c>
      <c r="BE149">
        <v>78.89</v>
      </c>
      <c r="BF149">
        <v>78.89</v>
      </c>
      <c r="BG149">
        <v>0</v>
      </c>
      <c r="BH149">
        <v>986.04880000000003</v>
      </c>
      <c r="BI149">
        <v>1010.886</v>
      </c>
      <c r="BJ149">
        <v>986.04880000000003</v>
      </c>
      <c r="BK149">
        <v>1010.886</v>
      </c>
      <c r="BL149">
        <v>1010.886</v>
      </c>
      <c r="BM149">
        <v>1010.886</v>
      </c>
      <c r="BN149" t="s">
        <v>876</v>
      </c>
      <c r="BO149">
        <v>-7.0600000000000003E-4</v>
      </c>
      <c r="BP149">
        <v>0</v>
      </c>
      <c r="BQ149">
        <v>400.21</v>
      </c>
      <c r="BR149">
        <v>11</v>
      </c>
      <c r="BS149">
        <v>0.7</v>
      </c>
      <c r="BT149" t="s">
        <v>877</v>
      </c>
      <c r="BU149" t="s">
        <v>877</v>
      </c>
      <c r="BV149" t="s">
        <v>877</v>
      </c>
      <c r="BW149" t="s">
        <v>877</v>
      </c>
      <c r="BX149">
        <v>2058</v>
      </c>
      <c r="BY149">
        <v>2700000</v>
      </c>
      <c r="BZ149">
        <v>360000</v>
      </c>
      <c r="CA149">
        <v>0</v>
      </c>
      <c r="CB149">
        <v>0</v>
      </c>
      <c r="CC149">
        <v>0</v>
      </c>
      <c r="CD149">
        <v>0</v>
      </c>
      <c r="CE149">
        <v>95000</v>
      </c>
      <c r="CF149">
        <v>0</v>
      </c>
      <c r="CG149">
        <v>12.44</v>
      </c>
      <c r="CH149">
        <v>300000</v>
      </c>
      <c r="CI149">
        <v>726.58</v>
      </c>
      <c r="CJ149">
        <v>726.58</v>
      </c>
      <c r="CK149">
        <v>726.58</v>
      </c>
      <c r="CL149">
        <v>0</v>
      </c>
      <c r="CM149">
        <v>0</v>
      </c>
      <c r="CN149" t="s">
        <v>878</v>
      </c>
      <c r="CO149">
        <v>726.58</v>
      </c>
      <c r="CP149">
        <v>726.58</v>
      </c>
      <c r="CQ149">
        <v>726.58</v>
      </c>
      <c r="CR149">
        <v>0</v>
      </c>
      <c r="CS149">
        <v>92</v>
      </c>
      <c r="CT149">
        <v>79.9238</v>
      </c>
      <c r="CU149">
        <v>1.3</v>
      </c>
      <c r="CV149">
        <v>39.43</v>
      </c>
      <c r="CW149">
        <v>19.715</v>
      </c>
      <c r="CX149">
        <v>39.43</v>
      </c>
      <c r="CY149">
        <v>39.43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14</v>
      </c>
      <c r="DL149">
        <v>3.5</v>
      </c>
      <c r="DM149">
        <v>146</v>
      </c>
      <c r="DN149">
        <v>36.5</v>
      </c>
      <c r="DO149">
        <v>146</v>
      </c>
      <c r="DP149">
        <v>146</v>
      </c>
      <c r="DQ149">
        <v>0</v>
      </c>
      <c r="DR149">
        <v>39.64</v>
      </c>
      <c r="DS149">
        <v>39.64</v>
      </c>
      <c r="DT149">
        <v>39.64</v>
      </c>
      <c r="DU149">
        <v>0</v>
      </c>
      <c r="DV149">
        <v>78.89</v>
      </c>
      <c r="DW149">
        <v>78.89</v>
      </c>
      <c r="DX149">
        <v>78.89</v>
      </c>
      <c r="DY149">
        <v>0</v>
      </c>
      <c r="DZ149">
        <v>995.51210000000003</v>
      </c>
      <c r="EA149">
        <v>986.04880000000003</v>
      </c>
      <c r="EB149">
        <v>995.51210000000003</v>
      </c>
      <c r="EC149">
        <v>986.04880000000003</v>
      </c>
      <c r="ED149">
        <v>995.51210000000003</v>
      </c>
      <c r="EE149">
        <v>995.51210000000003</v>
      </c>
      <c r="EF149" t="s">
        <v>879</v>
      </c>
      <c r="EG149">
        <v>-3.7060000000000001E-3</v>
      </c>
      <c r="EH149">
        <v>0</v>
      </c>
      <c r="EI149">
        <v>411.36</v>
      </c>
      <c r="EJ149">
        <v>15</v>
      </c>
      <c r="EK149">
        <v>0.7</v>
      </c>
      <c r="EL149" t="s">
        <v>877</v>
      </c>
      <c r="EM149" t="s">
        <v>877</v>
      </c>
      <c r="EN149" t="s">
        <v>877</v>
      </c>
      <c r="EO149" t="s">
        <v>877</v>
      </c>
      <c r="EP149">
        <v>2058</v>
      </c>
      <c r="EQ149">
        <v>2765751</v>
      </c>
      <c r="ER149" s="22">
        <v>383046</v>
      </c>
      <c r="ES149">
        <v>56162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12.44</v>
      </c>
      <c r="EZ149">
        <v>396642</v>
      </c>
      <c r="FA149">
        <v>734.61</v>
      </c>
      <c r="FB149">
        <v>734.61</v>
      </c>
      <c r="FC149">
        <v>734.61</v>
      </c>
      <c r="FD149">
        <v>0</v>
      </c>
      <c r="FE149">
        <v>0</v>
      </c>
      <c r="FF149" t="s">
        <v>880</v>
      </c>
      <c r="FG149">
        <v>734.61</v>
      </c>
      <c r="FH149">
        <v>734.61</v>
      </c>
      <c r="FI149">
        <v>734.61</v>
      </c>
      <c r="FJ149">
        <v>0</v>
      </c>
      <c r="FK149">
        <v>95</v>
      </c>
      <c r="FL149">
        <v>80.807100000000005</v>
      </c>
      <c r="FM149">
        <v>1.3</v>
      </c>
      <c r="FN149">
        <v>34.03</v>
      </c>
      <c r="FO149">
        <v>17.015000000000001</v>
      </c>
      <c r="FP149">
        <v>34.03</v>
      </c>
      <c r="FQ149">
        <v>34.03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10</v>
      </c>
      <c r="GD149">
        <v>2.5</v>
      </c>
      <c r="GE149">
        <v>163</v>
      </c>
      <c r="GF149">
        <v>40.75</v>
      </c>
      <c r="GG149">
        <v>163</v>
      </c>
      <c r="GH149">
        <v>163</v>
      </c>
      <c r="GI149">
        <v>0</v>
      </c>
      <c r="GJ149">
        <v>39.64</v>
      </c>
      <c r="GK149">
        <v>39.64</v>
      </c>
      <c r="GL149">
        <v>39.64</v>
      </c>
      <c r="GM149">
        <v>0</v>
      </c>
      <c r="GN149">
        <v>78.89</v>
      </c>
      <c r="GO149">
        <v>78.89</v>
      </c>
      <c r="GP149">
        <v>78.89</v>
      </c>
      <c r="GQ149">
        <v>0</v>
      </c>
      <c r="GR149">
        <v>1009.4764</v>
      </c>
      <c r="GS149">
        <v>995.51210000000003</v>
      </c>
      <c r="GT149">
        <v>1009.4764</v>
      </c>
      <c r="GU149">
        <v>995.51210000000003</v>
      </c>
      <c r="GV149">
        <v>1009.4764</v>
      </c>
      <c r="GW149">
        <v>1009.4764</v>
      </c>
      <c r="GX149" t="s">
        <v>881</v>
      </c>
      <c r="GY149">
        <v>-7.2810000000000001E-3</v>
      </c>
      <c r="GZ149">
        <v>0</v>
      </c>
      <c r="HA149">
        <v>539.94000000000005</v>
      </c>
      <c r="HB149">
        <v>30</v>
      </c>
      <c r="HC149">
        <v>0.7</v>
      </c>
      <c r="HD149" t="s">
        <v>877</v>
      </c>
      <c r="HE149" t="s">
        <v>877</v>
      </c>
      <c r="HF149" t="s">
        <v>877</v>
      </c>
      <c r="HG149" t="s">
        <v>877</v>
      </c>
      <c r="HH149">
        <v>2058</v>
      </c>
      <c r="HI149">
        <v>2975348</v>
      </c>
      <c r="HJ149">
        <v>331819</v>
      </c>
      <c r="HK149">
        <v>58131</v>
      </c>
      <c r="HL149">
        <v>0</v>
      </c>
      <c r="HM149">
        <v>0</v>
      </c>
      <c r="HN149">
        <v>0</v>
      </c>
      <c r="HO149">
        <v>0</v>
      </c>
      <c r="HP149">
        <v>0</v>
      </c>
      <c r="HQ149">
        <v>12.69</v>
      </c>
      <c r="HR149">
        <v>363901</v>
      </c>
      <c r="HS149">
        <v>742.24</v>
      </c>
      <c r="HT149">
        <v>742.24</v>
      </c>
      <c r="HU149">
        <v>742.24</v>
      </c>
      <c r="HV149">
        <v>0</v>
      </c>
      <c r="HW149">
        <v>0</v>
      </c>
      <c r="HX149" t="s">
        <v>882</v>
      </c>
      <c r="HY149">
        <v>742.24</v>
      </c>
      <c r="HZ149">
        <v>742.24</v>
      </c>
      <c r="IA149">
        <v>742.24</v>
      </c>
      <c r="IB149">
        <v>0</v>
      </c>
      <c r="IC149">
        <v>106</v>
      </c>
      <c r="ID149">
        <v>81.6464</v>
      </c>
      <c r="IE149">
        <v>0.5</v>
      </c>
      <c r="IF149">
        <v>31.16</v>
      </c>
      <c r="IG149">
        <v>15.58</v>
      </c>
      <c r="IH149">
        <v>31.16</v>
      </c>
      <c r="II149">
        <v>31.16</v>
      </c>
      <c r="IJ149">
        <v>0</v>
      </c>
      <c r="IK149">
        <v>0</v>
      </c>
      <c r="IL149">
        <v>0</v>
      </c>
      <c r="IM149">
        <v>0</v>
      </c>
      <c r="IN149">
        <v>0</v>
      </c>
      <c r="IO149">
        <v>0</v>
      </c>
      <c r="IP149">
        <v>0</v>
      </c>
      <c r="IQ149">
        <v>0</v>
      </c>
      <c r="IR149">
        <v>0</v>
      </c>
      <c r="IS149">
        <v>0</v>
      </c>
      <c r="IT149">
        <v>0</v>
      </c>
      <c r="IU149">
        <v>11</v>
      </c>
      <c r="IV149">
        <v>2.75</v>
      </c>
      <c r="IW149">
        <v>186</v>
      </c>
      <c r="IX149">
        <v>46.5</v>
      </c>
      <c r="IY149">
        <v>186</v>
      </c>
      <c r="IZ149">
        <v>186</v>
      </c>
      <c r="JA149">
        <v>0</v>
      </c>
      <c r="JB149">
        <v>44.95</v>
      </c>
      <c r="JC149">
        <v>44.95</v>
      </c>
      <c r="JD149">
        <v>44.95</v>
      </c>
      <c r="JE149">
        <v>0</v>
      </c>
      <c r="JF149">
        <v>75.31</v>
      </c>
      <c r="JG149">
        <v>75.31</v>
      </c>
      <c r="JH149">
        <v>75.31</v>
      </c>
      <c r="JI149">
        <v>0</v>
      </c>
      <c r="JJ149">
        <v>1009.4764</v>
      </c>
      <c r="JK149">
        <v>1009.4764</v>
      </c>
      <c r="JL149" t="s">
        <v>883</v>
      </c>
      <c r="JM149">
        <v>-3.2420000000000001E-3</v>
      </c>
      <c r="JN149">
        <v>0</v>
      </c>
      <c r="JO149">
        <v>490.27</v>
      </c>
      <c r="JP149">
        <v>23</v>
      </c>
      <c r="JQ149">
        <v>0.7</v>
      </c>
      <c r="JR149">
        <v>43954.6104003125</v>
      </c>
      <c r="JS149">
        <v>1</v>
      </c>
      <c r="JT149">
        <v>2</v>
      </c>
    </row>
    <row r="150" spans="1:280" x14ac:dyDescent="0.25">
      <c r="A150">
        <v>2060</v>
      </c>
      <c r="B150">
        <v>2060</v>
      </c>
      <c r="C150" t="s">
        <v>253</v>
      </c>
      <c r="D150" t="s">
        <v>251</v>
      </c>
      <c r="E150" t="s">
        <v>254</v>
      </c>
      <c r="G150">
        <v>2058</v>
      </c>
      <c r="H150">
        <v>337500</v>
      </c>
      <c r="I150">
        <v>70000</v>
      </c>
      <c r="J150">
        <v>0</v>
      </c>
      <c r="K150">
        <v>21000</v>
      </c>
      <c r="L150">
        <v>0</v>
      </c>
      <c r="M150">
        <v>0</v>
      </c>
      <c r="N150">
        <v>20000</v>
      </c>
      <c r="O150">
        <v>0</v>
      </c>
      <c r="P150">
        <v>13.24</v>
      </c>
      <c r="Q150">
        <v>60000</v>
      </c>
      <c r="R150">
        <v>202</v>
      </c>
      <c r="S150">
        <v>202</v>
      </c>
      <c r="T150">
        <v>202</v>
      </c>
      <c r="U150">
        <v>0</v>
      </c>
      <c r="V150" t="s">
        <v>875</v>
      </c>
      <c r="W150">
        <v>202</v>
      </c>
      <c r="X150">
        <v>202</v>
      </c>
      <c r="Y150">
        <v>202</v>
      </c>
      <c r="Z150">
        <v>0</v>
      </c>
      <c r="AA150">
        <v>21</v>
      </c>
      <c r="AB150">
        <v>21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1</v>
      </c>
      <c r="AT150">
        <v>0.25</v>
      </c>
      <c r="AU150">
        <v>14</v>
      </c>
      <c r="AV150">
        <v>3.5</v>
      </c>
      <c r="AW150">
        <v>14</v>
      </c>
      <c r="AX150">
        <v>14</v>
      </c>
      <c r="AY150">
        <v>0</v>
      </c>
      <c r="AZ150">
        <v>0</v>
      </c>
      <c r="BA150">
        <v>59.34</v>
      </c>
      <c r="BB150">
        <v>0</v>
      </c>
      <c r="BC150">
        <v>59.34</v>
      </c>
      <c r="BD150">
        <v>0</v>
      </c>
      <c r="BE150">
        <v>50.46</v>
      </c>
      <c r="BF150">
        <v>0</v>
      </c>
      <c r="BG150">
        <v>50.46</v>
      </c>
      <c r="BH150">
        <v>22.47</v>
      </c>
      <c r="BI150">
        <v>226.75</v>
      </c>
      <c r="BJ150">
        <v>337.77</v>
      </c>
      <c r="BK150">
        <v>336.55</v>
      </c>
      <c r="BL150">
        <v>226.75</v>
      </c>
      <c r="BM150">
        <v>337.77</v>
      </c>
      <c r="BN150" t="s">
        <v>876</v>
      </c>
      <c r="BO150">
        <v>-1.1006E-2</v>
      </c>
      <c r="BP150">
        <v>0</v>
      </c>
      <c r="BQ150">
        <v>297.02999999999997</v>
      </c>
      <c r="BR150">
        <v>5</v>
      </c>
      <c r="BS150">
        <v>0.7</v>
      </c>
      <c r="BT150" t="s">
        <v>877</v>
      </c>
      <c r="BU150" t="s">
        <v>877</v>
      </c>
      <c r="BV150" t="s">
        <v>877</v>
      </c>
      <c r="BW150" t="s">
        <v>877</v>
      </c>
      <c r="BX150">
        <v>2058</v>
      </c>
      <c r="BY150">
        <v>337500</v>
      </c>
      <c r="BZ150">
        <v>70000</v>
      </c>
      <c r="CA150">
        <v>0</v>
      </c>
      <c r="CB150">
        <v>21000</v>
      </c>
      <c r="CC150">
        <v>0</v>
      </c>
      <c r="CD150">
        <v>0</v>
      </c>
      <c r="CE150">
        <v>20000</v>
      </c>
      <c r="CF150">
        <v>0</v>
      </c>
      <c r="CG150">
        <v>13.24</v>
      </c>
      <c r="CH150">
        <v>56000</v>
      </c>
      <c r="CI150">
        <v>0</v>
      </c>
      <c r="CJ150">
        <v>202</v>
      </c>
      <c r="CK150">
        <v>0</v>
      </c>
      <c r="CL150">
        <v>202</v>
      </c>
      <c r="CM150">
        <v>0</v>
      </c>
      <c r="CN150" t="s">
        <v>878</v>
      </c>
      <c r="CO150">
        <v>0</v>
      </c>
      <c r="CP150">
        <v>202</v>
      </c>
      <c r="CQ150">
        <v>0</v>
      </c>
      <c r="CR150">
        <v>202</v>
      </c>
      <c r="CS150">
        <v>24</v>
      </c>
      <c r="CT150">
        <v>22.22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1</v>
      </c>
      <c r="DL150">
        <v>0.25</v>
      </c>
      <c r="DM150">
        <v>0</v>
      </c>
      <c r="DN150">
        <v>0</v>
      </c>
      <c r="DO150">
        <v>14</v>
      </c>
      <c r="DP150">
        <v>0</v>
      </c>
      <c r="DQ150">
        <v>14</v>
      </c>
      <c r="DR150">
        <v>0</v>
      </c>
      <c r="DS150">
        <v>59.34</v>
      </c>
      <c r="DT150">
        <v>0</v>
      </c>
      <c r="DU150">
        <v>59.34</v>
      </c>
      <c r="DV150">
        <v>0</v>
      </c>
      <c r="DW150">
        <v>50.46</v>
      </c>
      <c r="DX150">
        <v>0</v>
      </c>
      <c r="DY150">
        <v>50.46</v>
      </c>
      <c r="DZ150">
        <v>20.587499999999999</v>
      </c>
      <c r="EA150">
        <v>22.47</v>
      </c>
      <c r="EB150">
        <v>338.67</v>
      </c>
      <c r="EC150">
        <v>337.77</v>
      </c>
      <c r="ED150">
        <v>22.47</v>
      </c>
      <c r="EE150">
        <v>338.67</v>
      </c>
      <c r="EF150" t="s">
        <v>879</v>
      </c>
      <c r="EG150">
        <v>-1.4404999999999999E-2</v>
      </c>
      <c r="EH150">
        <v>0</v>
      </c>
      <c r="EI150">
        <v>273.24</v>
      </c>
      <c r="EJ150">
        <v>4</v>
      </c>
      <c r="EK150">
        <v>0.7</v>
      </c>
      <c r="EL150" t="s">
        <v>877</v>
      </c>
      <c r="EM150" t="s">
        <v>877</v>
      </c>
      <c r="EN150" t="s">
        <v>877</v>
      </c>
      <c r="EO150" t="s">
        <v>877</v>
      </c>
      <c r="EP150">
        <v>2058</v>
      </c>
      <c r="EQ150">
        <v>369595</v>
      </c>
      <c r="ER150" s="22">
        <v>38782</v>
      </c>
      <c r="ES150">
        <v>10825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13.24</v>
      </c>
      <c r="EZ150">
        <v>64745</v>
      </c>
      <c r="FA150">
        <v>0</v>
      </c>
      <c r="FB150">
        <v>204.37</v>
      </c>
      <c r="FC150">
        <v>0</v>
      </c>
      <c r="FD150">
        <v>204.37</v>
      </c>
      <c r="FE150">
        <v>0</v>
      </c>
      <c r="FF150" t="s">
        <v>880</v>
      </c>
      <c r="FG150">
        <v>0</v>
      </c>
      <c r="FH150">
        <v>204.37</v>
      </c>
      <c r="FI150">
        <v>0</v>
      </c>
      <c r="FJ150">
        <v>204.37</v>
      </c>
      <c r="FK150">
        <v>20</v>
      </c>
      <c r="FL150">
        <v>20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2</v>
      </c>
      <c r="GD150">
        <v>0.5</v>
      </c>
      <c r="GE150">
        <v>0.35</v>
      </c>
      <c r="GF150">
        <v>8.7499999999999994E-2</v>
      </c>
      <c r="GG150">
        <v>16</v>
      </c>
      <c r="GH150">
        <v>0.35</v>
      </c>
      <c r="GI150">
        <v>15.65</v>
      </c>
      <c r="GJ150">
        <v>0</v>
      </c>
      <c r="GK150">
        <v>59.34</v>
      </c>
      <c r="GL150">
        <v>0</v>
      </c>
      <c r="GM150">
        <v>59.34</v>
      </c>
      <c r="GN150">
        <v>0</v>
      </c>
      <c r="GO150">
        <v>50.46</v>
      </c>
      <c r="GP150">
        <v>0</v>
      </c>
      <c r="GQ150">
        <v>50.46</v>
      </c>
      <c r="GR150">
        <v>23.5</v>
      </c>
      <c r="GS150">
        <v>20.587499999999999</v>
      </c>
      <c r="GT150">
        <v>351.19</v>
      </c>
      <c r="GU150">
        <v>338.67</v>
      </c>
      <c r="GV150">
        <v>23.5</v>
      </c>
      <c r="GW150">
        <v>351.19</v>
      </c>
      <c r="GX150" t="s">
        <v>881</v>
      </c>
      <c r="GY150">
        <v>-5.4359999999999999E-3</v>
      </c>
      <c r="GZ150">
        <v>0</v>
      </c>
      <c r="HA150">
        <v>316.8</v>
      </c>
      <c r="HB150">
        <v>6</v>
      </c>
      <c r="HC150">
        <v>0.7</v>
      </c>
      <c r="HD150" t="s">
        <v>877</v>
      </c>
      <c r="HE150" t="s">
        <v>877</v>
      </c>
      <c r="HF150" t="s">
        <v>877</v>
      </c>
      <c r="HG150" t="s">
        <v>877</v>
      </c>
      <c r="HH150">
        <v>2058</v>
      </c>
      <c r="HI150">
        <v>344804</v>
      </c>
      <c r="HJ150">
        <v>99320</v>
      </c>
      <c r="HK150">
        <v>17078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13.22</v>
      </c>
      <c r="HR150">
        <v>57388</v>
      </c>
      <c r="HS150">
        <v>0</v>
      </c>
      <c r="HT150">
        <v>216.17</v>
      </c>
      <c r="HU150">
        <v>0</v>
      </c>
      <c r="HV150">
        <v>216.17</v>
      </c>
      <c r="HW150">
        <v>0</v>
      </c>
      <c r="HX150" t="s">
        <v>882</v>
      </c>
      <c r="HY150">
        <v>0</v>
      </c>
      <c r="HZ150">
        <v>216.17</v>
      </c>
      <c r="IA150">
        <v>0</v>
      </c>
      <c r="IB150">
        <v>216.17</v>
      </c>
      <c r="IC150">
        <v>23</v>
      </c>
      <c r="ID150">
        <v>23</v>
      </c>
      <c r="IE150">
        <v>0</v>
      </c>
      <c r="IF150">
        <v>0</v>
      </c>
      <c r="IG150">
        <v>0</v>
      </c>
      <c r="IH150">
        <v>0</v>
      </c>
      <c r="II150">
        <v>0</v>
      </c>
      <c r="IJ150">
        <v>0</v>
      </c>
      <c r="IK150">
        <v>0</v>
      </c>
      <c r="IL150">
        <v>0</v>
      </c>
      <c r="IM150">
        <v>0</v>
      </c>
      <c r="IN150">
        <v>0</v>
      </c>
      <c r="IO150">
        <v>0</v>
      </c>
      <c r="IP150">
        <v>0</v>
      </c>
      <c r="IQ150">
        <v>0</v>
      </c>
      <c r="IR150">
        <v>0</v>
      </c>
      <c r="IS150">
        <v>0</v>
      </c>
      <c r="IT150">
        <v>0</v>
      </c>
      <c r="IU150">
        <v>2</v>
      </c>
      <c r="IV150">
        <v>0.5</v>
      </c>
      <c r="IW150">
        <v>0</v>
      </c>
      <c r="IX150">
        <v>0</v>
      </c>
      <c r="IY150">
        <v>17</v>
      </c>
      <c r="IZ150">
        <v>0</v>
      </c>
      <c r="JA150">
        <v>17</v>
      </c>
      <c r="JB150">
        <v>0</v>
      </c>
      <c r="JC150">
        <v>56.81</v>
      </c>
      <c r="JD150">
        <v>0</v>
      </c>
      <c r="JE150">
        <v>56.81</v>
      </c>
      <c r="JF150">
        <v>0</v>
      </c>
      <c r="JG150">
        <v>50.46</v>
      </c>
      <c r="JH150">
        <v>0</v>
      </c>
      <c r="JI150">
        <v>50.46</v>
      </c>
      <c r="JJ150">
        <v>23.5</v>
      </c>
      <c r="JK150">
        <v>351.19</v>
      </c>
      <c r="JL150" t="s">
        <v>883</v>
      </c>
      <c r="JM150">
        <v>-1.2375000000000001E-2</v>
      </c>
      <c r="JN150">
        <v>0</v>
      </c>
      <c r="JO150">
        <v>265.48</v>
      </c>
      <c r="JP150">
        <v>4</v>
      </c>
      <c r="JQ150">
        <v>0.7</v>
      </c>
      <c r="JR150">
        <v>43954.6104003125</v>
      </c>
      <c r="JS150">
        <v>1</v>
      </c>
      <c r="JT150">
        <v>2</v>
      </c>
    </row>
    <row r="151" spans="1:280" x14ac:dyDescent="0.25">
      <c r="A151">
        <v>3360</v>
      </c>
      <c r="B151">
        <v>2060</v>
      </c>
      <c r="D151" t="s">
        <v>251</v>
      </c>
      <c r="E151" t="s">
        <v>254</v>
      </c>
      <c r="F151" t="s">
        <v>939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T151">
        <v>0</v>
      </c>
      <c r="U151">
        <v>0</v>
      </c>
      <c r="V151" t="s">
        <v>875</v>
      </c>
      <c r="W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G151">
        <v>0</v>
      </c>
      <c r="AH151">
        <v>0</v>
      </c>
      <c r="AI151">
        <v>0</v>
      </c>
      <c r="AJ151">
        <v>0</v>
      </c>
      <c r="AL151">
        <v>0</v>
      </c>
      <c r="AM151">
        <v>0</v>
      </c>
      <c r="AN151">
        <v>0</v>
      </c>
      <c r="AO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X151">
        <v>0</v>
      </c>
      <c r="AY151">
        <v>0</v>
      </c>
      <c r="AZ151">
        <v>59.34</v>
      </c>
      <c r="BB151">
        <v>59.34</v>
      </c>
      <c r="BC151">
        <v>0</v>
      </c>
      <c r="BD151">
        <v>50.46</v>
      </c>
      <c r="BF151">
        <v>50.46</v>
      </c>
      <c r="BG151">
        <v>0</v>
      </c>
      <c r="BH151">
        <v>315.3</v>
      </c>
      <c r="BI151">
        <v>109.8</v>
      </c>
      <c r="BL151">
        <v>315.3</v>
      </c>
      <c r="BN151" t="s">
        <v>876</v>
      </c>
      <c r="BO151">
        <v>0</v>
      </c>
      <c r="BP151">
        <v>0</v>
      </c>
      <c r="BQ151">
        <v>0</v>
      </c>
      <c r="BR151">
        <v>0</v>
      </c>
      <c r="BS151">
        <v>0</v>
      </c>
      <c r="BT151" t="s">
        <v>877</v>
      </c>
      <c r="BU151" t="s">
        <v>877</v>
      </c>
      <c r="BV151" t="s">
        <v>877</v>
      </c>
      <c r="BW151" t="s">
        <v>877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202</v>
      </c>
      <c r="CK151">
        <v>202</v>
      </c>
      <c r="CL151">
        <v>0</v>
      </c>
      <c r="CM151">
        <v>0</v>
      </c>
      <c r="CN151" t="s">
        <v>878</v>
      </c>
      <c r="CO151">
        <v>202</v>
      </c>
      <c r="CQ151">
        <v>202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Y151">
        <v>0</v>
      </c>
      <c r="CZ151">
        <v>0</v>
      </c>
      <c r="DA151">
        <v>0</v>
      </c>
      <c r="DB151">
        <v>0</v>
      </c>
      <c r="DD151">
        <v>0</v>
      </c>
      <c r="DE151">
        <v>0</v>
      </c>
      <c r="DF151">
        <v>0</v>
      </c>
      <c r="DG151">
        <v>0</v>
      </c>
      <c r="DI151">
        <v>0</v>
      </c>
      <c r="DJ151">
        <v>0</v>
      </c>
      <c r="DK151">
        <v>0</v>
      </c>
      <c r="DL151">
        <v>0</v>
      </c>
      <c r="DM151">
        <v>14</v>
      </c>
      <c r="DN151">
        <v>3.5</v>
      </c>
      <c r="DP151">
        <v>14</v>
      </c>
      <c r="DQ151">
        <v>0</v>
      </c>
      <c r="DR151">
        <v>59.34</v>
      </c>
      <c r="DT151">
        <v>59.34</v>
      </c>
      <c r="DU151">
        <v>0</v>
      </c>
      <c r="DV151">
        <v>50.46</v>
      </c>
      <c r="DX151">
        <v>50.46</v>
      </c>
      <c r="DY151">
        <v>0</v>
      </c>
      <c r="DZ151">
        <v>318.08249999999998</v>
      </c>
      <c r="EA151">
        <v>315.3</v>
      </c>
      <c r="ED151">
        <v>318.08249999999998</v>
      </c>
      <c r="EF151" t="s">
        <v>879</v>
      </c>
      <c r="EG151">
        <v>-1.4404999999999999E-2</v>
      </c>
      <c r="EH151">
        <v>0</v>
      </c>
      <c r="EI151">
        <v>0</v>
      </c>
      <c r="EJ151">
        <v>0</v>
      </c>
      <c r="EK151">
        <v>0</v>
      </c>
      <c r="EL151" t="s">
        <v>877</v>
      </c>
      <c r="EM151" t="s">
        <v>877</v>
      </c>
      <c r="EN151" t="s">
        <v>877</v>
      </c>
      <c r="EO151" t="s">
        <v>877</v>
      </c>
      <c r="EQ151">
        <v>0</v>
      </c>
      <c r="ER151" s="22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204.37</v>
      </c>
      <c r="FC151">
        <v>204.37</v>
      </c>
      <c r="FD151">
        <v>0</v>
      </c>
      <c r="FE151">
        <v>0</v>
      </c>
      <c r="FF151" t="s">
        <v>880</v>
      </c>
      <c r="FG151">
        <v>204.37</v>
      </c>
      <c r="FI151">
        <v>204.37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Q151">
        <v>0</v>
      </c>
      <c r="FR151">
        <v>0</v>
      </c>
      <c r="FS151">
        <v>0</v>
      </c>
      <c r="FT151">
        <v>0</v>
      </c>
      <c r="FV151">
        <v>0</v>
      </c>
      <c r="FW151">
        <v>0</v>
      </c>
      <c r="FX151">
        <v>0</v>
      </c>
      <c r="FY151">
        <v>0</v>
      </c>
      <c r="GA151">
        <v>0</v>
      </c>
      <c r="GB151">
        <v>0</v>
      </c>
      <c r="GC151">
        <v>0</v>
      </c>
      <c r="GD151">
        <v>0</v>
      </c>
      <c r="GE151">
        <v>15.65</v>
      </c>
      <c r="GF151">
        <v>3.9125000000000001</v>
      </c>
      <c r="GH151">
        <v>15.65</v>
      </c>
      <c r="GI151">
        <v>0</v>
      </c>
      <c r="GJ151">
        <v>59.34</v>
      </c>
      <c r="GL151">
        <v>59.34</v>
      </c>
      <c r="GM151">
        <v>0</v>
      </c>
      <c r="GN151">
        <v>50.46</v>
      </c>
      <c r="GP151">
        <v>50.46</v>
      </c>
      <c r="GQ151">
        <v>0</v>
      </c>
      <c r="GR151">
        <v>327.69</v>
      </c>
      <c r="GS151">
        <v>318.08249999999998</v>
      </c>
      <c r="GV151">
        <v>327.69</v>
      </c>
      <c r="GX151" t="s">
        <v>881</v>
      </c>
      <c r="GY151">
        <v>0</v>
      </c>
      <c r="GZ151">
        <v>0</v>
      </c>
      <c r="HA151">
        <v>0</v>
      </c>
      <c r="HB151">
        <v>0</v>
      </c>
      <c r="HC151">
        <v>0</v>
      </c>
      <c r="HD151" t="s">
        <v>877</v>
      </c>
      <c r="HE151" t="s">
        <v>877</v>
      </c>
      <c r="HF151" t="s">
        <v>877</v>
      </c>
      <c r="HG151" t="s">
        <v>877</v>
      </c>
      <c r="HI151">
        <v>0</v>
      </c>
      <c r="HJ151">
        <v>0</v>
      </c>
      <c r="HK151">
        <v>0</v>
      </c>
      <c r="HL151">
        <v>0</v>
      </c>
      <c r="HM151">
        <v>0</v>
      </c>
      <c r="HN151">
        <v>0</v>
      </c>
      <c r="HO151">
        <v>0</v>
      </c>
      <c r="HP151">
        <v>0</v>
      </c>
      <c r="HQ151">
        <v>0</v>
      </c>
      <c r="HR151">
        <v>0</v>
      </c>
      <c r="HS151">
        <v>216.17</v>
      </c>
      <c r="HU151">
        <v>216.17</v>
      </c>
      <c r="HV151">
        <v>0</v>
      </c>
      <c r="HW151">
        <v>0</v>
      </c>
      <c r="HX151" t="s">
        <v>882</v>
      </c>
      <c r="HY151">
        <v>216.17</v>
      </c>
      <c r="IA151">
        <v>216.17</v>
      </c>
      <c r="IB151">
        <v>0</v>
      </c>
      <c r="IC151">
        <v>0</v>
      </c>
      <c r="ID151">
        <v>0</v>
      </c>
      <c r="IE151">
        <v>0</v>
      </c>
      <c r="IF151">
        <v>0</v>
      </c>
      <c r="IG151">
        <v>0</v>
      </c>
      <c r="II151">
        <v>0</v>
      </c>
      <c r="IJ151">
        <v>0</v>
      </c>
      <c r="IK151">
        <v>0</v>
      </c>
      <c r="IL151">
        <v>0</v>
      </c>
      <c r="IN151">
        <v>0</v>
      </c>
      <c r="IO151">
        <v>0</v>
      </c>
      <c r="IP151">
        <v>0</v>
      </c>
      <c r="IQ151">
        <v>0</v>
      </c>
      <c r="IS151">
        <v>0</v>
      </c>
      <c r="IT151">
        <v>0</v>
      </c>
      <c r="IU151">
        <v>0</v>
      </c>
      <c r="IV151">
        <v>0</v>
      </c>
      <c r="IW151">
        <v>17</v>
      </c>
      <c r="IX151">
        <v>4.25</v>
      </c>
      <c r="IZ151">
        <v>17</v>
      </c>
      <c r="JA151">
        <v>0</v>
      </c>
      <c r="JB151">
        <v>56.81</v>
      </c>
      <c r="JD151">
        <v>56.81</v>
      </c>
      <c r="JE151">
        <v>0</v>
      </c>
      <c r="JF151">
        <v>50.46</v>
      </c>
      <c r="JH151">
        <v>50.46</v>
      </c>
      <c r="JI151">
        <v>0</v>
      </c>
      <c r="JJ151">
        <v>327.69</v>
      </c>
      <c r="JL151" t="s">
        <v>883</v>
      </c>
      <c r="JM151">
        <v>0</v>
      </c>
      <c r="JN151">
        <v>0</v>
      </c>
      <c r="JO151">
        <v>0</v>
      </c>
      <c r="JP151">
        <v>0</v>
      </c>
      <c r="JQ151">
        <v>0</v>
      </c>
      <c r="JR151">
        <v>43954.6104003125</v>
      </c>
      <c r="JS151">
        <v>1</v>
      </c>
      <c r="JT151">
        <v>3</v>
      </c>
    </row>
    <row r="152" spans="1:280" x14ac:dyDescent="0.25">
      <c r="A152">
        <v>2061</v>
      </c>
      <c r="B152">
        <v>2061</v>
      </c>
      <c r="C152" t="s">
        <v>255</v>
      </c>
      <c r="D152" t="s">
        <v>251</v>
      </c>
      <c r="E152" t="s">
        <v>256</v>
      </c>
      <c r="G152">
        <v>2058</v>
      </c>
      <c r="H152">
        <v>940000</v>
      </c>
      <c r="I152">
        <v>109000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15.69</v>
      </c>
      <c r="Q152">
        <v>473600</v>
      </c>
      <c r="R152">
        <v>220</v>
      </c>
      <c r="S152">
        <v>220</v>
      </c>
      <c r="T152">
        <v>220</v>
      </c>
      <c r="U152">
        <v>0</v>
      </c>
      <c r="V152" t="s">
        <v>875</v>
      </c>
      <c r="W152">
        <v>220</v>
      </c>
      <c r="X152">
        <v>220</v>
      </c>
      <c r="Y152">
        <v>220</v>
      </c>
      <c r="Z152">
        <v>0</v>
      </c>
      <c r="AA152">
        <v>53</v>
      </c>
      <c r="AB152">
        <v>24.2</v>
      </c>
      <c r="AC152">
        <v>4.3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3</v>
      </c>
      <c r="AT152">
        <v>0.75</v>
      </c>
      <c r="AU152">
        <v>42.88</v>
      </c>
      <c r="AV152">
        <v>10.72</v>
      </c>
      <c r="AW152">
        <v>42.88</v>
      </c>
      <c r="AX152">
        <v>42.88</v>
      </c>
      <c r="AY152">
        <v>0</v>
      </c>
      <c r="AZ152">
        <v>70.16</v>
      </c>
      <c r="BA152">
        <v>70.16</v>
      </c>
      <c r="BB152">
        <v>70.16</v>
      </c>
      <c r="BC152">
        <v>0</v>
      </c>
      <c r="BD152">
        <v>63.56</v>
      </c>
      <c r="BE152">
        <v>63.56</v>
      </c>
      <c r="BF152">
        <v>63.56</v>
      </c>
      <c r="BG152">
        <v>0</v>
      </c>
      <c r="BH152">
        <v>396.17899999999997</v>
      </c>
      <c r="BI152">
        <v>393.69</v>
      </c>
      <c r="BJ152">
        <v>396.17899999999997</v>
      </c>
      <c r="BK152">
        <v>393.69</v>
      </c>
      <c r="BL152">
        <v>396.17899999999997</v>
      </c>
      <c r="BM152">
        <v>396.17899999999997</v>
      </c>
      <c r="BN152" t="s">
        <v>876</v>
      </c>
      <c r="BO152">
        <v>-1.841E-3</v>
      </c>
      <c r="BP152">
        <v>0</v>
      </c>
      <c r="BQ152">
        <v>2152.73</v>
      </c>
      <c r="BR152">
        <v>91</v>
      </c>
      <c r="BS152">
        <v>0.9</v>
      </c>
      <c r="BT152" t="s">
        <v>877</v>
      </c>
      <c r="BU152" t="s">
        <v>877</v>
      </c>
      <c r="BV152" t="s">
        <v>877</v>
      </c>
      <c r="BW152" t="s">
        <v>877</v>
      </c>
      <c r="BX152">
        <v>2058</v>
      </c>
      <c r="BY152">
        <v>915000</v>
      </c>
      <c r="BZ152">
        <v>109000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15.69</v>
      </c>
      <c r="CH152">
        <v>426000</v>
      </c>
      <c r="CI152">
        <v>222.15</v>
      </c>
      <c r="CJ152">
        <v>222.15</v>
      </c>
      <c r="CK152">
        <v>222.15</v>
      </c>
      <c r="CL152">
        <v>0</v>
      </c>
      <c r="CM152">
        <v>0</v>
      </c>
      <c r="CN152" t="s">
        <v>878</v>
      </c>
      <c r="CO152">
        <v>222.15</v>
      </c>
      <c r="CP152">
        <v>222.15</v>
      </c>
      <c r="CQ152">
        <v>222.15</v>
      </c>
      <c r="CR152">
        <v>0</v>
      </c>
      <c r="CS152">
        <v>53</v>
      </c>
      <c r="CT152">
        <v>24.436499999999999</v>
      </c>
      <c r="CU152">
        <v>4.3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3</v>
      </c>
      <c r="DL152">
        <v>0.75</v>
      </c>
      <c r="DM152">
        <v>43.29</v>
      </c>
      <c r="DN152">
        <v>10.8225</v>
      </c>
      <c r="DO152">
        <v>43.29</v>
      </c>
      <c r="DP152">
        <v>43.29</v>
      </c>
      <c r="DQ152">
        <v>0</v>
      </c>
      <c r="DR152">
        <v>70.16</v>
      </c>
      <c r="DS152">
        <v>70.16</v>
      </c>
      <c r="DT152">
        <v>70.16</v>
      </c>
      <c r="DU152">
        <v>0</v>
      </c>
      <c r="DV152">
        <v>63.56</v>
      </c>
      <c r="DW152">
        <v>63.56</v>
      </c>
      <c r="DX152">
        <v>63.56</v>
      </c>
      <c r="DY152">
        <v>0</v>
      </c>
      <c r="DZ152">
        <v>398.5274</v>
      </c>
      <c r="EA152">
        <v>396.17899999999997</v>
      </c>
      <c r="EB152">
        <v>398.5274</v>
      </c>
      <c r="EC152">
        <v>396.17899999999997</v>
      </c>
      <c r="ED152">
        <v>398.5274</v>
      </c>
      <c r="EE152">
        <v>398.5274</v>
      </c>
      <c r="EF152" t="s">
        <v>879</v>
      </c>
      <c r="EG152">
        <v>-6.9059999999999998E-3</v>
      </c>
      <c r="EH152">
        <v>0</v>
      </c>
      <c r="EI152">
        <v>1904.42</v>
      </c>
      <c r="EJ152">
        <v>91</v>
      </c>
      <c r="EK152">
        <v>0.9</v>
      </c>
      <c r="EL152" t="s">
        <v>877</v>
      </c>
      <c r="EM152" t="s">
        <v>877</v>
      </c>
      <c r="EN152" t="s">
        <v>877</v>
      </c>
      <c r="EO152" t="s">
        <v>877</v>
      </c>
      <c r="EP152">
        <v>2058</v>
      </c>
      <c r="EQ152">
        <v>904086</v>
      </c>
      <c r="ER152" s="22">
        <v>109322</v>
      </c>
      <c r="ES152">
        <v>17247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15.69</v>
      </c>
      <c r="EZ152">
        <v>381175</v>
      </c>
      <c r="FA152">
        <v>224.59</v>
      </c>
      <c r="FB152">
        <v>224.59</v>
      </c>
      <c r="FC152">
        <v>224.59</v>
      </c>
      <c r="FD152">
        <v>0</v>
      </c>
      <c r="FE152">
        <v>0</v>
      </c>
      <c r="FF152" t="s">
        <v>880</v>
      </c>
      <c r="FG152">
        <v>224.59</v>
      </c>
      <c r="FH152">
        <v>224.59</v>
      </c>
      <c r="FI152">
        <v>224.59</v>
      </c>
      <c r="FJ152">
        <v>0</v>
      </c>
      <c r="FK152">
        <v>47</v>
      </c>
      <c r="FL152">
        <v>24.704899999999999</v>
      </c>
      <c r="FM152">
        <v>4.3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5</v>
      </c>
      <c r="GD152">
        <v>1.25</v>
      </c>
      <c r="GE152">
        <v>39.85</v>
      </c>
      <c r="GF152">
        <v>9.9625000000000004</v>
      </c>
      <c r="GG152">
        <v>39.85</v>
      </c>
      <c r="GH152">
        <v>39.85</v>
      </c>
      <c r="GI152">
        <v>0</v>
      </c>
      <c r="GJ152">
        <v>70.16</v>
      </c>
      <c r="GK152">
        <v>70.16</v>
      </c>
      <c r="GL152">
        <v>70.16</v>
      </c>
      <c r="GM152">
        <v>0</v>
      </c>
      <c r="GN152">
        <v>63.56</v>
      </c>
      <c r="GO152">
        <v>63.56</v>
      </c>
      <c r="GP152">
        <v>63.56</v>
      </c>
      <c r="GQ152">
        <v>0</v>
      </c>
      <c r="GR152">
        <v>373.87939999999998</v>
      </c>
      <c r="GS152">
        <v>398.5274</v>
      </c>
      <c r="GT152">
        <v>373.87939999999998</v>
      </c>
      <c r="GU152">
        <v>398.5274</v>
      </c>
      <c r="GV152">
        <v>398.5274</v>
      </c>
      <c r="GW152">
        <v>398.5274</v>
      </c>
      <c r="GX152" t="s">
        <v>881</v>
      </c>
      <c r="GY152">
        <v>-9.8289999999999992E-3</v>
      </c>
      <c r="GZ152">
        <v>0</v>
      </c>
      <c r="HA152">
        <v>1697.2</v>
      </c>
      <c r="HB152">
        <v>89</v>
      </c>
      <c r="HC152">
        <v>0.8</v>
      </c>
      <c r="HD152" t="s">
        <v>877</v>
      </c>
      <c r="HE152" t="s">
        <v>877</v>
      </c>
      <c r="HF152" t="s">
        <v>877</v>
      </c>
      <c r="HG152" t="s">
        <v>877</v>
      </c>
      <c r="HH152">
        <v>2058</v>
      </c>
      <c r="HI152">
        <v>821338</v>
      </c>
      <c r="HJ152">
        <v>99487</v>
      </c>
      <c r="HK152">
        <v>15558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15.94</v>
      </c>
      <c r="HR152">
        <v>376062</v>
      </c>
      <c r="HS152">
        <v>211.04</v>
      </c>
      <c r="HT152">
        <v>211.04</v>
      </c>
      <c r="HU152">
        <v>211.04</v>
      </c>
      <c r="HV152">
        <v>0</v>
      </c>
      <c r="HW152">
        <v>0</v>
      </c>
      <c r="HX152" t="s">
        <v>882</v>
      </c>
      <c r="HY152">
        <v>211.04</v>
      </c>
      <c r="HZ152">
        <v>211.04</v>
      </c>
      <c r="IA152">
        <v>211.04</v>
      </c>
      <c r="IB152">
        <v>0</v>
      </c>
      <c r="IC152">
        <v>47</v>
      </c>
      <c r="ID152">
        <v>23.214400000000001</v>
      </c>
      <c r="IE152">
        <v>5</v>
      </c>
      <c r="IF152">
        <v>0</v>
      </c>
      <c r="IG152">
        <v>0</v>
      </c>
      <c r="IH152">
        <v>0</v>
      </c>
      <c r="II152">
        <v>0</v>
      </c>
      <c r="IJ152">
        <v>0</v>
      </c>
      <c r="IK152">
        <v>0</v>
      </c>
      <c r="IL152">
        <v>0</v>
      </c>
      <c r="IM152">
        <v>0</v>
      </c>
      <c r="IN152">
        <v>0</v>
      </c>
      <c r="IO152">
        <v>0</v>
      </c>
      <c r="IP152">
        <v>0</v>
      </c>
      <c r="IQ152">
        <v>0</v>
      </c>
      <c r="IR152">
        <v>0</v>
      </c>
      <c r="IS152">
        <v>0</v>
      </c>
      <c r="IT152">
        <v>0</v>
      </c>
      <c r="IU152">
        <v>5</v>
      </c>
      <c r="IV152">
        <v>1.25</v>
      </c>
      <c r="IW152">
        <v>30.46</v>
      </c>
      <c r="IX152">
        <v>7.6150000000000002</v>
      </c>
      <c r="IY152">
        <v>30.46</v>
      </c>
      <c r="IZ152">
        <v>30.46</v>
      </c>
      <c r="JA152">
        <v>0</v>
      </c>
      <c r="JB152">
        <v>70.14</v>
      </c>
      <c r="JC152">
        <v>70.14</v>
      </c>
      <c r="JD152">
        <v>70.14</v>
      </c>
      <c r="JE152">
        <v>0</v>
      </c>
      <c r="JF152">
        <v>55.62</v>
      </c>
      <c r="JG152">
        <v>55.62</v>
      </c>
      <c r="JH152">
        <v>55.62</v>
      </c>
      <c r="JI152">
        <v>0</v>
      </c>
      <c r="JJ152">
        <v>373.87939999999998</v>
      </c>
      <c r="JK152">
        <v>373.87939999999998</v>
      </c>
      <c r="JL152" t="s">
        <v>883</v>
      </c>
      <c r="JM152">
        <v>-7.7079999999999996E-3</v>
      </c>
      <c r="JN152">
        <v>0</v>
      </c>
      <c r="JO152">
        <v>1781.95</v>
      </c>
      <c r="JP152">
        <v>89</v>
      </c>
      <c r="JQ152">
        <v>0.8</v>
      </c>
      <c r="JR152">
        <v>43954.6104003125</v>
      </c>
      <c r="JS152">
        <v>1</v>
      </c>
      <c r="JT152">
        <v>2</v>
      </c>
    </row>
    <row r="153" spans="1:280" x14ac:dyDescent="0.25">
      <c r="A153">
        <v>2062</v>
      </c>
      <c r="B153">
        <v>2062</v>
      </c>
      <c r="C153" t="s">
        <v>257</v>
      </c>
      <c r="D153" t="s">
        <v>251</v>
      </c>
      <c r="E153" t="s">
        <v>258</v>
      </c>
      <c r="G153">
        <v>2058</v>
      </c>
      <c r="H153">
        <v>46000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4250</v>
      </c>
      <c r="O153">
        <v>0</v>
      </c>
      <c r="P153">
        <v>10</v>
      </c>
      <c r="Q153">
        <v>85000</v>
      </c>
      <c r="R153">
        <v>5</v>
      </c>
      <c r="S153">
        <v>5</v>
      </c>
      <c r="T153">
        <v>5</v>
      </c>
      <c r="U153">
        <v>0</v>
      </c>
      <c r="V153" t="s">
        <v>875</v>
      </c>
      <c r="W153">
        <v>5</v>
      </c>
      <c r="X153">
        <v>5</v>
      </c>
      <c r="Y153">
        <v>5</v>
      </c>
      <c r="Z153">
        <v>0</v>
      </c>
      <c r="AA153">
        <v>1</v>
      </c>
      <c r="AB153">
        <v>0.55000000000000004</v>
      </c>
      <c r="AC153">
        <v>1.2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1.88</v>
      </c>
      <c r="AV153">
        <v>0.47</v>
      </c>
      <c r="AW153">
        <v>1.88</v>
      </c>
      <c r="AX153">
        <v>1.88</v>
      </c>
      <c r="AY153">
        <v>0</v>
      </c>
      <c r="AZ153">
        <v>25.54</v>
      </c>
      <c r="BA153">
        <v>25.54</v>
      </c>
      <c r="BB153">
        <v>25.54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38.379100000000001</v>
      </c>
      <c r="BI153">
        <v>32.76</v>
      </c>
      <c r="BJ153">
        <v>38.379100000000001</v>
      </c>
      <c r="BK153">
        <v>32.76</v>
      </c>
      <c r="BL153">
        <v>38.379100000000001</v>
      </c>
      <c r="BM153">
        <v>38.379100000000001</v>
      </c>
      <c r="BN153" t="s">
        <v>876</v>
      </c>
      <c r="BO153">
        <v>0</v>
      </c>
      <c r="BP153">
        <v>0</v>
      </c>
      <c r="BQ153">
        <v>17000</v>
      </c>
      <c r="BR153">
        <v>99</v>
      </c>
      <c r="BS153">
        <v>0.9</v>
      </c>
      <c r="BT153" t="s">
        <v>877</v>
      </c>
      <c r="BU153" t="s">
        <v>877</v>
      </c>
      <c r="BV153" t="s">
        <v>877</v>
      </c>
      <c r="BW153" t="s">
        <v>877</v>
      </c>
      <c r="BX153">
        <v>2058</v>
      </c>
      <c r="BY153">
        <v>44815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4250</v>
      </c>
      <c r="CF153">
        <v>0</v>
      </c>
      <c r="CG153">
        <v>10</v>
      </c>
      <c r="CH153">
        <v>90704</v>
      </c>
      <c r="CI153">
        <v>9.81</v>
      </c>
      <c r="CJ153">
        <v>9.81</v>
      </c>
      <c r="CK153">
        <v>9.81</v>
      </c>
      <c r="CL153">
        <v>0</v>
      </c>
      <c r="CM153">
        <v>0</v>
      </c>
      <c r="CN153" t="s">
        <v>878</v>
      </c>
      <c r="CO153">
        <v>9.81</v>
      </c>
      <c r="CP153">
        <v>9.81</v>
      </c>
      <c r="CQ153">
        <v>9.81</v>
      </c>
      <c r="CR153">
        <v>0</v>
      </c>
      <c r="CS153">
        <v>4</v>
      </c>
      <c r="CT153">
        <v>1.0790999999999999</v>
      </c>
      <c r="CU153">
        <v>1.2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3</v>
      </c>
      <c r="DN153">
        <v>0.75</v>
      </c>
      <c r="DO153">
        <v>3</v>
      </c>
      <c r="DP153">
        <v>3</v>
      </c>
      <c r="DQ153">
        <v>0</v>
      </c>
      <c r="DR153">
        <v>25.54</v>
      </c>
      <c r="DS153">
        <v>25.54</v>
      </c>
      <c r="DT153">
        <v>25.54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37.019100000000002</v>
      </c>
      <c r="EA153">
        <v>38.379100000000001</v>
      </c>
      <c r="EB153">
        <v>37.019100000000002</v>
      </c>
      <c r="EC153">
        <v>38.379100000000001</v>
      </c>
      <c r="ED153">
        <v>38.379100000000001</v>
      </c>
      <c r="EE153">
        <v>38.379100000000001</v>
      </c>
      <c r="EF153" t="s">
        <v>879</v>
      </c>
      <c r="EG153">
        <v>0</v>
      </c>
      <c r="EH153">
        <v>0</v>
      </c>
      <c r="EI153">
        <v>9246.08</v>
      </c>
      <c r="EJ153">
        <v>99</v>
      </c>
      <c r="EK153">
        <v>0.9</v>
      </c>
      <c r="EL153" t="s">
        <v>877</v>
      </c>
      <c r="EM153" t="s">
        <v>877</v>
      </c>
      <c r="EN153" t="s">
        <v>877</v>
      </c>
      <c r="EO153" t="s">
        <v>877</v>
      </c>
      <c r="EP153">
        <v>2058</v>
      </c>
      <c r="EQ153">
        <v>37445</v>
      </c>
      <c r="ER153" s="22">
        <v>4144</v>
      </c>
      <c r="ES153">
        <v>604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10</v>
      </c>
      <c r="EZ153">
        <v>63738</v>
      </c>
      <c r="FA153">
        <v>8.81</v>
      </c>
      <c r="FB153">
        <v>8.81</v>
      </c>
      <c r="FC153">
        <v>8.81</v>
      </c>
      <c r="FD153">
        <v>0</v>
      </c>
      <c r="FE153">
        <v>0</v>
      </c>
      <c r="FF153" t="s">
        <v>880</v>
      </c>
      <c r="FG153">
        <v>8.81</v>
      </c>
      <c r="FH153">
        <v>8.81</v>
      </c>
      <c r="FI153">
        <v>8.81</v>
      </c>
      <c r="FJ153">
        <v>0</v>
      </c>
      <c r="FK153">
        <v>5</v>
      </c>
      <c r="FL153">
        <v>0.96909999999999996</v>
      </c>
      <c r="FM153">
        <v>1.2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2</v>
      </c>
      <c r="GF153">
        <v>0.5</v>
      </c>
      <c r="GG153">
        <v>2</v>
      </c>
      <c r="GH153">
        <v>2</v>
      </c>
      <c r="GI153">
        <v>0</v>
      </c>
      <c r="GJ153">
        <v>25.54</v>
      </c>
      <c r="GK153">
        <v>25.54</v>
      </c>
      <c r="GL153">
        <v>25.54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35.32</v>
      </c>
      <c r="GS153">
        <v>37.019100000000002</v>
      </c>
      <c r="GT153">
        <v>35.32</v>
      </c>
      <c r="GU153">
        <v>37.019100000000002</v>
      </c>
      <c r="GV153">
        <v>37.019100000000002</v>
      </c>
      <c r="GW153">
        <v>37.019100000000002</v>
      </c>
      <c r="GX153" t="s">
        <v>881</v>
      </c>
      <c r="GY153">
        <v>-0.10682</v>
      </c>
      <c r="GZ153">
        <v>0</v>
      </c>
      <c r="HA153">
        <v>7234.73</v>
      </c>
      <c r="HB153">
        <v>98</v>
      </c>
      <c r="HC153">
        <v>0.9</v>
      </c>
      <c r="HD153" t="s">
        <v>877</v>
      </c>
      <c r="HE153" t="s">
        <v>877</v>
      </c>
      <c r="HF153" t="s">
        <v>877</v>
      </c>
      <c r="HG153" t="s">
        <v>877</v>
      </c>
      <c r="HH153">
        <v>2058</v>
      </c>
      <c r="HI153">
        <v>39506</v>
      </c>
      <c r="HJ153">
        <v>3539</v>
      </c>
      <c r="HK153">
        <v>619</v>
      </c>
      <c r="HL153">
        <v>0</v>
      </c>
      <c r="HM153">
        <v>0</v>
      </c>
      <c r="HN153">
        <v>0</v>
      </c>
      <c r="HO153">
        <v>0</v>
      </c>
      <c r="HP153">
        <v>0</v>
      </c>
      <c r="HQ153">
        <v>9</v>
      </c>
      <c r="HR153">
        <v>62360</v>
      </c>
      <c r="HS153">
        <v>8</v>
      </c>
      <c r="HT153">
        <v>8</v>
      </c>
      <c r="HU153">
        <v>8</v>
      </c>
      <c r="HV153">
        <v>0</v>
      </c>
      <c r="HW153">
        <v>0</v>
      </c>
      <c r="HX153" t="s">
        <v>882</v>
      </c>
      <c r="HY153">
        <v>8</v>
      </c>
      <c r="HZ153">
        <v>8</v>
      </c>
      <c r="IA153">
        <v>8</v>
      </c>
      <c r="IB153">
        <v>0</v>
      </c>
      <c r="IC153">
        <v>4</v>
      </c>
      <c r="ID153">
        <v>0.88</v>
      </c>
      <c r="IE153">
        <v>0.4</v>
      </c>
      <c r="IF153">
        <v>0</v>
      </c>
      <c r="IG153">
        <v>0</v>
      </c>
      <c r="IH153">
        <v>0</v>
      </c>
      <c r="II153">
        <v>0</v>
      </c>
      <c r="IJ153">
        <v>0</v>
      </c>
      <c r="IK153">
        <v>0</v>
      </c>
      <c r="IL153">
        <v>0</v>
      </c>
      <c r="IM153">
        <v>0</v>
      </c>
      <c r="IN153">
        <v>0</v>
      </c>
      <c r="IO153">
        <v>0</v>
      </c>
      <c r="IP153">
        <v>0</v>
      </c>
      <c r="IQ153">
        <v>0</v>
      </c>
      <c r="IR153">
        <v>0</v>
      </c>
      <c r="IS153">
        <v>0</v>
      </c>
      <c r="IT153">
        <v>0</v>
      </c>
      <c r="IU153">
        <v>1</v>
      </c>
      <c r="IV153">
        <v>0.25</v>
      </c>
      <c r="IW153">
        <v>1</v>
      </c>
      <c r="IX153">
        <v>0.25</v>
      </c>
      <c r="IY153">
        <v>1</v>
      </c>
      <c r="IZ153">
        <v>1</v>
      </c>
      <c r="JA153">
        <v>0</v>
      </c>
      <c r="JB153">
        <v>25.54</v>
      </c>
      <c r="JC153">
        <v>25.54</v>
      </c>
      <c r="JD153">
        <v>25.54</v>
      </c>
      <c r="JE153">
        <v>0</v>
      </c>
      <c r="JF153">
        <v>0</v>
      </c>
      <c r="JG153">
        <v>0</v>
      </c>
      <c r="JH153">
        <v>0</v>
      </c>
      <c r="JI153">
        <v>0</v>
      </c>
      <c r="JJ153">
        <v>35.32</v>
      </c>
      <c r="JK153">
        <v>35.32</v>
      </c>
      <c r="JL153" t="s">
        <v>883</v>
      </c>
      <c r="JM153">
        <v>0</v>
      </c>
      <c r="JN153">
        <v>0</v>
      </c>
      <c r="JO153">
        <v>7795</v>
      </c>
      <c r="JP153">
        <v>98</v>
      </c>
      <c r="JQ153">
        <v>0.9</v>
      </c>
      <c r="JR153">
        <v>43954.6104003125</v>
      </c>
      <c r="JS153">
        <v>1</v>
      </c>
      <c r="JT153">
        <v>2</v>
      </c>
    </row>
    <row r="154" spans="1:280" x14ac:dyDescent="0.25">
      <c r="A154">
        <v>2063</v>
      </c>
      <c r="B154">
        <v>2063</v>
      </c>
      <c r="C154" t="s">
        <v>259</v>
      </c>
      <c r="D154" t="s">
        <v>251</v>
      </c>
      <c r="E154" t="s">
        <v>260</v>
      </c>
      <c r="G154">
        <v>2058</v>
      </c>
      <c r="H154">
        <v>210000</v>
      </c>
      <c r="I154">
        <v>4000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2</v>
      </c>
      <c r="Q154">
        <v>43000</v>
      </c>
      <c r="R154">
        <v>16</v>
      </c>
      <c r="S154">
        <v>16</v>
      </c>
      <c r="T154">
        <v>16</v>
      </c>
      <c r="U154">
        <v>0</v>
      </c>
      <c r="V154" t="s">
        <v>875</v>
      </c>
      <c r="W154">
        <v>16</v>
      </c>
      <c r="X154">
        <v>16</v>
      </c>
      <c r="Y154">
        <v>16</v>
      </c>
      <c r="Z154">
        <v>0</v>
      </c>
      <c r="AA154">
        <v>3</v>
      </c>
      <c r="AB154">
        <v>1.76</v>
      </c>
      <c r="AC154">
        <v>0.5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2</v>
      </c>
      <c r="AV154">
        <v>0.5</v>
      </c>
      <c r="AW154">
        <v>2</v>
      </c>
      <c r="AX154">
        <v>2</v>
      </c>
      <c r="AY154">
        <v>0</v>
      </c>
      <c r="AZ154">
        <v>23.29</v>
      </c>
      <c r="BA154">
        <v>23.29</v>
      </c>
      <c r="BB154">
        <v>23.29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37.030799999999999</v>
      </c>
      <c r="BI154">
        <v>42.05</v>
      </c>
      <c r="BJ154">
        <v>37.030799999999999</v>
      </c>
      <c r="BK154">
        <v>42.05</v>
      </c>
      <c r="BL154">
        <v>42.05</v>
      </c>
      <c r="BM154">
        <v>42.05</v>
      </c>
      <c r="BN154" t="s">
        <v>876</v>
      </c>
      <c r="BO154">
        <v>0</v>
      </c>
      <c r="BP154">
        <v>0</v>
      </c>
      <c r="BQ154">
        <v>2687.5</v>
      </c>
      <c r="BR154">
        <v>93</v>
      </c>
      <c r="BS154">
        <v>0.9</v>
      </c>
      <c r="BT154" t="s">
        <v>877</v>
      </c>
      <c r="BU154" t="s">
        <v>877</v>
      </c>
      <c r="BV154" t="s">
        <v>877</v>
      </c>
      <c r="BW154" t="s">
        <v>877</v>
      </c>
      <c r="BX154">
        <v>2058</v>
      </c>
      <c r="BY154">
        <v>203000</v>
      </c>
      <c r="BZ154">
        <v>3900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2</v>
      </c>
      <c r="CH154">
        <v>40000</v>
      </c>
      <c r="CI154">
        <v>11.53</v>
      </c>
      <c r="CJ154">
        <v>11.53</v>
      </c>
      <c r="CK154">
        <v>11.53</v>
      </c>
      <c r="CL154">
        <v>0</v>
      </c>
      <c r="CM154">
        <v>0</v>
      </c>
      <c r="CN154" t="s">
        <v>878</v>
      </c>
      <c r="CO154">
        <v>11.53</v>
      </c>
      <c r="CP154">
        <v>11.53</v>
      </c>
      <c r="CQ154">
        <v>11.53</v>
      </c>
      <c r="CR154">
        <v>0</v>
      </c>
      <c r="CS154">
        <v>3</v>
      </c>
      <c r="CT154">
        <v>1.2683</v>
      </c>
      <c r="CU154">
        <v>0.5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1.77</v>
      </c>
      <c r="DN154">
        <v>0.4425</v>
      </c>
      <c r="DO154">
        <v>1.77</v>
      </c>
      <c r="DP154">
        <v>1.77</v>
      </c>
      <c r="DQ154">
        <v>0</v>
      </c>
      <c r="DR154">
        <v>23.29</v>
      </c>
      <c r="DS154">
        <v>23.29</v>
      </c>
      <c r="DT154">
        <v>23.29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35.985700000000001</v>
      </c>
      <c r="EA154">
        <v>37.030799999999999</v>
      </c>
      <c r="EB154">
        <v>35.985700000000001</v>
      </c>
      <c r="EC154">
        <v>37.030799999999999</v>
      </c>
      <c r="ED154">
        <v>37.030799999999999</v>
      </c>
      <c r="EE154">
        <v>37.030799999999999</v>
      </c>
      <c r="EF154" t="s">
        <v>879</v>
      </c>
      <c r="EG154">
        <v>-3.6444999999999998E-2</v>
      </c>
      <c r="EH154">
        <v>0</v>
      </c>
      <c r="EI154">
        <v>3341.69</v>
      </c>
      <c r="EJ154">
        <v>95</v>
      </c>
      <c r="EK154">
        <v>0.9</v>
      </c>
      <c r="EL154" t="s">
        <v>877</v>
      </c>
      <c r="EM154" t="s">
        <v>877</v>
      </c>
      <c r="EN154" t="s">
        <v>877</v>
      </c>
      <c r="EO154" t="s">
        <v>877</v>
      </c>
      <c r="EP154">
        <v>2058</v>
      </c>
      <c r="EQ154">
        <v>207100</v>
      </c>
      <c r="ER154" s="22">
        <v>3972</v>
      </c>
      <c r="ES154">
        <v>627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2</v>
      </c>
      <c r="EZ154">
        <v>42927</v>
      </c>
      <c r="FA154">
        <v>10.62</v>
      </c>
      <c r="FB154">
        <v>10.62</v>
      </c>
      <c r="FC154">
        <v>10.62</v>
      </c>
      <c r="FD154">
        <v>0</v>
      </c>
      <c r="FE154">
        <v>0</v>
      </c>
      <c r="FF154" t="s">
        <v>880</v>
      </c>
      <c r="FG154">
        <v>10.62</v>
      </c>
      <c r="FH154">
        <v>10.62</v>
      </c>
      <c r="FI154">
        <v>10.62</v>
      </c>
      <c r="FJ154">
        <v>0</v>
      </c>
      <c r="FK154">
        <v>2</v>
      </c>
      <c r="FL154">
        <v>1.1681999999999999</v>
      </c>
      <c r="FM154">
        <v>0.5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1.63</v>
      </c>
      <c r="GF154">
        <v>0.40749999999999997</v>
      </c>
      <c r="GG154">
        <v>1.63</v>
      </c>
      <c r="GH154">
        <v>1.63</v>
      </c>
      <c r="GI154">
        <v>0</v>
      </c>
      <c r="GJ154">
        <v>23.29</v>
      </c>
      <c r="GK154">
        <v>23.29</v>
      </c>
      <c r="GL154">
        <v>23.29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32.957799999999999</v>
      </c>
      <c r="GS154">
        <v>35.985700000000001</v>
      </c>
      <c r="GT154">
        <v>32.957799999999999</v>
      </c>
      <c r="GU154">
        <v>35.985700000000001</v>
      </c>
      <c r="GV154">
        <v>35.985700000000001</v>
      </c>
      <c r="GW154">
        <v>35.985700000000001</v>
      </c>
      <c r="GX154" t="s">
        <v>881</v>
      </c>
      <c r="GY154">
        <v>-4.0819000000000001E-2</v>
      </c>
      <c r="GZ154">
        <v>0</v>
      </c>
      <c r="HA154">
        <v>4042.09</v>
      </c>
      <c r="HB154">
        <v>96</v>
      </c>
      <c r="HC154">
        <v>0.9</v>
      </c>
      <c r="HD154" t="s">
        <v>877</v>
      </c>
      <c r="HE154" t="s">
        <v>877</v>
      </c>
      <c r="HF154" t="s">
        <v>877</v>
      </c>
      <c r="HG154" t="s">
        <v>877</v>
      </c>
      <c r="HH154">
        <v>2058</v>
      </c>
      <c r="HI154">
        <v>232121</v>
      </c>
      <c r="HJ154">
        <v>3616</v>
      </c>
      <c r="HK154">
        <v>566</v>
      </c>
      <c r="HL154">
        <v>0</v>
      </c>
      <c r="HM154">
        <v>0</v>
      </c>
      <c r="HN154">
        <v>0</v>
      </c>
      <c r="HO154">
        <v>0</v>
      </c>
      <c r="HP154">
        <v>0</v>
      </c>
      <c r="HQ154">
        <v>10</v>
      </c>
      <c r="HR154">
        <v>33855</v>
      </c>
      <c r="HS154">
        <v>7.98</v>
      </c>
      <c r="HT154">
        <v>7.98</v>
      </c>
      <c r="HU154">
        <v>7.98</v>
      </c>
      <c r="HV154">
        <v>0</v>
      </c>
      <c r="HW154">
        <v>0</v>
      </c>
      <c r="HX154" t="s">
        <v>882</v>
      </c>
      <c r="HY154">
        <v>7.98</v>
      </c>
      <c r="HZ154">
        <v>7.98</v>
      </c>
      <c r="IA154">
        <v>7.98</v>
      </c>
      <c r="IB154">
        <v>0</v>
      </c>
      <c r="IC154">
        <v>1</v>
      </c>
      <c r="ID154">
        <v>0.87780000000000002</v>
      </c>
      <c r="IE154">
        <v>0.1</v>
      </c>
      <c r="IF154">
        <v>0</v>
      </c>
      <c r="IG154">
        <v>0</v>
      </c>
      <c r="IH154">
        <v>0</v>
      </c>
      <c r="II154">
        <v>0</v>
      </c>
      <c r="IJ154">
        <v>0</v>
      </c>
      <c r="IK154">
        <v>0</v>
      </c>
      <c r="IL154">
        <v>0</v>
      </c>
      <c r="IM154">
        <v>0</v>
      </c>
      <c r="IN154">
        <v>0</v>
      </c>
      <c r="IO154">
        <v>0</v>
      </c>
      <c r="IP154">
        <v>0</v>
      </c>
      <c r="IQ154">
        <v>0</v>
      </c>
      <c r="IR154">
        <v>0</v>
      </c>
      <c r="IS154">
        <v>0</v>
      </c>
      <c r="IT154">
        <v>0</v>
      </c>
      <c r="IU154">
        <v>1</v>
      </c>
      <c r="IV154">
        <v>0.25</v>
      </c>
      <c r="IW154">
        <v>1.84</v>
      </c>
      <c r="IX154">
        <v>0.46</v>
      </c>
      <c r="IY154">
        <v>1.84</v>
      </c>
      <c r="IZ154">
        <v>1.84</v>
      </c>
      <c r="JA154">
        <v>0</v>
      </c>
      <c r="JB154">
        <v>23.29</v>
      </c>
      <c r="JC154">
        <v>23.29</v>
      </c>
      <c r="JD154">
        <v>23.29</v>
      </c>
      <c r="JE154">
        <v>0</v>
      </c>
      <c r="JF154">
        <v>0</v>
      </c>
      <c r="JG154">
        <v>0</v>
      </c>
      <c r="JH154">
        <v>0</v>
      </c>
      <c r="JI154">
        <v>0</v>
      </c>
      <c r="JJ154">
        <v>32.957799999999999</v>
      </c>
      <c r="JK154">
        <v>32.957799999999999</v>
      </c>
      <c r="JL154" t="s">
        <v>883</v>
      </c>
      <c r="JM154">
        <v>-7.2401999999999994E-2</v>
      </c>
      <c r="JN154">
        <v>0</v>
      </c>
      <c r="JO154">
        <v>4242.4799999999996</v>
      </c>
      <c r="JP154">
        <v>95</v>
      </c>
      <c r="JQ154">
        <v>0.9</v>
      </c>
      <c r="JR154">
        <v>43954.6104003125</v>
      </c>
      <c r="JS154">
        <v>1</v>
      </c>
      <c r="JT154">
        <v>2</v>
      </c>
    </row>
    <row r="155" spans="1:280" x14ac:dyDescent="0.25">
      <c r="A155">
        <v>2081</v>
      </c>
      <c r="B155">
        <v>2081</v>
      </c>
      <c r="C155" t="s">
        <v>261</v>
      </c>
      <c r="D155" t="s">
        <v>262</v>
      </c>
      <c r="E155" t="s">
        <v>263</v>
      </c>
      <c r="G155">
        <v>2064</v>
      </c>
      <c r="H155">
        <v>3098680</v>
      </c>
      <c r="I155">
        <v>0</v>
      </c>
      <c r="J155">
        <v>0</v>
      </c>
      <c r="K155">
        <v>25000</v>
      </c>
      <c r="L155">
        <v>0</v>
      </c>
      <c r="M155">
        <v>0</v>
      </c>
      <c r="N155">
        <v>0</v>
      </c>
      <c r="O155">
        <v>0</v>
      </c>
      <c r="P155">
        <v>12.23</v>
      </c>
      <c r="Q155">
        <v>940000</v>
      </c>
      <c r="R155">
        <v>1010</v>
      </c>
      <c r="S155">
        <v>1010</v>
      </c>
      <c r="T155">
        <v>1010</v>
      </c>
      <c r="U155">
        <v>0</v>
      </c>
      <c r="V155" t="s">
        <v>875</v>
      </c>
      <c r="W155">
        <v>1010</v>
      </c>
      <c r="X155">
        <v>1010</v>
      </c>
      <c r="Y155">
        <v>1010</v>
      </c>
      <c r="Z155">
        <v>0</v>
      </c>
      <c r="AA155">
        <v>157</v>
      </c>
      <c r="AB155">
        <v>111.1</v>
      </c>
      <c r="AC155">
        <v>4.5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7</v>
      </c>
      <c r="AT155">
        <v>1.75</v>
      </c>
      <c r="AU155">
        <v>172</v>
      </c>
      <c r="AV155">
        <v>43</v>
      </c>
      <c r="AW155">
        <v>172</v>
      </c>
      <c r="AX155">
        <v>172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19.22</v>
      </c>
      <c r="BE155">
        <v>19.22</v>
      </c>
      <c r="BF155">
        <v>19.22</v>
      </c>
      <c r="BG155">
        <v>0</v>
      </c>
      <c r="BH155">
        <v>1209.106</v>
      </c>
      <c r="BI155">
        <v>1189.57</v>
      </c>
      <c r="BJ155">
        <v>1209.106</v>
      </c>
      <c r="BK155">
        <v>1189.57</v>
      </c>
      <c r="BL155">
        <v>1209.106</v>
      </c>
      <c r="BM155">
        <v>1209.106</v>
      </c>
      <c r="BN155" t="s">
        <v>876</v>
      </c>
      <c r="BO155">
        <v>0</v>
      </c>
      <c r="BP155">
        <v>0</v>
      </c>
      <c r="BQ155">
        <v>930.69</v>
      </c>
      <c r="BR155">
        <v>72</v>
      </c>
      <c r="BS155">
        <v>0.7</v>
      </c>
      <c r="BT155" t="s">
        <v>877</v>
      </c>
      <c r="BU155" t="s">
        <v>877</v>
      </c>
      <c r="BV155" t="s">
        <v>877</v>
      </c>
      <c r="BW155" t="s">
        <v>877</v>
      </c>
      <c r="BX155">
        <v>2064</v>
      </c>
      <c r="BY155">
        <v>2979500</v>
      </c>
      <c r="BZ155">
        <v>0</v>
      </c>
      <c r="CA155">
        <v>0</v>
      </c>
      <c r="CB155">
        <v>25000</v>
      </c>
      <c r="CC155">
        <v>0</v>
      </c>
      <c r="CD155">
        <v>0</v>
      </c>
      <c r="CE155">
        <v>0</v>
      </c>
      <c r="CF155">
        <v>0</v>
      </c>
      <c r="CG155">
        <v>12.23</v>
      </c>
      <c r="CH155">
        <v>520000</v>
      </c>
      <c r="CI155">
        <v>1027.5999999999999</v>
      </c>
      <c r="CJ155">
        <v>1027.5999999999999</v>
      </c>
      <c r="CK155">
        <v>1027.5999999999999</v>
      </c>
      <c r="CL155">
        <v>0</v>
      </c>
      <c r="CM155">
        <v>0</v>
      </c>
      <c r="CN155" t="s">
        <v>878</v>
      </c>
      <c r="CO155">
        <v>1027.5999999999999</v>
      </c>
      <c r="CP155">
        <v>1027.5999999999999</v>
      </c>
      <c r="CQ155">
        <v>1027.5999999999999</v>
      </c>
      <c r="CR155">
        <v>0</v>
      </c>
      <c r="CS155">
        <v>148</v>
      </c>
      <c r="CT155">
        <v>113.036</v>
      </c>
      <c r="CU155">
        <v>4.5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7</v>
      </c>
      <c r="DL155">
        <v>1.75</v>
      </c>
      <c r="DM155">
        <v>172</v>
      </c>
      <c r="DN155">
        <v>43</v>
      </c>
      <c r="DO155">
        <v>172</v>
      </c>
      <c r="DP155">
        <v>172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19.22</v>
      </c>
      <c r="DW155">
        <v>19.22</v>
      </c>
      <c r="DX155">
        <v>19.22</v>
      </c>
      <c r="DY155">
        <v>0</v>
      </c>
      <c r="DZ155">
        <v>1206.0762</v>
      </c>
      <c r="EA155">
        <v>1209.106</v>
      </c>
      <c r="EB155">
        <v>1206.0762</v>
      </c>
      <c r="EC155">
        <v>1209.106</v>
      </c>
      <c r="ED155">
        <v>1209.106</v>
      </c>
      <c r="EE155">
        <v>1209.106</v>
      </c>
      <c r="EF155" t="s">
        <v>879</v>
      </c>
      <c r="EG155">
        <v>-4.7080000000000004E-3</v>
      </c>
      <c r="EH155">
        <v>0</v>
      </c>
      <c r="EI155">
        <v>503.65</v>
      </c>
      <c r="EJ155">
        <v>25</v>
      </c>
      <c r="EK155">
        <v>0.7</v>
      </c>
      <c r="EL155" t="s">
        <v>877</v>
      </c>
      <c r="EM155" t="s">
        <v>877</v>
      </c>
      <c r="EN155" t="s">
        <v>877</v>
      </c>
      <c r="EO155" t="s">
        <v>877</v>
      </c>
      <c r="EP155">
        <v>2064</v>
      </c>
      <c r="EQ155">
        <v>2998171</v>
      </c>
      <c r="ER155" s="22">
        <v>0</v>
      </c>
      <c r="ES155">
        <v>115356</v>
      </c>
      <c r="ET155">
        <v>72537</v>
      </c>
      <c r="EU155">
        <v>0</v>
      </c>
      <c r="EV155">
        <v>0</v>
      </c>
      <c r="EW155">
        <v>0</v>
      </c>
      <c r="EX155">
        <v>0</v>
      </c>
      <c r="EY155">
        <v>12.23</v>
      </c>
      <c r="EZ155">
        <v>720679</v>
      </c>
      <c r="FA155">
        <v>1042.92</v>
      </c>
      <c r="FB155">
        <v>1042.92</v>
      </c>
      <c r="FC155">
        <v>1042.92</v>
      </c>
      <c r="FD155">
        <v>0</v>
      </c>
      <c r="FE155">
        <v>0</v>
      </c>
      <c r="FF155" t="s">
        <v>880</v>
      </c>
      <c r="FG155">
        <v>1042.92</v>
      </c>
      <c r="FH155">
        <v>1042.92</v>
      </c>
      <c r="FI155">
        <v>1042.92</v>
      </c>
      <c r="FJ155">
        <v>0</v>
      </c>
      <c r="FK155">
        <v>145</v>
      </c>
      <c r="FL155">
        <v>114.7212</v>
      </c>
      <c r="FM155">
        <v>4.5</v>
      </c>
      <c r="FN155">
        <v>0.43</v>
      </c>
      <c r="FO155">
        <v>0.215</v>
      </c>
      <c r="FP155">
        <v>0.43</v>
      </c>
      <c r="FQ155">
        <v>0.43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7</v>
      </c>
      <c r="GD155">
        <v>1.75</v>
      </c>
      <c r="GE155">
        <v>91</v>
      </c>
      <c r="GF155">
        <v>22.75</v>
      </c>
      <c r="GG155">
        <v>91</v>
      </c>
      <c r="GH155">
        <v>91</v>
      </c>
      <c r="GI155">
        <v>0</v>
      </c>
      <c r="GJ155">
        <v>0</v>
      </c>
      <c r="GK155">
        <v>0</v>
      </c>
      <c r="GL155">
        <v>0</v>
      </c>
      <c r="GM155">
        <v>0</v>
      </c>
      <c r="GN155">
        <v>19.22</v>
      </c>
      <c r="GO155">
        <v>19.22</v>
      </c>
      <c r="GP155">
        <v>19.22</v>
      </c>
      <c r="GQ155">
        <v>0</v>
      </c>
      <c r="GR155">
        <v>1173.4504999999999</v>
      </c>
      <c r="GS155">
        <v>1206.0762</v>
      </c>
      <c r="GT155">
        <v>1173.4504999999999</v>
      </c>
      <c r="GU155">
        <v>1206.0762</v>
      </c>
      <c r="GV155">
        <v>1206.0762</v>
      </c>
      <c r="GW155">
        <v>1206.0762</v>
      </c>
      <c r="GX155" t="s">
        <v>881</v>
      </c>
      <c r="GY155">
        <v>-1.0470999999999999E-2</v>
      </c>
      <c r="GZ155">
        <v>0</v>
      </c>
      <c r="HA155">
        <v>691.02</v>
      </c>
      <c r="HB155">
        <v>55</v>
      </c>
      <c r="HC155">
        <v>0.7</v>
      </c>
      <c r="HD155" t="s">
        <v>877</v>
      </c>
      <c r="HE155" t="s">
        <v>877</v>
      </c>
      <c r="HF155" t="s">
        <v>877</v>
      </c>
      <c r="HG155" t="s">
        <v>877</v>
      </c>
      <c r="HH155">
        <v>2064</v>
      </c>
      <c r="HI155">
        <v>2865180</v>
      </c>
      <c r="HJ155">
        <v>0</v>
      </c>
      <c r="HK155">
        <v>113108</v>
      </c>
      <c r="HL155">
        <v>59966</v>
      </c>
      <c r="HM155">
        <v>0</v>
      </c>
      <c r="HN155">
        <v>0</v>
      </c>
      <c r="HO155">
        <v>0</v>
      </c>
      <c r="HP155">
        <v>0</v>
      </c>
      <c r="HQ155">
        <v>11.51</v>
      </c>
      <c r="HR155">
        <v>710416</v>
      </c>
      <c r="HS155">
        <v>998.55</v>
      </c>
      <c r="HT155">
        <v>998.55</v>
      </c>
      <c r="HU155">
        <v>998.55</v>
      </c>
      <c r="HV155">
        <v>0</v>
      </c>
      <c r="HW155">
        <v>0</v>
      </c>
      <c r="HX155" t="s">
        <v>882</v>
      </c>
      <c r="HY155">
        <v>998.55</v>
      </c>
      <c r="HZ155">
        <v>998.55</v>
      </c>
      <c r="IA155">
        <v>998.55</v>
      </c>
      <c r="IB155">
        <v>0</v>
      </c>
      <c r="IC155">
        <v>143</v>
      </c>
      <c r="ID155">
        <v>109.84050000000001</v>
      </c>
      <c r="IE155">
        <v>5.6</v>
      </c>
      <c r="IF155">
        <v>0</v>
      </c>
      <c r="IG155">
        <v>0</v>
      </c>
      <c r="IH155">
        <v>0</v>
      </c>
      <c r="II155">
        <v>0</v>
      </c>
      <c r="IJ155">
        <v>0</v>
      </c>
      <c r="IK155">
        <v>0</v>
      </c>
      <c r="IL155">
        <v>0</v>
      </c>
      <c r="IM155">
        <v>0</v>
      </c>
      <c r="IN155">
        <v>0</v>
      </c>
      <c r="IO155">
        <v>0</v>
      </c>
      <c r="IP155">
        <v>0</v>
      </c>
      <c r="IQ155">
        <v>0</v>
      </c>
      <c r="IR155">
        <v>0</v>
      </c>
      <c r="IS155">
        <v>0</v>
      </c>
      <c r="IT155">
        <v>0</v>
      </c>
      <c r="IU155">
        <v>12</v>
      </c>
      <c r="IV155">
        <v>3</v>
      </c>
      <c r="IW155">
        <v>144</v>
      </c>
      <c r="IX155">
        <v>36</v>
      </c>
      <c r="IY155">
        <v>144</v>
      </c>
      <c r="IZ155">
        <v>144</v>
      </c>
      <c r="JA155">
        <v>0</v>
      </c>
      <c r="JB155">
        <v>0</v>
      </c>
      <c r="JC155">
        <v>0</v>
      </c>
      <c r="JD155">
        <v>0</v>
      </c>
      <c r="JE155">
        <v>0</v>
      </c>
      <c r="JF155">
        <v>20.46</v>
      </c>
      <c r="JG155">
        <v>20.46</v>
      </c>
      <c r="JH155">
        <v>20.46</v>
      </c>
      <c r="JI155">
        <v>0</v>
      </c>
      <c r="JJ155">
        <v>1173.4504999999999</v>
      </c>
      <c r="JK155">
        <v>1173.4504999999999</v>
      </c>
      <c r="JL155" t="s">
        <v>883</v>
      </c>
      <c r="JM155">
        <v>-2.879E-3</v>
      </c>
      <c r="JN155">
        <v>0</v>
      </c>
      <c r="JO155">
        <v>711.45</v>
      </c>
      <c r="JP155">
        <v>58</v>
      </c>
      <c r="JQ155">
        <v>0.7</v>
      </c>
      <c r="JR155">
        <v>43954.6104003125</v>
      </c>
      <c r="JS155">
        <v>1</v>
      </c>
      <c r="JT155">
        <v>2</v>
      </c>
    </row>
    <row r="156" spans="1:280" x14ac:dyDescent="0.25">
      <c r="A156">
        <v>2082</v>
      </c>
      <c r="B156">
        <v>2082</v>
      </c>
      <c r="C156" t="s">
        <v>264</v>
      </c>
      <c r="D156" t="s">
        <v>262</v>
      </c>
      <c r="E156" t="s">
        <v>265</v>
      </c>
      <c r="G156">
        <v>2064</v>
      </c>
      <c r="H156">
        <v>75810000</v>
      </c>
      <c r="I156">
        <v>0</v>
      </c>
      <c r="J156">
        <v>0</v>
      </c>
      <c r="K156">
        <v>250000</v>
      </c>
      <c r="L156">
        <v>0</v>
      </c>
      <c r="M156">
        <v>0</v>
      </c>
      <c r="N156">
        <v>0</v>
      </c>
      <c r="O156">
        <v>0</v>
      </c>
      <c r="P156">
        <v>12.1</v>
      </c>
      <c r="Q156">
        <v>8873629</v>
      </c>
      <c r="R156">
        <v>17240.8</v>
      </c>
      <c r="S156">
        <v>17240.8</v>
      </c>
      <c r="T156">
        <v>17240.8</v>
      </c>
      <c r="U156">
        <v>0</v>
      </c>
      <c r="V156" t="s">
        <v>875</v>
      </c>
      <c r="W156">
        <v>17240.8</v>
      </c>
      <c r="X156">
        <v>17240.8</v>
      </c>
      <c r="Y156">
        <v>17240.8</v>
      </c>
      <c r="Z156">
        <v>0</v>
      </c>
      <c r="AA156">
        <v>2347</v>
      </c>
      <c r="AB156">
        <v>1896.4880000000001</v>
      </c>
      <c r="AC156">
        <v>92.3</v>
      </c>
      <c r="AD156">
        <v>538</v>
      </c>
      <c r="AE156">
        <v>269</v>
      </c>
      <c r="AF156">
        <v>538</v>
      </c>
      <c r="AG156">
        <v>538</v>
      </c>
      <c r="AH156">
        <v>0</v>
      </c>
      <c r="AI156">
        <v>40</v>
      </c>
      <c r="AJ156">
        <v>40</v>
      </c>
      <c r="AK156">
        <v>40</v>
      </c>
      <c r="AL156">
        <v>40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144</v>
      </c>
      <c r="AT156">
        <v>36</v>
      </c>
      <c r="AU156">
        <v>2796.95</v>
      </c>
      <c r="AV156">
        <v>699.23749999999995</v>
      </c>
      <c r="AW156">
        <v>2796.95</v>
      </c>
      <c r="AX156">
        <v>2796.95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19205.809600000001</v>
      </c>
      <c r="BI156">
        <v>20273.825499999999</v>
      </c>
      <c r="BJ156">
        <v>20071.599600000001</v>
      </c>
      <c r="BK156">
        <v>20273.825499999999</v>
      </c>
      <c r="BL156">
        <v>20273.825499999999</v>
      </c>
      <c r="BM156">
        <v>20273.825499999999</v>
      </c>
      <c r="BN156" t="s">
        <v>876</v>
      </c>
      <c r="BO156">
        <v>-3.2320000000000001E-3</v>
      </c>
      <c r="BP156">
        <v>0</v>
      </c>
      <c r="BQ156">
        <v>514.69000000000005</v>
      </c>
      <c r="BR156">
        <v>24</v>
      </c>
      <c r="BS156">
        <v>0.7</v>
      </c>
      <c r="BT156" t="s">
        <v>877</v>
      </c>
      <c r="BU156" t="s">
        <v>877</v>
      </c>
      <c r="BV156" t="s">
        <v>877</v>
      </c>
      <c r="BW156" t="s">
        <v>877</v>
      </c>
      <c r="BX156">
        <v>2064</v>
      </c>
      <c r="BY156">
        <v>73611000</v>
      </c>
      <c r="BZ156">
        <v>0</v>
      </c>
      <c r="CA156">
        <v>0</v>
      </c>
      <c r="CB156">
        <v>250000</v>
      </c>
      <c r="CC156">
        <v>0</v>
      </c>
      <c r="CD156">
        <v>0</v>
      </c>
      <c r="CE156">
        <v>0</v>
      </c>
      <c r="CF156">
        <v>0</v>
      </c>
      <c r="CG156">
        <v>12.1</v>
      </c>
      <c r="CH156">
        <v>8665541</v>
      </c>
      <c r="CI156">
        <v>16264.1</v>
      </c>
      <c r="CJ156">
        <v>17095.11</v>
      </c>
      <c r="CK156">
        <v>16264.1</v>
      </c>
      <c r="CL156">
        <v>831.01</v>
      </c>
      <c r="CM156">
        <v>0</v>
      </c>
      <c r="CN156" t="s">
        <v>878</v>
      </c>
      <c r="CO156">
        <v>16264.1</v>
      </c>
      <c r="CP156">
        <v>17095.11</v>
      </c>
      <c r="CQ156">
        <v>16264.1</v>
      </c>
      <c r="CR156">
        <v>831.01</v>
      </c>
      <c r="CS156">
        <v>2270</v>
      </c>
      <c r="CT156">
        <v>1880.4621</v>
      </c>
      <c r="CU156">
        <v>92.3</v>
      </c>
      <c r="CV156">
        <v>519.07000000000005</v>
      </c>
      <c r="CW156">
        <v>259.53500000000003</v>
      </c>
      <c r="CX156">
        <v>520.86</v>
      </c>
      <c r="CY156">
        <v>519.07000000000005</v>
      </c>
      <c r="CZ156">
        <v>1.79</v>
      </c>
      <c r="DA156">
        <v>13.97</v>
      </c>
      <c r="DB156">
        <v>13.97</v>
      </c>
      <c r="DC156">
        <v>13.97</v>
      </c>
      <c r="DD156">
        <v>13.97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144</v>
      </c>
      <c r="DL156">
        <v>36</v>
      </c>
      <c r="DM156">
        <v>2637.77</v>
      </c>
      <c r="DN156">
        <v>659.4425</v>
      </c>
      <c r="DO156">
        <v>2773.31</v>
      </c>
      <c r="DP156">
        <v>2637.77</v>
      </c>
      <c r="DQ156">
        <v>135.54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18856.302</v>
      </c>
      <c r="EA156">
        <v>19205.809600000001</v>
      </c>
      <c r="EB156">
        <v>19724.267</v>
      </c>
      <c r="EC156">
        <v>20071.599600000001</v>
      </c>
      <c r="ED156">
        <v>19205.809600000001</v>
      </c>
      <c r="EE156">
        <v>20071.599600000001</v>
      </c>
      <c r="EF156" t="s">
        <v>879</v>
      </c>
      <c r="EG156">
        <v>-5.3540000000000003E-3</v>
      </c>
      <c r="EH156">
        <v>0</v>
      </c>
      <c r="EI156">
        <v>504.19</v>
      </c>
      <c r="EJ156">
        <v>26</v>
      </c>
      <c r="EK156">
        <v>0.7</v>
      </c>
      <c r="EL156" t="s">
        <v>877</v>
      </c>
      <c r="EM156" t="s">
        <v>877</v>
      </c>
      <c r="EN156" t="s">
        <v>877</v>
      </c>
      <c r="EO156" t="s">
        <v>877</v>
      </c>
      <c r="EP156">
        <v>2064</v>
      </c>
      <c r="EQ156">
        <v>73208065</v>
      </c>
      <c r="ER156" s="22">
        <v>692005</v>
      </c>
      <c r="ES156">
        <v>1971397</v>
      </c>
      <c r="ET156">
        <v>548096</v>
      </c>
      <c r="EU156">
        <v>0</v>
      </c>
      <c r="EV156">
        <v>0</v>
      </c>
      <c r="EW156">
        <v>0</v>
      </c>
      <c r="EX156">
        <v>0</v>
      </c>
      <c r="EY156">
        <v>12.1</v>
      </c>
      <c r="EZ156">
        <v>8902269</v>
      </c>
      <c r="FA156">
        <v>16068.74</v>
      </c>
      <c r="FB156">
        <v>16907.7</v>
      </c>
      <c r="FC156">
        <v>16068.74</v>
      </c>
      <c r="FD156">
        <v>838.96</v>
      </c>
      <c r="FE156">
        <v>0</v>
      </c>
      <c r="FF156" t="s">
        <v>880</v>
      </c>
      <c r="FG156">
        <v>16068.74</v>
      </c>
      <c r="FH156">
        <v>16907.7</v>
      </c>
      <c r="FI156">
        <v>16068.74</v>
      </c>
      <c r="FJ156">
        <v>838.96</v>
      </c>
      <c r="FK156">
        <v>2306</v>
      </c>
      <c r="FL156">
        <v>1859.847</v>
      </c>
      <c r="FM156">
        <v>92.3</v>
      </c>
      <c r="FN156">
        <v>498.76</v>
      </c>
      <c r="FO156">
        <v>249.38</v>
      </c>
      <c r="FP156">
        <v>501.03</v>
      </c>
      <c r="FQ156">
        <v>498.76</v>
      </c>
      <c r="FR156">
        <v>2.27</v>
      </c>
      <c r="FS156">
        <v>18.739999999999998</v>
      </c>
      <c r="FT156">
        <v>18.739999999999998</v>
      </c>
      <c r="FU156">
        <v>18.739999999999998</v>
      </c>
      <c r="FV156">
        <v>18.739999999999998</v>
      </c>
      <c r="FW156">
        <v>0</v>
      </c>
      <c r="FX156">
        <v>0</v>
      </c>
      <c r="FY156">
        <v>0</v>
      </c>
      <c r="FZ156">
        <v>0</v>
      </c>
      <c r="GA156">
        <v>0</v>
      </c>
      <c r="GB156">
        <v>0</v>
      </c>
      <c r="GC156">
        <v>134</v>
      </c>
      <c r="GD156">
        <v>33.5</v>
      </c>
      <c r="GE156">
        <v>2135.1799999999998</v>
      </c>
      <c r="GF156">
        <v>533.79499999999996</v>
      </c>
      <c r="GG156">
        <v>2246.66</v>
      </c>
      <c r="GH156">
        <v>2135.1799999999998</v>
      </c>
      <c r="GI156">
        <v>111.48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0</v>
      </c>
      <c r="GQ156">
        <v>0</v>
      </c>
      <c r="GR156">
        <v>19098.952099999999</v>
      </c>
      <c r="GS156">
        <v>18856.302</v>
      </c>
      <c r="GT156">
        <v>19960.682100000002</v>
      </c>
      <c r="GU156">
        <v>19724.267</v>
      </c>
      <c r="GV156">
        <v>19098.952099999999</v>
      </c>
      <c r="GW156">
        <v>19960.682100000002</v>
      </c>
      <c r="GX156" t="s">
        <v>881</v>
      </c>
      <c r="GY156">
        <v>-4.7400000000000003E-3</v>
      </c>
      <c r="GZ156">
        <v>0</v>
      </c>
      <c r="HA156">
        <v>526.52</v>
      </c>
      <c r="HB156">
        <v>26</v>
      </c>
      <c r="HC156">
        <v>0.7</v>
      </c>
      <c r="HD156" t="s">
        <v>877</v>
      </c>
      <c r="HE156" t="s">
        <v>877</v>
      </c>
      <c r="HF156" t="s">
        <v>877</v>
      </c>
      <c r="HG156" t="s">
        <v>877</v>
      </c>
      <c r="HH156">
        <v>2064</v>
      </c>
      <c r="HI156">
        <v>67985310</v>
      </c>
      <c r="HJ156">
        <v>757610</v>
      </c>
      <c r="HK156">
        <v>1927896</v>
      </c>
      <c r="HL156">
        <v>265029</v>
      </c>
      <c r="HM156">
        <v>0</v>
      </c>
      <c r="HN156">
        <v>0</v>
      </c>
      <c r="HO156">
        <v>0</v>
      </c>
      <c r="HP156">
        <v>0</v>
      </c>
      <c r="HQ156">
        <v>11.99</v>
      </c>
      <c r="HR156">
        <v>8557296</v>
      </c>
      <c r="HS156">
        <v>16236.89</v>
      </c>
      <c r="HT156">
        <v>17068.61</v>
      </c>
      <c r="HU156">
        <v>16236.89</v>
      </c>
      <c r="HV156">
        <v>831.72</v>
      </c>
      <c r="HW156">
        <v>0</v>
      </c>
      <c r="HX156" t="s">
        <v>882</v>
      </c>
      <c r="HY156">
        <v>16236.89</v>
      </c>
      <c r="HZ156">
        <v>17068.61</v>
      </c>
      <c r="IA156">
        <v>16236.89</v>
      </c>
      <c r="IB156">
        <v>831.72</v>
      </c>
      <c r="IC156">
        <v>2301</v>
      </c>
      <c r="ID156">
        <v>1877.5471</v>
      </c>
      <c r="IE156">
        <v>86.7</v>
      </c>
      <c r="IF156">
        <v>490.2</v>
      </c>
      <c r="IG156">
        <v>245.1</v>
      </c>
      <c r="IH156">
        <v>490.2</v>
      </c>
      <c r="II156">
        <v>490.2</v>
      </c>
      <c r="IJ156">
        <v>0</v>
      </c>
      <c r="IK156">
        <v>30.27</v>
      </c>
      <c r="IL156">
        <v>30.27</v>
      </c>
      <c r="IM156">
        <v>30.41</v>
      </c>
      <c r="IN156">
        <v>30.27</v>
      </c>
      <c r="IO156">
        <v>0.14000000000000001</v>
      </c>
      <c r="IP156">
        <v>0</v>
      </c>
      <c r="IQ156">
        <v>0</v>
      </c>
      <c r="IR156">
        <v>0</v>
      </c>
      <c r="IS156">
        <v>0</v>
      </c>
      <c r="IT156">
        <v>0</v>
      </c>
      <c r="IU156">
        <v>157</v>
      </c>
      <c r="IV156">
        <v>39.25</v>
      </c>
      <c r="IW156">
        <v>2332.7800000000002</v>
      </c>
      <c r="IX156">
        <v>583.19500000000005</v>
      </c>
      <c r="IY156">
        <v>2452.2600000000002</v>
      </c>
      <c r="IZ156">
        <v>2332.7800000000002</v>
      </c>
      <c r="JA156">
        <v>119.48</v>
      </c>
      <c r="JB156">
        <v>0</v>
      </c>
      <c r="JC156">
        <v>0</v>
      </c>
      <c r="JD156">
        <v>0</v>
      </c>
      <c r="JE156">
        <v>0</v>
      </c>
      <c r="JF156">
        <v>0</v>
      </c>
      <c r="JG156">
        <v>0</v>
      </c>
      <c r="JH156">
        <v>0</v>
      </c>
      <c r="JI156">
        <v>0</v>
      </c>
      <c r="JJ156">
        <v>19098.952099999999</v>
      </c>
      <c r="JK156">
        <v>19960.682100000002</v>
      </c>
      <c r="JL156" t="s">
        <v>883</v>
      </c>
      <c r="JM156">
        <v>-4.7270000000000003E-3</v>
      </c>
      <c r="JN156">
        <v>0</v>
      </c>
      <c r="JO156">
        <v>501.35</v>
      </c>
      <c r="JP156">
        <v>27</v>
      </c>
      <c r="JQ156">
        <v>0.7</v>
      </c>
      <c r="JR156">
        <v>43954.6104003125</v>
      </c>
      <c r="JS156">
        <v>1</v>
      </c>
      <c r="JT156">
        <v>2</v>
      </c>
    </row>
    <row r="157" spans="1:280" x14ac:dyDescent="0.25">
      <c r="A157">
        <v>507</v>
      </c>
      <c r="B157">
        <v>2082</v>
      </c>
      <c r="D157" t="s">
        <v>262</v>
      </c>
      <c r="E157" t="s">
        <v>265</v>
      </c>
      <c r="F157" t="s">
        <v>940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T157">
        <v>0</v>
      </c>
      <c r="U157">
        <v>0</v>
      </c>
      <c r="V157" t="s">
        <v>875</v>
      </c>
      <c r="W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G157">
        <v>0</v>
      </c>
      <c r="AH157">
        <v>0</v>
      </c>
      <c r="AI157">
        <v>0</v>
      </c>
      <c r="AJ157">
        <v>0</v>
      </c>
      <c r="AL157">
        <v>0</v>
      </c>
      <c r="AM157">
        <v>0</v>
      </c>
      <c r="AN157">
        <v>0</v>
      </c>
      <c r="AO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X157">
        <v>0</v>
      </c>
      <c r="AY157">
        <v>0</v>
      </c>
      <c r="AZ157">
        <v>0</v>
      </c>
      <c r="BB157">
        <v>0</v>
      </c>
      <c r="BC157">
        <v>0</v>
      </c>
      <c r="BD157">
        <v>0</v>
      </c>
      <c r="BF157">
        <v>0</v>
      </c>
      <c r="BG157">
        <v>0</v>
      </c>
      <c r="BH157">
        <v>231.01</v>
      </c>
      <c r="BI157">
        <v>0</v>
      </c>
      <c r="BL157">
        <v>231.01</v>
      </c>
      <c r="BN157" t="s">
        <v>876</v>
      </c>
      <c r="BO157">
        <v>0</v>
      </c>
      <c r="BP157">
        <v>0</v>
      </c>
      <c r="BQ157">
        <v>0</v>
      </c>
      <c r="BR157">
        <v>0</v>
      </c>
      <c r="BS157">
        <v>0</v>
      </c>
      <c r="BT157" t="s">
        <v>877</v>
      </c>
      <c r="BU157" t="s">
        <v>877</v>
      </c>
      <c r="BV157" t="s">
        <v>877</v>
      </c>
      <c r="BW157" t="s">
        <v>877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221.96</v>
      </c>
      <c r="CK157">
        <v>221.96</v>
      </c>
      <c r="CL157">
        <v>0</v>
      </c>
      <c r="CM157">
        <v>0</v>
      </c>
      <c r="CN157" t="s">
        <v>878</v>
      </c>
      <c r="CO157">
        <v>221.96</v>
      </c>
      <c r="CQ157">
        <v>221.96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Y157">
        <v>0</v>
      </c>
      <c r="CZ157">
        <v>0</v>
      </c>
      <c r="DA157">
        <v>0</v>
      </c>
      <c r="DB157">
        <v>0</v>
      </c>
      <c r="DD157">
        <v>0</v>
      </c>
      <c r="DE157">
        <v>0</v>
      </c>
      <c r="DF157">
        <v>0</v>
      </c>
      <c r="DG157">
        <v>0</v>
      </c>
      <c r="DI157">
        <v>0</v>
      </c>
      <c r="DJ157">
        <v>0</v>
      </c>
      <c r="DK157">
        <v>0</v>
      </c>
      <c r="DL157">
        <v>0</v>
      </c>
      <c r="DM157">
        <v>36.200000000000003</v>
      </c>
      <c r="DN157">
        <v>9.0500000000000007</v>
      </c>
      <c r="DP157">
        <v>36.200000000000003</v>
      </c>
      <c r="DQ157">
        <v>0</v>
      </c>
      <c r="DR157">
        <v>0</v>
      </c>
      <c r="DT157">
        <v>0</v>
      </c>
      <c r="DU157">
        <v>0</v>
      </c>
      <c r="DV157">
        <v>0</v>
      </c>
      <c r="DX157">
        <v>0</v>
      </c>
      <c r="DY157">
        <v>0</v>
      </c>
      <c r="DZ157">
        <v>232.1525</v>
      </c>
      <c r="EA157">
        <v>231.01</v>
      </c>
      <c r="ED157">
        <v>232.1525</v>
      </c>
      <c r="EF157" t="s">
        <v>879</v>
      </c>
      <c r="EG157">
        <v>-5.3540000000000003E-3</v>
      </c>
      <c r="EH157">
        <v>0</v>
      </c>
      <c r="EI157">
        <v>0</v>
      </c>
      <c r="EJ157">
        <v>0</v>
      </c>
      <c r="EK157">
        <v>0</v>
      </c>
      <c r="EL157" t="s">
        <v>877</v>
      </c>
      <c r="EM157" t="s">
        <v>877</v>
      </c>
      <c r="EN157" t="s">
        <v>877</v>
      </c>
      <c r="EO157" t="s">
        <v>877</v>
      </c>
      <c r="EQ157">
        <v>0</v>
      </c>
      <c r="ER157" s="22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224.35</v>
      </c>
      <c r="FC157">
        <v>224.35</v>
      </c>
      <c r="FD157">
        <v>0</v>
      </c>
      <c r="FE157">
        <v>0</v>
      </c>
      <c r="FF157" t="s">
        <v>880</v>
      </c>
      <c r="FG157">
        <v>224.35</v>
      </c>
      <c r="FI157">
        <v>224.35</v>
      </c>
      <c r="FJ157">
        <v>0</v>
      </c>
      <c r="FK157">
        <v>0</v>
      </c>
      <c r="FL157">
        <v>0</v>
      </c>
      <c r="FM157">
        <v>0</v>
      </c>
      <c r="FN157">
        <v>0.7</v>
      </c>
      <c r="FO157">
        <v>0.35</v>
      </c>
      <c r="FQ157">
        <v>0.7</v>
      </c>
      <c r="FR157">
        <v>0</v>
      </c>
      <c r="FS157">
        <v>0</v>
      </c>
      <c r="FT157">
        <v>0</v>
      </c>
      <c r="FV157">
        <v>0</v>
      </c>
      <c r="FW157">
        <v>0</v>
      </c>
      <c r="FX157">
        <v>0</v>
      </c>
      <c r="FY157">
        <v>0</v>
      </c>
      <c r="GA157">
        <v>0</v>
      </c>
      <c r="GB157">
        <v>0</v>
      </c>
      <c r="GC157">
        <v>0</v>
      </c>
      <c r="GD157">
        <v>0</v>
      </c>
      <c r="GE157">
        <v>29.81</v>
      </c>
      <c r="GF157">
        <v>7.4524999999999997</v>
      </c>
      <c r="GH157">
        <v>29.81</v>
      </c>
      <c r="GI157">
        <v>0</v>
      </c>
      <c r="GJ157">
        <v>0</v>
      </c>
      <c r="GL157">
        <v>0</v>
      </c>
      <c r="GM157">
        <v>0</v>
      </c>
      <c r="GN157">
        <v>0</v>
      </c>
      <c r="GP157">
        <v>0</v>
      </c>
      <c r="GQ157">
        <v>0</v>
      </c>
      <c r="GR157">
        <v>219.86250000000001</v>
      </c>
      <c r="GS157">
        <v>232.1525</v>
      </c>
      <c r="GV157">
        <v>232.1525</v>
      </c>
      <c r="GX157" t="s">
        <v>881</v>
      </c>
      <c r="GY157">
        <v>0</v>
      </c>
      <c r="GZ157">
        <v>0</v>
      </c>
      <c r="HA157">
        <v>0</v>
      </c>
      <c r="HB157">
        <v>0</v>
      </c>
      <c r="HC157">
        <v>0</v>
      </c>
      <c r="HD157" t="s">
        <v>877</v>
      </c>
      <c r="HE157" t="s">
        <v>877</v>
      </c>
      <c r="HF157" t="s">
        <v>877</v>
      </c>
      <c r="HG157" t="s">
        <v>877</v>
      </c>
      <c r="HI157">
        <v>0</v>
      </c>
      <c r="HJ157">
        <v>0</v>
      </c>
      <c r="HK157">
        <v>0</v>
      </c>
      <c r="HL157">
        <v>0</v>
      </c>
      <c r="HM157">
        <v>0</v>
      </c>
      <c r="HN157">
        <v>0</v>
      </c>
      <c r="HO157">
        <v>0</v>
      </c>
      <c r="HP157">
        <v>0</v>
      </c>
      <c r="HQ157">
        <v>0</v>
      </c>
      <c r="HR157">
        <v>0</v>
      </c>
      <c r="HS157">
        <v>212.24</v>
      </c>
      <c r="HU157">
        <v>212.24</v>
      </c>
      <c r="HV157">
        <v>0</v>
      </c>
      <c r="HW157">
        <v>0</v>
      </c>
      <c r="HX157" t="s">
        <v>882</v>
      </c>
      <c r="HY157">
        <v>212.24</v>
      </c>
      <c r="IA157">
        <v>212.24</v>
      </c>
      <c r="IB157">
        <v>0</v>
      </c>
      <c r="IC157">
        <v>0</v>
      </c>
      <c r="ID157">
        <v>0</v>
      </c>
      <c r="IE157">
        <v>0</v>
      </c>
      <c r="IF157">
        <v>0</v>
      </c>
      <c r="IG157">
        <v>0</v>
      </c>
      <c r="II157">
        <v>0</v>
      </c>
      <c r="IJ157">
        <v>0</v>
      </c>
      <c r="IK157">
        <v>0</v>
      </c>
      <c r="IL157">
        <v>0</v>
      </c>
      <c r="IN157">
        <v>0</v>
      </c>
      <c r="IO157">
        <v>0</v>
      </c>
      <c r="IP157">
        <v>0</v>
      </c>
      <c r="IQ157">
        <v>0</v>
      </c>
      <c r="IS157">
        <v>0</v>
      </c>
      <c r="IT157">
        <v>0</v>
      </c>
      <c r="IU157">
        <v>0</v>
      </c>
      <c r="IV157">
        <v>0</v>
      </c>
      <c r="IW157">
        <v>30.49</v>
      </c>
      <c r="IX157">
        <v>7.6224999999999996</v>
      </c>
      <c r="IZ157">
        <v>30.49</v>
      </c>
      <c r="JA157">
        <v>0</v>
      </c>
      <c r="JB157">
        <v>0</v>
      </c>
      <c r="JD157">
        <v>0</v>
      </c>
      <c r="JE157">
        <v>0</v>
      </c>
      <c r="JF157">
        <v>0</v>
      </c>
      <c r="JH157">
        <v>0</v>
      </c>
      <c r="JI157">
        <v>0</v>
      </c>
      <c r="JJ157">
        <v>219.86250000000001</v>
      </c>
      <c r="JL157" t="s">
        <v>883</v>
      </c>
      <c r="JM157">
        <v>0</v>
      </c>
      <c r="JN157">
        <v>0</v>
      </c>
      <c r="JO157">
        <v>0</v>
      </c>
      <c r="JP157">
        <v>0</v>
      </c>
      <c r="JQ157">
        <v>0</v>
      </c>
      <c r="JR157">
        <v>43954.6104003125</v>
      </c>
      <c r="JS157">
        <v>1</v>
      </c>
      <c r="JT157">
        <v>3</v>
      </c>
    </row>
    <row r="158" spans="1:280" x14ac:dyDescent="0.25">
      <c r="A158">
        <v>1861</v>
      </c>
      <c r="B158">
        <v>2082</v>
      </c>
      <c r="D158" t="s">
        <v>262</v>
      </c>
      <c r="E158" t="s">
        <v>265</v>
      </c>
      <c r="F158" t="s">
        <v>941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T158">
        <v>0</v>
      </c>
      <c r="U158">
        <v>0</v>
      </c>
      <c r="V158" t="s">
        <v>875</v>
      </c>
      <c r="W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G158">
        <v>0</v>
      </c>
      <c r="AH158">
        <v>0</v>
      </c>
      <c r="AI158">
        <v>0</v>
      </c>
      <c r="AJ158">
        <v>0</v>
      </c>
      <c r="AL158">
        <v>0</v>
      </c>
      <c r="AM158">
        <v>0</v>
      </c>
      <c r="AN158">
        <v>0</v>
      </c>
      <c r="AO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X158">
        <v>0</v>
      </c>
      <c r="AY158">
        <v>0</v>
      </c>
      <c r="AZ158">
        <v>0</v>
      </c>
      <c r="BB158">
        <v>0</v>
      </c>
      <c r="BC158">
        <v>0</v>
      </c>
      <c r="BD158">
        <v>0</v>
      </c>
      <c r="BF158">
        <v>0</v>
      </c>
      <c r="BG158">
        <v>0</v>
      </c>
      <c r="BH158">
        <v>42.62</v>
      </c>
      <c r="BI158">
        <v>0</v>
      </c>
      <c r="BL158">
        <v>42.62</v>
      </c>
      <c r="BN158" t="s">
        <v>876</v>
      </c>
      <c r="BO158">
        <v>0</v>
      </c>
      <c r="BP158">
        <v>0</v>
      </c>
      <c r="BQ158">
        <v>0</v>
      </c>
      <c r="BR158">
        <v>0</v>
      </c>
      <c r="BS158">
        <v>0</v>
      </c>
      <c r="BT158" t="s">
        <v>877</v>
      </c>
      <c r="BU158" t="s">
        <v>877</v>
      </c>
      <c r="BV158" t="s">
        <v>877</v>
      </c>
      <c r="BW158" t="s">
        <v>877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40.950000000000003</v>
      </c>
      <c r="CK158">
        <v>40.950000000000003</v>
      </c>
      <c r="CL158">
        <v>0</v>
      </c>
      <c r="CM158">
        <v>0</v>
      </c>
      <c r="CN158" t="s">
        <v>878</v>
      </c>
      <c r="CO158">
        <v>40.950000000000003</v>
      </c>
      <c r="CQ158">
        <v>40.950000000000003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Y158">
        <v>0</v>
      </c>
      <c r="CZ158">
        <v>0</v>
      </c>
      <c r="DA158">
        <v>0</v>
      </c>
      <c r="DB158">
        <v>0</v>
      </c>
      <c r="DD158">
        <v>0</v>
      </c>
      <c r="DE158">
        <v>0</v>
      </c>
      <c r="DF158">
        <v>0</v>
      </c>
      <c r="DG158">
        <v>0</v>
      </c>
      <c r="DI158">
        <v>0</v>
      </c>
      <c r="DJ158">
        <v>0</v>
      </c>
      <c r="DK158">
        <v>0</v>
      </c>
      <c r="DL158">
        <v>0</v>
      </c>
      <c r="DM158">
        <v>6.68</v>
      </c>
      <c r="DN158">
        <v>1.67</v>
      </c>
      <c r="DP158">
        <v>6.68</v>
      </c>
      <c r="DQ158">
        <v>0</v>
      </c>
      <c r="DR158">
        <v>0</v>
      </c>
      <c r="DT158">
        <v>0</v>
      </c>
      <c r="DU158">
        <v>0</v>
      </c>
      <c r="DV158">
        <v>0</v>
      </c>
      <c r="DX158">
        <v>0</v>
      </c>
      <c r="DY158">
        <v>0</v>
      </c>
      <c r="DZ158">
        <v>37.61</v>
      </c>
      <c r="EA158">
        <v>42.62</v>
      </c>
      <c r="ED158">
        <v>42.62</v>
      </c>
      <c r="EF158" t="s">
        <v>879</v>
      </c>
      <c r="EG158">
        <v>-5.3540000000000003E-3</v>
      </c>
      <c r="EH158">
        <v>0</v>
      </c>
      <c r="EI158">
        <v>0</v>
      </c>
      <c r="EJ158">
        <v>0</v>
      </c>
      <c r="EK158">
        <v>0</v>
      </c>
      <c r="EL158" t="s">
        <v>877</v>
      </c>
      <c r="EM158" t="s">
        <v>877</v>
      </c>
      <c r="EN158" t="s">
        <v>877</v>
      </c>
      <c r="EO158" t="s">
        <v>877</v>
      </c>
      <c r="EQ158">
        <v>0</v>
      </c>
      <c r="ER158" s="22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36.4</v>
      </c>
      <c r="FC158">
        <v>36.4</v>
      </c>
      <c r="FD158">
        <v>0</v>
      </c>
      <c r="FE158">
        <v>0</v>
      </c>
      <c r="FF158" t="s">
        <v>880</v>
      </c>
      <c r="FG158">
        <v>36.4</v>
      </c>
      <c r="FI158">
        <v>36.4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Q158">
        <v>0</v>
      </c>
      <c r="FR158">
        <v>0</v>
      </c>
      <c r="FS158">
        <v>0</v>
      </c>
      <c r="FT158">
        <v>0</v>
      </c>
      <c r="FV158">
        <v>0</v>
      </c>
      <c r="FW158">
        <v>0</v>
      </c>
      <c r="FX158">
        <v>0</v>
      </c>
      <c r="FY158">
        <v>0</v>
      </c>
      <c r="GA158">
        <v>0</v>
      </c>
      <c r="GB158">
        <v>0</v>
      </c>
      <c r="GC158">
        <v>0</v>
      </c>
      <c r="GD158">
        <v>0</v>
      </c>
      <c r="GE158">
        <v>4.84</v>
      </c>
      <c r="GF158">
        <v>1.21</v>
      </c>
      <c r="GH158">
        <v>4.84</v>
      </c>
      <c r="GI158">
        <v>0</v>
      </c>
      <c r="GJ158">
        <v>0</v>
      </c>
      <c r="GL158">
        <v>0</v>
      </c>
      <c r="GM158">
        <v>0</v>
      </c>
      <c r="GN158">
        <v>0</v>
      </c>
      <c r="GP158">
        <v>0</v>
      </c>
      <c r="GQ158">
        <v>0</v>
      </c>
      <c r="GR158">
        <v>35.262500000000003</v>
      </c>
      <c r="GS158">
        <v>37.61</v>
      </c>
      <c r="GV158">
        <v>37.61</v>
      </c>
      <c r="GX158" t="s">
        <v>881</v>
      </c>
      <c r="GY158">
        <v>0</v>
      </c>
      <c r="GZ158">
        <v>0</v>
      </c>
      <c r="HA158">
        <v>0</v>
      </c>
      <c r="HB158">
        <v>0</v>
      </c>
      <c r="HC158">
        <v>0</v>
      </c>
      <c r="HD158" t="s">
        <v>877</v>
      </c>
      <c r="HE158" t="s">
        <v>877</v>
      </c>
      <c r="HF158" t="s">
        <v>877</v>
      </c>
      <c r="HG158" t="s">
        <v>877</v>
      </c>
      <c r="HI158">
        <v>0</v>
      </c>
      <c r="HJ158">
        <v>0</v>
      </c>
      <c r="HK158">
        <v>0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S158">
        <v>34.04</v>
      </c>
      <c r="HU158">
        <v>34.04</v>
      </c>
      <c r="HV158">
        <v>0</v>
      </c>
      <c r="HW158">
        <v>0</v>
      </c>
      <c r="HX158" t="s">
        <v>882</v>
      </c>
      <c r="HY158">
        <v>34.04</v>
      </c>
      <c r="IA158">
        <v>34.04</v>
      </c>
      <c r="IB158">
        <v>0</v>
      </c>
      <c r="IC158">
        <v>0</v>
      </c>
      <c r="ID158">
        <v>0</v>
      </c>
      <c r="IE158">
        <v>0</v>
      </c>
      <c r="IF158">
        <v>0</v>
      </c>
      <c r="IG158">
        <v>0</v>
      </c>
      <c r="II158">
        <v>0</v>
      </c>
      <c r="IJ158">
        <v>0</v>
      </c>
      <c r="IK158">
        <v>0</v>
      </c>
      <c r="IL158">
        <v>0</v>
      </c>
      <c r="IN158">
        <v>0</v>
      </c>
      <c r="IO158">
        <v>0</v>
      </c>
      <c r="IP158">
        <v>0</v>
      </c>
      <c r="IQ158">
        <v>0</v>
      </c>
      <c r="IS158">
        <v>0</v>
      </c>
      <c r="IT158">
        <v>0</v>
      </c>
      <c r="IU158">
        <v>0</v>
      </c>
      <c r="IV158">
        <v>0</v>
      </c>
      <c r="IW158">
        <v>4.8899999999999997</v>
      </c>
      <c r="IX158">
        <v>1.2224999999999999</v>
      </c>
      <c r="IZ158">
        <v>4.8899999999999997</v>
      </c>
      <c r="JA158">
        <v>0</v>
      </c>
      <c r="JB158">
        <v>0</v>
      </c>
      <c r="JD158">
        <v>0</v>
      </c>
      <c r="JE158">
        <v>0</v>
      </c>
      <c r="JF158">
        <v>0</v>
      </c>
      <c r="JH158">
        <v>0</v>
      </c>
      <c r="JI158">
        <v>0</v>
      </c>
      <c r="JJ158">
        <v>35.262500000000003</v>
      </c>
      <c r="JL158" t="s">
        <v>883</v>
      </c>
      <c r="JM158">
        <v>0</v>
      </c>
      <c r="JN158">
        <v>0</v>
      </c>
      <c r="JO158">
        <v>0</v>
      </c>
      <c r="JP158">
        <v>0</v>
      </c>
      <c r="JQ158">
        <v>0</v>
      </c>
      <c r="JR158">
        <v>43954.6104003125</v>
      </c>
      <c r="JS158">
        <v>1</v>
      </c>
      <c r="JT158">
        <v>3</v>
      </c>
    </row>
    <row r="159" spans="1:280" x14ac:dyDescent="0.25">
      <c r="A159">
        <v>3229</v>
      </c>
      <c r="B159">
        <v>2082</v>
      </c>
      <c r="D159" t="s">
        <v>262</v>
      </c>
      <c r="E159" t="s">
        <v>265</v>
      </c>
      <c r="F159" t="s">
        <v>942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T159">
        <v>0</v>
      </c>
      <c r="U159">
        <v>0</v>
      </c>
      <c r="V159" t="s">
        <v>875</v>
      </c>
      <c r="W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G159">
        <v>0</v>
      </c>
      <c r="AH159">
        <v>0</v>
      </c>
      <c r="AI159">
        <v>0</v>
      </c>
      <c r="AJ159">
        <v>0</v>
      </c>
      <c r="AL159">
        <v>0</v>
      </c>
      <c r="AM159">
        <v>0</v>
      </c>
      <c r="AN159">
        <v>0</v>
      </c>
      <c r="AO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X159">
        <v>0</v>
      </c>
      <c r="AY159">
        <v>0</v>
      </c>
      <c r="AZ159">
        <v>0</v>
      </c>
      <c r="BB159">
        <v>0</v>
      </c>
      <c r="BC159">
        <v>0</v>
      </c>
      <c r="BD159">
        <v>0</v>
      </c>
      <c r="BF159">
        <v>0</v>
      </c>
      <c r="BG159">
        <v>0</v>
      </c>
      <c r="BH159">
        <v>227.5975</v>
      </c>
      <c r="BI159">
        <v>0</v>
      </c>
      <c r="BL159">
        <v>227.5975</v>
      </c>
      <c r="BN159" t="s">
        <v>876</v>
      </c>
      <c r="BO159">
        <v>0</v>
      </c>
      <c r="BP159">
        <v>0</v>
      </c>
      <c r="BQ159">
        <v>0</v>
      </c>
      <c r="BR159">
        <v>0</v>
      </c>
      <c r="BS159">
        <v>0</v>
      </c>
      <c r="BT159" t="s">
        <v>877</v>
      </c>
      <c r="BU159" t="s">
        <v>877</v>
      </c>
      <c r="BV159" t="s">
        <v>877</v>
      </c>
      <c r="BW159" t="s">
        <v>877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218.68</v>
      </c>
      <c r="CK159">
        <v>218.68</v>
      </c>
      <c r="CL159">
        <v>0</v>
      </c>
      <c r="CM159">
        <v>0</v>
      </c>
      <c r="CN159" t="s">
        <v>878</v>
      </c>
      <c r="CO159">
        <v>218.68</v>
      </c>
      <c r="CQ159">
        <v>218.68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Y159">
        <v>0</v>
      </c>
      <c r="CZ159">
        <v>0</v>
      </c>
      <c r="DA159">
        <v>0</v>
      </c>
      <c r="DB159">
        <v>0</v>
      </c>
      <c r="DD159">
        <v>0</v>
      </c>
      <c r="DE159">
        <v>0</v>
      </c>
      <c r="DF159">
        <v>0</v>
      </c>
      <c r="DG159">
        <v>0</v>
      </c>
      <c r="DI159">
        <v>0</v>
      </c>
      <c r="DJ159">
        <v>0</v>
      </c>
      <c r="DK159">
        <v>0</v>
      </c>
      <c r="DL159">
        <v>0</v>
      </c>
      <c r="DM159">
        <v>35.67</v>
      </c>
      <c r="DN159">
        <v>8.9175000000000004</v>
      </c>
      <c r="DP159">
        <v>35.67</v>
      </c>
      <c r="DQ159">
        <v>0</v>
      </c>
      <c r="DR159">
        <v>0</v>
      </c>
      <c r="DT159">
        <v>0</v>
      </c>
      <c r="DU159">
        <v>0</v>
      </c>
      <c r="DV159">
        <v>0</v>
      </c>
      <c r="DX159">
        <v>0</v>
      </c>
      <c r="DY159">
        <v>0</v>
      </c>
      <c r="DZ159">
        <v>231.05250000000001</v>
      </c>
      <c r="EA159">
        <v>227.5975</v>
      </c>
      <c r="ED159">
        <v>231.05250000000001</v>
      </c>
      <c r="EF159" t="s">
        <v>879</v>
      </c>
      <c r="EG159">
        <v>-5.3540000000000003E-3</v>
      </c>
      <c r="EH159">
        <v>0</v>
      </c>
      <c r="EI159">
        <v>0</v>
      </c>
      <c r="EJ159">
        <v>0</v>
      </c>
      <c r="EK159">
        <v>0</v>
      </c>
      <c r="EL159" t="s">
        <v>877</v>
      </c>
      <c r="EM159" t="s">
        <v>877</v>
      </c>
      <c r="EN159" t="s">
        <v>877</v>
      </c>
      <c r="EO159" t="s">
        <v>877</v>
      </c>
      <c r="EQ159">
        <v>0</v>
      </c>
      <c r="ER159" s="22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223.62</v>
      </c>
      <c r="FC159">
        <v>223.62</v>
      </c>
      <c r="FD159">
        <v>0</v>
      </c>
      <c r="FE159">
        <v>0</v>
      </c>
      <c r="FF159" t="s">
        <v>880</v>
      </c>
      <c r="FG159">
        <v>223.62</v>
      </c>
      <c r="FI159">
        <v>223.62</v>
      </c>
      <c r="FJ159">
        <v>0</v>
      </c>
      <c r="FK159">
        <v>0</v>
      </c>
      <c r="FL159">
        <v>0</v>
      </c>
      <c r="FM159">
        <v>0</v>
      </c>
      <c r="FN159">
        <v>0.01</v>
      </c>
      <c r="FO159">
        <v>5.0000000000000001E-3</v>
      </c>
      <c r="FQ159">
        <v>0.01</v>
      </c>
      <c r="FR159">
        <v>0</v>
      </c>
      <c r="FS159">
        <v>0</v>
      </c>
      <c r="FT159">
        <v>0</v>
      </c>
      <c r="FV159">
        <v>0</v>
      </c>
      <c r="FW159">
        <v>0</v>
      </c>
      <c r="FX159">
        <v>0</v>
      </c>
      <c r="FY159">
        <v>0</v>
      </c>
      <c r="GA159">
        <v>0</v>
      </c>
      <c r="GB159">
        <v>0</v>
      </c>
      <c r="GC159">
        <v>0</v>
      </c>
      <c r="GD159">
        <v>0</v>
      </c>
      <c r="GE159">
        <v>29.71</v>
      </c>
      <c r="GF159">
        <v>7.4275000000000002</v>
      </c>
      <c r="GH159">
        <v>29.71</v>
      </c>
      <c r="GI159">
        <v>0</v>
      </c>
      <c r="GJ159">
        <v>0</v>
      </c>
      <c r="GL159">
        <v>0</v>
      </c>
      <c r="GM159">
        <v>0</v>
      </c>
      <c r="GN159">
        <v>0</v>
      </c>
      <c r="GP159">
        <v>0</v>
      </c>
      <c r="GQ159">
        <v>0</v>
      </c>
      <c r="GR159">
        <v>231.6825</v>
      </c>
      <c r="GS159">
        <v>231.05250000000001</v>
      </c>
      <c r="GV159">
        <v>231.6825</v>
      </c>
      <c r="GX159" t="s">
        <v>881</v>
      </c>
      <c r="GY159">
        <v>0</v>
      </c>
      <c r="GZ159">
        <v>0</v>
      </c>
      <c r="HA159">
        <v>0</v>
      </c>
      <c r="HB159">
        <v>0</v>
      </c>
      <c r="HC159">
        <v>0</v>
      </c>
      <c r="HD159" t="s">
        <v>877</v>
      </c>
      <c r="HE159" t="s">
        <v>877</v>
      </c>
      <c r="HF159" t="s">
        <v>877</v>
      </c>
      <c r="HG159" t="s">
        <v>877</v>
      </c>
      <c r="HI159">
        <v>0</v>
      </c>
      <c r="HJ159">
        <v>0</v>
      </c>
      <c r="HK159">
        <v>0</v>
      </c>
      <c r="HL159">
        <v>0</v>
      </c>
      <c r="HM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223.65</v>
      </c>
      <c r="HU159">
        <v>223.65</v>
      </c>
      <c r="HV159">
        <v>0</v>
      </c>
      <c r="HW159">
        <v>0</v>
      </c>
      <c r="HX159" t="s">
        <v>882</v>
      </c>
      <c r="HY159">
        <v>223.65</v>
      </c>
      <c r="IA159">
        <v>223.65</v>
      </c>
      <c r="IB159">
        <v>0</v>
      </c>
      <c r="IC159">
        <v>0</v>
      </c>
      <c r="ID159">
        <v>0</v>
      </c>
      <c r="IE159">
        <v>0</v>
      </c>
      <c r="IF159">
        <v>0</v>
      </c>
      <c r="IG159">
        <v>0</v>
      </c>
      <c r="II159">
        <v>0</v>
      </c>
      <c r="IJ159">
        <v>0</v>
      </c>
      <c r="IK159">
        <v>0</v>
      </c>
      <c r="IL159">
        <v>0</v>
      </c>
      <c r="IN159">
        <v>0</v>
      </c>
      <c r="IO159">
        <v>0</v>
      </c>
      <c r="IP159">
        <v>0</v>
      </c>
      <c r="IQ159">
        <v>0</v>
      </c>
      <c r="IS159">
        <v>0</v>
      </c>
      <c r="IT159">
        <v>0</v>
      </c>
      <c r="IU159">
        <v>0</v>
      </c>
      <c r="IV159">
        <v>0</v>
      </c>
      <c r="IW159">
        <v>32.130000000000003</v>
      </c>
      <c r="IX159">
        <v>8.0325000000000006</v>
      </c>
      <c r="IZ159">
        <v>32.130000000000003</v>
      </c>
      <c r="JA159">
        <v>0</v>
      </c>
      <c r="JB159">
        <v>0</v>
      </c>
      <c r="JD159">
        <v>0</v>
      </c>
      <c r="JE159">
        <v>0</v>
      </c>
      <c r="JF159">
        <v>0</v>
      </c>
      <c r="JH159">
        <v>0</v>
      </c>
      <c r="JI159">
        <v>0</v>
      </c>
      <c r="JJ159">
        <v>231.6825</v>
      </c>
      <c r="JL159" t="s">
        <v>883</v>
      </c>
      <c r="JM159">
        <v>0</v>
      </c>
      <c r="JN159">
        <v>0</v>
      </c>
      <c r="JO159">
        <v>0</v>
      </c>
      <c r="JP159">
        <v>0</v>
      </c>
      <c r="JQ159">
        <v>0</v>
      </c>
      <c r="JR159">
        <v>43954.6104003125</v>
      </c>
      <c r="JS159">
        <v>1</v>
      </c>
      <c r="JT159">
        <v>3</v>
      </c>
    </row>
    <row r="160" spans="1:280" x14ac:dyDescent="0.25">
      <c r="A160">
        <v>3233</v>
      </c>
      <c r="B160">
        <v>2082</v>
      </c>
      <c r="D160" t="s">
        <v>262</v>
      </c>
      <c r="E160" t="s">
        <v>265</v>
      </c>
      <c r="F160" t="s">
        <v>943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T160">
        <v>0</v>
      </c>
      <c r="U160">
        <v>0</v>
      </c>
      <c r="V160" t="s">
        <v>875</v>
      </c>
      <c r="W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G160">
        <v>0</v>
      </c>
      <c r="AH160">
        <v>0</v>
      </c>
      <c r="AI160">
        <v>0</v>
      </c>
      <c r="AJ160">
        <v>0</v>
      </c>
      <c r="AL160">
        <v>0</v>
      </c>
      <c r="AM160">
        <v>0</v>
      </c>
      <c r="AN160">
        <v>0</v>
      </c>
      <c r="AO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X160">
        <v>0</v>
      </c>
      <c r="AY160">
        <v>0</v>
      </c>
      <c r="AZ160">
        <v>0</v>
      </c>
      <c r="BB160">
        <v>0</v>
      </c>
      <c r="BC160">
        <v>0</v>
      </c>
      <c r="BD160">
        <v>0</v>
      </c>
      <c r="BF160">
        <v>0</v>
      </c>
      <c r="BG160">
        <v>0</v>
      </c>
      <c r="BH160">
        <v>256.8725</v>
      </c>
      <c r="BI160">
        <v>0</v>
      </c>
      <c r="BL160">
        <v>256.8725</v>
      </c>
      <c r="BN160" t="s">
        <v>876</v>
      </c>
      <c r="BO160">
        <v>0</v>
      </c>
      <c r="BP160">
        <v>0</v>
      </c>
      <c r="BQ160">
        <v>0</v>
      </c>
      <c r="BR160">
        <v>0</v>
      </c>
      <c r="BS160">
        <v>0</v>
      </c>
      <c r="BT160" t="s">
        <v>877</v>
      </c>
      <c r="BU160" t="s">
        <v>877</v>
      </c>
      <c r="BV160" t="s">
        <v>877</v>
      </c>
      <c r="BW160" t="s">
        <v>877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245.95</v>
      </c>
      <c r="CK160">
        <v>245.95</v>
      </c>
      <c r="CL160">
        <v>0</v>
      </c>
      <c r="CM160">
        <v>0</v>
      </c>
      <c r="CN160" t="s">
        <v>878</v>
      </c>
      <c r="CO160">
        <v>245.95</v>
      </c>
      <c r="CQ160">
        <v>245.95</v>
      </c>
      <c r="CR160">
        <v>0</v>
      </c>
      <c r="CS160">
        <v>0</v>
      </c>
      <c r="CT160">
        <v>0</v>
      </c>
      <c r="CU160">
        <v>0</v>
      </c>
      <c r="CV160">
        <v>1.79</v>
      </c>
      <c r="CW160">
        <v>0.89500000000000002</v>
      </c>
      <c r="CY160">
        <v>1.79</v>
      </c>
      <c r="CZ160">
        <v>0</v>
      </c>
      <c r="DA160">
        <v>0</v>
      </c>
      <c r="DB160">
        <v>0</v>
      </c>
      <c r="DD160">
        <v>0</v>
      </c>
      <c r="DE160">
        <v>0</v>
      </c>
      <c r="DF160">
        <v>0</v>
      </c>
      <c r="DG160">
        <v>0</v>
      </c>
      <c r="DI160">
        <v>0</v>
      </c>
      <c r="DJ160">
        <v>0</v>
      </c>
      <c r="DK160">
        <v>0</v>
      </c>
      <c r="DL160">
        <v>0</v>
      </c>
      <c r="DM160">
        <v>40.11</v>
      </c>
      <c r="DN160">
        <v>10.0275</v>
      </c>
      <c r="DP160">
        <v>40.11</v>
      </c>
      <c r="DQ160">
        <v>0</v>
      </c>
      <c r="DR160">
        <v>0</v>
      </c>
      <c r="DT160">
        <v>0</v>
      </c>
      <c r="DU160">
        <v>0</v>
      </c>
      <c r="DV160">
        <v>0</v>
      </c>
      <c r="DX160">
        <v>0</v>
      </c>
      <c r="DY160">
        <v>0</v>
      </c>
      <c r="DZ160">
        <v>251.91499999999999</v>
      </c>
      <c r="EA160">
        <v>256.8725</v>
      </c>
      <c r="ED160">
        <v>256.8725</v>
      </c>
      <c r="EF160" t="s">
        <v>879</v>
      </c>
      <c r="EG160">
        <v>-5.3540000000000003E-3</v>
      </c>
      <c r="EH160">
        <v>0</v>
      </c>
      <c r="EI160">
        <v>0</v>
      </c>
      <c r="EJ160">
        <v>0</v>
      </c>
      <c r="EK160">
        <v>0</v>
      </c>
      <c r="EL160" t="s">
        <v>877</v>
      </c>
      <c r="EM160" t="s">
        <v>877</v>
      </c>
      <c r="EN160" t="s">
        <v>877</v>
      </c>
      <c r="EO160" t="s">
        <v>877</v>
      </c>
      <c r="EQ160">
        <v>0</v>
      </c>
      <c r="ER160" s="22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243.06</v>
      </c>
      <c r="FC160">
        <v>243.06</v>
      </c>
      <c r="FD160">
        <v>0</v>
      </c>
      <c r="FE160">
        <v>0</v>
      </c>
      <c r="FF160" t="s">
        <v>880</v>
      </c>
      <c r="FG160">
        <v>243.06</v>
      </c>
      <c r="FI160">
        <v>243.06</v>
      </c>
      <c r="FJ160">
        <v>0</v>
      </c>
      <c r="FK160">
        <v>0</v>
      </c>
      <c r="FL160">
        <v>0</v>
      </c>
      <c r="FM160">
        <v>0</v>
      </c>
      <c r="FN160">
        <v>1.56</v>
      </c>
      <c r="FO160">
        <v>0.78</v>
      </c>
      <c r="FQ160">
        <v>1.56</v>
      </c>
      <c r="FR160">
        <v>0</v>
      </c>
      <c r="FS160">
        <v>0</v>
      </c>
      <c r="FT160">
        <v>0</v>
      </c>
      <c r="FV160">
        <v>0</v>
      </c>
      <c r="FW160">
        <v>0</v>
      </c>
      <c r="FX160">
        <v>0</v>
      </c>
      <c r="FY160">
        <v>0</v>
      </c>
      <c r="GA160">
        <v>0</v>
      </c>
      <c r="GB160">
        <v>0</v>
      </c>
      <c r="GC160">
        <v>0</v>
      </c>
      <c r="GD160">
        <v>0</v>
      </c>
      <c r="GE160">
        <v>32.299999999999997</v>
      </c>
      <c r="GF160">
        <v>8.0749999999999993</v>
      </c>
      <c r="GH160">
        <v>32.299999999999997</v>
      </c>
      <c r="GI160">
        <v>0</v>
      </c>
      <c r="GJ160">
        <v>0</v>
      </c>
      <c r="GL160">
        <v>0</v>
      </c>
      <c r="GM160">
        <v>0</v>
      </c>
      <c r="GN160">
        <v>0</v>
      </c>
      <c r="GP160">
        <v>0</v>
      </c>
      <c r="GQ160">
        <v>0</v>
      </c>
      <c r="GR160">
        <v>255.7775</v>
      </c>
      <c r="GS160">
        <v>251.91499999999999</v>
      </c>
      <c r="GV160">
        <v>255.7775</v>
      </c>
      <c r="GX160" t="s">
        <v>881</v>
      </c>
      <c r="GY160">
        <v>0</v>
      </c>
      <c r="GZ160">
        <v>0</v>
      </c>
      <c r="HA160">
        <v>0</v>
      </c>
      <c r="HB160">
        <v>0</v>
      </c>
      <c r="HC160">
        <v>0</v>
      </c>
      <c r="HD160" t="s">
        <v>877</v>
      </c>
      <c r="HE160" t="s">
        <v>877</v>
      </c>
      <c r="HF160" t="s">
        <v>877</v>
      </c>
      <c r="HG160" t="s">
        <v>877</v>
      </c>
      <c r="HI160">
        <v>0</v>
      </c>
      <c r="HJ160">
        <v>0</v>
      </c>
      <c r="HK160">
        <v>0</v>
      </c>
      <c r="HL160">
        <v>0</v>
      </c>
      <c r="HM160">
        <v>0</v>
      </c>
      <c r="HN160">
        <v>0</v>
      </c>
      <c r="HO160">
        <v>0</v>
      </c>
      <c r="HP160">
        <v>0</v>
      </c>
      <c r="HQ160">
        <v>0</v>
      </c>
      <c r="HR160">
        <v>0</v>
      </c>
      <c r="HS160">
        <v>246.91</v>
      </c>
      <c r="HU160">
        <v>246.91</v>
      </c>
      <c r="HV160">
        <v>0</v>
      </c>
      <c r="HW160">
        <v>0</v>
      </c>
      <c r="HX160" t="s">
        <v>882</v>
      </c>
      <c r="HY160">
        <v>246.91</v>
      </c>
      <c r="IA160">
        <v>246.91</v>
      </c>
      <c r="IB160">
        <v>0</v>
      </c>
      <c r="IC160">
        <v>0</v>
      </c>
      <c r="ID160">
        <v>0</v>
      </c>
      <c r="IE160">
        <v>0</v>
      </c>
      <c r="IF160">
        <v>0</v>
      </c>
      <c r="IG160">
        <v>0</v>
      </c>
      <c r="II160">
        <v>0</v>
      </c>
      <c r="IJ160">
        <v>0</v>
      </c>
      <c r="IK160">
        <v>0</v>
      </c>
      <c r="IL160">
        <v>0</v>
      </c>
      <c r="IN160">
        <v>0</v>
      </c>
      <c r="IO160">
        <v>0</v>
      </c>
      <c r="IP160">
        <v>0</v>
      </c>
      <c r="IQ160">
        <v>0</v>
      </c>
      <c r="IS160">
        <v>0</v>
      </c>
      <c r="IT160">
        <v>0</v>
      </c>
      <c r="IU160">
        <v>0</v>
      </c>
      <c r="IV160">
        <v>0</v>
      </c>
      <c r="IW160">
        <v>35.47</v>
      </c>
      <c r="IX160">
        <v>8.8674999999999997</v>
      </c>
      <c r="IZ160">
        <v>35.47</v>
      </c>
      <c r="JA160">
        <v>0</v>
      </c>
      <c r="JB160">
        <v>0</v>
      </c>
      <c r="JD160">
        <v>0</v>
      </c>
      <c r="JE160">
        <v>0</v>
      </c>
      <c r="JF160">
        <v>0</v>
      </c>
      <c r="JH160">
        <v>0</v>
      </c>
      <c r="JI160">
        <v>0</v>
      </c>
      <c r="JJ160">
        <v>255.7775</v>
      </c>
      <c r="JL160" t="s">
        <v>883</v>
      </c>
      <c r="JM160">
        <v>0</v>
      </c>
      <c r="JN160">
        <v>0</v>
      </c>
      <c r="JO160">
        <v>0</v>
      </c>
      <c r="JP160">
        <v>0</v>
      </c>
      <c r="JQ160">
        <v>0</v>
      </c>
      <c r="JR160">
        <v>43954.6104003125</v>
      </c>
      <c r="JS160">
        <v>1</v>
      </c>
      <c r="JT160">
        <v>3</v>
      </c>
    </row>
    <row r="161" spans="1:280" x14ac:dyDescent="0.25">
      <c r="A161">
        <v>4041</v>
      </c>
      <c r="B161">
        <v>2082</v>
      </c>
      <c r="D161" t="s">
        <v>262</v>
      </c>
      <c r="E161" t="s">
        <v>265</v>
      </c>
      <c r="F161" t="s">
        <v>944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T161">
        <v>0</v>
      </c>
      <c r="U161">
        <v>0</v>
      </c>
      <c r="V161" t="s">
        <v>875</v>
      </c>
      <c r="W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G161">
        <v>0</v>
      </c>
      <c r="AH161">
        <v>0</v>
      </c>
      <c r="AI161">
        <v>0</v>
      </c>
      <c r="AJ161">
        <v>0</v>
      </c>
      <c r="AL161">
        <v>0</v>
      </c>
      <c r="AM161">
        <v>0</v>
      </c>
      <c r="AN161">
        <v>0</v>
      </c>
      <c r="AO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X161">
        <v>0</v>
      </c>
      <c r="AY161">
        <v>0</v>
      </c>
      <c r="AZ161">
        <v>0</v>
      </c>
      <c r="BB161">
        <v>0</v>
      </c>
      <c r="BC161">
        <v>0</v>
      </c>
      <c r="BD161">
        <v>0</v>
      </c>
      <c r="BF161">
        <v>0</v>
      </c>
      <c r="BG161">
        <v>0</v>
      </c>
      <c r="BH161">
        <v>107.69</v>
      </c>
      <c r="BI161">
        <v>0</v>
      </c>
      <c r="BL161">
        <v>107.69</v>
      </c>
      <c r="BN161" t="s">
        <v>876</v>
      </c>
      <c r="BO161">
        <v>0</v>
      </c>
      <c r="BP161">
        <v>0</v>
      </c>
      <c r="BQ161">
        <v>0</v>
      </c>
      <c r="BR161">
        <v>0</v>
      </c>
      <c r="BS161">
        <v>0</v>
      </c>
      <c r="BT161" t="s">
        <v>877</v>
      </c>
      <c r="BU161" t="s">
        <v>877</v>
      </c>
      <c r="BV161" t="s">
        <v>877</v>
      </c>
      <c r="BW161" t="s">
        <v>877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103.47</v>
      </c>
      <c r="CK161">
        <v>103.47</v>
      </c>
      <c r="CL161">
        <v>0</v>
      </c>
      <c r="CM161">
        <v>0</v>
      </c>
      <c r="CN161" t="s">
        <v>878</v>
      </c>
      <c r="CO161">
        <v>103.47</v>
      </c>
      <c r="CQ161">
        <v>103.47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Y161">
        <v>0</v>
      </c>
      <c r="CZ161">
        <v>0</v>
      </c>
      <c r="DA161">
        <v>0</v>
      </c>
      <c r="DB161">
        <v>0</v>
      </c>
      <c r="DD161">
        <v>0</v>
      </c>
      <c r="DE161">
        <v>0</v>
      </c>
      <c r="DF161">
        <v>0</v>
      </c>
      <c r="DG161">
        <v>0</v>
      </c>
      <c r="DI161">
        <v>0</v>
      </c>
      <c r="DJ161">
        <v>0</v>
      </c>
      <c r="DK161">
        <v>0</v>
      </c>
      <c r="DL161">
        <v>0</v>
      </c>
      <c r="DM161">
        <v>16.88</v>
      </c>
      <c r="DN161">
        <v>4.22</v>
      </c>
      <c r="DP161">
        <v>16.88</v>
      </c>
      <c r="DQ161">
        <v>0</v>
      </c>
      <c r="DR161">
        <v>0</v>
      </c>
      <c r="DT161">
        <v>0</v>
      </c>
      <c r="DU161">
        <v>0</v>
      </c>
      <c r="DV161">
        <v>0</v>
      </c>
      <c r="DX161">
        <v>0</v>
      </c>
      <c r="DY161">
        <v>0</v>
      </c>
      <c r="DZ161">
        <v>115.235</v>
      </c>
      <c r="EA161">
        <v>107.69</v>
      </c>
      <c r="ED161">
        <v>115.235</v>
      </c>
      <c r="EF161" t="s">
        <v>879</v>
      </c>
      <c r="EG161">
        <v>-5.3540000000000003E-3</v>
      </c>
      <c r="EH161">
        <v>0</v>
      </c>
      <c r="EI161">
        <v>0</v>
      </c>
      <c r="EJ161">
        <v>0</v>
      </c>
      <c r="EK161">
        <v>0</v>
      </c>
      <c r="EL161" t="s">
        <v>877</v>
      </c>
      <c r="EM161" t="s">
        <v>877</v>
      </c>
      <c r="EN161" t="s">
        <v>877</v>
      </c>
      <c r="EO161" t="s">
        <v>877</v>
      </c>
      <c r="EQ161">
        <v>0</v>
      </c>
      <c r="ER161" s="22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111.53</v>
      </c>
      <c r="FC161">
        <v>111.53</v>
      </c>
      <c r="FD161">
        <v>0</v>
      </c>
      <c r="FE161">
        <v>0</v>
      </c>
      <c r="FF161" t="s">
        <v>880</v>
      </c>
      <c r="FG161">
        <v>111.53</v>
      </c>
      <c r="FI161">
        <v>111.53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Q161">
        <v>0</v>
      </c>
      <c r="FR161">
        <v>0</v>
      </c>
      <c r="FS161">
        <v>0</v>
      </c>
      <c r="FT161">
        <v>0</v>
      </c>
      <c r="FV161">
        <v>0</v>
      </c>
      <c r="FW161">
        <v>0</v>
      </c>
      <c r="FX161">
        <v>0</v>
      </c>
      <c r="FY161">
        <v>0</v>
      </c>
      <c r="GA161">
        <v>0</v>
      </c>
      <c r="GB161">
        <v>0</v>
      </c>
      <c r="GC161">
        <v>0</v>
      </c>
      <c r="GD161">
        <v>0</v>
      </c>
      <c r="GE161">
        <v>14.82</v>
      </c>
      <c r="GF161">
        <v>3.7050000000000001</v>
      </c>
      <c r="GH161">
        <v>14.82</v>
      </c>
      <c r="GI161">
        <v>0</v>
      </c>
      <c r="GJ161">
        <v>0</v>
      </c>
      <c r="GL161">
        <v>0</v>
      </c>
      <c r="GM161">
        <v>0</v>
      </c>
      <c r="GN161">
        <v>0</v>
      </c>
      <c r="GP161">
        <v>0</v>
      </c>
      <c r="GQ161">
        <v>0</v>
      </c>
      <c r="GR161">
        <v>119.145</v>
      </c>
      <c r="GS161">
        <v>115.235</v>
      </c>
      <c r="GV161">
        <v>119.145</v>
      </c>
      <c r="GX161" t="s">
        <v>881</v>
      </c>
      <c r="GY161">
        <v>0</v>
      </c>
      <c r="GZ161">
        <v>0</v>
      </c>
      <c r="HA161">
        <v>0</v>
      </c>
      <c r="HB161">
        <v>0</v>
      </c>
      <c r="HC161">
        <v>0</v>
      </c>
      <c r="HD161" t="s">
        <v>877</v>
      </c>
      <c r="HE161" t="s">
        <v>877</v>
      </c>
      <c r="HF161" t="s">
        <v>877</v>
      </c>
      <c r="HG161" t="s">
        <v>877</v>
      </c>
      <c r="HI161">
        <v>0</v>
      </c>
      <c r="HJ161">
        <v>0</v>
      </c>
      <c r="HK161">
        <v>0</v>
      </c>
      <c r="HL161">
        <v>0</v>
      </c>
      <c r="HM161">
        <v>0</v>
      </c>
      <c r="HN161">
        <v>0</v>
      </c>
      <c r="HO161">
        <v>0</v>
      </c>
      <c r="HP161">
        <v>0</v>
      </c>
      <c r="HQ161">
        <v>0</v>
      </c>
      <c r="HR161">
        <v>0</v>
      </c>
      <c r="HS161">
        <v>114.88</v>
      </c>
      <c r="HU161">
        <v>114.88</v>
      </c>
      <c r="HV161">
        <v>0</v>
      </c>
      <c r="HW161">
        <v>0</v>
      </c>
      <c r="HX161" t="s">
        <v>882</v>
      </c>
      <c r="HY161">
        <v>114.88</v>
      </c>
      <c r="IA161">
        <v>114.88</v>
      </c>
      <c r="IB161">
        <v>0</v>
      </c>
      <c r="IC161">
        <v>0</v>
      </c>
      <c r="ID161">
        <v>0</v>
      </c>
      <c r="IE161">
        <v>0</v>
      </c>
      <c r="IF161">
        <v>0</v>
      </c>
      <c r="IG161">
        <v>0</v>
      </c>
      <c r="II161">
        <v>0</v>
      </c>
      <c r="IJ161">
        <v>0</v>
      </c>
      <c r="IK161">
        <v>0.14000000000000001</v>
      </c>
      <c r="IL161">
        <v>0.14000000000000001</v>
      </c>
      <c r="IN161">
        <v>0.14000000000000001</v>
      </c>
      <c r="IO161">
        <v>0</v>
      </c>
      <c r="IP161">
        <v>0</v>
      </c>
      <c r="IQ161">
        <v>0</v>
      </c>
      <c r="IS161">
        <v>0</v>
      </c>
      <c r="IT161">
        <v>0</v>
      </c>
      <c r="IU161">
        <v>0</v>
      </c>
      <c r="IV161">
        <v>0</v>
      </c>
      <c r="IW161">
        <v>16.5</v>
      </c>
      <c r="IX161">
        <v>4.125</v>
      </c>
      <c r="IZ161">
        <v>16.5</v>
      </c>
      <c r="JA161">
        <v>0</v>
      </c>
      <c r="JB161">
        <v>0</v>
      </c>
      <c r="JD161">
        <v>0</v>
      </c>
      <c r="JE161">
        <v>0</v>
      </c>
      <c r="JF161">
        <v>0</v>
      </c>
      <c r="JH161">
        <v>0</v>
      </c>
      <c r="JI161">
        <v>0</v>
      </c>
      <c r="JJ161">
        <v>119.145</v>
      </c>
      <c r="JL161" t="s">
        <v>883</v>
      </c>
      <c r="JM161">
        <v>0</v>
      </c>
      <c r="JN161">
        <v>0</v>
      </c>
      <c r="JO161">
        <v>0</v>
      </c>
      <c r="JP161">
        <v>0</v>
      </c>
      <c r="JQ161">
        <v>0</v>
      </c>
      <c r="JR161">
        <v>43954.6104003125</v>
      </c>
      <c r="JS161">
        <v>1</v>
      </c>
      <c r="JT161">
        <v>3</v>
      </c>
    </row>
    <row r="162" spans="1:280" x14ac:dyDescent="0.25">
      <c r="A162">
        <v>2083</v>
      </c>
      <c r="B162">
        <v>2083</v>
      </c>
      <c r="C162" t="s">
        <v>266</v>
      </c>
      <c r="D162" t="s">
        <v>262</v>
      </c>
      <c r="E162" t="s">
        <v>267</v>
      </c>
      <c r="G162">
        <v>2064</v>
      </c>
      <c r="H162">
        <v>27879344</v>
      </c>
      <c r="I162">
        <v>400000</v>
      </c>
      <c r="J162">
        <v>0</v>
      </c>
      <c r="K162">
        <v>190000</v>
      </c>
      <c r="L162">
        <v>0</v>
      </c>
      <c r="M162">
        <v>0</v>
      </c>
      <c r="N162">
        <v>0</v>
      </c>
      <c r="O162">
        <v>0</v>
      </c>
      <c r="P162">
        <v>11.6</v>
      </c>
      <c r="Q162">
        <v>5500000</v>
      </c>
      <c r="R162">
        <v>10464.700000000001</v>
      </c>
      <c r="S162">
        <v>10464.700000000001</v>
      </c>
      <c r="T162">
        <v>10464.700000000001</v>
      </c>
      <c r="U162">
        <v>0</v>
      </c>
      <c r="V162" t="s">
        <v>875</v>
      </c>
      <c r="W162">
        <v>10464.700000000001</v>
      </c>
      <c r="X162">
        <v>10464.700000000001</v>
      </c>
      <c r="Y162">
        <v>10464.700000000001</v>
      </c>
      <c r="Z162">
        <v>0</v>
      </c>
      <c r="AA162">
        <v>1420</v>
      </c>
      <c r="AB162">
        <v>1151.117</v>
      </c>
      <c r="AC162">
        <v>234.7</v>
      </c>
      <c r="AD162">
        <v>600</v>
      </c>
      <c r="AE162">
        <v>300</v>
      </c>
      <c r="AF162">
        <v>600</v>
      </c>
      <c r="AG162">
        <v>600</v>
      </c>
      <c r="AH162">
        <v>0</v>
      </c>
      <c r="AI162">
        <v>10</v>
      </c>
      <c r="AJ162">
        <v>10</v>
      </c>
      <c r="AK162">
        <v>10</v>
      </c>
      <c r="AL162">
        <v>10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95</v>
      </c>
      <c r="AT162">
        <v>23.75</v>
      </c>
      <c r="AU162">
        <v>2225.91</v>
      </c>
      <c r="AV162">
        <v>556.47749999999996</v>
      </c>
      <c r="AW162">
        <v>2225.91</v>
      </c>
      <c r="AX162">
        <v>2225.91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12184.6675</v>
      </c>
      <c r="BI162">
        <v>12740.744500000001</v>
      </c>
      <c r="BJ162">
        <v>12509.0075</v>
      </c>
      <c r="BK162">
        <v>12740.744500000001</v>
      </c>
      <c r="BL162">
        <v>12740.744500000001</v>
      </c>
      <c r="BM162">
        <v>12740.744500000001</v>
      </c>
      <c r="BN162" t="s">
        <v>876</v>
      </c>
      <c r="BO162">
        <v>-5.5579999999999996E-3</v>
      </c>
      <c r="BP162">
        <v>0</v>
      </c>
      <c r="BQ162">
        <v>525.58000000000004</v>
      </c>
      <c r="BR162">
        <v>28</v>
      </c>
      <c r="BS162">
        <v>0.7</v>
      </c>
      <c r="BT162" t="s">
        <v>877</v>
      </c>
      <c r="BU162" t="s">
        <v>877</v>
      </c>
      <c r="BV162" t="s">
        <v>877</v>
      </c>
      <c r="BW162" t="s">
        <v>877</v>
      </c>
      <c r="BX162">
        <v>2064</v>
      </c>
      <c r="BY162">
        <v>26854952</v>
      </c>
      <c r="BZ162">
        <v>400000</v>
      </c>
      <c r="CA162">
        <v>0</v>
      </c>
      <c r="CB162">
        <v>190000</v>
      </c>
      <c r="CC162">
        <v>0</v>
      </c>
      <c r="CD162">
        <v>0</v>
      </c>
      <c r="CE162">
        <v>0</v>
      </c>
      <c r="CF162">
        <v>0</v>
      </c>
      <c r="CG162">
        <v>11.6</v>
      </c>
      <c r="CH162">
        <v>5300000</v>
      </c>
      <c r="CI162">
        <v>9944.8799999999992</v>
      </c>
      <c r="CJ162">
        <v>10250.25</v>
      </c>
      <c r="CK162">
        <v>9944.8799999999992</v>
      </c>
      <c r="CL162">
        <v>305.37</v>
      </c>
      <c r="CM162">
        <v>0</v>
      </c>
      <c r="CN162" t="s">
        <v>878</v>
      </c>
      <c r="CO162">
        <v>9944.8799999999992</v>
      </c>
      <c r="CP162">
        <v>10250.25</v>
      </c>
      <c r="CQ162">
        <v>9944.8799999999992</v>
      </c>
      <c r="CR162">
        <v>305.37</v>
      </c>
      <c r="CS162">
        <v>1690</v>
      </c>
      <c r="CT162">
        <v>1127.5274999999999</v>
      </c>
      <c r="CU162">
        <v>234.7</v>
      </c>
      <c r="CV162">
        <v>628.44000000000005</v>
      </c>
      <c r="CW162">
        <v>314.22000000000003</v>
      </c>
      <c r="CX162">
        <v>633.62</v>
      </c>
      <c r="CY162">
        <v>628.44000000000005</v>
      </c>
      <c r="CZ162">
        <v>5.18</v>
      </c>
      <c r="DA162">
        <v>12.46</v>
      </c>
      <c r="DB162">
        <v>12.46</v>
      </c>
      <c r="DC162">
        <v>12.46</v>
      </c>
      <c r="DD162">
        <v>12.46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95</v>
      </c>
      <c r="DL162">
        <v>23.75</v>
      </c>
      <c r="DM162">
        <v>2108.52</v>
      </c>
      <c r="DN162">
        <v>527.13</v>
      </c>
      <c r="DO162">
        <v>2174.04</v>
      </c>
      <c r="DP162">
        <v>2108.52</v>
      </c>
      <c r="DQ162">
        <v>65.52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12421.3745</v>
      </c>
      <c r="EA162">
        <v>12184.6675</v>
      </c>
      <c r="EB162">
        <v>12729.137000000001</v>
      </c>
      <c r="EC162">
        <v>12509.0075</v>
      </c>
      <c r="ED162">
        <v>12421.3745</v>
      </c>
      <c r="EE162">
        <v>12729.137000000001</v>
      </c>
      <c r="EF162" t="s">
        <v>879</v>
      </c>
      <c r="EG162">
        <v>-1.1424999999999999E-2</v>
      </c>
      <c r="EH162">
        <v>0</v>
      </c>
      <c r="EI162">
        <v>511.15</v>
      </c>
      <c r="EJ162">
        <v>27</v>
      </c>
      <c r="EK162">
        <v>0.7</v>
      </c>
      <c r="EL162" t="s">
        <v>877</v>
      </c>
      <c r="EM162" t="s">
        <v>877</v>
      </c>
      <c r="EN162" t="s">
        <v>877</v>
      </c>
      <c r="EO162" t="s">
        <v>877</v>
      </c>
      <c r="EP162">
        <v>2064</v>
      </c>
      <c r="EQ162">
        <v>26579917</v>
      </c>
      <c r="ER162" s="22">
        <v>429166</v>
      </c>
      <c r="ES162">
        <v>1212288</v>
      </c>
      <c r="ET162">
        <v>338802</v>
      </c>
      <c r="EU162">
        <v>0</v>
      </c>
      <c r="EV162">
        <v>0</v>
      </c>
      <c r="EW162">
        <v>0</v>
      </c>
      <c r="EX162">
        <v>0</v>
      </c>
      <c r="EY162">
        <v>11.6</v>
      </c>
      <c r="EZ162">
        <v>5732108</v>
      </c>
      <c r="FA162">
        <v>10233.299999999999</v>
      </c>
      <c r="FB162">
        <v>10525.2</v>
      </c>
      <c r="FC162">
        <v>10233.299999999999</v>
      </c>
      <c r="FD162">
        <v>291.89999999999998</v>
      </c>
      <c r="FE162">
        <v>0</v>
      </c>
      <c r="FF162" t="s">
        <v>880</v>
      </c>
      <c r="FG162">
        <v>10233.299999999999</v>
      </c>
      <c r="FH162">
        <v>10525.2</v>
      </c>
      <c r="FI162">
        <v>10233.299999999999</v>
      </c>
      <c r="FJ162">
        <v>291.89999999999998</v>
      </c>
      <c r="FK162">
        <v>1664</v>
      </c>
      <c r="FL162">
        <v>1157.7719999999999</v>
      </c>
      <c r="FM162">
        <v>234.7</v>
      </c>
      <c r="FN162">
        <v>598.57000000000005</v>
      </c>
      <c r="FO162">
        <v>299.28500000000003</v>
      </c>
      <c r="FP162">
        <v>603.79999999999995</v>
      </c>
      <c r="FQ162">
        <v>598.57000000000005</v>
      </c>
      <c r="FR162">
        <v>5.23</v>
      </c>
      <c r="FS162">
        <v>7.63</v>
      </c>
      <c r="FT162">
        <v>7.63</v>
      </c>
      <c r="FU162">
        <v>7.63</v>
      </c>
      <c r="FV162">
        <v>7.63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97</v>
      </c>
      <c r="GD162">
        <v>24.25</v>
      </c>
      <c r="GE162">
        <v>1857.75</v>
      </c>
      <c r="GF162">
        <v>464.4375</v>
      </c>
      <c r="GG162">
        <v>1910.74</v>
      </c>
      <c r="GH162">
        <v>1857.75</v>
      </c>
      <c r="GI162">
        <v>52.99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12163.523499999999</v>
      </c>
      <c r="GS162">
        <v>12421.3745</v>
      </c>
      <c r="GT162">
        <v>12833.171</v>
      </c>
      <c r="GU162">
        <v>12729.137000000001</v>
      </c>
      <c r="GV162">
        <v>12421.3745</v>
      </c>
      <c r="GW162">
        <v>12729.137000000001</v>
      </c>
      <c r="GX162" t="s">
        <v>881</v>
      </c>
      <c r="GY162">
        <v>-1.3313999999999999E-2</v>
      </c>
      <c r="GZ162">
        <v>0</v>
      </c>
      <c r="HA162">
        <v>544.61</v>
      </c>
      <c r="HB162">
        <v>32</v>
      </c>
      <c r="HC162">
        <v>0.7</v>
      </c>
      <c r="HD162" t="s">
        <v>877</v>
      </c>
      <c r="HE162" t="s">
        <v>877</v>
      </c>
      <c r="HF162" t="s">
        <v>877</v>
      </c>
      <c r="HG162" t="s">
        <v>877</v>
      </c>
      <c r="HH162">
        <v>2064</v>
      </c>
      <c r="HI162">
        <v>25107856</v>
      </c>
      <c r="HJ162">
        <v>473101</v>
      </c>
      <c r="HK162">
        <v>1338151</v>
      </c>
      <c r="HL162">
        <v>164841</v>
      </c>
      <c r="HM162">
        <v>0</v>
      </c>
      <c r="HN162">
        <v>0</v>
      </c>
      <c r="HO162">
        <v>0</v>
      </c>
      <c r="HP162">
        <v>0</v>
      </c>
      <c r="HQ162">
        <v>11.93</v>
      </c>
      <c r="HR162">
        <v>5268356</v>
      </c>
      <c r="HS162">
        <v>9936.17</v>
      </c>
      <c r="HT162">
        <v>10571.85</v>
      </c>
      <c r="HU162">
        <v>9936.17</v>
      </c>
      <c r="HV162">
        <v>635.67999999999995</v>
      </c>
      <c r="HW162">
        <v>325.14999999999998</v>
      </c>
      <c r="HX162" t="s">
        <v>882</v>
      </c>
      <c r="HY162">
        <v>9936.17</v>
      </c>
      <c r="HZ162">
        <v>10571.85</v>
      </c>
      <c r="IA162">
        <v>9936.17</v>
      </c>
      <c r="IB162">
        <v>635.67999999999995</v>
      </c>
      <c r="IC162">
        <v>1665</v>
      </c>
      <c r="ID162">
        <v>1162.9034999999999</v>
      </c>
      <c r="IE162">
        <v>233</v>
      </c>
      <c r="IF162">
        <v>587.58000000000004</v>
      </c>
      <c r="IG162">
        <v>293.79000000000002</v>
      </c>
      <c r="IH162">
        <v>592.64</v>
      </c>
      <c r="II162">
        <v>587.58000000000004</v>
      </c>
      <c r="IJ162">
        <v>5.0599999999999996</v>
      </c>
      <c r="IK162">
        <v>13.55</v>
      </c>
      <c r="IL162">
        <v>13.55</v>
      </c>
      <c r="IM162">
        <v>13.55</v>
      </c>
      <c r="IN162">
        <v>13.55</v>
      </c>
      <c r="IO162">
        <v>0</v>
      </c>
      <c r="IP162">
        <v>0</v>
      </c>
      <c r="IQ162">
        <v>0</v>
      </c>
      <c r="IR162">
        <v>0</v>
      </c>
      <c r="IS162">
        <v>0</v>
      </c>
      <c r="IT162">
        <v>0</v>
      </c>
      <c r="IU162">
        <v>131</v>
      </c>
      <c r="IV162">
        <v>32.75</v>
      </c>
      <c r="IW162">
        <v>1965.44</v>
      </c>
      <c r="IX162">
        <v>491.36</v>
      </c>
      <c r="IY162">
        <v>2091.19</v>
      </c>
      <c r="IZ162">
        <v>1965.44</v>
      </c>
      <c r="JA162">
        <v>125.75</v>
      </c>
      <c r="JB162">
        <v>0</v>
      </c>
      <c r="JC162">
        <v>0</v>
      </c>
      <c r="JD162">
        <v>0</v>
      </c>
      <c r="JE162">
        <v>0</v>
      </c>
      <c r="JF162">
        <v>0</v>
      </c>
      <c r="JG162">
        <v>0</v>
      </c>
      <c r="JH162">
        <v>0</v>
      </c>
      <c r="JI162">
        <v>0</v>
      </c>
      <c r="JJ162">
        <v>12163.523499999999</v>
      </c>
      <c r="JK162">
        <v>12833.171</v>
      </c>
      <c r="JL162" t="s">
        <v>883</v>
      </c>
      <c r="JM162">
        <v>-1.0031E-2</v>
      </c>
      <c r="JN162">
        <v>0</v>
      </c>
      <c r="JO162">
        <v>498.34</v>
      </c>
      <c r="JP162">
        <v>25</v>
      </c>
      <c r="JQ162">
        <v>0.7</v>
      </c>
      <c r="JR162">
        <v>43954.6104003125</v>
      </c>
      <c r="JS162">
        <v>1</v>
      </c>
      <c r="JT162">
        <v>2</v>
      </c>
    </row>
    <row r="163" spans="1:280" x14ac:dyDescent="0.25">
      <c r="A163">
        <v>4058</v>
      </c>
      <c r="B163">
        <v>2083</v>
      </c>
      <c r="D163" t="s">
        <v>262</v>
      </c>
      <c r="E163" t="s">
        <v>267</v>
      </c>
      <c r="F163" t="s">
        <v>945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T163">
        <v>0</v>
      </c>
      <c r="U163">
        <v>0</v>
      </c>
      <c r="V163" t="s">
        <v>875</v>
      </c>
      <c r="W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G163">
        <v>0</v>
      </c>
      <c r="AH163">
        <v>0</v>
      </c>
      <c r="AI163">
        <v>0</v>
      </c>
      <c r="AJ163">
        <v>0</v>
      </c>
      <c r="AL163">
        <v>0</v>
      </c>
      <c r="AM163">
        <v>0</v>
      </c>
      <c r="AN163">
        <v>0</v>
      </c>
      <c r="AO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X163">
        <v>0</v>
      </c>
      <c r="AY163">
        <v>0</v>
      </c>
      <c r="AZ163">
        <v>0</v>
      </c>
      <c r="BB163">
        <v>0</v>
      </c>
      <c r="BC163">
        <v>0</v>
      </c>
      <c r="BD163">
        <v>0</v>
      </c>
      <c r="BF163">
        <v>0</v>
      </c>
      <c r="BG163">
        <v>0</v>
      </c>
      <c r="BH163">
        <v>324.33999999999997</v>
      </c>
      <c r="BI163">
        <v>0</v>
      </c>
      <c r="BL163">
        <v>324.33999999999997</v>
      </c>
      <c r="BN163" t="s">
        <v>876</v>
      </c>
      <c r="BO163">
        <v>0</v>
      </c>
      <c r="BP163">
        <v>0</v>
      </c>
      <c r="BQ163">
        <v>0</v>
      </c>
      <c r="BR163">
        <v>0</v>
      </c>
      <c r="BS163">
        <v>0</v>
      </c>
      <c r="BT163" t="s">
        <v>877</v>
      </c>
      <c r="BU163" t="s">
        <v>877</v>
      </c>
      <c r="BV163" t="s">
        <v>877</v>
      </c>
      <c r="BW163" t="s">
        <v>877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305.37</v>
      </c>
      <c r="CK163">
        <v>305.37</v>
      </c>
      <c r="CL163">
        <v>0</v>
      </c>
      <c r="CM163">
        <v>0</v>
      </c>
      <c r="CN163" t="s">
        <v>878</v>
      </c>
      <c r="CO163">
        <v>305.37</v>
      </c>
      <c r="CQ163">
        <v>305.37</v>
      </c>
      <c r="CR163">
        <v>0</v>
      </c>
      <c r="CS163">
        <v>0</v>
      </c>
      <c r="CT163">
        <v>0</v>
      </c>
      <c r="CU163">
        <v>0</v>
      </c>
      <c r="CV163">
        <v>5.18</v>
      </c>
      <c r="CW163">
        <v>2.59</v>
      </c>
      <c r="CY163">
        <v>5.18</v>
      </c>
      <c r="CZ163">
        <v>0</v>
      </c>
      <c r="DA163">
        <v>0</v>
      </c>
      <c r="DB163">
        <v>0</v>
      </c>
      <c r="DD163">
        <v>0</v>
      </c>
      <c r="DE163">
        <v>0</v>
      </c>
      <c r="DF163">
        <v>0</v>
      </c>
      <c r="DG163">
        <v>0</v>
      </c>
      <c r="DI163">
        <v>0</v>
      </c>
      <c r="DJ163">
        <v>0</v>
      </c>
      <c r="DK163">
        <v>0</v>
      </c>
      <c r="DL163">
        <v>0</v>
      </c>
      <c r="DM163">
        <v>65.52</v>
      </c>
      <c r="DN163">
        <v>16.38</v>
      </c>
      <c r="DP163">
        <v>65.52</v>
      </c>
      <c r="DQ163">
        <v>0</v>
      </c>
      <c r="DR163">
        <v>0</v>
      </c>
      <c r="DT163">
        <v>0</v>
      </c>
      <c r="DU163">
        <v>0</v>
      </c>
      <c r="DV163">
        <v>0</v>
      </c>
      <c r="DX163">
        <v>0</v>
      </c>
      <c r="DY163">
        <v>0</v>
      </c>
      <c r="DZ163">
        <v>307.76249999999999</v>
      </c>
      <c r="EA163">
        <v>324.33999999999997</v>
      </c>
      <c r="ED163">
        <v>324.33999999999997</v>
      </c>
      <c r="EF163" t="s">
        <v>879</v>
      </c>
      <c r="EG163">
        <v>-1.1424999999999999E-2</v>
      </c>
      <c r="EH163">
        <v>0</v>
      </c>
      <c r="EI163">
        <v>0</v>
      </c>
      <c r="EJ163">
        <v>0</v>
      </c>
      <c r="EK163">
        <v>0</v>
      </c>
      <c r="EL163" t="s">
        <v>877</v>
      </c>
      <c r="EM163" t="s">
        <v>877</v>
      </c>
      <c r="EN163" t="s">
        <v>877</v>
      </c>
      <c r="EO163" t="s">
        <v>877</v>
      </c>
      <c r="EQ163">
        <v>0</v>
      </c>
      <c r="ER163" s="22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291.89999999999998</v>
      </c>
      <c r="FC163">
        <v>291.89999999999998</v>
      </c>
      <c r="FD163">
        <v>0</v>
      </c>
      <c r="FE163">
        <v>0</v>
      </c>
      <c r="FF163" t="s">
        <v>880</v>
      </c>
      <c r="FG163">
        <v>291.89999999999998</v>
      </c>
      <c r="FI163">
        <v>291.89999999999998</v>
      </c>
      <c r="FJ163">
        <v>0</v>
      </c>
      <c r="FK163">
        <v>0</v>
      </c>
      <c r="FL163">
        <v>0</v>
      </c>
      <c r="FM163">
        <v>0</v>
      </c>
      <c r="FN163">
        <v>5.23</v>
      </c>
      <c r="FO163">
        <v>2.6150000000000002</v>
      </c>
      <c r="FQ163">
        <v>5.23</v>
      </c>
      <c r="FR163">
        <v>0</v>
      </c>
      <c r="FS163">
        <v>0</v>
      </c>
      <c r="FT163">
        <v>0</v>
      </c>
      <c r="FV163">
        <v>0</v>
      </c>
      <c r="FW163">
        <v>0</v>
      </c>
      <c r="FX163">
        <v>0</v>
      </c>
      <c r="FY163">
        <v>0</v>
      </c>
      <c r="GA163">
        <v>0</v>
      </c>
      <c r="GB163">
        <v>0</v>
      </c>
      <c r="GC163">
        <v>0</v>
      </c>
      <c r="GD163">
        <v>0</v>
      </c>
      <c r="GE163">
        <v>52.99</v>
      </c>
      <c r="GF163">
        <v>13.2475</v>
      </c>
      <c r="GH163">
        <v>52.99</v>
      </c>
      <c r="GI163">
        <v>0</v>
      </c>
      <c r="GJ163">
        <v>0</v>
      </c>
      <c r="GL163">
        <v>0</v>
      </c>
      <c r="GM163">
        <v>0</v>
      </c>
      <c r="GN163">
        <v>0</v>
      </c>
      <c r="GP163">
        <v>0</v>
      </c>
      <c r="GQ163">
        <v>0</v>
      </c>
      <c r="GR163">
        <v>328.41750000000002</v>
      </c>
      <c r="GS163">
        <v>307.76249999999999</v>
      </c>
      <c r="GV163">
        <v>328.41750000000002</v>
      </c>
      <c r="GX163" t="s">
        <v>881</v>
      </c>
      <c r="GY163">
        <v>0</v>
      </c>
      <c r="GZ163">
        <v>0</v>
      </c>
      <c r="HA163">
        <v>0</v>
      </c>
      <c r="HB163">
        <v>0</v>
      </c>
      <c r="HC163">
        <v>0</v>
      </c>
      <c r="HD163" t="s">
        <v>877</v>
      </c>
      <c r="HE163" t="s">
        <v>877</v>
      </c>
      <c r="HF163" t="s">
        <v>877</v>
      </c>
      <c r="HG163" t="s">
        <v>877</v>
      </c>
      <c r="HI163">
        <v>0</v>
      </c>
      <c r="HJ163">
        <v>0</v>
      </c>
      <c r="HK163">
        <v>0</v>
      </c>
      <c r="HL163">
        <v>0</v>
      </c>
      <c r="HM163">
        <v>0</v>
      </c>
      <c r="HN163">
        <v>0</v>
      </c>
      <c r="HO163">
        <v>0</v>
      </c>
      <c r="HP163">
        <v>0</v>
      </c>
      <c r="HQ163">
        <v>0</v>
      </c>
      <c r="HR163">
        <v>0</v>
      </c>
      <c r="HS163">
        <v>310.52999999999997</v>
      </c>
      <c r="HU163">
        <v>310.52999999999997</v>
      </c>
      <c r="HV163">
        <v>0</v>
      </c>
      <c r="HW163">
        <v>0</v>
      </c>
      <c r="HX163" t="s">
        <v>882</v>
      </c>
      <c r="HY163">
        <v>310.52999999999997</v>
      </c>
      <c r="IA163">
        <v>310.52999999999997</v>
      </c>
      <c r="IB163">
        <v>0</v>
      </c>
      <c r="IC163">
        <v>0</v>
      </c>
      <c r="ID163">
        <v>0</v>
      </c>
      <c r="IE163">
        <v>0</v>
      </c>
      <c r="IF163">
        <v>5.0599999999999996</v>
      </c>
      <c r="IG163">
        <v>2.5299999999999998</v>
      </c>
      <c r="II163">
        <v>5.0599999999999996</v>
      </c>
      <c r="IJ163">
        <v>0</v>
      </c>
      <c r="IK163">
        <v>0</v>
      </c>
      <c r="IL163">
        <v>0</v>
      </c>
      <c r="IN163">
        <v>0</v>
      </c>
      <c r="IO163">
        <v>0</v>
      </c>
      <c r="IP163">
        <v>0</v>
      </c>
      <c r="IQ163">
        <v>0</v>
      </c>
      <c r="IS163">
        <v>0</v>
      </c>
      <c r="IT163">
        <v>0</v>
      </c>
      <c r="IU163">
        <v>0</v>
      </c>
      <c r="IV163">
        <v>0</v>
      </c>
      <c r="IW163">
        <v>61.43</v>
      </c>
      <c r="IX163">
        <v>15.3575</v>
      </c>
      <c r="IZ163">
        <v>61.43</v>
      </c>
      <c r="JA163">
        <v>0</v>
      </c>
      <c r="JB163">
        <v>0</v>
      </c>
      <c r="JD163">
        <v>0</v>
      </c>
      <c r="JE163">
        <v>0</v>
      </c>
      <c r="JF163">
        <v>0</v>
      </c>
      <c r="JH163">
        <v>0</v>
      </c>
      <c r="JI163">
        <v>0</v>
      </c>
      <c r="JJ163">
        <v>328.41750000000002</v>
      </c>
      <c r="JL163" t="s">
        <v>883</v>
      </c>
      <c r="JM163">
        <v>0</v>
      </c>
      <c r="JN163">
        <v>0</v>
      </c>
      <c r="JO163">
        <v>0</v>
      </c>
      <c r="JP163">
        <v>0</v>
      </c>
      <c r="JQ163">
        <v>0</v>
      </c>
      <c r="JR163">
        <v>43954.6104003125</v>
      </c>
      <c r="JS163">
        <v>1</v>
      </c>
      <c r="JT163">
        <v>3</v>
      </c>
    </row>
    <row r="164" spans="1:280" x14ac:dyDescent="0.25">
      <c r="A164">
        <v>4440</v>
      </c>
      <c r="B164">
        <v>2083</v>
      </c>
      <c r="D164" t="s">
        <v>262</v>
      </c>
      <c r="E164" t="s">
        <v>267</v>
      </c>
      <c r="F164" t="s">
        <v>946</v>
      </c>
      <c r="V164" t="s">
        <v>875</v>
      </c>
      <c r="BN164" t="s">
        <v>876</v>
      </c>
      <c r="BT164" t="s">
        <v>877</v>
      </c>
      <c r="BU164" t="s">
        <v>877</v>
      </c>
      <c r="BV164" t="s">
        <v>877</v>
      </c>
      <c r="BW164" t="s">
        <v>877</v>
      </c>
      <c r="CN164" t="s">
        <v>878</v>
      </c>
      <c r="EF164" t="s">
        <v>879</v>
      </c>
      <c r="EL164" t="s">
        <v>877</v>
      </c>
      <c r="EM164" t="s">
        <v>877</v>
      </c>
      <c r="EN164" t="s">
        <v>877</v>
      </c>
      <c r="EO164" t="s">
        <v>877</v>
      </c>
      <c r="FF164" t="s">
        <v>880</v>
      </c>
      <c r="GX164" t="s">
        <v>881</v>
      </c>
      <c r="HD164" t="s">
        <v>877</v>
      </c>
      <c r="HE164" t="s">
        <v>877</v>
      </c>
      <c r="HF164" t="s">
        <v>877</v>
      </c>
      <c r="HG164" t="s">
        <v>877</v>
      </c>
      <c r="HI164">
        <v>0</v>
      </c>
      <c r="HJ164">
        <v>0</v>
      </c>
      <c r="HK164">
        <v>0</v>
      </c>
      <c r="HL164">
        <v>0</v>
      </c>
      <c r="HM164">
        <v>0</v>
      </c>
      <c r="HN164">
        <v>0</v>
      </c>
      <c r="HO164">
        <v>0</v>
      </c>
      <c r="HP164">
        <v>0</v>
      </c>
      <c r="HQ164">
        <v>0</v>
      </c>
      <c r="HR164">
        <v>0</v>
      </c>
      <c r="HS164">
        <v>325.14999999999998</v>
      </c>
      <c r="HU164">
        <v>325.14999999999998</v>
      </c>
      <c r="HV164">
        <v>0</v>
      </c>
      <c r="HW164">
        <v>0</v>
      </c>
      <c r="HX164" t="s">
        <v>882</v>
      </c>
      <c r="HY164">
        <v>325.14999999999998</v>
      </c>
      <c r="IA164">
        <v>325.14999999999998</v>
      </c>
      <c r="IB164">
        <v>0</v>
      </c>
      <c r="IC164">
        <v>0</v>
      </c>
      <c r="ID164">
        <v>0</v>
      </c>
      <c r="IE164">
        <v>0</v>
      </c>
      <c r="IF164">
        <v>0</v>
      </c>
      <c r="IG164">
        <v>0</v>
      </c>
      <c r="II164">
        <v>0</v>
      </c>
      <c r="IJ164">
        <v>0</v>
      </c>
      <c r="IK164">
        <v>0</v>
      </c>
      <c r="IL164">
        <v>0</v>
      </c>
      <c r="IN164">
        <v>0</v>
      </c>
      <c r="IO164">
        <v>0</v>
      </c>
      <c r="IP164">
        <v>0</v>
      </c>
      <c r="IQ164">
        <v>0</v>
      </c>
      <c r="IS164">
        <v>0</v>
      </c>
      <c r="IT164">
        <v>0</v>
      </c>
      <c r="IU164">
        <v>0</v>
      </c>
      <c r="IV164">
        <v>0</v>
      </c>
      <c r="IW164">
        <v>64.319999999999993</v>
      </c>
      <c r="IX164">
        <v>16.079999999999998</v>
      </c>
      <c r="IZ164">
        <v>64.319999999999993</v>
      </c>
      <c r="JA164">
        <v>0</v>
      </c>
      <c r="JB164">
        <v>0</v>
      </c>
      <c r="JD164">
        <v>0</v>
      </c>
      <c r="JE164">
        <v>0</v>
      </c>
      <c r="JF164">
        <v>0</v>
      </c>
      <c r="JH164">
        <v>0</v>
      </c>
      <c r="JI164">
        <v>0</v>
      </c>
      <c r="JJ164">
        <v>341.23</v>
      </c>
      <c r="JL164" t="s">
        <v>883</v>
      </c>
      <c r="JM164">
        <v>0</v>
      </c>
      <c r="JN164">
        <v>0</v>
      </c>
      <c r="JO164">
        <v>0</v>
      </c>
      <c r="JP164">
        <v>0</v>
      </c>
      <c r="JQ164">
        <v>0</v>
      </c>
      <c r="JR164">
        <v>43954.6104003125</v>
      </c>
      <c r="JS164">
        <v>1</v>
      </c>
      <c r="JT164">
        <v>3</v>
      </c>
    </row>
    <row r="165" spans="1:280" x14ac:dyDescent="0.25">
      <c r="A165">
        <v>2084</v>
      </c>
      <c r="B165">
        <v>2084</v>
      </c>
      <c r="C165" t="s">
        <v>268</v>
      </c>
      <c r="D165" t="s">
        <v>262</v>
      </c>
      <c r="E165" t="s">
        <v>269</v>
      </c>
      <c r="G165">
        <v>2064</v>
      </c>
      <c r="H165">
        <v>4694046</v>
      </c>
      <c r="I165">
        <v>59000</v>
      </c>
      <c r="J165">
        <v>0</v>
      </c>
      <c r="K165">
        <v>30000</v>
      </c>
      <c r="L165">
        <v>0</v>
      </c>
      <c r="M165">
        <v>0</v>
      </c>
      <c r="N165">
        <v>0</v>
      </c>
      <c r="O165">
        <v>0</v>
      </c>
      <c r="P165">
        <v>12.31</v>
      </c>
      <c r="Q165">
        <v>1122000</v>
      </c>
      <c r="R165">
        <v>1532</v>
      </c>
      <c r="S165">
        <v>1532</v>
      </c>
      <c r="T165">
        <v>1532</v>
      </c>
      <c r="U165">
        <v>0</v>
      </c>
      <c r="V165" t="s">
        <v>875</v>
      </c>
      <c r="W165">
        <v>1532</v>
      </c>
      <c r="X165">
        <v>1532</v>
      </c>
      <c r="Y165">
        <v>1532</v>
      </c>
      <c r="Z165">
        <v>0</v>
      </c>
      <c r="AA165">
        <v>256</v>
      </c>
      <c r="AB165">
        <v>168.52</v>
      </c>
      <c r="AC165">
        <v>31.5</v>
      </c>
      <c r="AD165">
        <v>14</v>
      </c>
      <c r="AE165">
        <v>7</v>
      </c>
      <c r="AF165">
        <v>14</v>
      </c>
      <c r="AG165">
        <v>14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23</v>
      </c>
      <c r="AT165">
        <v>5.75</v>
      </c>
      <c r="AU165">
        <v>287.2</v>
      </c>
      <c r="AV165">
        <v>71.8</v>
      </c>
      <c r="AW165">
        <v>287.2</v>
      </c>
      <c r="AX165">
        <v>287.2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1700.5585000000001</v>
      </c>
      <c r="BI165">
        <v>1816.57</v>
      </c>
      <c r="BJ165">
        <v>1793.5435</v>
      </c>
      <c r="BK165">
        <v>1816.57</v>
      </c>
      <c r="BL165">
        <v>1816.57</v>
      </c>
      <c r="BM165">
        <v>1816.57</v>
      </c>
      <c r="BN165" t="s">
        <v>876</v>
      </c>
      <c r="BO165">
        <v>-6.8499999999999995E-4</v>
      </c>
      <c r="BP165">
        <v>0</v>
      </c>
      <c r="BQ165">
        <v>732.38</v>
      </c>
      <c r="BR165">
        <v>57</v>
      </c>
      <c r="BS165">
        <v>0.7</v>
      </c>
      <c r="BT165" t="s">
        <v>877</v>
      </c>
      <c r="BU165" t="s">
        <v>877</v>
      </c>
      <c r="BV165" t="s">
        <v>877</v>
      </c>
      <c r="BW165" t="s">
        <v>877</v>
      </c>
      <c r="BX165">
        <v>2064</v>
      </c>
      <c r="BY165">
        <v>4544084</v>
      </c>
      <c r="BZ165">
        <v>59000</v>
      </c>
      <c r="CA165">
        <v>0</v>
      </c>
      <c r="CB165">
        <v>30000</v>
      </c>
      <c r="CC165">
        <v>0</v>
      </c>
      <c r="CD165">
        <v>0</v>
      </c>
      <c r="CE165">
        <v>0</v>
      </c>
      <c r="CF165">
        <v>0</v>
      </c>
      <c r="CG165">
        <v>12.31</v>
      </c>
      <c r="CH165">
        <v>1100000</v>
      </c>
      <c r="CI165">
        <v>1423.55</v>
      </c>
      <c r="CJ165">
        <v>1512.35</v>
      </c>
      <c r="CK165">
        <v>1423.55</v>
      </c>
      <c r="CL165">
        <v>88.8</v>
      </c>
      <c r="CM165">
        <v>0</v>
      </c>
      <c r="CN165" t="s">
        <v>878</v>
      </c>
      <c r="CO165">
        <v>1423.55</v>
      </c>
      <c r="CP165">
        <v>1512.35</v>
      </c>
      <c r="CQ165">
        <v>1423.55</v>
      </c>
      <c r="CR165">
        <v>88.8</v>
      </c>
      <c r="CS165">
        <v>256</v>
      </c>
      <c r="CT165">
        <v>166.35849999999999</v>
      </c>
      <c r="CU165">
        <v>31.5</v>
      </c>
      <c r="CV165">
        <v>13.41</v>
      </c>
      <c r="CW165">
        <v>6.7050000000000001</v>
      </c>
      <c r="CX165">
        <v>13.41</v>
      </c>
      <c r="CY165">
        <v>13.41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23</v>
      </c>
      <c r="DL165">
        <v>5.75</v>
      </c>
      <c r="DM165">
        <v>266.77999999999997</v>
      </c>
      <c r="DN165">
        <v>66.694999999999993</v>
      </c>
      <c r="DO165">
        <v>283.52</v>
      </c>
      <c r="DP165">
        <v>266.77999999999997</v>
      </c>
      <c r="DQ165">
        <v>16.739999999999998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1651.6795999999999</v>
      </c>
      <c r="EA165">
        <v>1700.5585000000001</v>
      </c>
      <c r="EB165">
        <v>1743.2971</v>
      </c>
      <c r="EC165">
        <v>1793.5435</v>
      </c>
      <c r="ED165">
        <v>1700.5585000000001</v>
      </c>
      <c r="EE165">
        <v>1793.5435</v>
      </c>
      <c r="EF165" t="s">
        <v>879</v>
      </c>
      <c r="EG165">
        <v>-5.7829999999999999E-3</v>
      </c>
      <c r="EH165">
        <v>0</v>
      </c>
      <c r="EI165">
        <v>723.14</v>
      </c>
      <c r="EJ165">
        <v>60</v>
      </c>
      <c r="EK165">
        <v>0.7</v>
      </c>
      <c r="EL165" t="s">
        <v>877</v>
      </c>
      <c r="EM165" t="s">
        <v>877</v>
      </c>
      <c r="EN165" t="s">
        <v>877</v>
      </c>
      <c r="EO165" t="s">
        <v>877</v>
      </c>
      <c r="EP165">
        <v>2064</v>
      </c>
      <c r="EQ165">
        <v>4525700</v>
      </c>
      <c r="ER165" s="22">
        <v>59078</v>
      </c>
      <c r="ES165">
        <v>168121</v>
      </c>
      <c r="ET165">
        <v>46639</v>
      </c>
      <c r="EU165">
        <v>1491354</v>
      </c>
      <c r="EV165">
        <v>0</v>
      </c>
      <c r="EW165">
        <v>0</v>
      </c>
      <c r="EX165">
        <v>0</v>
      </c>
      <c r="EY165">
        <v>12.31</v>
      </c>
      <c r="EZ165">
        <v>986863</v>
      </c>
      <c r="FA165">
        <v>1389.79</v>
      </c>
      <c r="FB165">
        <v>1477.86</v>
      </c>
      <c r="FC165">
        <v>1389.79</v>
      </c>
      <c r="FD165">
        <v>88.07</v>
      </c>
      <c r="FE165">
        <v>0</v>
      </c>
      <c r="FF165" t="s">
        <v>880</v>
      </c>
      <c r="FG165">
        <v>1389.79</v>
      </c>
      <c r="FH165">
        <v>1477.86</v>
      </c>
      <c r="FI165">
        <v>1389.79</v>
      </c>
      <c r="FJ165">
        <v>88.07</v>
      </c>
      <c r="FK165">
        <v>234</v>
      </c>
      <c r="FL165">
        <v>162.56460000000001</v>
      </c>
      <c r="FM165">
        <v>31.5</v>
      </c>
      <c r="FN165">
        <v>15.7</v>
      </c>
      <c r="FO165">
        <v>7.85</v>
      </c>
      <c r="FP165">
        <v>15.7</v>
      </c>
      <c r="FQ165">
        <v>15.7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16</v>
      </c>
      <c r="GD165">
        <v>4</v>
      </c>
      <c r="GE165">
        <v>223.9</v>
      </c>
      <c r="GF165">
        <v>55.975000000000001</v>
      </c>
      <c r="GG165">
        <v>238.09</v>
      </c>
      <c r="GH165">
        <v>223.9</v>
      </c>
      <c r="GI165">
        <v>14.19</v>
      </c>
      <c r="GJ165">
        <v>0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1654.9604999999999</v>
      </c>
      <c r="GS165">
        <v>1651.6795999999999</v>
      </c>
      <c r="GT165">
        <v>1738.203</v>
      </c>
      <c r="GU165">
        <v>1743.2971</v>
      </c>
      <c r="GV165">
        <v>1654.9604999999999</v>
      </c>
      <c r="GW165">
        <v>1743.2971</v>
      </c>
      <c r="GX165" t="s">
        <v>881</v>
      </c>
      <c r="GY165">
        <v>0</v>
      </c>
      <c r="GZ165">
        <v>0</v>
      </c>
      <c r="HA165">
        <v>667.76</v>
      </c>
      <c r="HB165">
        <v>52</v>
      </c>
      <c r="HC165">
        <v>0.7</v>
      </c>
      <c r="HD165" t="s">
        <v>877</v>
      </c>
      <c r="HE165" t="s">
        <v>877</v>
      </c>
      <c r="HF165" t="s">
        <v>877</v>
      </c>
      <c r="HG165" t="s">
        <v>877</v>
      </c>
      <c r="HH165">
        <v>2064</v>
      </c>
      <c r="HI165">
        <v>4223289</v>
      </c>
      <c r="HJ165">
        <v>63529</v>
      </c>
      <c r="HK165">
        <v>161578</v>
      </c>
      <c r="HL165">
        <v>22135</v>
      </c>
      <c r="HM165">
        <v>542740</v>
      </c>
      <c r="HN165">
        <v>0</v>
      </c>
      <c r="HO165">
        <v>0</v>
      </c>
      <c r="HP165">
        <v>0</v>
      </c>
      <c r="HQ165">
        <v>11.68</v>
      </c>
      <c r="HR165">
        <v>1056279</v>
      </c>
      <c r="HS165">
        <v>1375.82</v>
      </c>
      <c r="HT165">
        <v>1455.3</v>
      </c>
      <c r="HU165">
        <v>1375.82</v>
      </c>
      <c r="HV165">
        <v>79.48</v>
      </c>
      <c r="HW165">
        <v>0</v>
      </c>
      <c r="HX165" t="s">
        <v>882</v>
      </c>
      <c r="HY165">
        <v>1375.82</v>
      </c>
      <c r="HZ165">
        <v>1455.3</v>
      </c>
      <c r="IA165">
        <v>1375.82</v>
      </c>
      <c r="IB165">
        <v>79.48</v>
      </c>
      <c r="IC165">
        <v>239</v>
      </c>
      <c r="ID165">
        <v>160.083</v>
      </c>
      <c r="IE165">
        <v>37.799999999999997</v>
      </c>
      <c r="IF165">
        <v>18.760000000000002</v>
      </c>
      <c r="IG165">
        <v>9.3800000000000008</v>
      </c>
      <c r="IH165">
        <v>18.760000000000002</v>
      </c>
      <c r="II165">
        <v>18.760000000000002</v>
      </c>
      <c r="IJ165">
        <v>0</v>
      </c>
      <c r="IK165">
        <v>0</v>
      </c>
      <c r="IL165">
        <v>0</v>
      </c>
      <c r="IM165">
        <v>0</v>
      </c>
      <c r="IN165">
        <v>0</v>
      </c>
      <c r="IO165">
        <v>0</v>
      </c>
      <c r="IP165">
        <v>0</v>
      </c>
      <c r="IQ165">
        <v>0</v>
      </c>
      <c r="IR165">
        <v>0</v>
      </c>
      <c r="IS165">
        <v>0</v>
      </c>
      <c r="IT165">
        <v>0</v>
      </c>
      <c r="IU165">
        <v>27</v>
      </c>
      <c r="IV165">
        <v>6.75</v>
      </c>
      <c r="IW165">
        <v>260.51</v>
      </c>
      <c r="IX165">
        <v>65.127499999999998</v>
      </c>
      <c r="IY165">
        <v>275.56</v>
      </c>
      <c r="IZ165">
        <v>260.51</v>
      </c>
      <c r="JA165">
        <v>15.05</v>
      </c>
      <c r="JB165">
        <v>0</v>
      </c>
      <c r="JC165">
        <v>0</v>
      </c>
      <c r="JD165">
        <v>0</v>
      </c>
      <c r="JE165">
        <v>0</v>
      </c>
      <c r="JF165">
        <v>0</v>
      </c>
      <c r="JG165">
        <v>0</v>
      </c>
      <c r="JH165">
        <v>0</v>
      </c>
      <c r="JI165">
        <v>0</v>
      </c>
      <c r="JJ165">
        <v>1654.9604999999999</v>
      </c>
      <c r="JK165">
        <v>1738.203</v>
      </c>
      <c r="JL165" t="s">
        <v>883</v>
      </c>
      <c r="JM165">
        <v>-2.3000000000000001E-4</v>
      </c>
      <c r="JN165">
        <v>0</v>
      </c>
      <c r="JO165">
        <v>725.82</v>
      </c>
      <c r="JP165">
        <v>61</v>
      </c>
      <c r="JQ165">
        <v>0.7</v>
      </c>
      <c r="JR165">
        <v>43954.6104003125</v>
      </c>
      <c r="JS165">
        <v>1</v>
      </c>
      <c r="JT165">
        <v>2</v>
      </c>
    </row>
    <row r="166" spans="1:280" x14ac:dyDescent="0.25">
      <c r="A166">
        <v>4045</v>
      </c>
      <c r="B166">
        <v>2084</v>
      </c>
      <c r="D166" t="s">
        <v>262</v>
      </c>
      <c r="E166" t="s">
        <v>269</v>
      </c>
      <c r="F166" t="s">
        <v>947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T166">
        <v>0</v>
      </c>
      <c r="U166">
        <v>0</v>
      </c>
      <c r="V166" t="s">
        <v>875</v>
      </c>
      <c r="W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G166">
        <v>0</v>
      </c>
      <c r="AH166">
        <v>0</v>
      </c>
      <c r="AI166">
        <v>0</v>
      </c>
      <c r="AJ166">
        <v>0</v>
      </c>
      <c r="AL166">
        <v>0</v>
      </c>
      <c r="AM166">
        <v>0</v>
      </c>
      <c r="AN166">
        <v>0</v>
      </c>
      <c r="AO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X166">
        <v>0</v>
      </c>
      <c r="AY166">
        <v>0</v>
      </c>
      <c r="AZ166">
        <v>0</v>
      </c>
      <c r="BB166">
        <v>0</v>
      </c>
      <c r="BC166">
        <v>0</v>
      </c>
      <c r="BD166">
        <v>0</v>
      </c>
      <c r="BF166">
        <v>0</v>
      </c>
      <c r="BG166">
        <v>0</v>
      </c>
      <c r="BH166">
        <v>92.984999999999999</v>
      </c>
      <c r="BI166">
        <v>0</v>
      </c>
      <c r="BL166">
        <v>92.984999999999999</v>
      </c>
      <c r="BN166" t="s">
        <v>876</v>
      </c>
      <c r="BO166">
        <v>0</v>
      </c>
      <c r="BP166">
        <v>0</v>
      </c>
      <c r="BQ166">
        <v>0</v>
      </c>
      <c r="BR166">
        <v>0</v>
      </c>
      <c r="BS166">
        <v>0</v>
      </c>
      <c r="BT166" t="s">
        <v>877</v>
      </c>
      <c r="BU166" t="s">
        <v>877</v>
      </c>
      <c r="BV166" t="s">
        <v>877</v>
      </c>
      <c r="BW166" t="s">
        <v>877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88.8</v>
      </c>
      <c r="CK166">
        <v>88.8</v>
      </c>
      <c r="CL166">
        <v>0</v>
      </c>
      <c r="CM166">
        <v>0</v>
      </c>
      <c r="CN166" t="s">
        <v>878</v>
      </c>
      <c r="CO166">
        <v>88.8</v>
      </c>
      <c r="CQ166">
        <v>88.8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Y166">
        <v>0</v>
      </c>
      <c r="CZ166">
        <v>0</v>
      </c>
      <c r="DA166">
        <v>0</v>
      </c>
      <c r="DB166">
        <v>0</v>
      </c>
      <c r="DD166">
        <v>0</v>
      </c>
      <c r="DE166">
        <v>0</v>
      </c>
      <c r="DF166">
        <v>0</v>
      </c>
      <c r="DG166">
        <v>0</v>
      </c>
      <c r="DI166">
        <v>0</v>
      </c>
      <c r="DJ166">
        <v>0</v>
      </c>
      <c r="DK166">
        <v>0</v>
      </c>
      <c r="DL166">
        <v>0</v>
      </c>
      <c r="DM166">
        <v>16.739999999999998</v>
      </c>
      <c r="DN166">
        <v>4.1849999999999996</v>
      </c>
      <c r="DP166">
        <v>16.739999999999998</v>
      </c>
      <c r="DQ166">
        <v>0</v>
      </c>
      <c r="DR166">
        <v>0</v>
      </c>
      <c r="DT166">
        <v>0</v>
      </c>
      <c r="DU166">
        <v>0</v>
      </c>
      <c r="DV166">
        <v>0</v>
      </c>
      <c r="DX166">
        <v>0</v>
      </c>
      <c r="DY166">
        <v>0</v>
      </c>
      <c r="DZ166">
        <v>91.617500000000007</v>
      </c>
      <c r="EA166">
        <v>92.984999999999999</v>
      </c>
      <c r="ED166">
        <v>92.984999999999999</v>
      </c>
      <c r="EF166" t="s">
        <v>879</v>
      </c>
      <c r="EG166">
        <v>-5.7829999999999999E-3</v>
      </c>
      <c r="EH166">
        <v>0</v>
      </c>
      <c r="EI166">
        <v>0</v>
      </c>
      <c r="EJ166">
        <v>0</v>
      </c>
      <c r="EK166">
        <v>0</v>
      </c>
      <c r="EL166" t="s">
        <v>877</v>
      </c>
      <c r="EM166" t="s">
        <v>877</v>
      </c>
      <c r="EN166" t="s">
        <v>877</v>
      </c>
      <c r="EO166" t="s">
        <v>877</v>
      </c>
      <c r="EQ166">
        <v>0</v>
      </c>
      <c r="ER166" s="22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88.07</v>
      </c>
      <c r="FC166">
        <v>88.07</v>
      </c>
      <c r="FD166">
        <v>0</v>
      </c>
      <c r="FE166">
        <v>0</v>
      </c>
      <c r="FF166" t="s">
        <v>880</v>
      </c>
      <c r="FG166">
        <v>88.07</v>
      </c>
      <c r="FI166">
        <v>88.07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Q166">
        <v>0</v>
      </c>
      <c r="FR166">
        <v>0</v>
      </c>
      <c r="FS166">
        <v>0</v>
      </c>
      <c r="FT166">
        <v>0</v>
      </c>
      <c r="FV166">
        <v>0</v>
      </c>
      <c r="FW166">
        <v>0</v>
      </c>
      <c r="FX166">
        <v>0</v>
      </c>
      <c r="FY166">
        <v>0</v>
      </c>
      <c r="GA166">
        <v>0</v>
      </c>
      <c r="GB166">
        <v>0</v>
      </c>
      <c r="GC166">
        <v>0</v>
      </c>
      <c r="GD166">
        <v>0</v>
      </c>
      <c r="GE166">
        <v>14.19</v>
      </c>
      <c r="GF166">
        <v>3.5474999999999999</v>
      </c>
      <c r="GH166">
        <v>14.19</v>
      </c>
      <c r="GI166">
        <v>0</v>
      </c>
      <c r="GJ166">
        <v>0</v>
      </c>
      <c r="GL166">
        <v>0</v>
      </c>
      <c r="GM166">
        <v>0</v>
      </c>
      <c r="GN166">
        <v>0</v>
      </c>
      <c r="GP166">
        <v>0</v>
      </c>
      <c r="GQ166">
        <v>0</v>
      </c>
      <c r="GR166">
        <v>83.242500000000007</v>
      </c>
      <c r="GS166">
        <v>91.617500000000007</v>
      </c>
      <c r="GV166">
        <v>91.617500000000007</v>
      </c>
      <c r="GX166" t="s">
        <v>881</v>
      </c>
      <c r="GY166">
        <v>0</v>
      </c>
      <c r="GZ166">
        <v>0</v>
      </c>
      <c r="HA166">
        <v>0</v>
      </c>
      <c r="HB166">
        <v>0</v>
      </c>
      <c r="HC166">
        <v>0</v>
      </c>
      <c r="HD166" t="s">
        <v>877</v>
      </c>
      <c r="HE166" t="s">
        <v>877</v>
      </c>
      <c r="HF166" t="s">
        <v>877</v>
      </c>
      <c r="HG166" t="s">
        <v>877</v>
      </c>
      <c r="HI166">
        <v>0</v>
      </c>
      <c r="HJ166">
        <v>0</v>
      </c>
      <c r="HK166">
        <v>0</v>
      </c>
      <c r="HL166">
        <v>0</v>
      </c>
      <c r="HM166">
        <v>0</v>
      </c>
      <c r="HN166">
        <v>0</v>
      </c>
      <c r="HO166">
        <v>0</v>
      </c>
      <c r="HP166">
        <v>0</v>
      </c>
      <c r="HQ166">
        <v>0</v>
      </c>
      <c r="HR166">
        <v>0</v>
      </c>
      <c r="HS166">
        <v>79.48</v>
      </c>
      <c r="HU166">
        <v>79.48</v>
      </c>
      <c r="HV166">
        <v>0</v>
      </c>
      <c r="HW166">
        <v>0</v>
      </c>
      <c r="HX166" t="s">
        <v>882</v>
      </c>
      <c r="HY166">
        <v>79.48</v>
      </c>
      <c r="IA166">
        <v>79.48</v>
      </c>
      <c r="IB166">
        <v>0</v>
      </c>
      <c r="IC166">
        <v>0</v>
      </c>
      <c r="ID166">
        <v>0</v>
      </c>
      <c r="IE166">
        <v>0</v>
      </c>
      <c r="IF166">
        <v>0</v>
      </c>
      <c r="IG166">
        <v>0</v>
      </c>
      <c r="II166">
        <v>0</v>
      </c>
      <c r="IJ166">
        <v>0</v>
      </c>
      <c r="IK166">
        <v>0</v>
      </c>
      <c r="IL166">
        <v>0</v>
      </c>
      <c r="IN166">
        <v>0</v>
      </c>
      <c r="IO166">
        <v>0</v>
      </c>
      <c r="IP166">
        <v>0</v>
      </c>
      <c r="IQ166">
        <v>0</v>
      </c>
      <c r="IS166">
        <v>0</v>
      </c>
      <c r="IT166">
        <v>0</v>
      </c>
      <c r="IU166">
        <v>0</v>
      </c>
      <c r="IV166">
        <v>0</v>
      </c>
      <c r="IW166">
        <v>15.05</v>
      </c>
      <c r="IX166">
        <v>3.7625000000000002</v>
      </c>
      <c r="IZ166">
        <v>15.05</v>
      </c>
      <c r="JA166">
        <v>0</v>
      </c>
      <c r="JB166">
        <v>0</v>
      </c>
      <c r="JD166">
        <v>0</v>
      </c>
      <c r="JE166">
        <v>0</v>
      </c>
      <c r="JF166">
        <v>0</v>
      </c>
      <c r="JH166">
        <v>0</v>
      </c>
      <c r="JI166">
        <v>0</v>
      </c>
      <c r="JJ166">
        <v>83.242500000000007</v>
      </c>
      <c r="JL166" t="s">
        <v>883</v>
      </c>
      <c r="JM166">
        <v>0</v>
      </c>
      <c r="JN166">
        <v>0</v>
      </c>
      <c r="JO166">
        <v>0</v>
      </c>
      <c r="JP166">
        <v>0</v>
      </c>
      <c r="JQ166">
        <v>0</v>
      </c>
      <c r="JR166">
        <v>43954.6104003125</v>
      </c>
      <c r="JS166">
        <v>1</v>
      </c>
      <c r="JT166">
        <v>3</v>
      </c>
    </row>
    <row r="167" spans="1:280" x14ac:dyDescent="0.25">
      <c r="A167">
        <v>2085</v>
      </c>
      <c r="B167">
        <v>2085</v>
      </c>
      <c r="C167" t="s">
        <v>270</v>
      </c>
      <c r="D167" t="s">
        <v>262</v>
      </c>
      <c r="E167" t="s">
        <v>271</v>
      </c>
      <c r="G167">
        <v>2064</v>
      </c>
      <c r="H167">
        <v>732708</v>
      </c>
      <c r="I167">
        <v>0</v>
      </c>
      <c r="J167">
        <v>0</v>
      </c>
      <c r="K167">
        <v>17411</v>
      </c>
      <c r="L167">
        <v>0</v>
      </c>
      <c r="M167">
        <v>0</v>
      </c>
      <c r="N167">
        <v>0</v>
      </c>
      <c r="O167">
        <v>0</v>
      </c>
      <c r="P167">
        <v>9.26</v>
      </c>
      <c r="Q167">
        <v>250000</v>
      </c>
      <c r="R167">
        <v>142</v>
      </c>
      <c r="S167">
        <v>142</v>
      </c>
      <c r="T167">
        <v>142</v>
      </c>
      <c r="U167">
        <v>0</v>
      </c>
      <c r="V167" t="s">
        <v>875</v>
      </c>
      <c r="W167">
        <v>142</v>
      </c>
      <c r="X167">
        <v>142</v>
      </c>
      <c r="Y167">
        <v>142</v>
      </c>
      <c r="Z167">
        <v>0</v>
      </c>
      <c r="AA167">
        <v>18</v>
      </c>
      <c r="AB167">
        <v>15.62</v>
      </c>
      <c r="AC167">
        <v>4.3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4</v>
      </c>
      <c r="AT167">
        <v>1</v>
      </c>
      <c r="AU167">
        <v>27.34</v>
      </c>
      <c r="AV167">
        <v>6.835</v>
      </c>
      <c r="AW167">
        <v>27.34</v>
      </c>
      <c r="AX167">
        <v>27.34</v>
      </c>
      <c r="AY167">
        <v>0</v>
      </c>
      <c r="AZ167">
        <v>67.75</v>
      </c>
      <c r="BA167">
        <v>67.75</v>
      </c>
      <c r="BB167">
        <v>67.75</v>
      </c>
      <c r="BC167">
        <v>0</v>
      </c>
      <c r="BD167">
        <v>50.46</v>
      </c>
      <c r="BE167">
        <v>50.46</v>
      </c>
      <c r="BF167">
        <v>50.46</v>
      </c>
      <c r="BG167">
        <v>0</v>
      </c>
      <c r="BH167">
        <v>303.8184</v>
      </c>
      <c r="BI167">
        <v>287.96499999999997</v>
      </c>
      <c r="BJ167">
        <v>303.8184</v>
      </c>
      <c r="BK167">
        <v>287.96499999999997</v>
      </c>
      <c r="BL167">
        <v>303.8184</v>
      </c>
      <c r="BM167">
        <v>303.8184</v>
      </c>
      <c r="BN167" t="s">
        <v>876</v>
      </c>
      <c r="BO167">
        <v>-1.1499000000000001E-2</v>
      </c>
      <c r="BP167">
        <v>0</v>
      </c>
      <c r="BQ167">
        <v>1760.56</v>
      </c>
      <c r="BR167">
        <v>88</v>
      </c>
      <c r="BS167">
        <v>0.8</v>
      </c>
      <c r="BT167" t="s">
        <v>877</v>
      </c>
      <c r="BU167" t="s">
        <v>877</v>
      </c>
      <c r="BV167" t="s">
        <v>877</v>
      </c>
      <c r="BW167" t="s">
        <v>877</v>
      </c>
      <c r="BX167">
        <v>2064</v>
      </c>
      <c r="BY167">
        <v>664076</v>
      </c>
      <c r="BZ167">
        <v>0</v>
      </c>
      <c r="CA167">
        <v>0</v>
      </c>
      <c r="CB167">
        <v>17411</v>
      </c>
      <c r="CC167">
        <v>225000</v>
      </c>
      <c r="CD167">
        <v>0</v>
      </c>
      <c r="CE167">
        <v>225</v>
      </c>
      <c r="CF167">
        <v>0</v>
      </c>
      <c r="CG167">
        <v>9.26</v>
      </c>
      <c r="CH167">
        <v>250000</v>
      </c>
      <c r="CI167">
        <v>155.69</v>
      </c>
      <c r="CJ167">
        <v>155.69</v>
      </c>
      <c r="CK167">
        <v>155.69</v>
      </c>
      <c r="CL167">
        <v>0</v>
      </c>
      <c r="CM167">
        <v>0</v>
      </c>
      <c r="CN167" t="s">
        <v>878</v>
      </c>
      <c r="CO167">
        <v>155.69</v>
      </c>
      <c r="CP167">
        <v>155.69</v>
      </c>
      <c r="CQ167">
        <v>155.69</v>
      </c>
      <c r="CR167">
        <v>0</v>
      </c>
      <c r="CS167">
        <v>28</v>
      </c>
      <c r="CT167">
        <v>17.125900000000001</v>
      </c>
      <c r="CU167">
        <v>4.3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4</v>
      </c>
      <c r="DL167">
        <v>1</v>
      </c>
      <c r="DM167">
        <v>29.97</v>
      </c>
      <c r="DN167">
        <v>7.4924999999999997</v>
      </c>
      <c r="DO167">
        <v>29.97</v>
      </c>
      <c r="DP167">
        <v>29.97</v>
      </c>
      <c r="DQ167">
        <v>0</v>
      </c>
      <c r="DR167">
        <v>67.75</v>
      </c>
      <c r="DS167">
        <v>67.75</v>
      </c>
      <c r="DT167">
        <v>67.75</v>
      </c>
      <c r="DU167">
        <v>0</v>
      </c>
      <c r="DV167">
        <v>50.46</v>
      </c>
      <c r="DW167">
        <v>50.46</v>
      </c>
      <c r="DX167">
        <v>50.46</v>
      </c>
      <c r="DY167">
        <v>0</v>
      </c>
      <c r="DZ167">
        <v>300.75360000000001</v>
      </c>
      <c r="EA167">
        <v>303.8184</v>
      </c>
      <c r="EB167">
        <v>300.75360000000001</v>
      </c>
      <c r="EC167">
        <v>303.8184</v>
      </c>
      <c r="ED167">
        <v>303.8184</v>
      </c>
      <c r="EE167">
        <v>303.8184</v>
      </c>
      <c r="EF167" t="s">
        <v>879</v>
      </c>
      <c r="EG167">
        <v>-8.3719999999999992E-3</v>
      </c>
      <c r="EH167">
        <v>0</v>
      </c>
      <c r="EI167">
        <v>1592.36</v>
      </c>
      <c r="EJ167">
        <v>86</v>
      </c>
      <c r="EK167">
        <v>0.8</v>
      </c>
      <c r="EL167" t="s">
        <v>877</v>
      </c>
      <c r="EM167" t="s">
        <v>877</v>
      </c>
      <c r="EN167" t="s">
        <v>877</v>
      </c>
      <c r="EO167" t="s">
        <v>877</v>
      </c>
      <c r="EP167">
        <v>2064</v>
      </c>
      <c r="EQ167">
        <v>669008</v>
      </c>
      <c r="ER167" s="22">
        <v>0</v>
      </c>
      <c r="ES167">
        <v>16543</v>
      </c>
      <c r="ET167">
        <v>10403</v>
      </c>
      <c r="EU167">
        <v>419043</v>
      </c>
      <c r="EV167">
        <v>0</v>
      </c>
      <c r="EW167">
        <v>0</v>
      </c>
      <c r="EX167">
        <v>0</v>
      </c>
      <c r="EY167">
        <v>9.26</v>
      </c>
      <c r="EZ167">
        <v>263300</v>
      </c>
      <c r="FA167">
        <v>152.51</v>
      </c>
      <c r="FB167">
        <v>152.51</v>
      </c>
      <c r="FC167">
        <v>152.51</v>
      </c>
      <c r="FD167">
        <v>0</v>
      </c>
      <c r="FE167">
        <v>0</v>
      </c>
      <c r="FF167" t="s">
        <v>880</v>
      </c>
      <c r="FG167">
        <v>152.51</v>
      </c>
      <c r="FH167">
        <v>152.51</v>
      </c>
      <c r="FI167">
        <v>152.51</v>
      </c>
      <c r="FJ167">
        <v>0</v>
      </c>
      <c r="FK167">
        <v>28</v>
      </c>
      <c r="FL167">
        <v>16.7761</v>
      </c>
      <c r="FM167">
        <v>4.3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5</v>
      </c>
      <c r="GD167">
        <v>1.25</v>
      </c>
      <c r="GE167">
        <v>30.83</v>
      </c>
      <c r="GF167">
        <v>7.7074999999999996</v>
      </c>
      <c r="GG167">
        <v>30.83</v>
      </c>
      <c r="GH167">
        <v>30.83</v>
      </c>
      <c r="GI167">
        <v>0</v>
      </c>
      <c r="GJ167">
        <v>67.75</v>
      </c>
      <c r="GK167">
        <v>67.75</v>
      </c>
      <c r="GL167">
        <v>67.75</v>
      </c>
      <c r="GM167">
        <v>0</v>
      </c>
      <c r="GN167">
        <v>50.46</v>
      </c>
      <c r="GO167">
        <v>50.46</v>
      </c>
      <c r="GP167">
        <v>50.46</v>
      </c>
      <c r="GQ167">
        <v>0</v>
      </c>
      <c r="GR167">
        <v>288.91699999999997</v>
      </c>
      <c r="GS167">
        <v>300.75360000000001</v>
      </c>
      <c r="GT167">
        <v>288.91699999999997</v>
      </c>
      <c r="GU167">
        <v>300.75360000000001</v>
      </c>
      <c r="GV167">
        <v>300.75360000000001</v>
      </c>
      <c r="GW167">
        <v>300.75360000000001</v>
      </c>
      <c r="GX167" t="s">
        <v>881</v>
      </c>
      <c r="GY167">
        <v>-2.1753000000000002E-2</v>
      </c>
      <c r="GZ167">
        <v>0</v>
      </c>
      <c r="HA167">
        <v>1726.44</v>
      </c>
      <c r="HB167">
        <v>90</v>
      </c>
      <c r="HC167">
        <v>0.9</v>
      </c>
      <c r="HD167" t="s">
        <v>877</v>
      </c>
      <c r="HE167" t="s">
        <v>877</v>
      </c>
      <c r="HF167" t="s">
        <v>877</v>
      </c>
      <c r="HG167" t="s">
        <v>877</v>
      </c>
      <c r="HH167">
        <v>2064</v>
      </c>
      <c r="HI167">
        <v>654916</v>
      </c>
      <c r="HJ167">
        <v>0</v>
      </c>
      <c r="HK167">
        <v>16525</v>
      </c>
      <c r="HL167">
        <v>8761</v>
      </c>
      <c r="HM167">
        <v>188592</v>
      </c>
      <c r="HN167">
        <v>0</v>
      </c>
      <c r="HO167">
        <v>0</v>
      </c>
      <c r="HP167">
        <v>0</v>
      </c>
      <c r="HQ167">
        <v>8.7899999999999991</v>
      </c>
      <c r="HR167">
        <v>311479</v>
      </c>
      <c r="HS167">
        <v>143.19999999999999</v>
      </c>
      <c r="HT167">
        <v>143.19999999999999</v>
      </c>
      <c r="HU167">
        <v>143.19999999999999</v>
      </c>
      <c r="HV167">
        <v>0</v>
      </c>
      <c r="HW167">
        <v>0</v>
      </c>
      <c r="HX167" t="s">
        <v>882</v>
      </c>
      <c r="HY167">
        <v>143.19999999999999</v>
      </c>
      <c r="HZ167">
        <v>143.19999999999999</v>
      </c>
      <c r="IA167">
        <v>143.19999999999999</v>
      </c>
      <c r="IB167">
        <v>0</v>
      </c>
      <c r="IC167">
        <v>24</v>
      </c>
      <c r="ID167">
        <v>15.752000000000001</v>
      </c>
      <c r="IE167">
        <v>5</v>
      </c>
      <c r="IF167">
        <v>0</v>
      </c>
      <c r="IG167">
        <v>0</v>
      </c>
      <c r="IH167">
        <v>0</v>
      </c>
      <c r="II167">
        <v>0</v>
      </c>
      <c r="IJ167">
        <v>0</v>
      </c>
      <c r="IK167">
        <v>0</v>
      </c>
      <c r="IL167">
        <v>0</v>
      </c>
      <c r="IM167">
        <v>0</v>
      </c>
      <c r="IN167">
        <v>0</v>
      </c>
      <c r="IO167">
        <v>0</v>
      </c>
      <c r="IP167">
        <v>0</v>
      </c>
      <c r="IQ167">
        <v>0</v>
      </c>
      <c r="IR167">
        <v>0</v>
      </c>
      <c r="IS167">
        <v>0</v>
      </c>
      <c r="IT167">
        <v>0</v>
      </c>
      <c r="IU167">
        <v>3</v>
      </c>
      <c r="IV167">
        <v>0.75</v>
      </c>
      <c r="IW167">
        <v>29.26</v>
      </c>
      <c r="IX167">
        <v>7.3150000000000004</v>
      </c>
      <c r="IY167">
        <v>29.26</v>
      </c>
      <c r="IZ167">
        <v>29.26</v>
      </c>
      <c r="JA167">
        <v>0</v>
      </c>
      <c r="JB167">
        <v>66.44</v>
      </c>
      <c r="JC167">
        <v>66.44</v>
      </c>
      <c r="JD167">
        <v>66.44</v>
      </c>
      <c r="JE167">
        <v>0</v>
      </c>
      <c r="JF167">
        <v>50.46</v>
      </c>
      <c r="JG167">
        <v>50.46</v>
      </c>
      <c r="JH167">
        <v>50.46</v>
      </c>
      <c r="JI167">
        <v>0</v>
      </c>
      <c r="JJ167">
        <v>288.91699999999997</v>
      </c>
      <c r="JK167">
        <v>288.91699999999997</v>
      </c>
      <c r="JL167" t="s">
        <v>883</v>
      </c>
      <c r="JM167">
        <v>-2.2475999999999999E-2</v>
      </c>
      <c r="JN167">
        <v>0</v>
      </c>
      <c r="JO167">
        <v>2175.13</v>
      </c>
      <c r="JP167">
        <v>92</v>
      </c>
      <c r="JQ167">
        <v>0.9</v>
      </c>
      <c r="JR167">
        <v>43954.6104003125</v>
      </c>
      <c r="JS167">
        <v>1</v>
      </c>
      <c r="JT167">
        <v>2</v>
      </c>
    </row>
    <row r="168" spans="1:280" x14ac:dyDescent="0.25">
      <c r="A168">
        <v>2086</v>
      </c>
      <c r="B168">
        <v>2086</v>
      </c>
      <c r="C168" t="s">
        <v>272</v>
      </c>
      <c r="D168" t="s">
        <v>262</v>
      </c>
      <c r="E168" t="s">
        <v>273</v>
      </c>
      <c r="G168">
        <v>2064</v>
      </c>
      <c r="H168">
        <v>3563000</v>
      </c>
      <c r="I168">
        <v>0</v>
      </c>
      <c r="J168">
        <v>0</v>
      </c>
      <c r="K168">
        <v>46500</v>
      </c>
      <c r="L168">
        <v>0</v>
      </c>
      <c r="M168">
        <v>0</v>
      </c>
      <c r="N168">
        <v>2938</v>
      </c>
      <c r="O168">
        <v>0</v>
      </c>
      <c r="P168">
        <v>12.6</v>
      </c>
      <c r="Q168">
        <v>997000</v>
      </c>
      <c r="R168">
        <v>1276</v>
      </c>
      <c r="S168">
        <v>1276</v>
      </c>
      <c r="T168">
        <v>1276</v>
      </c>
      <c r="U168">
        <v>0</v>
      </c>
      <c r="V168" t="s">
        <v>875</v>
      </c>
      <c r="W168">
        <v>1276</v>
      </c>
      <c r="X168">
        <v>1276</v>
      </c>
      <c r="Y168">
        <v>1276</v>
      </c>
      <c r="Z168">
        <v>0</v>
      </c>
      <c r="AA168">
        <v>227</v>
      </c>
      <c r="AB168">
        <v>140.36000000000001</v>
      </c>
      <c r="AC168">
        <v>47.1</v>
      </c>
      <c r="AD168">
        <v>35</v>
      </c>
      <c r="AE168">
        <v>17.5</v>
      </c>
      <c r="AF168">
        <v>35</v>
      </c>
      <c r="AG168">
        <v>35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13</v>
      </c>
      <c r="AT168">
        <v>3.25</v>
      </c>
      <c r="AU168">
        <v>214.71</v>
      </c>
      <c r="AV168">
        <v>53.677500000000002</v>
      </c>
      <c r="AW168">
        <v>214.71</v>
      </c>
      <c r="AX168">
        <v>214.71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2.4700000000000002</v>
      </c>
      <c r="BE168">
        <v>2.4700000000000002</v>
      </c>
      <c r="BF168">
        <v>2.4700000000000002</v>
      </c>
      <c r="BG168">
        <v>0</v>
      </c>
      <c r="BH168">
        <v>1551.2650000000001</v>
      </c>
      <c r="BI168">
        <v>1540.3575000000001</v>
      </c>
      <c r="BJ168">
        <v>1551.2650000000001</v>
      </c>
      <c r="BK168">
        <v>1540.3575000000001</v>
      </c>
      <c r="BL168">
        <v>1551.2650000000001</v>
      </c>
      <c r="BM168">
        <v>1551.2650000000001</v>
      </c>
      <c r="BN168" t="s">
        <v>876</v>
      </c>
      <c r="BO168">
        <v>-1.108E-3</v>
      </c>
      <c r="BP168">
        <v>0</v>
      </c>
      <c r="BQ168">
        <v>781.35</v>
      </c>
      <c r="BR168">
        <v>62</v>
      </c>
      <c r="BS168">
        <v>0.7</v>
      </c>
      <c r="BT168" t="s">
        <v>877</v>
      </c>
      <c r="BU168" t="s">
        <v>877</v>
      </c>
      <c r="BV168" t="s">
        <v>877</v>
      </c>
      <c r="BW168" t="s">
        <v>877</v>
      </c>
      <c r="BX168">
        <v>2064</v>
      </c>
      <c r="BY168">
        <v>3417000</v>
      </c>
      <c r="BZ168">
        <v>0</v>
      </c>
      <c r="CA168">
        <v>0</v>
      </c>
      <c r="CB168">
        <v>46500</v>
      </c>
      <c r="CC168">
        <v>0</v>
      </c>
      <c r="CD168">
        <v>0</v>
      </c>
      <c r="CE168">
        <v>2938</v>
      </c>
      <c r="CF168">
        <v>0</v>
      </c>
      <c r="CG168">
        <v>12.6</v>
      </c>
      <c r="CH168">
        <v>975000</v>
      </c>
      <c r="CI168">
        <v>1283.25</v>
      </c>
      <c r="CJ168">
        <v>1283.25</v>
      </c>
      <c r="CK168">
        <v>1283.25</v>
      </c>
      <c r="CL168">
        <v>0</v>
      </c>
      <c r="CM168">
        <v>0</v>
      </c>
      <c r="CN168" t="s">
        <v>878</v>
      </c>
      <c r="CO168">
        <v>1283.25</v>
      </c>
      <c r="CP168">
        <v>1283.25</v>
      </c>
      <c r="CQ168">
        <v>1283.25</v>
      </c>
      <c r="CR168">
        <v>0</v>
      </c>
      <c r="CS168">
        <v>223</v>
      </c>
      <c r="CT168">
        <v>141.1575</v>
      </c>
      <c r="CU168">
        <v>47.1</v>
      </c>
      <c r="CV168">
        <v>40.11</v>
      </c>
      <c r="CW168">
        <v>20.055</v>
      </c>
      <c r="CX168">
        <v>40.11</v>
      </c>
      <c r="CY168">
        <v>40.11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13</v>
      </c>
      <c r="DL168">
        <v>3.25</v>
      </c>
      <c r="DM168">
        <v>215.93</v>
      </c>
      <c r="DN168">
        <v>53.982500000000002</v>
      </c>
      <c r="DO168">
        <v>215.93</v>
      </c>
      <c r="DP168">
        <v>215.93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2.4700000000000002</v>
      </c>
      <c r="DW168">
        <v>2.4700000000000002</v>
      </c>
      <c r="DX168">
        <v>2.4700000000000002</v>
      </c>
      <c r="DY168">
        <v>0</v>
      </c>
      <c r="DZ168">
        <v>1535.2781</v>
      </c>
      <c r="EA168">
        <v>1551.2650000000001</v>
      </c>
      <c r="EB168">
        <v>1535.2781</v>
      </c>
      <c r="EC168">
        <v>1551.2650000000001</v>
      </c>
      <c r="ED168">
        <v>1551.2650000000001</v>
      </c>
      <c r="EE168">
        <v>1551.2650000000001</v>
      </c>
      <c r="EF168" t="s">
        <v>879</v>
      </c>
      <c r="EG168">
        <v>-5.0140000000000002E-3</v>
      </c>
      <c r="EH168">
        <v>0</v>
      </c>
      <c r="EI168">
        <v>755.98</v>
      </c>
      <c r="EJ168">
        <v>62</v>
      </c>
      <c r="EK168">
        <v>0.7</v>
      </c>
      <c r="EL168" t="s">
        <v>877</v>
      </c>
      <c r="EM168" t="s">
        <v>877</v>
      </c>
      <c r="EN168" t="s">
        <v>877</v>
      </c>
      <c r="EO168" t="s">
        <v>877</v>
      </c>
      <c r="EP168">
        <v>2064</v>
      </c>
      <c r="EQ168">
        <v>3356949</v>
      </c>
      <c r="ER168" s="22">
        <v>0</v>
      </c>
      <c r="ES168">
        <v>141205</v>
      </c>
      <c r="ET168">
        <v>88792</v>
      </c>
      <c r="EU168">
        <v>0</v>
      </c>
      <c r="EV168">
        <v>0</v>
      </c>
      <c r="EW168">
        <v>2097</v>
      </c>
      <c r="EX168">
        <v>0</v>
      </c>
      <c r="EY168">
        <v>12.6</v>
      </c>
      <c r="EZ168">
        <v>969964</v>
      </c>
      <c r="FA168">
        <v>1278.21</v>
      </c>
      <c r="FB168">
        <v>1278.21</v>
      </c>
      <c r="FC168">
        <v>1278.21</v>
      </c>
      <c r="FD168">
        <v>0</v>
      </c>
      <c r="FE168">
        <v>0</v>
      </c>
      <c r="FF168" t="s">
        <v>880</v>
      </c>
      <c r="FG168">
        <v>1278.21</v>
      </c>
      <c r="FH168">
        <v>1278.21</v>
      </c>
      <c r="FI168">
        <v>1278.21</v>
      </c>
      <c r="FJ168">
        <v>0</v>
      </c>
      <c r="FK168">
        <v>220</v>
      </c>
      <c r="FL168">
        <v>140.60310000000001</v>
      </c>
      <c r="FM168">
        <v>47.1</v>
      </c>
      <c r="FN168">
        <v>36.950000000000003</v>
      </c>
      <c r="FO168">
        <v>18.475000000000001</v>
      </c>
      <c r="FP168">
        <v>36.950000000000003</v>
      </c>
      <c r="FQ168">
        <v>36.950000000000003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14</v>
      </c>
      <c r="GD168">
        <v>3.5</v>
      </c>
      <c r="GE168">
        <v>179.68</v>
      </c>
      <c r="GF168">
        <v>44.92</v>
      </c>
      <c r="GG168">
        <v>179.68</v>
      </c>
      <c r="GH168">
        <v>179.68</v>
      </c>
      <c r="GI168">
        <v>0</v>
      </c>
      <c r="GJ168">
        <v>0</v>
      </c>
      <c r="GK168">
        <v>0</v>
      </c>
      <c r="GL168">
        <v>0</v>
      </c>
      <c r="GM168">
        <v>0</v>
      </c>
      <c r="GN168">
        <v>2.4700000000000002</v>
      </c>
      <c r="GO168">
        <v>2.4700000000000002</v>
      </c>
      <c r="GP168">
        <v>2.4700000000000002</v>
      </c>
      <c r="GQ168">
        <v>0</v>
      </c>
      <c r="GR168">
        <v>1498.1374000000001</v>
      </c>
      <c r="GS168">
        <v>1535.2781</v>
      </c>
      <c r="GT168">
        <v>1498.1374000000001</v>
      </c>
      <c r="GU168">
        <v>1535.2781</v>
      </c>
      <c r="GV168">
        <v>1535.2781</v>
      </c>
      <c r="GW168">
        <v>1535.2781</v>
      </c>
      <c r="GX168" t="s">
        <v>881</v>
      </c>
      <c r="GY168">
        <v>-7.509E-3</v>
      </c>
      <c r="GZ168">
        <v>0</v>
      </c>
      <c r="HA168">
        <v>758.85</v>
      </c>
      <c r="HB168">
        <v>62</v>
      </c>
      <c r="HC168">
        <v>0.7</v>
      </c>
      <c r="HD168" t="s">
        <v>877</v>
      </c>
      <c r="HE168" t="s">
        <v>877</v>
      </c>
      <c r="HF168" t="s">
        <v>877</v>
      </c>
      <c r="HG168" t="s">
        <v>877</v>
      </c>
      <c r="HH168">
        <v>2064</v>
      </c>
      <c r="HI168">
        <v>3116415</v>
      </c>
      <c r="HJ168">
        <v>55328</v>
      </c>
      <c r="HK168">
        <v>140721</v>
      </c>
      <c r="HL168">
        <v>19278</v>
      </c>
      <c r="HM168">
        <v>0</v>
      </c>
      <c r="HN168">
        <v>0</v>
      </c>
      <c r="HO168">
        <v>4309</v>
      </c>
      <c r="HP168">
        <v>0</v>
      </c>
      <c r="HQ168">
        <v>12.15</v>
      </c>
      <c r="HR168">
        <v>886812</v>
      </c>
      <c r="HS168">
        <v>1225.5899999999999</v>
      </c>
      <c r="HT168">
        <v>1225.5899999999999</v>
      </c>
      <c r="HU168">
        <v>1225.5899999999999</v>
      </c>
      <c r="HV168">
        <v>0</v>
      </c>
      <c r="HW168">
        <v>0</v>
      </c>
      <c r="HX168" t="s">
        <v>882</v>
      </c>
      <c r="HY168">
        <v>1225.5899999999999</v>
      </c>
      <c r="HZ168">
        <v>1225.5899999999999</v>
      </c>
      <c r="IA168">
        <v>1225.5899999999999</v>
      </c>
      <c r="IB168">
        <v>0</v>
      </c>
      <c r="IC168">
        <v>221</v>
      </c>
      <c r="ID168">
        <v>134.81489999999999</v>
      </c>
      <c r="IE168">
        <v>59.3</v>
      </c>
      <c r="IF168">
        <v>34.270000000000003</v>
      </c>
      <c r="IG168">
        <v>17.135000000000002</v>
      </c>
      <c r="IH168">
        <v>34.270000000000003</v>
      </c>
      <c r="II168">
        <v>34.270000000000003</v>
      </c>
      <c r="IJ168">
        <v>0</v>
      </c>
      <c r="IK168">
        <v>0</v>
      </c>
      <c r="IL168">
        <v>0</v>
      </c>
      <c r="IM168">
        <v>0</v>
      </c>
      <c r="IN168">
        <v>0</v>
      </c>
      <c r="IO168">
        <v>0</v>
      </c>
      <c r="IP168">
        <v>0</v>
      </c>
      <c r="IQ168">
        <v>0</v>
      </c>
      <c r="IR168">
        <v>0</v>
      </c>
      <c r="IS168">
        <v>0</v>
      </c>
      <c r="IT168">
        <v>0</v>
      </c>
      <c r="IU168">
        <v>13</v>
      </c>
      <c r="IV168">
        <v>3.25</v>
      </c>
      <c r="IW168">
        <v>180.63</v>
      </c>
      <c r="IX168">
        <v>45.157499999999999</v>
      </c>
      <c r="IY168">
        <v>180.63</v>
      </c>
      <c r="IZ168">
        <v>180.63</v>
      </c>
      <c r="JA168">
        <v>0</v>
      </c>
      <c r="JB168">
        <v>0</v>
      </c>
      <c r="JC168">
        <v>0</v>
      </c>
      <c r="JD168">
        <v>0</v>
      </c>
      <c r="JE168">
        <v>0</v>
      </c>
      <c r="JF168">
        <v>12.89</v>
      </c>
      <c r="JG168">
        <v>12.89</v>
      </c>
      <c r="JH168">
        <v>12.89</v>
      </c>
      <c r="JI168">
        <v>0</v>
      </c>
      <c r="JJ168">
        <v>1498.1374000000001</v>
      </c>
      <c r="JK168">
        <v>1498.1374000000001</v>
      </c>
      <c r="JL168" t="s">
        <v>883</v>
      </c>
      <c r="JM168">
        <v>-8.1539999999999998E-3</v>
      </c>
      <c r="JN168">
        <v>0</v>
      </c>
      <c r="JO168">
        <v>723.58</v>
      </c>
      <c r="JP168">
        <v>61</v>
      </c>
      <c r="JQ168">
        <v>0.7</v>
      </c>
      <c r="JR168">
        <v>43954.6104003125</v>
      </c>
      <c r="JS168">
        <v>1</v>
      </c>
      <c r="JT168">
        <v>2</v>
      </c>
    </row>
    <row r="169" spans="1:280" x14ac:dyDescent="0.25">
      <c r="A169">
        <v>2087</v>
      </c>
      <c r="B169">
        <v>2087</v>
      </c>
      <c r="C169" t="s">
        <v>274</v>
      </c>
      <c r="D169" t="s">
        <v>262</v>
      </c>
      <c r="E169" t="s">
        <v>275</v>
      </c>
      <c r="G169">
        <v>2064</v>
      </c>
      <c r="H169">
        <v>7628000</v>
      </c>
      <c r="I169">
        <v>109000</v>
      </c>
      <c r="J169">
        <v>0</v>
      </c>
      <c r="K169">
        <v>65000</v>
      </c>
      <c r="L169">
        <v>0</v>
      </c>
      <c r="M169">
        <v>0</v>
      </c>
      <c r="N169">
        <v>10000</v>
      </c>
      <c r="O169">
        <v>0</v>
      </c>
      <c r="P169">
        <v>12.64</v>
      </c>
      <c r="Q169">
        <v>2670000</v>
      </c>
      <c r="R169">
        <v>2689</v>
      </c>
      <c r="S169">
        <v>2689</v>
      </c>
      <c r="T169">
        <v>2689</v>
      </c>
      <c r="U169">
        <v>0</v>
      </c>
      <c r="V169" t="s">
        <v>875</v>
      </c>
      <c r="W169">
        <v>2689</v>
      </c>
      <c r="X169">
        <v>2689</v>
      </c>
      <c r="Y169">
        <v>2689</v>
      </c>
      <c r="Z169">
        <v>0</v>
      </c>
      <c r="AA169">
        <v>505</v>
      </c>
      <c r="AB169">
        <v>295.79000000000002</v>
      </c>
      <c r="AC169">
        <v>83.7</v>
      </c>
      <c r="AD169">
        <v>115</v>
      </c>
      <c r="AE169">
        <v>57.5</v>
      </c>
      <c r="AF169">
        <v>115</v>
      </c>
      <c r="AG169">
        <v>115</v>
      </c>
      <c r="AH169">
        <v>0</v>
      </c>
      <c r="AI169">
        <v>2</v>
      </c>
      <c r="AJ169">
        <v>2</v>
      </c>
      <c r="AK169">
        <v>2</v>
      </c>
      <c r="AL169">
        <v>2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27</v>
      </c>
      <c r="AT169">
        <v>6.75</v>
      </c>
      <c r="AU169">
        <v>558.73</v>
      </c>
      <c r="AV169">
        <v>139.6825</v>
      </c>
      <c r="AW169">
        <v>558.73</v>
      </c>
      <c r="AX169">
        <v>558.73</v>
      </c>
      <c r="AY169">
        <v>0</v>
      </c>
      <c r="AZ169">
        <v>72.02</v>
      </c>
      <c r="BA169">
        <v>72.02</v>
      </c>
      <c r="BB169">
        <v>72.02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3191.3676999999998</v>
      </c>
      <c r="BI169">
        <v>3346.4425000000001</v>
      </c>
      <c r="BJ169">
        <v>3389.5952000000002</v>
      </c>
      <c r="BK169">
        <v>3346.4425000000001</v>
      </c>
      <c r="BL169">
        <v>3346.4425000000001</v>
      </c>
      <c r="BM169">
        <v>3389.5952000000002</v>
      </c>
      <c r="BN169" t="s">
        <v>876</v>
      </c>
      <c r="BO169">
        <v>-4.5539999999999999E-3</v>
      </c>
      <c r="BP169">
        <v>0</v>
      </c>
      <c r="BQ169">
        <v>992.93</v>
      </c>
      <c r="BR169">
        <v>73</v>
      </c>
      <c r="BS169">
        <v>0.7</v>
      </c>
      <c r="BT169" t="s">
        <v>877</v>
      </c>
      <c r="BU169" t="s">
        <v>877</v>
      </c>
      <c r="BV169" t="s">
        <v>877</v>
      </c>
      <c r="BW169" t="s">
        <v>877</v>
      </c>
      <c r="BX169">
        <v>2064</v>
      </c>
      <c r="BY169">
        <v>7377000</v>
      </c>
      <c r="BZ169">
        <v>109000</v>
      </c>
      <c r="CA169">
        <v>0</v>
      </c>
      <c r="CB169">
        <v>65000</v>
      </c>
      <c r="CC169">
        <v>0</v>
      </c>
      <c r="CD169">
        <v>0</v>
      </c>
      <c r="CE169">
        <v>10000</v>
      </c>
      <c r="CF169">
        <v>0</v>
      </c>
      <c r="CG169">
        <v>12.58</v>
      </c>
      <c r="CH169">
        <v>2597000</v>
      </c>
      <c r="CI169">
        <v>2542.4499999999998</v>
      </c>
      <c r="CJ169">
        <v>2730.82</v>
      </c>
      <c r="CK169">
        <v>2542.4499999999998</v>
      </c>
      <c r="CL169">
        <v>188.37</v>
      </c>
      <c r="CM169">
        <v>0</v>
      </c>
      <c r="CN169" t="s">
        <v>878</v>
      </c>
      <c r="CO169">
        <v>2542.4499999999998</v>
      </c>
      <c r="CP169">
        <v>2730.82</v>
      </c>
      <c r="CQ169">
        <v>2542.4499999999998</v>
      </c>
      <c r="CR169">
        <v>188.37</v>
      </c>
      <c r="CS169">
        <v>505</v>
      </c>
      <c r="CT169">
        <v>300.39019999999999</v>
      </c>
      <c r="CU169">
        <v>83.7</v>
      </c>
      <c r="CV169">
        <v>107.74</v>
      </c>
      <c r="CW169">
        <v>53.87</v>
      </c>
      <c r="CX169">
        <v>107.74</v>
      </c>
      <c r="CY169">
        <v>107.74</v>
      </c>
      <c r="CZ169">
        <v>0</v>
      </c>
      <c r="DA169">
        <v>0.19</v>
      </c>
      <c r="DB169">
        <v>0.19</v>
      </c>
      <c r="DC169">
        <v>0.19</v>
      </c>
      <c r="DD169">
        <v>0.19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27</v>
      </c>
      <c r="DL169">
        <v>6.75</v>
      </c>
      <c r="DM169">
        <v>527.99</v>
      </c>
      <c r="DN169">
        <v>131.9975</v>
      </c>
      <c r="DO169">
        <v>567.41999999999996</v>
      </c>
      <c r="DP169">
        <v>527.99</v>
      </c>
      <c r="DQ169">
        <v>39.43</v>
      </c>
      <c r="DR169">
        <v>72.02</v>
      </c>
      <c r="DS169">
        <v>72.02</v>
      </c>
      <c r="DT169">
        <v>72.02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3195.5198</v>
      </c>
      <c r="EA169">
        <v>3191.3676999999998</v>
      </c>
      <c r="EB169">
        <v>3405.8148000000001</v>
      </c>
      <c r="EC169">
        <v>3389.5952000000002</v>
      </c>
      <c r="ED169">
        <v>3195.5198</v>
      </c>
      <c r="EE169">
        <v>3405.8148000000001</v>
      </c>
      <c r="EF169" t="s">
        <v>879</v>
      </c>
      <c r="EG169">
        <v>-7.5209999999999999E-3</v>
      </c>
      <c r="EH169">
        <v>0</v>
      </c>
      <c r="EI169">
        <v>943.85</v>
      </c>
      <c r="EJ169">
        <v>72</v>
      </c>
      <c r="EK169">
        <v>0.7</v>
      </c>
      <c r="EL169" t="s">
        <v>877</v>
      </c>
      <c r="EM169" t="s">
        <v>877</v>
      </c>
      <c r="EN169" t="s">
        <v>877</v>
      </c>
      <c r="EO169" t="s">
        <v>877</v>
      </c>
      <c r="EP169">
        <v>2064</v>
      </c>
      <c r="EQ169">
        <v>7270423</v>
      </c>
      <c r="ER169" s="22">
        <v>109801</v>
      </c>
      <c r="ES169">
        <v>308951</v>
      </c>
      <c r="ET169">
        <v>86682</v>
      </c>
      <c r="EU169">
        <v>0</v>
      </c>
      <c r="EV169">
        <v>0</v>
      </c>
      <c r="EW169">
        <v>0</v>
      </c>
      <c r="EX169">
        <v>0</v>
      </c>
      <c r="EY169">
        <v>12.58</v>
      </c>
      <c r="EZ169">
        <v>2506719</v>
      </c>
      <c r="FA169">
        <v>2568.4499999999998</v>
      </c>
      <c r="FB169">
        <v>2770.43</v>
      </c>
      <c r="FC169">
        <v>2568.4499999999998</v>
      </c>
      <c r="FD169">
        <v>201.98</v>
      </c>
      <c r="FE169">
        <v>0</v>
      </c>
      <c r="FF169" t="s">
        <v>880</v>
      </c>
      <c r="FG169">
        <v>2568.4499999999998</v>
      </c>
      <c r="FH169">
        <v>2770.43</v>
      </c>
      <c r="FI169">
        <v>2568.4499999999998</v>
      </c>
      <c r="FJ169">
        <v>201.98</v>
      </c>
      <c r="FK169">
        <v>485</v>
      </c>
      <c r="FL169">
        <v>304.7473</v>
      </c>
      <c r="FM169">
        <v>83.7</v>
      </c>
      <c r="FN169">
        <v>103.7</v>
      </c>
      <c r="FO169">
        <v>51.85</v>
      </c>
      <c r="FP169">
        <v>103.7</v>
      </c>
      <c r="FQ169">
        <v>103.7</v>
      </c>
      <c r="FR169">
        <v>0</v>
      </c>
      <c r="FS169">
        <v>1.29</v>
      </c>
      <c r="FT169">
        <v>1.29</v>
      </c>
      <c r="FU169">
        <v>1.29</v>
      </c>
      <c r="FV169">
        <v>1.29</v>
      </c>
      <c r="FW169">
        <v>0</v>
      </c>
      <c r="FX169">
        <v>0</v>
      </c>
      <c r="FY169">
        <v>0</v>
      </c>
      <c r="FZ169">
        <v>0</v>
      </c>
      <c r="GA169">
        <v>0</v>
      </c>
      <c r="GB169">
        <v>0</v>
      </c>
      <c r="GC169">
        <v>31</v>
      </c>
      <c r="GD169">
        <v>7.75</v>
      </c>
      <c r="GE169">
        <v>422.85</v>
      </c>
      <c r="GF169">
        <v>105.71250000000001</v>
      </c>
      <c r="GG169">
        <v>456.11</v>
      </c>
      <c r="GH169">
        <v>422.85</v>
      </c>
      <c r="GI169">
        <v>33.26</v>
      </c>
      <c r="GJ169">
        <v>72.02</v>
      </c>
      <c r="GK169">
        <v>72.02</v>
      </c>
      <c r="GL169">
        <v>72.02</v>
      </c>
      <c r="GM169">
        <v>0</v>
      </c>
      <c r="GN169">
        <v>0</v>
      </c>
      <c r="GO169">
        <v>0</v>
      </c>
      <c r="GP169">
        <v>0</v>
      </c>
      <c r="GQ169">
        <v>0</v>
      </c>
      <c r="GR169">
        <v>3162.6568000000002</v>
      </c>
      <c r="GS169">
        <v>3195.5198</v>
      </c>
      <c r="GT169">
        <v>3359.9567999999999</v>
      </c>
      <c r="GU169">
        <v>3405.8148000000001</v>
      </c>
      <c r="GV169">
        <v>3195.5198</v>
      </c>
      <c r="GW169">
        <v>3405.8148000000001</v>
      </c>
      <c r="GX169" t="s">
        <v>881</v>
      </c>
      <c r="GY169">
        <v>-8.4569999999999992E-3</v>
      </c>
      <c r="GZ169">
        <v>0</v>
      </c>
      <c r="HA169">
        <v>904.81</v>
      </c>
      <c r="HB169">
        <v>73</v>
      </c>
      <c r="HC169">
        <v>0.7</v>
      </c>
      <c r="HD169" t="s">
        <v>877</v>
      </c>
      <c r="HE169" t="s">
        <v>877</v>
      </c>
      <c r="HF169" t="s">
        <v>877</v>
      </c>
      <c r="HG169" t="s">
        <v>877</v>
      </c>
      <c r="HH169">
        <v>2064</v>
      </c>
      <c r="HI169">
        <v>6551545</v>
      </c>
      <c r="HJ169">
        <v>118822</v>
      </c>
      <c r="HK169">
        <v>336278</v>
      </c>
      <c r="HL169">
        <v>41401</v>
      </c>
      <c r="HM169">
        <v>0</v>
      </c>
      <c r="HN169">
        <v>0</v>
      </c>
      <c r="HO169">
        <v>0</v>
      </c>
      <c r="HP169">
        <v>0</v>
      </c>
      <c r="HQ169">
        <v>12.44</v>
      </c>
      <c r="HR169">
        <v>2406003</v>
      </c>
      <c r="HS169">
        <v>2548.77</v>
      </c>
      <c r="HT169">
        <v>2737.13</v>
      </c>
      <c r="HU169">
        <v>2548.77</v>
      </c>
      <c r="HV169">
        <v>188.36</v>
      </c>
      <c r="HW169">
        <v>0</v>
      </c>
      <c r="HX169" t="s">
        <v>882</v>
      </c>
      <c r="HY169">
        <v>2548.77</v>
      </c>
      <c r="HZ169">
        <v>2737.13</v>
      </c>
      <c r="IA169">
        <v>2548.77</v>
      </c>
      <c r="IB169">
        <v>188.36</v>
      </c>
      <c r="IC169">
        <v>454</v>
      </c>
      <c r="ID169">
        <v>301.08429999999998</v>
      </c>
      <c r="IE169">
        <v>62.1</v>
      </c>
      <c r="IF169">
        <v>87.77</v>
      </c>
      <c r="IG169">
        <v>43.884999999999998</v>
      </c>
      <c r="IH169">
        <v>87.77</v>
      </c>
      <c r="II169">
        <v>87.77</v>
      </c>
      <c r="IJ169">
        <v>0</v>
      </c>
      <c r="IK169">
        <v>3.97</v>
      </c>
      <c r="IL169">
        <v>3.97</v>
      </c>
      <c r="IM169">
        <v>3.97</v>
      </c>
      <c r="IN169">
        <v>3.97</v>
      </c>
      <c r="IO169">
        <v>0</v>
      </c>
      <c r="IP169">
        <v>0</v>
      </c>
      <c r="IQ169">
        <v>0</v>
      </c>
      <c r="IR169">
        <v>0</v>
      </c>
      <c r="IS169">
        <v>0</v>
      </c>
      <c r="IT169">
        <v>0</v>
      </c>
      <c r="IU169">
        <v>34</v>
      </c>
      <c r="IV169">
        <v>8.5</v>
      </c>
      <c r="IW169">
        <v>483.95</v>
      </c>
      <c r="IX169">
        <v>120.9875</v>
      </c>
      <c r="IY169">
        <v>519.71</v>
      </c>
      <c r="IZ169">
        <v>483.95</v>
      </c>
      <c r="JA169">
        <v>35.76</v>
      </c>
      <c r="JB169">
        <v>73.36</v>
      </c>
      <c r="JC169">
        <v>73.36</v>
      </c>
      <c r="JD169">
        <v>73.36</v>
      </c>
      <c r="JE169">
        <v>0</v>
      </c>
      <c r="JF169">
        <v>0</v>
      </c>
      <c r="JG169">
        <v>0</v>
      </c>
      <c r="JH169">
        <v>0</v>
      </c>
      <c r="JI169">
        <v>0</v>
      </c>
      <c r="JJ169">
        <v>3162.6568000000002</v>
      </c>
      <c r="JK169">
        <v>3359.9567999999999</v>
      </c>
      <c r="JL169" t="s">
        <v>883</v>
      </c>
      <c r="JM169">
        <v>-1.1486E-2</v>
      </c>
      <c r="JN169">
        <v>0</v>
      </c>
      <c r="JO169">
        <v>879.02</v>
      </c>
      <c r="JP169">
        <v>73</v>
      </c>
      <c r="JQ169">
        <v>0.7</v>
      </c>
      <c r="JR169">
        <v>43954.6104003125</v>
      </c>
      <c r="JS169">
        <v>1</v>
      </c>
      <c r="JT169">
        <v>2</v>
      </c>
    </row>
    <row r="170" spans="1:280" x14ac:dyDescent="0.25">
      <c r="A170">
        <v>4395</v>
      </c>
      <c r="B170">
        <v>2087</v>
      </c>
      <c r="D170" t="s">
        <v>262</v>
      </c>
      <c r="E170" t="s">
        <v>275</v>
      </c>
      <c r="F170" t="s">
        <v>948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T170">
        <v>0</v>
      </c>
      <c r="U170">
        <v>0</v>
      </c>
      <c r="V170" t="s">
        <v>875</v>
      </c>
      <c r="W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G170">
        <v>0</v>
      </c>
      <c r="AH170">
        <v>0</v>
      </c>
      <c r="AI170">
        <v>0</v>
      </c>
      <c r="AJ170">
        <v>0</v>
      </c>
      <c r="AL170">
        <v>0</v>
      </c>
      <c r="AM170">
        <v>0</v>
      </c>
      <c r="AN170">
        <v>0</v>
      </c>
      <c r="AO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X170">
        <v>0</v>
      </c>
      <c r="AY170">
        <v>0</v>
      </c>
      <c r="AZ170">
        <v>0</v>
      </c>
      <c r="BB170">
        <v>0</v>
      </c>
      <c r="BC170">
        <v>0</v>
      </c>
      <c r="BD170">
        <v>0</v>
      </c>
      <c r="BF170">
        <v>0</v>
      </c>
      <c r="BG170">
        <v>0</v>
      </c>
      <c r="BH170">
        <v>46.164999999999999</v>
      </c>
      <c r="BI170">
        <v>0</v>
      </c>
      <c r="BL170">
        <v>46.164999999999999</v>
      </c>
      <c r="BN170" t="s">
        <v>876</v>
      </c>
      <c r="BO170">
        <v>0</v>
      </c>
      <c r="BP170">
        <v>0</v>
      </c>
      <c r="BQ170">
        <v>0</v>
      </c>
      <c r="BR170">
        <v>0</v>
      </c>
      <c r="BS170">
        <v>0</v>
      </c>
      <c r="BT170" t="s">
        <v>877</v>
      </c>
      <c r="BU170" t="s">
        <v>877</v>
      </c>
      <c r="BV170" t="s">
        <v>877</v>
      </c>
      <c r="BW170" t="s">
        <v>877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43.87</v>
      </c>
      <c r="CK170">
        <v>43.87</v>
      </c>
      <c r="CL170">
        <v>0</v>
      </c>
      <c r="CM170">
        <v>0</v>
      </c>
      <c r="CN170" t="s">
        <v>878</v>
      </c>
      <c r="CO170">
        <v>43.87</v>
      </c>
      <c r="CQ170">
        <v>43.87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Y170">
        <v>0</v>
      </c>
      <c r="CZ170">
        <v>0</v>
      </c>
      <c r="DA170">
        <v>0</v>
      </c>
      <c r="DB170">
        <v>0</v>
      </c>
      <c r="DD170">
        <v>0</v>
      </c>
      <c r="DE170">
        <v>0</v>
      </c>
      <c r="DF170">
        <v>0</v>
      </c>
      <c r="DG170">
        <v>0</v>
      </c>
      <c r="DI170">
        <v>0</v>
      </c>
      <c r="DJ170">
        <v>0</v>
      </c>
      <c r="DK170">
        <v>0</v>
      </c>
      <c r="DL170">
        <v>0</v>
      </c>
      <c r="DM170">
        <v>9.18</v>
      </c>
      <c r="DN170">
        <v>2.2949999999999999</v>
      </c>
      <c r="DP170">
        <v>9.18</v>
      </c>
      <c r="DQ170">
        <v>0</v>
      </c>
      <c r="DR170">
        <v>0</v>
      </c>
      <c r="DT170">
        <v>0</v>
      </c>
      <c r="DU170">
        <v>0</v>
      </c>
      <c r="DV170">
        <v>0</v>
      </c>
      <c r="DX170">
        <v>0</v>
      </c>
      <c r="DY170">
        <v>0</v>
      </c>
      <c r="DZ170">
        <v>56.524999999999999</v>
      </c>
      <c r="EA170">
        <v>46.164999999999999</v>
      </c>
      <c r="ED170">
        <v>56.524999999999999</v>
      </c>
      <c r="EF170" t="s">
        <v>879</v>
      </c>
      <c r="EG170">
        <v>-7.5209999999999999E-3</v>
      </c>
      <c r="EH170">
        <v>0</v>
      </c>
      <c r="EI170">
        <v>0</v>
      </c>
      <c r="EJ170">
        <v>0</v>
      </c>
      <c r="EK170">
        <v>0</v>
      </c>
      <c r="EL170" t="s">
        <v>877</v>
      </c>
      <c r="EM170" t="s">
        <v>877</v>
      </c>
      <c r="EN170" t="s">
        <v>877</v>
      </c>
      <c r="EO170" t="s">
        <v>877</v>
      </c>
      <c r="EQ170">
        <v>0</v>
      </c>
      <c r="ER170" s="22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54.29</v>
      </c>
      <c r="FC170">
        <v>54.29</v>
      </c>
      <c r="FD170">
        <v>0</v>
      </c>
      <c r="FE170">
        <v>0</v>
      </c>
      <c r="FF170" t="s">
        <v>880</v>
      </c>
      <c r="FG170">
        <v>54.29</v>
      </c>
      <c r="FI170">
        <v>54.29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Q170">
        <v>0</v>
      </c>
      <c r="FR170">
        <v>0</v>
      </c>
      <c r="FS170">
        <v>0</v>
      </c>
      <c r="FT170">
        <v>0</v>
      </c>
      <c r="FV170">
        <v>0</v>
      </c>
      <c r="FW170">
        <v>0</v>
      </c>
      <c r="FX170">
        <v>0</v>
      </c>
      <c r="FY170">
        <v>0</v>
      </c>
      <c r="GA170">
        <v>0</v>
      </c>
      <c r="GB170">
        <v>0</v>
      </c>
      <c r="GC170">
        <v>0</v>
      </c>
      <c r="GD170">
        <v>0</v>
      </c>
      <c r="GE170">
        <v>8.94</v>
      </c>
      <c r="GF170">
        <v>2.2349999999999999</v>
      </c>
      <c r="GH170">
        <v>8.94</v>
      </c>
      <c r="GI170">
        <v>0</v>
      </c>
      <c r="GJ170">
        <v>0</v>
      </c>
      <c r="GL170">
        <v>0</v>
      </c>
      <c r="GM170">
        <v>0</v>
      </c>
      <c r="GN170">
        <v>0</v>
      </c>
      <c r="GP170">
        <v>0</v>
      </c>
      <c r="GQ170">
        <v>0</v>
      </c>
      <c r="GR170">
        <v>56.237499999999997</v>
      </c>
      <c r="GS170">
        <v>56.524999999999999</v>
      </c>
      <c r="GV170">
        <v>56.524999999999999</v>
      </c>
      <c r="GX170" t="s">
        <v>881</v>
      </c>
      <c r="GY170">
        <v>0</v>
      </c>
      <c r="GZ170">
        <v>0</v>
      </c>
      <c r="HA170">
        <v>0</v>
      </c>
      <c r="HB170">
        <v>0</v>
      </c>
      <c r="HC170">
        <v>0</v>
      </c>
      <c r="HD170" t="s">
        <v>877</v>
      </c>
      <c r="HE170" t="s">
        <v>877</v>
      </c>
      <c r="HF170" t="s">
        <v>877</v>
      </c>
      <c r="HG170" t="s">
        <v>877</v>
      </c>
      <c r="HI170">
        <v>0</v>
      </c>
      <c r="HJ170">
        <v>0</v>
      </c>
      <c r="HK170">
        <v>0</v>
      </c>
      <c r="HL170">
        <v>0</v>
      </c>
      <c r="HM170">
        <v>0</v>
      </c>
      <c r="HN170">
        <v>0</v>
      </c>
      <c r="HO170">
        <v>0</v>
      </c>
      <c r="HP170">
        <v>0</v>
      </c>
      <c r="HQ170">
        <v>0</v>
      </c>
      <c r="HR170">
        <v>0</v>
      </c>
      <c r="HS170">
        <v>53.69</v>
      </c>
      <c r="HU170">
        <v>53.69</v>
      </c>
      <c r="HV170">
        <v>0</v>
      </c>
      <c r="HW170">
        <v>0</v>
      </c>
      <c r="HX170" t="s">
        <v>882</v>
      </c>
      <c r="HY170">
        <v>53.69</v>
      </c>
      <c r="IA170">
        <v>53.69</v>
      </c>
      <c r="IB170">
        <v>0</v>
      </c>
      <c r="IC170">
        <v>0</v>
      </c>
      <c r="ID170">
        <v>0</v>
      </c>
      <c r="IE170">
        <v>0</v>
      </c>
      <c r="IF170">
        <v>0</v>
      </c>
      <c r="IG170">
        <v>0</v>
      </c>
      <c r="II170">
        <v>0</v>
      </c>
      <c r="IJ170">
        <v>0</v>
      </c>
      <c r="IK170">
        <v>0</v>
      </c>
      <c r="IL170">
        <v>0</v>
      </c>
      <c r="IN170">
        <v>0</v>
      </c>
      <c r="IO170">
        <v>0</v>
      </c>
      <c r="IP170">
        <v>0</v>
      </c>
      <c r="IQ170">
        <v>0</v>
      </c>
      <c r="IS170">
        <v>0</v>
      </c>
      <c r="IT170">
        <v>0</v>
      </c>
      <c r="IU170">
        <v>0</v>
      </c>
      <c r="IV170">
        <v>0</v>
      </c>
      <c r="IW170">
        <v>10.19</v>
      </c>
      <c r="IX170">
        <v>2.5474999999999999</v>
      </c>
      <c r="IZ170">
        <v>10.19</v>
      </c>
      <c r="JA170">
        <v>0</v>
      </c>
      <c r="JB170">
        <v>0</v>
      </c>
      <c r="JD170">
        <v>0</v>
      </c>
      <c r="JE170">
        <v>0</v>
      </c>
      <c r="JF170">
        <v>0</v>
      </c>
      <c r="JH170">
        <v>0</v>
      </c>
      <c r="JI170">
        <v>0</v>
      </c>
      <c r="JJ170">
        <v>56.237499999999997</v>
      </c>
      <c r="JL170" t="s">
        <v>883</v>
      </c>
      <c r="JM170">
        <v>0</v>
      </c>
      <c r="JN170">
        <v>0</v>
      </c>
      <c r="JO170">
        <v>0</v>
      </c>
      <c r="JP170">
        <v>0</v>
      </c>
      <c r="JQ170">
        <v>0</v>
      </c>
      <c r="JR170">
        <v>43954.6104003125</v>
      </c>
      <c r="JS170">
        <v>1</v>
      </c>
      <c r="JT170">
        <v>3</v>
      </c>
    </row>
    <row r="171" spans="1:280" x14ac:dyDescent="0.25">
      <c r="A171">
        <v>4555</v>
      </c>
      <c r="B171">
        <v>2087</v>
      </c>
      <c r="D171" t="s">
        <v>262</v>
      </c>
      <c r="E171" t="s">
        <v>275</v>
      </c>
      <c r="F171" t="s">
        <v>949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T171">
        <v>0</v>
      </c>
      <c r="U171">
        <v>0</v>
      </c>
      <c r="V171" t="s">
        <v>875</v>
      </c>
      <c r="W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G171">
        <v>0</v>
      </c>
      <c r="AH171">
        <v>0</v>
      </c>
      <c r="AI171">
        <v>0</v>
      </c>
      <c r="AJ171">
        <v>0</v>
      </c>
      <c r="AL171">
        <v>0</v>
      </c>
      <c r="AM171">
        <v>0</v>
      </c>
      <c r="AN171">
        <v>0</v>
      </c>
      <c r="AO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X171">
        <v>0</v>
      </c>
      <c r="AY171">
        <v>0</v>
      </c>
      <c r="AZ171">
        <v>0</v>
      </c>
      <c r="BB171">
        <v>0</v>
      </c>
      <c r="BC171">
        <v>0</v>
      </c>
      <c r="BD171">
        <v>0</v>
      </c>
      <c r="BF171">
        <v>0</v>
      </c>
      <c r="BG171">
        <v>0</v>
      </c>
      <c r="BH171">
        <v>152.0625</v>
      </c>
      <c r="BI171">
        <v>0</v>
      </c>
      <c r="BL171">
        <v>152.0625</v>
      </c>
      <c r="BN171" t="s">
        <v>876</v>
      </c>
      <c r="BO171">
        <v>0</v>
      </c>
      <c r="BP171">
        <v>0</v>
      </c>
      <c r="BQ171">
        <v>0</v>
      </c>
      <c r="BR171">
        <v>0</v>
      </c>
      <c r="BS171">
        <v>0</v>
      </c>
      <c r="BT171" t="s">
        <v>877</v>
      </c>
      <c r="BU171" t="s">
        <v>877</v>
      </c>
      <c r="BV171" t="s">
        <v>877</v>
      </c>
      <c r="BW171" t="s">
        <v>877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144.5</v>
      </c>
      <c r="CK171">
        <v>144.5</v>
      </c>
      <c r="CL171">
        <v>0</v>
      </c>
      <c r="CM171">
        <v>0</v>
      </c>
      <c r="CN171" t="s">
        <v>878</v>
      </c>
      <c r="CO171">
        <v>144.5</v>
      </c>
      <c r="CQ171">
        <v>144.5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Y171">
        <v>0</v>
      </c>
      <c r="CZ171">
        <v>0</v>
      </c>
      <c r="DA171">
        <v>0</v>
      </c>
      <c r="DB171">
        <v>0</v>
      </c>
      <c r="DD171">
        <v>0</v>
      </c>
      <c r="DE171">
        <v>0</v>
      </c>
      <c r="DF171">
        <v>0</v>
      </c>
      <c r="DG171">
        <v>0</v>
      </c>
      <c r="DI171">
        <v>0</v>
      </c>
      <c r="DJ171">
        <v>0</v>
      </c>
      <c r="DK171">
        <v>0</v>
      </c>
      <c r="DL171">
        <v>0</v>
      </c>
      <c r="DM171">
        <v>30.25</v>
      </c>
      <c r="DN171">
        <v>7.5625</v>
      </c>
      <c r="DP171">
        <v>30.25</v>
      </c>
      <c r="DQ171">
        <v>0</v>
      </c>
      <c r="DR171">
        <v>0</v>
      </c>
      <c r="DT171">
        <v>0</v>
      </c>
      <c r="DU171">
        <v>0</v>
      </c>
      <c r="DV171">
        <v>0</v>
      </c>
      <c r="DX171">
        <v>0</v>
      </c>
      <c r="DY171">
        <v>0</v>
      </c>
      <c r="DZ171">
        <v>153.77000000000001</v>
      </c>
      <c r="EA171">
        <v>152.0625</v>
      </c>
      <c r="ED171">
        <v>153.77000000000001</v>
      </c>
      <c r="EF171" t="s">
        <v>879</v>
      </c>
      <c r="EG171">
        <v>-7.5209999999999999E-3</v>
      </c>
      <c r="EH171">
        <v>0</v>
      </c>
      <c r="EI171">
        <v>0</v>
      </c>
      <c r="EJ171">
        <v>0</v>
      </c>
      <c r="EK171">
        <v>0</v>
      </c>
      <c r="EL171" t="s">
        <v>877</v>
      </c>
      <c r="EM171" t="s">
        <v>877</v>
      </c>
      <c r="EN171" t="s">
        <v>877</v>
      </c>
      <c r="EO171" t="s">
        <v>877</v>
      </c>
      <c r="EQ171">
        <v>0</v>
      </c>
      <c r="ER171" s="22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147.69</v>
      </c>
      <c r="FC171">
        <v>147.69</v>
      </c>
      <c r="FD171">
        <v>0</v>
      </c>
      <c r="FE171">
        <v>0</v>
      </c>
      <c r="FF171" t="s">
        <v>880</v>
      </c>
      <c r="FG171">
        <v>147.69</v>
      </c>
      <c r="FI171">
        <v>147.69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Q171">
        <v>0</v>
      </c>
      <c r="FR171">
        <v>0</v>
      </c>
      <c r="FS171">
        <v>0</v>
      </c>
      <c r="FT171">
        <v>0</v>
      </c>
      <c r="FV171">
        <v>0</v>
      </c>
      <c r="FW171">
        <v>0</v>
      </c>
      <c r="FX171">
        <v>0</v>
      </c>
      <c r="FY171">
        <v>0</v>
      </c>
      <c r="GA171">
        <v>0</v>
      </c>
      <c r="GB171">
        <v>0</v>
      </c>
      <c r="GC171">
        <v>0</v>
      </c>
      <c r="GD171">
        <v>0</v>
      </c>
      <c r="GE171">
        <v>24.32</v>
      </c>
      <c r="GF171">
        <v>6.08</v>
      </c>
      <c r="GH171">
        <v>24.32</v>
      </c>
      <c r="GI171">
        <v>0</v>
      </c>
      <c r="GJ171">
        <v>0</v>
      </c>
      <c r="GL171">
        <v>0</v>
      </c>
      <c r="GM171">
        <v>0</v>
      </c>
      <c r="GN171">
        <v>0</v>
      </c>
      <c r="GP171">
        <v>0</v>
      </c>
      <c r="GQ171">
        <v>0</v>
      </c>
      <c r="GR171">
        <v>141.0625</v>
      </c>
      <c r="GS171">
        <v>153.77000000000001</v>
      </c>
      <c r="GV171">
        <v>153.77000000000001</v>
      </c>
      <c r="GX171" t="s">
        <v>881</v>
      </c>
      <c r="GY171">
        <v>0</v>
      </c>
      <c r="GZ171">
        <v>0</v>
      </c>
      <c r="HA171">
        <v>0</v>
      </c>
      <c r="HB171">
        <v>0</v>
      </c>
      <c r="HC171">
        <v>0</v>
      </c>
      <c r="HD171" t="s">
        <v>877</v>
      </c>
      <c r="HE171" t="s">
        <v>877</v>
      </c>
      <c r="HF171" t="s">
        <v>877</v>
      </c>
      <c r="HG171" t="s">
        <v>877</v>
      </c>
      <c r="HI171">
        <v>0</v>
      </c>
      <c r="HJ171">
        <v>0</v>
      </c>
      <c r="HK171">
        <v>0</v>
      </c>
      <c r="HL171">
        <v>0</v>
      </c>
      <c r="HM171">
        <v>0</v>
      </c>
      <c r="HN171">
        <v>0</v>
      </c>
      <c r="HO171">
        <v>0</v>
      </c>
      <c r="HP171">
        <v>0</v>
      </c>
      <c r="HQ171">
        <v>0</v>
      </c>
      <c r="HR171">
        <v>0</v>
      </c>
      <c r="HS171">
        <v>134.66999999999999</v>
      </c>
      <c r="HU171">
        <v>134.66999999999999</v>
      </c>
      <c r="HV171">
        <v>0</v>
      </c>
      <c r="HW171">
        <v>0</v>
      </c>
      <c r="HX171" t="s">
        <v>882</v>
      </c>
      <c r="HY171">
        <v>134.66999999999999</v>
      </c>
      <c r="IA171">
        <v>134.66999999999999</v>
      </c>
      <c r="IB171">
        <v>0</v>
      </c>
      <c r="IC171">
        <v>0</v>
      </c>
      <c r="ID171">
        <v>0</v>
      </c>
      <c r="IE171">
        <v>0</v>
      </c>
      <c r="IF171">
        <v>0</v>
      </c>
      <c r="IG171">
        <v>0</v>
      </c>
      <c r="II171">
        <v>0</v>
      </c>
      <c r="IJ171">
        <v>0</v>
      </c>
      <c r="IK171">
        <v>0</v>
      </c>
      <c r="IL171">
        <v>0</v>
      </c>
      <c r="IN171">
        <v>0</v>
      </c>
      <c r="IO171">
        <v>0</v>
      </c>
      <c r="IP171">
        <v>0</v>
      </c>
      <c r="IQ171">
        <v>0</v>
      </c>
      <c r="IS171">
        <v>0</v>
      </c>
      <c r="IT171">
        <v>0</v>
      </c>
      <c r="IU171">
        <v>0</v>
      </c>
      <c r="IV171">
        <v>0</v>
      </c>
      <c r="IW171">
        <v>25.57</v>
      </c>
      <c r="IX171">
        <v>6.3925000000000001</v>
      </c>
      <c r="IZ171">
        <v>25.57</v>
      </c>
      <c r="JA171">
        <v>0</v>
      </c>
      <c r="JB171">
        <v>0</v>
      </c>
      <c r="JD171">
        <v>0</v>
      </c>
      <c r="JE171">
        <v>0</v>
      </c>
      <c r="JF171">
        <v>0</v>
      </c>
      <c r="JH171">
        <v>0</v>
      </c>
      <c r="JI171">
        <v>0</v>
      </c>
      <c r="JJ171">
        <v>141.0625</v>
      </c>
      <c r="JL171" t="s">
        <v>883</v>
      </c>
      <c r="JM171">
        <v>0</v>
      </c>
      <c r="JN171">
        <v>0</v>
      </c>
      <c r="JO171">
        <v>0</v>
      </c>
      <c r="JP171">
        <v>0</v>
      </c>
      <c r="JQ171">
        <v>0</v>
      </c>
      <c r="JR171">
        <v>43954.6104003125</v>
      </c>
      <c r="JS171">
        <v>1</v>
      </c>
      <c r="JT171">
        <v>3</v>
      </c>
    </row>
    <row r="172" spans="1:280" x14ac:dyDescent="0.25">
      <c r="A172">
        <v>2088</v>
      </c>
      <c r="B172">
        <v>2088</v>
      </c>
      <c r="C172" t="s">
        <v>276</v>
      </c>
      <c r="D172" t="s">
        <v>262</v>
      </c>
      <c r="E172" t="s">
        <v>277</v>
      </c>
      <c r="G172">
        <v>2064</v>
      </c>
      <c r="H172">
        <v>17123183</v>
      </c>
      <c r="I172">
        <v>215000</v>
      </c>
      <c r="J172">
        <v>0</v>
      </c>
      <c r="K172">
        <v>100000</v>
      </c>
      <c r="L172">
        <v>0</v>
      </c>
      <c r="M172">
        <v>0</v>
      </c>
      <c r="N172">
        <v>0</v>
      </c>
      <c r="O172">
        <v>0</v>
      </c>
      <c r="P172">
        <v>11.49</v>
      </c>
      <c r="Q172">
        <v>3178266</v>
      </c>
      <c r="R172">
        <v>5445</v>
      </c>
      <c r="S172">
        <v>5445</v>
      </c>
      <c r="T172">
        <v>5445</v>
      </c>
      <c r="U172">
        <v>0</v>
      </c>
      <c r="V172" t="s">
        <v>875</v>
      </c>
      <c r="W172">
        <v>5445</v>
      </c>
      <c r="X172">
        <v>5445</v>
      </c>
      <c r="Y172">
        <v>5445</v>
      </c>
      <c r="Z172">
        <v>0</v>
      </c>
      <c r="AA172">
        <v>1016</v>
      </c>
      <c r="AB172">
        <v>598.95000000000005</v>
      </c>
      <c r="AC172">
        <v>237.3</v>
      </c>
      <c r="AD172">
        <v>254</v>
      </c>
      <c r="AE172">
        <v>127</v>
      </c>
      <c r="AF172">
        <v>254</v>
      </c>
      <c r="AG172">
        <v>254</v>
      </c>
      <c r="AH172">
        <v>0</v>
      </c>
      <c r="AI172">
        <v>4</v>
      </c>
      <c r="AJ172">
        <v>4</v>
      </c>
      <c r="AK172">
        <v>4</v>
      </c>
      <c r="AL172">
        <v>4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44</v>
      </c>
      <c r="AT172">
        <v>11</v>
      </c>
      <c r="AU172">
        <v>1040.72</v>
      </c>
      <c r="AV172">
        <v>260.18</v>
      </c>
      <c r="AW172">
        <v>1040.72</v>
      </c>
      <c r="AX172">
        <v>1040.72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6649.5772999999999</v>
      </c>
      <c r="BI172">
        <v>6683.43</v>
      </c>
      <c r="BJ172">
        <v>6649.5772999999999</v>
      </c>
      <c r="BK172">
        <v>6683.43</v>
      </c>
      <c r="BL172">
        <v>6683.43</v>
      </c>
      <c r="BM172">
        <v>6683.43</v>
      </c>
      <c r="BN172" t="s">
        <v>876</v>
      </c>
      <c r="BO172">
        <v>-5.6230000000000004E-3</v>
      </c>
      <c r="BP172">
        <v>0</v>
      </c>
      <c r="BQ172">
        <v>583.70000000000005</v>
      </c>
      <c r="BR172">
        <v>37</v>
      </c>
      <c r="BS172">
        <v>0.7</v>
      </c>
      <c r="BT172" t="s">
        <v>877</v>
      </c>
      <c r="BU172" t="s">
        <v>877</v>
      </c>
      <c r="BV172" t="s">
        <v>877</v>
      </c>
      <c r="BW172" t="s">
        <v>877</v>
      </c>
      <c r="BX172">
        <v>2064</v>
      </c>
      <c r="BY172">
        <v>16671143</v>
      </c>
      <c r="BZ172">
        <v>200000</v>
      </c>
      <c r="CA172">
        <v>0</v>
      </c>
      <c r="CB172">
        <v>90000</v>
      </c>
      <c r="CC172">
        <v>0</v>
      </c>
      <c r="CD172">
        <v>0</v>
      </c>
      <c r="CE172">
        <v>0</v>
      </c>
      <c r="CF172">
        <v>0</v>
      </c>
      <c r="CG172">
        <v>11.49</v>
      </c>
      <c r="CH172">
        <v>3085695</v>
      </c>
      <c r="CI172">
        <v>5415.43</v>
      </c>
      <c r="CJ172">
        <v>5415.43</v>
      </c>
      <c r="CK172">
        <v>5415.43</v>
      </c>
      <c r="CL172">
        <v>0</v>
      </c>
      <c r="CM172">
        <v>0</v>
      </c>
      <c r="CN172" t="s">
        <v>878</v>
      </c>
      <c r="CO172">
        <v>5415.43</v>
      </c>
      <c r="CP172">
        <v>5415.43</v>
      </c>
      <c r="CQ172">
        <v>5415.43</v>
      </c>
      <c r="CR172">
        <v>0</v>
      </c>
      <c r="CS172">
        <v>1015</v>
      </c>
      <c r="CT172">
        <v>595.69730000000004</v>
      </c>
      <c r="CU172">
        <v>237.3</v>
      </c>
      <c r="CV172">
        <v>255.67</v>
      </c>
      <c r="CW172">
        <v>127.83499999999999</v>
      </c>
      <c r="CX172">
        <v>255.67</v>
      </c>
      <c r="CY172">
        <v>255.67</v>
      </c>
      <c r="CZ172">
        <v>0</v>
      </c>
      <c r="DA172">
        <v>3.55</v>
      </c>
      <c r="DB172">
        <v>3.55</v>
      </c>
      <c r="DC172">
        <v>3.55</v>
      </c>
      <c r="DD172">
        <v>3.55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44</v>
      </c>
      <c r="DL172">
        <v>11</v>
      </c>
      <c r="DM172">
        <v>1035.06</v>
      </c>
      <c r="DN172">
        <v>258.76499999999999</v>
      </c>
      <c r="DO172">
        <v>1035.06</v>
      </c>
      <c r="DP172">
        <v>1035.06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6723.3534</v>
      </c>
      <c r="EA172">
        <v>6649.5772999999999</v>
      </c>
      <c r="EB172">
        <v>6723.3534</v>
      </c>
      <c r="EC172">
        <v>6649.5772999999999</v>
      </c>
      <c r="ED172">
        <v>6723.3534</v>
      </c>
      <c r="EE172">
        <v>6723.3534</v>
      </c>
      <c r="EF172" t="s">
        <v>879</v>
      </c>
      <c r="EG172">
        <v>-1.1613999999999999E-2</v>
      </c>
      <c r="EH172">
        <v>0</v>
      </c>
      <c r="EI172">
        <v>563.17999999999995</v>
      </c>
      <c r="EJ172">
        <v>38</v>
      </c>
      <c r="EK172">
        <v>0.7</v>
      </c>
      <c r="EL172" t="s">
        <v>877</v>
      </c>
      <c r="EM172" t="s">
        <v>877</v>
      </c>
      <c r="EN172" t="s">
        <v>877</v>
      </c>
      <c r="EO172" t="s">
        <v>877</v>
      </c>
      <c r="EP172">
        <v>2064</v>
      </c>
      <c r="EQ172">
        <v>16425226</v>
      </c>
      <c r="ER172" s="22">
        <v>224097</v>
      </c>
      <c r="ES172">
        <v>637724</v>
      </c>
      <c r="ET172">
        <v>176912</v>
      </c>
      <c r="EU172">
        <v>0</v>
      </c>
      <c r="EV172">
        <v>0</v>
      </c>
      <c r="EW172">
        <v>0</v>
      </c>
      <c r="EX172">
        <v>0</v>
      </c>
      <c r="EY172">
        <v>11.49</v>
      </c>
      <c r="EZ172">
        <v>3215222</v>
      </c>
      <c r="FA172">
        <v>5520.44</v>
      </c>
      <c r="FB172">
        <v>5520.44</v>
      </c>
      <c r="FC172">
        <v>5520.44</v>
      </c>
      <c r="FD172">
        <v>0</v>
      </c>
      <c r="FE172">
        <v>0</v>
      </c>
      <c r="FF172" t="s">
        <v>880</v>
      </c>
      <c r="FG172">
        <v>5520.44</v>
      </c>
      <c r="FH172">
        <v>5520.44</v>
      </c>
      <c r="FI172">
        <v>5520.44</v>
      </c>
      <c r="FJ172">
        <v>0</v>
      </c>
      <c r="FK172">
        <v>1013</v>
      </c>
      <c r="FL172">
        <v>607.24839999999995</v>
      </c>
      <c r="FM172">
        <v>237.3</v>
      </c>
      <c r="FN172">
        <v>233.62</v>
      </c>
      <c r="FO172">
        <v>116.81</v>
      </c>
      <c r="FP172">
        <v>233.62</v>
      </c>
      <c r="FQ172">
        <v>233.62</v>
      </c>
      <c r="FR172">
        <v>0</v>
      </c>
      <c r="FS172">
        <v>3.47</v>
      </c>
      <c r="FT172">
        <v>3.47</v>
      </c>
      <c r="FU172">
        <v>3.47</v>
      </c>
      <c r="FV172">
        <v>3.47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69</v>
      </c>
      <c r="GD172">
        <v>17.25</v>
      </c>
      <c r="GE172">
        <v>883.34</v>
      </c>
      <c r="GF172">
        <v>220.83500000000001</v>
      </c>
      <c r="GG172">
        <v>883.34</v>
      </c>
      <c r="GH172">
        <v>883.34</v>
      </c>
      <c r="GI172">
        <v>0</v>
      </c>
      <c r="GJ172">
        <v>0</v>
      </c>
      <c r="GK172">
        <v>0</v>
      </c>
      <c r="GL172">
        <v>0</v>
      </c>
      <c r="GM172">
        <v>0</v>
      </c>
      <c r="GN172">
        <v>0</v>
      </c>
      <c r="GO172">
        <v>0</v>
      </c>
      <c r="GP172">
        <v>0</v>
      </c>
      <c r="GQ172">
        <v>0</v>
      </c>
      <c r="GR172">
        <v>6759.8544000000002</v>
      </c>
      <c r="GS172">
        <v>6723.3534</v>
      </c>
      <c r="GT172">
        <v>6759.8544000000002</v>
      </c>
      <c r="GU172">
        <v>6723.3534</v>
      </c>
      <c r="GV172">
        <v>6759.8544000000002</v>
      </c>
      <c r="GW172">
        <v>6759.8544000000002</v>
      </c>
      <c r="GX172" t="s">
        <v>881</v>
      </c>
      <c r="GY172">
        <v>-1.2525E-2</v>
      </c>
      <c r="GZ172">
        <v>0</v>
      </c>
      <c r="HA172">
        <v>582.41999999999996</v>
      </c>
      <c r="HB172">
        <v>40</v>
      </c>
      <c r="HC172">
        <v>0.7</v>
      </c>
      <c r="HD172" t="s">
        <v>877</v>
      </c>
      <c r="HE172" t="s">
        <v>877</v>
      </c>
      <c r="HF172" t="s">
        <v>877</v>
      </c>
      <c r="HG172" t="s">
        <v>877</v>
      </c>
      <c r="HH172">
        <v>2064</v>
      </c>
      <c r="HI172">
        <v>15155288</v>
      </c>
      <c r="HJ172">
        <v>245157</v>
      </c>
      <c r="HK172">
        <v>623529</v>
      </c>
      <c r="HL172">
        <v>85419</v>
      </c>
      <c r="HM172">
        <v>0</v>
      </c>
      <c r="HN172">
        <v>0</v>
      </c>
      <c r="HO172">
        <v>0</v>
      </c>
      <c r="HP172">
        <v>0</v>
      </c>
      <c r="HQ172">
        <v>11.86</v>
      </c>
      <c r="HR172">
        <v>2981516</v>
      </c>
      <c r="HS172">
        <v>5520.29</v>
      </c>
      <c r="HT172">
        <v>5520.29</v>
      </c>
      <c r="HU172">
        <v>5520.29</v>
      </c>
      <c r="HV172">
        <v>0</v>
      </c>
      <c r="HW172">
        <v>0</v>
      </c>
      <c r="HX172" t="s">
        <v>882</v>
      </c>
      <c r="HY172">
        <v>5520.29</v>
      </c>
      <c r="HZ172">
        <v>5520.29</v>
      </c>
      <c r="IA172">
        <v>5520.29</v>
      </c>
      <c r="IB172">
        <v>0</v>
      </c>
      <c r="IC172">
        <v>1005</v>
      </c>
      <c r="ID172">
        <v>607.2319</v>
      </c>
      <c r="IE172">
        <v>250.6</v>
      </c>
      <c r="IF172">
        <v>210.05</v>
      </c>
      <c r="IG172">
        <v>105.02500000000001</v>
      </c>
      <c r="IH172">
        <v>210.05</v>
      </c>
      <c r="II172">
        <v>210.05</v>
      </c>
      <c r="IJ172">
        <v>0</v>
      </c>
      <c r="IK172">
        <v>3.24</v>
      </c>
      <c r="IL172">
        <v>3.24</v>
      </c>
      <c r="IM172">
        <v>3.24</v>
      </c>
      <c r="IN172">
        <v>3.24</v>
      </c>
      <c r="IO172">
        <v>0</v>
      </c>
      <c r="IP172">
        <v>0</v>
      </c>
      <c r="IQ172">
        <v>0</v>
      </c>
      <c r="IR172">
        <v>0</v>
      </c>
      <c r="IS172">
        <v>0</v>
      </c>
      <c r="IT172">
        <v>0</v>
      </c>
      <c r="IU172">
        <v>75</v>
      </c>
      <c r="IV172">
        <v>18.75</v>
      </c>
      <c r="IW172">
        <v>1018.87</v>
      </c>
      <c r="IX172">
        <v>254.7175</v>
      </c>
      <c r="IY172">
        <v>1018.87</v>
      </c>
      <c r="IZ172">
        <v>1018.87</v>
      </c>
      <c r="JA172">
        <v>0</v>
      </c>
      <c r="JB172">
        <v>0</v>
      </c>
      <c r="JC172">
        <v>0</v>
      </c>
      <c r="JD172">
        <v>0</v>
      </c>
      <c r="JE172">
        <v>0</v>
      </c>
      <c r="JF172">
        <v>0</v>
      </c>
      <c r="JG172">
        <v>0</v>
      </c>
      <c r="JH172">
        <v>0</v>
      </c>
      <c r="JI172">
        <v>0</v>
      </c>
      <c r="JJ172">
        <v>6759.8544000000002</v>
      </c>
      <c r="JK172">
        <v>6759.8544000000002</v>
      </c>
      <c r="JL172" t="s">
        <v>883</v>
      </c>
      <c r="JM172">
        <v>-1.2663000000000001E-2</v>
      </c>
      <c r="JN172">
        <v>0</v>
      </c>
      <c r="JO172">
        <v>540.1</v>
      </c>
      <c r="JP172">
        <v>36</v>
      </c>
      <c r="JQ172">
        <v>0.7</v>
      </c>
      <c r="JR172">
        <v>43954.6104003125</v>
      </c>
      <c r="JS172">
        <v>1</v>
      </c>
      <c r="JT172">
        <v>2</v>
      </c>
    </row>
    <row r="173" spans="1:280" x14ac:dyDescent="0.25">
      <c r="A173">
        <v>2089</v>
      </c>
      <c r="B173">
        <v>2089</v>
      </c>
      <c r="C173" t="s">
        <v>278</v>
      </c>
      <c r="D173" t="s">
        <v>262</v>
      </c>
      <c r="E173" t="s">
        <v>279</v>
      </c>
      <c r="G173">
        <v>2064</v>
      </c>
      <c r="H173">
        <v>1312000</v>
      </c>
      <c r="I173">
        <v>9000</v>
      </c>
      <c r="J173">
        <v>0</v>
      </c>
      <c r="K173">
        <v>5000</v>
      </c>
      <c r="L173">
        <v>15000</v>
      </c>
      <c r="M173">
        <v>0</v>
      </c>
      <c r="N173">
        <v>500</v>
      </c>
      <c r="O173">
        <v>0</v>
      </c>
      <c r="P173">
        <v>10.06</v>
      </c>
      <c r="Q173">
        <v>370000</v>
      </c>
      <c r="R173">
        <v>254</v>
      </c>
      <c r="S173">
        <v>254</v>
      </c>
      <c r="T173">
        <v>254</v>
      </c>
      <c r="U173">
        <v>0</v>
      </c>
      <c r="V173" t="s">
        <v>875</v>
      </c>
      <c r="W173">
        <v>254</v>
      </c>
      <c r="X173">
        <v>254</v>
      </c>
      <c r="Y173">
        <v>254</v>
      </c>
      <c r="Z173">
        <v>0</v>
      </c>
      <c r="AA173">
        <v>39</v>
      </c>
      <c r="AB173">
        <v>27.94</v>
      </c>
      <c r="AC173">
        <v>5.0999999999999996</v>
      </c>
      <c r="AD173">
        <v>3</v>
      </c>
      <c r="AE173">
        <v>1.5</v>
      </c>
      <c r="AF173">
        <v>3</v>
      </c>
      <c r="AG173">
        <v>3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1</v>
      </c>
      <c r="AT173">
        <v>0.25</v>
      </c>
      <c r="AU173">
        <v>28.77</v>
      </c>
      <c r="AV173">
        <v>7.1924999999999999</v>
      </c>
      <c r="AW173">
        <v>28.77</v>
      </c>
      <c r="AX173">
        <v>28.77</v>
      </c>
      <c r="AY173">
        <v>0</v>
      </c>
      <c r="AZ173">
        <v>52.49</v>
      </c>
      <c r="BA173">
        <v>52.49</v>
      </c>
      <c r="BB173">
        <v>52.49</v>
      </c>
      <c r="BC173">
        <v>0</v>
      </c>
      <c r="BD173">
        <v>67.209999999999994</v>
      </c>
      <c r="BE173">
        <v>67.209999999999994</v>
      </c>
      <c r="BF173">
        <v>67.209999999999994</v>
      </c>
      <c r="BG173">
        <v>0</v>
      </c>
      <c r="BH173">
        <v>420.93029999999999</v>
      </c>
      <c r="BI173">
        <v>415.6825</v>
      </c>
      <c r="BJ173">
        <v>420.93029999999999</v>
      </c>
      <c r="BK173">
        <v>415.6825</v>
      </c>
      <c r="BL173">
        <v>420.93029999999999</v>
      </c>
      <c r="BM173">
        <v>420.93029999999999</v>
      </c>
      <c r="BN173" t="s">
        <v>876</v>
      </c>
      <c r="BO173">
        <v>-1.02E-4</v>
      </c>
      <c r="BP173">
        <v>0</v>
      </c>
      <c r="BQ173">
        <v>1456.69</v>
      </c>
      <c r="BR173">
        <v>85</v>
      </c>
      <c r="BS173">
        <v>0.8</v>
      </c>
      <c r="BT173" t="s">
        <v>877</v>
      </c>
      <c r="BU173" t="s">
        <v>877</v>
      </c>
      <c r="BV173" t="s">
        <v>877</v>
      </c>
      <c r="BW173" t="s">
        <v>877</v>
      </c>
      <c r="BX173">
        <v>2064</v>
      </c>
      <c r="BY173">
        <v>1272000</v>
      </c>
      <c r="BZ173">
        <v>9000</v>
      </c>
      <c r="CA173">
        <v>0</v>
      </c>
      <c r="CB173">
        <v>5000</v>
      </c>
      <c r="CC173">
        <v>15000</v>
      </c>
      <c r="CD173">
        <v>0</v>
      </c>
      <c r="CE173">
        <v>500</v>
      </c>
      <c r="CF173">
        <v>0</v>
      </c>
      <c r="CG173">
        <v>10.06</v>
      </c>
      <c r="CH173">
        <v>365000</v>
      </c>
      <c r="CI173">
        <v>258.73</v>
      </c>
      <c r="CJ173">
        <v>258.73</v>
      </c>
      <c r="CK173">
        <v>258.73</v>
      </c>
      <c r="CL173">
        <v>0</v>
      </c>
      <c r="CM173">
        <v>0</v>
      </c>
      <c r="CN173" t="s">
        <v>878</v>
      </c>
      <c r="CO173">
        <v>258.73</v>
      </c>
      <c r="CP173">
        <v>258.73</v>
      </c>
      <c r="CQ173">
        <v>258.73</v>
      </c>
      <c r="CR173">
        <v>0</v>
      </c>
      <c r="CS173">
        <v>35</v>
      </c>
      <c r="CT173">
        <v>28.4603</v>
      </c>
      <c r="CU173">
        <v>5.0999999999999996</v>
      </c>
      <c r="CV173">
        <v>2.73</v>
      </c>
      <c r="CW173">
        <v>1.365</v>
      </c>
      <c r="CX173">
        <v>2.73</v>
      </c>
      <c r="CY173">
        <v>2.73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1</v>
      </c>
      <c r="DL173">
        <v>0.25</v>
      </c>
      <c r="DM173">
        <v>29.3</v>
      </c>
      <c r="DN173">
        <v>7.3250000000000002</v>
      </c>
      <c r="DO173">
        <v>29.3</v>
      </c>
      <c r="DP173">
        <v>29.3</v>
      </c>
      <c r="DQ173">
        <v>0</v>
      </c>
      <c r="DR173">
        <v>52.49</v>
      </c>
      <c r="DS173">
        <v>52.49</v>
      </c>
      <c r="DT173">
        <v>52.49</v>
      </c>
      <c r="DU173">
        <v>0</v>
      </c>
      <c r="DV173">
        <v>67.209999999999994</v>
      </c>
      <c r="DW173">
        <v>67.209999999999994</v>
      </c>
      <c r="DX173">
        <v>67.209999999999994</v>
      </c>
      <c r="DY173">
        <v>0</v>
      </c>
      <c r="DZ173">
        <v>409.15820000000002</v>
      </c>
      <c r="EA173">
        <v>420.93029999999999</v>
      </c>
      <c r="EB173">
        <v>409.15820000000002</v>
      </c>
      <c r="EC173">
        <v>420.93029999999999</v>
      </c>
      <c r="ED173">
        <v>420.93029999999999</v>
      </c>
      <c r="EE173">
        <v>420.93029999999999</v>
      </c>
      <c r="EF173" t="s">
        <v>879</v>
      </c>
      <c r="EG173">
        <v>-3.8400000000000001E-4</v>
      </c>
      <c r="EH173">
        <v>0</v>
      </c>
      <c r="EI173">
        <v>1410.19</v>
      </c>
      <c r="EJ173">
        <v>85</v>
      </c>
      <c r="EK173">
        <v>0.8</v>
      </c>
      <c r="EL173" t="s">
        <v>877</v>
      </c>
      <c r="EM173" t="s">
        <v>877</v>
      </c>
      <c r="EN173" t="s">
        <v>877</v>
      </c>
      <c r="EO173" t="s">
        <v>877</v>
      </c>
      <c r="EP173">
        <v>2064</v>
      </c>
      <c r="EQ173">
        <v>1243127</v>
      </c>
      <c r="ER173" s="22">
        <v>9321</v>
      </c>
      <c r="ES173">
        <v>26524</v>
      </c>
      <c r="ET173">
        <v>7358</v>
      </c>
      <c r="EU173">
        <v>15764</v>
      </c>
      <c r="EV173">
        <v>0</v>
      </c>
      <c r="EW173">
        <v>0</v>
      </c>
      <c r="EX173">
        <v>0</v>
      </c>
      <c r="EY173">
        <v>10.06</v>
      </c>
      <c r="EZ173">
        <v>356837</v>
      </c>
      <c r="FA173">
        <v>244.37</v>
      </c>
      <c r="FB173">
        <v>244.37</v>
      </c>
      <c r="FC173">
        <v>244.37</v>
      </c>
      <c r="FD173">
        <v>0</v>
      </c>
      <c r="FE173">
        <v>0</v>
      </c>
      <c r="FF173" t="s">
        <v>880</v>
      </c>
      <c r="FG173">
        <v>244.37</v>
      </c>
      <c r="FH173">
        <v>244.37</v>
      </c>
      <c r="FI173">
        <v>244.37</v>
      </c>
      <c r="FJ173">
        <v>0</v>
      </c>
      <c r="FK173">
        <v>40</v>
      </c>
      <c r="FL173">
        <v>26.880700000000001</v>
      </c>
      <c r="FM173">
        <v>5.0999999999999996</v>
      </c>
      <c r="FN173">
        <v>2</v>
      </c>
      <c r="FO173">
        <v>1</v>
      </c>
      <c r="FP173">
        <v>2</v>
      </c>
      <c r="FQ173">
        <v>2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4</v>
      </c>
      <c r="GD173">
        <v>1</v>
      </c>
      <c r="GE173">
        <v>44.43</v>
      </c>
      <c r="GF173">
        <v>11.1075</v>
      </c>
      <c r="GG173">
        <v>44.43</v>
      </c>
      <c r="GH173">
        <v>44.43</v>
      </c>
      <c r="GI173">
        <v>0</v>
      </c>
      <c r="GJ173">
        <v>52.49</v>
      </c>
      <c r="GK173">
        <v>52.49</v>
      </c>
      <c r="GL173">
        <v>52.49</v>
      </c>
      <c r="GM173">
        <v>0</v>
      </c>
      <c r="GN173">
        <v>67.209999999999994</v>
      </c>
      <c r="GO173">
        <v>67.209999999999994</v>
      </c>
      <c r="GP173">
        <v>67.209999999999994</v>
      </c>
      <c r="GQ173">
        <v>0</v>
      </c>
      <c r="GR173">
        <v>394.95600000000002</v>
      </c>
      <c r="GS173">
        <v>409.15820000000002</v>
      </c>
      <c r="GT173">
        <v>394.95600000000002</v>
      </c>
      <c r="GU173">
        <v>409.15820000000002</v>
      </c>
      <c r="GV173">
        <v>409.15820000000002</v>
      </c>
      <c r="GW173">
        <v>409.15820000000002</v>
      </c>
      <c r="GX173" t="s">
        <v>881</v>
      </c>
      <c r="GY173">
        <v>-9.2980000000000007E-3</v>
      </c>
      <c r="GZ173">
        <v>0</v>
      </c>
      <c r="HA173">
        <v>1460.23</v>
      </c>
      <c r="HB173">
        <v>84</v>
      </c>
      <c r="HC173">
        <v>0.8</v>
      </c>
      <c r="HD173" t="s">
        <v>877</v>
      </c>
      <c r="HE173" t="s">
        <v>877</v>
      </c>
      <c r="HF173" t="s">
        <v>877</v>
      </c>
      <c r="HG173" t="s">
        <v>877</v>
      </c>
      <c r="HH173">
        <v>2064</v>
      </c>
      <c r="HI173">
        <v>1168753</v>
      </c>
      <c r="HJ173">
        <v>11118</v>
      </c>
      <c r="HK173">
        <v>28277</v>
      </c>
      <c r="HL173">
        <v>3874</v>
      </c>
      <c r="HM173">
        <v>44531</v>
      </c>
      <c r="HN173">
        <v>0</v>
      </c>
      <c r="HO173">
        <v>0</v>
      </c>
      <c r="HP173">
        <v>0</v>
      </c>
      <c r="HQ173">
        <v>10.57</v>
      </c>
      <c r="HR173">
        <v>377913</v>
      </c>
      <c r="HS173">
        <v>229.6</v>
      </c>
      <c r="HT173">
        <v>229.6</v>
      </c>
      <c r="HU173">
        <v>229.6</v>
      </c>
      <c r="HV173">
        <v>0</v>
      </c>
      <c r="HW173">
        <v>0</v>
      </c>
      <c r="HX173" t="s">
        <v>882</v>
      </c>
      <c r="HY173">
        <v>229.6</v>
      </c>
      <c r="HZ173">
        <v>229.6</v>
      </c>
      <c r="IA173">
        <v>229.6</v>
      </c>
      <c r="IB173">
        <v>0</v>
      </c>
      <c r="IC173">
        <v>42</v>
      </c>
      <c r="ID173">
        <v>25.256</v>
      </c>
      <c r="IE173">
        <v>11.9</v>
      </c>
      <c r="IF173">
        <v>2</v>
      </c>
      <c r="IG173">
        <v>1</v>
      </c>
      <c r="IH173">
        <v>2</v>
      </c>
      <c r="II173">
        <v>2</v>
      </c>
      <c r="IJ173">
        <v>0</v>
      </c>
      <c r="IK173">
        <v>0</v>
      </c>
      <c r="IL173">
        <v>0</v>
      </c>
      <c r="IM173">
        <v>0</v>
      </c>
      <c r="IN173">
        <v>0</v>
      </c>
      <c r="IO173">
        <v>0</v>
      </c>
      <c r="IP173">
        <v>0</v>
      </c>
      <c r="IQ173">
        <v>0</v>
      </c>
      <c r="IR173">
        <v>0</v>
      </c>
      <c r="IS173">
        <v>0</v>
      </c>
      <c r="IT173">
        <v>0</v>
      </c>
      <c r="IU173">
        <v>2</v>
      </c>
      <c r="IV173">
        <v>0.5</v>
      </c>
      <c r="IW173">
        <v>40.4</v>
      </c>
      <c r="IX173">
        <v>10.1</v>
      </c>
      <c r="IY173">
        <v>40.4</v>
      </c>
      <c r="IZ173">
        <v>40.4</v>
      </c>
      <c r="JA173">
        <v>0</v>
      </c>
      <c r="JB173">
        <v>53.81</v>
      </c>
      <c r="JC173">
        <v>53.81</v>
      </c>
      <c r="JD173">
        <v>53.81</v>
      </c>
      <c r="JE173">
        <v>0</v>
      </c>
      <c r="JF173">
        <v>62.79</v>
      </c>
      <c r="JG173">
        <v>62.79</v>
      </c>
      <c r="JH173">
        <v>62.79</v>
      </c>
      <c r="JI173">
        <v>0</v>
      </c>
      <c r="JJ173">
        <v>394.95600000000002</v>
      </c>
      <c r="JK173">
        <v>394.95600000000002</v>
      </c>
      <c r="JL173" t="s">
        <v>883</v>
      </c>
      <c r="JM173">
        <v>-1.0614999999999999E-2</v>
      </c>
      <c r="JN173">
        <v>0</v>
      </c>
      <c r="JO173">
        <v>1645.96</v>
      </c>
      <c r="JP173">
        <v>87</v>
      </c>
      <c r="JQ173">
        <v>0.8</v>
      </c>
      <c r="JR173">
        <v>43954.6104003125</v>
      </c>
      <c r="JS173">
        <v>1</v>
      </c>
      <c r="JT173">
        <v>2</v>
      </c>
    </row>
    <row r="174" spans="1:280" x14ac:dyDescent="0.25">
      <c r="A174">
        <v>2090</v>
      </c>
      <c r="B174">
        <v>2090</v>
      </c>
      <c r="C174" t="s">
        <v>280</v>
      </c>
      <c r="D174" t="s">
        <v>262</v>
      </c>
      <c r="E174" t="s">
        <v>281</v>
      </c>
      <c r="G174">
        <v>2064</v>
      </c>
      <c r="H174">
        <v>1956891</v>
      </c>
      <c r="I174">
        <v>8075</v>
      </c>
      <c r="J174">
        <v>0</v>
      </c>
      <c r="K174">
        <v>3000</v>
      </c>
      <c r="L174">
        <v>0</v>
      </c>
      <c r="M174">
        <v>0</v>
      </c>
      <c r="N174">
        <v>800</v>
      </c>
      <c r="O174">
        <v>0</v>
      </c>
      <c r="P174">
        <v>8.67</v>
      </c>
      <c r="Q174">
        <v>306388</v>
      </c>
      <c r="R174">
        <v>215</v>
      </c>
      <c r="S174">
        <v>215</v>
      </c>
      <c r="T174">
        <v>215</v>
      </c>
      <c r="U174">
        <v>0</v>
      </c>
      <c r="V174" t="s">
        <v>875</v>
      </c>
      <c r="W174">
        <v>215</v>
      </c>
      <c r="X174">
        <v>215</v>
      </c>
      <c r="Y174">
        <v>215</v>
      </c>
      <c r="Z174">
        <v>0</v>
      </c>
      <c r="AA174">
        <v>34</v>
      </c>
      <c r="AB174">
        <v>23.65</v>
      </c>
      <c r="AC174">
        <v>7.8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49.43</v>
      </c>
      <c r="AV174">
        <v>12.3575</v>
      </c>
      <c r="AW174">
        <v>49.43</v>
      </c>
      <c r="AX174">
        <v>49.43</v>
      </c>
      <c r="AY174">
        <v>0</v>
      </c>
      <c r="AZ174">
        <v>0</v>
      </c>
      <c r="BA174">
        <v>70.930000000000007</v>
      </c>
      <c r="BB174">
        <v>0</v>
      </c>
      <c r="BC174">
        <v>70.930000000000007</v>
      </c>
      <c r="BD174">
        <v>0</v>
      </c>
      <c r="BE174">
        <v>52.41</v>
      </c>
      <c r="BF174">
        <v>0</v>
      </c>
      <c r="BG174">
        <v>52.41</v>
      </c>
      <c r="BH174">
        <v>34.109299999999998</v>
      </c>
      <c r="BI174">
        <v>258.8075</v>
      </c>
      <c r="BJ174">
        <v>393.97430000000003</v>
      </c>
      <c r="BK174">
        <v>382.14749999999998</v>
      </c>
      <c r="BL174">
        <v>258.8075</v>
      </c>
      <c r="BM174">
        <v>393.97430000000003</v>
      </c>
      <c r="BN174" t="s">
        <v>876</v>
      </c>
      <c r="BO174">
        <v>0</v>
      </c>
      <c r="BP174">
        <v>0</v>
      </c>
      <c r="BQ174">
        <v>1425.06</v>
      </c>
      <c r="BR174">
        <v>84</v>
      </c>
      <c r="BS174">
        <v>0.8</v>
      </c>
      <c r="BT174" t="s">
        <v>877</v>
      </c>
      <c r="BU174" t="s">
        <v>877</v>
      </c>
      <c r="BV174" t="s">
        <v>877</v>
      </c>
      <c r="BW174" t="s">
        <v>877</v>
      </c>
      <c r="BX174">
        <v>2064</v>
      </c>
      <c r="BY174">
        <v>1875462</v>
      </c>
      <c r="BZ174">
        <v>0</v>
      </c>
      <c r="CA174">
        <v>0</v>
      </c>
      <c r="CB174">
        <v>3000</v>
      </c>
      <c r="CC174">
        <v>0</v>
      </c>
      <c r="CD174">
        <v>0</v>
      </c>
      <c r="CE174">
        <v>800</v>
      </c>
      <c r="CF174">
        <v>0</v>
      </c>
      <c r="CG174">
        <v>8.67</v>
      </c>
      <c r="CH174">
        <v>269783</v>
      </c>
      <c r="CI174">
        <v>1.46</v>
      </c>
      <c r="CJ174">
        <v>225.13</v>
      </c>
      <c r="CK174">
        <v>1.46</v>
      </c>
      <c r="CL174">
        <v>223.67</v>
      </c>
      <c r="CM174">
        <v>0</v>
      </c>
      <c r="CN174" t="s">
        <v>878</v>
      </c>
      <c r="CO174">
        <v>1.46</v>
      </c>
      <c r="CP174">
        <v>225.13</v>
      </c>
      <c r="CQ174">
        <v>1.46</v>
      </c>
      <c r="CR174">
        <v>223.67</v>
      </c>
      <c r="CS174">
        <v>34</v>
      </c>
      <c r="CT174">
        <v>24.764299999999999</v>
      </c>
      <c r="CU174">
        <v>7.8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0.34</v>
      </c>
      <c r="DN174">
        <v>8.5000000000000006E-2</v>
      </c>
      <c r="DO174">
        <v>51.76</v>
      </c>
      <c r="DP174">
        <v>0.34</v>
      </c>
      <c r="DQ174">
        <v>51.42</v>
      </c>
      <c r="DR174">
        <v>0</v>
      </c>
      <c r="DS174">
        <v>70.930000000000007</v>
      </c>
      <c r="DT174">
        <v>0</v>
      </c>
      <c r="DU174">
        <v>70.930000000000007</v>
      </c>
      <c r="DV174">
        <v>0</v>
      </c>
      <c r="DW174">
        <v>52.41</v>
      </c>
      <c r="DX174">
        <v>0</v>
      </c>
      <c r="DY174">
        <v>52.41</v>
      </c>
      <c r="DZ174">
        <v>30.258199999999999</v>
      </c>
      <c r="EA174">
        <v>34.109299999999998</v>
      </c>
      <c r="EB174">
        <v>363.7432</v>
      </c>
      <c r="EC174">
        <v>393.97430000000003</v>
      </c>
      <c r="ED174">
        <v>34.109299999999998</v>
      </c>
      <c r="EE174">
        <v>393.97430000000003</v>
      </c>
      <c r="EF174" t="s">
        <v>879</v>
      </c>
      <c r="EG174">
        <v>0</v>
      </c>
      <c r="EH174">
        <v>0</v>
      </c>
      <c r="EI174">
        <v>1198.3399999999999</v>
      </c>
      <c r="EJ174">
        <v>81</v>
      </c>
      <c r="EK174">
        <v>0.8</v>
      </c>
      <c r="EL174" t="s">
        <v>877</v>
      </c>
      <c r="EM174" t="s">
        <v>877</v>
      </c>
      <c r="EN174" t="s">
        <v>877</v>
      </c>
      <c r="EO174" t="s">
        <v>877</v>
      </c>
      <c r="EP174">
        <v>2064</v>
      </c>
      <c r="EQ174">
        <v>1804815</v>
      </c>
      <c r="ER174" s="22">
        <v>8077</v>
      </c>
      <c r="ES174">
        <v>22454</v>
      </c>
      <c r="ET174">
        <v>6376</v>
      </c>
      <c r="EU174">
        <v>0</v>
      </c>
      <c r="EV174">
        <v>0</v>
      </c>
      <c r="EW174">
        <v>0</v>
      </c>
      <c r="EX174">
        <v>0</v>
      </c>
      <c r="EY174">
        <v>8.67</v>
      </c>
      <c r="EZ174">
        <v>298364</v>
      </c>
      <c r="FA174">
        <v>0</v>
      </c>
      <c r="FB174">
        <v>199.62</v>
      </c>
      <c r="FC174">
        <v>0</v>
      </c>
      <c r="FD174">
        <v>199.62</v>
      </c>
      <c r="FE174">
        <v>0</v>
      </c>
      <c r="FF174" t="s">
        <v>880</v>
      </c>
      <c r="FG174">
        <v>0</v>
      </c>
      <c r="FH174">
        <v>199.62</v>
      </c>
      <c r="FI174">
        <v>0</v>
      </c>
      <c r="FJ174">
        <v>199.62</v>
      </c>
      <c r="FK174">
        <v>33</v>
      </c>
      <c r="FL174">
        <v>21.958200000000001</v>
      </c>
      <c r="FM174">
        <v>7.8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0</v>
      </c>
      <c r="FT174">
        <v>0</v>
      </c>
      <c r="FU174">
        <v>0</v>
      </c>
      <c r="FV174">
        <v>0</v>
      </c>
      <c r="FW174">
        <v>0</v>
      </c>
      <c r="FX174">
        <v>0</v>
      </c>
      <c r="FY174">
        <v>0</v>
      </c>
      <c r="FZ174">
        <v>0</v>
      </c>
      <c r="GA174">
        <v>0</v>
      </c>
      <c r="GB174">
        <v>0</v>
      </c>
      <c r="GC174">
        <v>2</v>
      </c>
      <c r="GD174">
        <v>0.5</v>
      </c>
      <c r="GE174">
        <v>0</v>
      </c>
      <c r="GF174">
        <v>0</v>
      </c>
      <c r="GG174">
        <v>42.1</v>
      </c>
      <c r="GH174">
        <v>0</v>
      </c>
      <c r="GI174">
        <v>42.1</v>
      </c>
      <c r="GJ174">
        <v>0</v>
      </c>
      <c r="GK174">
        <v>70.930000000000007</v>
      </c>
      <c r="GL174">
        <v>0</v>
      </c>
      <c r="GM174">
        <v>70.930000000000007</v>
      </c>
      <c r="GN174">
        <v>0</v>
      </c>
      <c r="GO174">
        <v>52.41</v>
      </c>
      <c r="GP174">
        <v>0</v>
      </c>
      <c r="GQ174">
        <v>52.41</v>
      </c>
      <c r="GR174">
        <v>358.702</v>
      </c>
      <c r="GS174">
        <v>30.258199999999999</v>
      </c>
      <c r="GT174">
        <v>358.702</v>
      </c>
      <c r="GU174">
        <v>363.7432</v>
      </c>
      <c r="GV174">
        <v>358.702</v>
      </c>
      <c r="GW174">
        <v>363.7432</v>
      </c>
      <c r="GX174" t="s">
        <v>881</v>
      </c>
      <c r="GY174">
        <v>0</v>
      </c>
      <c r="GZ174">
        <v>0</v>
      </c>
      <c r="HA174">
        <v>1494.66</v>
      </c>
      <c r="HB174">
        <v>85</v>
      </c>
      <c r="HC174">
        <v>0.8</v>
      </c>
      <c r="HD174" t="s">
        <v>877</v>
      </c>
      <c r="HE174" t="s">
        <v>877</v>
      </c>
      <c r="HF174" t="s">
        <v>877</v>
      </c>
      <c r="HG174" t="s">
        <v>877</v>
      </c>
      <c r="HH174">
        <v>2064</v>
      </c>
      <c r="HI174">
        <v>1809317</v>
      </c>
      <c r="HJ174">
        <v>8620</v>
      </c>
      <c r="HK174">
        <v>23729</v>
      </c>
      <c r="HL174">
        <v>3003</v>
      </c>
      <c r="HM174">
        <v>0</v>
      </c>
      <c r="HN174">
        <v>0</v>
      </c>
      <c r="HO174">
        <v>0</v>
      </c>
      <c r="HP174">
        <v>0</v>
      </c>
      <c r="HQ174">
        <v>9.4499999999999993</v>
      </c>
      <c r="HR174">
        <v>254098</v>
      </c>
      <c r="HS174">
        <v>198.95</v>
      </c>
      <c r="HT174">
        <v>198.95</v>
      </c>
      <c r="HU174">
        <v>198.95</v>
      </c>
      <c r="HV174">
        <v>0</v>
      </c>
      <c r="HW174">
        <v>0</v>
      </c>
      <c r="HX174" t="s">
        <v>882</v>
      </c>
      <c r="HY174">
        <v>198.95</v>
      </c>
      <c r="HZ174">
        <v>198.95</v>
      </c>
      <c r="IA174">
        <v>198.95</v>
      </c>
      <c r="IB174">
        <v>0</v>
      </c>
      <c r="IC174">
        <v>32</v>
      </c>
      <c r="ID174">
        <v>21.884499999999999</v>
      </c>
      <c r="IE174">
        <v>7</v>
      </c>
      <c r="IF174">
        <v>0</v>
      </c>
      <c r="IG174">
        <v>0</v>
      </c>
      <c r="IH174">
        <v>0</v>
      </c>
      <c r="II174">
        <v>0</v>
      </c>
      <c r="IJ174">
        <v>0</v>
      </c>
      <c r="IK174">
        <v>0</v>
      </c>
      <c r="IL174">
        <v>0</v>
      </c>
      <c r="IM174">
        <v>0</v>
      </c>
      <c r="IN174">
        <v>0</v>
      </c>
      <c r="IO174">
        <v>0</v>
      </c>
      <c r="IP174">
        <v>0</v>
      </c>
      <c r="IQ174">
        <v>0</v>
      </c>
      <c r="IR174">
        <v>0</v>
      </c>
      <c r="IS174">
        <v>0</v>
      </c>
      <c r="IT174">
        <v>0</v>
      </c>
      <c r="IU174">
        <v>0</v>
      </c>
      <c r="IV174">
        <v>0</v>
      </c>
      <c r="IW174">
        <v>35.11</v>
      </c>
      <c r="IX174">
        <v>8.7774999999999999</v>
      </c>
      <c r="IY174">
        <v>35.11</v>
      </c>
      <c r="IZ174">
        <v>35.11</v>
      </c>
      <c r="JA174">
        <v>0</v>
      </c>
      <c r="JB174">
        <v>70.91</v>
      </c>
      <c r="JC174">
        <v>70.91</v>
      </c>
      <c r="JD174">
        <v>70.91</v>
      </c>
      <c r="JE174">
        <v>0</v>
      </c>
      <c r="JF174">
        <v>51.18</v>
      </c>
      <c r="JG174">
        <v>51.18</v>
      </c>
      <c r="JH174">
        <v>51.18</v>
      </c>
      <c r="JI174">
        <v>0</v>
      </c>
      <c r="JJ174">
        <v>358.702</v>
      </c>
      <c r="JK174">
        <v>358.702</v>
      </c>
      <c r="JL174" t="s">
        <v>883</v>
      </c>
      <c r="JM174">
        <v>0</v>
      </c>
      <c r="JN174">
        <v>0</v>
      </c>
      <c r="JO174">
        <v>1277.2</v>
      </c>
      <c r="JP174">
        <v>81</v>
      </c>
      <c r="JQ174">
        <v>0.8</v>
      </c>
      <c r="JR174">
        <v>43954.6104003125</v>
      </c>
      <c r="JS174">
        <v>1</v>
      </c>
      <c r="JT174">
        <v>2</v>
      </c>
    </row>
    <row r="175" spans="1:280" x14ac:dyDescent="0.25">
      <c r="A175">
        <v>594</v>
      </c>
      <c r="B175">
        <v>2090</v>
      </c>
      <c r="D175" t="s">
        <v>262</v>
      </c>
      <c r="E175" t="s">
        <v>281</v>
      </c>
      <c r="F175" t="s">
        <v>950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T175">
        <v>0</v>
      </c>
      <c r="U175">
        <v>0</v>
      </c>
      <c r="V175" t="s">
        <v>875</v>
      </c>
      <c r="W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G175">
        <v>0</v>
      </c>
      <c r="AH175">
        <v>0</v>
      </c>
      <c r="AI175">
        <v>0</v>
      </c>
      <c r="AJ175">
        <v>0</v>
      </c>
      <c r="AL175">
        <v>0</v>
      </c>
      <c r="AM175">
        <v>0</v>
      </c>
      <c r="AN175">
        <v>0</v>
      </c>
      <c r="AO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X175">
        <v>0</v>
      </c>
      <c r="AY175">
        <v>0</v>
      </c>
      <c r="AZ175">
        <v>70.930000000000007</v>
      </c>
      <c r="BB175">
        <v>70.930000000000007</v>
      </c>
      <c r="BC175">
        <v>0</v>
      </c>
      <c r="BD175">
        <v>52.41</v>
      </c>
      <c r="BF175">
        <v>52.41</v>
      </c>
      <c r="BG175">
        <v>0</v>
      </c>
      <c r="BH175">
        <v>359.86500000000001</v>
      </c>
      <c r="BI175">
        <v>123.34</v>
      </c>
      <c r="BL175">
        <v>359.86500000000001</v>
      </c>
      <c r="BN175" t="s">
        <v>876</v>
      </c>
      <c r="BO175">
        <v>0</v>
      </c>
      <c r="BP175">
        <v>0</v>
      </c>
      <c r="BQ175">
        <v>0</v>
      </c>
      <c r="BR175">
        <v>0</v>
      </c>
      <c r="BS175">
        <v>0</v>
      </c>
      <c r="BT175" t="s">
        <v>877</v>
      </c>
      <c r="BU175" t="s">
        <v>877</v>
      </c>
      <c r="BV175" t="s">
        <v>877</v>
      </c>
      <c r="BW175" t="s">
        <v>877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223.67</v>
      </c>
      <c r="CK175">
        <v>223.67</v>
      </c>
      <c r="CL175">
        <v>0</v>
      </c>
      <c r="CM175">
        <v>0</v>
      </c>
      <c r="CN175" t="s">
        <v>878</v>
      </c>
      <c r="CO175">
        <v>223.67</v>
      </c>
      <c r="CQ175">
        <v>223.67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Y175">
        <v>0</v>
      </c>
      <c r="CZ175">
        <v>0</v>
      </c>
      <c r="DA175">
        <v>0</v>
      </c>
      <c r="DB175">
        <v>0</v>
      </c>
      <c r="DD175">
        <v>0</v>
      </c>
      <c r="DE175">
        <v>0</v>
      </c>
      <c r="DF175">
        <v>0</v>
      </c>
      <c r="DG175">
        <v>0</v>
      </c>
      <c r="DI175">
        <v>0</v>
      </c>
      <c r="DJ175">
        <v>0</v>
      </c>
      <c r="DK175">
        <v>0</v>
      </c>
      <c r="DL175">
        <v>0</v>
      </c>
      <c r="DM175">
        <v>51.42</v>
      </c>
      <c r="DN175">
        <v>12.855</v>
      </c>
      <c r="DP175">
        <v>51.42</v>
      </c>
      <c r="DQ175">
        <v>0</v>
      </c>
      <c r="DR175">
        <v>70.930000000000007</v>
      </c>
      <c r="DT175">
        <v>70.930000000000007</v>
      </c>
      <c r="DU175">
        <v>0</v>
      </c>
      <c r="DV175">
        <v>52.41</v>
      </c>
      <c r="DX175">
        <v>52.41</v>
      </c>
      <c r="DY175">
        <v>0</v>
      </c>
      <c r="DZ175">
        <v>333.48500000000001</v>
      </c>
      <c r="EA175">
        <v>359.86500000000001</v>
      </c>
      <c r="ED175">
        <v>359.86500000000001</v>
      </c>
      <c r="EF175" t="s">
        <v>879</v>
      </c>
      <c r="EG175">
        <v>0</v>
      </c>
      <c r="EH175">
        <v>0</v>
      </c>
      <c r="EI175">
        <v>0</v>
      </c>
      <c r="EJ175">
        <v>0</v>
      </c>
      <c r="EK175">
        <v>0</v>
      </c>
      <c r="EL175" t="s">
        <v>877</v>
      </c>
      <c r="EM175" t="s">
        <v>877</v>
      </c>
      <c r="EN175" t="s">
        <v>877</v>
      </c>
      <c r="EO175" t="s">
        <v>877</v>
      </c>
      <c r="EQ175">
        <v>0</v>
      </c>
      <c r="ER175" s="22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199.62</v>
      </c>
      <c r="FC175">
        <v>199.62</v>
      </c>
      <c r="FD175">
        <v>0</v>
      </c>
      <c r="FE175">
        <v>0</v>
      </c>
      <c r="FF175" t="s">
        <v>880</v>
      </c>
      <c r="FG175">
        <v>199.62</v>
      </c>
      <c r="FI175">
        <v>199.62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Q175">
        <v>0</v>
      </c>
      <c r="FR175">
        <v>0</v>
      </c>
      <c r="FS175">
        <v>0</v>
      </c>
      <c r="FT175">
        <v>0</v>
      </c>
      <c r="FV175">
        <v>0</v>
      </c>
      <c r="FW175">
        <v>0</v>
      </c>
      <c r="FX175">
        <v>0</v>
      </c>
      <c r="FY175">
        <v>0</v>
      </c>
      <c r="GA175">
        <v>0</v>
      </c>
      <c r="GB175">
        <v>0</v>
      </c>
      <c r="GC175">
        <v>0</v>
      </c>
      <c r="GD175">
        <v>0</v>
      </c>
      <c r="GE175">
        <v>42.1</v>
      </c>
      <c r="GF175">
        <v>10.525</v>
      </c>
      <c r="GH175">
        <v>42.1</v>
      </c>
      <c r="GI175">
        <v>0</v>
      </c>
      <c r="GJ175">
        <v>70.930000000000007</v>
      </c>
      <c r="GL175">
        <v>70.930000000000007</v>
      </c>
      <c r="GM175">
        <v>0</v>
      </c>
      <c r="GN175">
        <v>52.41</v>
      </c>
      <c r="GP175">
        <v>52.41</v>
      </c>
      <c r="GQ175">
        <v>0</v>
      </c>
      <c r="GR175">
        <v>0</v>
      </c>
      <c r="GS175">
        <v>333.48500000000001</v>
      </c>
      <c r="GV175">
        <v>333.48500000000001</v>
      </c>
      <c r="GX175" t="s">
        <v>881</v>
      </c>
      <c r="GY175">
        <v>0</v>
      </c>
      <c r="GZ175">
        <v>0</v>
      </c>
      <c r="HA175">
        <v>0</v>
      </c>
      <c r="HB175">
        <v>0</v>
      </c>
      <c r="HC175">
        <v>0</v>
      </c>
      <c r="HD175" t="s">
        <v>877</v>
      </c>
      <c r="HE175" t="s">
        <v>877</v>
      </c>
      <c r="HF175" t="s">
        <v>877</v>
      </c>
      <c r="HG175" t="s">
        <v>877</v>
      </c>
      <c r="HX175" t="s">
        <v>882</v>
      </c>
      <c r="JL175" t="s">
        <v>883</v>
      </c>
      <c r="JR175">
        <v>43954.6104003125</v>
      </c>
      <c r="JS175">
        <v>1</v>
      </c>
      <c r="JT175">
        <v>3</v>
      </c>
    </row>
    <row r="176" spans="1:280" x14ac:dyDescent="0.25">
      <c r="A176">
        <v>2091</v>
      </c>
      <c r="B176">
        <v>2091</v>
      </c>
      <c r="C176" t="s">
        <v>282</v>
      </c>
      <c r="D176" t="s">
        <v>262</v>
      </c>
      <c r="E176" t="s">
        <v>283</v>
      </c>
      <c r="G176">
        <v>2064</v>
      </c>
      <c r="H176">
        <v>5584500</v>
      </c>
      <c r="I176">
        <v>0</v>
      </c>
      <c r="J176">
        <v>0</v>
      </c>
      <c r="K176">
        <v>29950</v>
      </c>
      <c r="L176">
        <v>0</v>
      </c>
      <c r="M176">
        <v>0</v>
      </c>
      <c r="N176">
        <v>0</v>
      </c>
      <c r="O176">
        <v>0</v>
      </c>
      <c r="P176">
        <v>12.39</v>
      </c>
      <c r="Q176">
        <v>1380000</v>
      </c>
      <c r="R176">
        <v>1720</v>
      </c>
      <c r="S176">
        <v>1720</v>
      </c>
      <c r="T176">
        <v>1720</v>
      </c>
      <c r="U176">
        <v>0</v>
      </c>
      <c r="V176" t="s">
        <v>875</v>
      </c>
      <c r="W176">
        <v>1720</v>
      </c>
      <c r="X176">
        <v>1720</v>
      </c>
      <c r="Y176">
        <v>1720</v>
      </c>
      <c r="Z176">
        <v>0</v>
      </c>
      <c r="AA176">
        <v>251</v>
      </c>
      <c r="AB176">
        <v>189.2</v>
      </c>
      <c r="AC176">
        <v>15.1</v>
      </c>
      <c r="AD176">
        <v>44</v>
      </c>
      <c r="AE176">
        <v>22</v>
      </c>
      <c r="AF176">
        <v>44</v>
      </c>
      <c r="AG176">
        <v>44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10</v>
      </c>
      <c r="AT176">
        <v>2.5</v>
      </c>
      <c r="AU176">
        <v>261.87</v>
      </c>
      <c r="AV176">
        <v>65.467500000000001</v>
      </c>
      <c r="AW176">
        <v>261.87</v>
      </c>
      <c r="AX176">
        <v>261.87</v>
      </c>
      <c r="AY176">
        <v>0</v>
      </c>
      <c r="AZ176">
        <v>0.59</v>
      </c>
      <c r="BA176">
        <v>0.59</v>
      </c>
      <c r="BB176">
        <v>0.59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1978.8364999999999</v>
      </c>
      <c r="BI176">
        <v>2014.8575000000001</v>
      </c>
      <c r="BJ176">
        <v>1978.8364999999999</v>
      </c>
      <c r="BK176">
        <v>2014.8575000000001</v>
      </c>
      <c r="BL176">
        <v>2014.8575000000001</v>
      </c>
      <c r="BM176">
        <v>2014.8575000000001</v>
      </c>
      <c r="BN176" t="s">
        <v>876</v>
      </c>
      <c r="BO176">
        <v>-4.5110000000000003E-3</v>
      </c>
      <c r="BP176">
        <v>0</v>
      </c>
      <c r="BQ176">
        <v>802.33</v>
      </c>
      <c r="BR176">
        <v>64</v>
      </c>
      <c r="BS176">
        <v>0.7</v>
      </c>
      <c r="BT176" t="s">
        <v>877</v>
      </c>
      <c r="BU176" t="s">
        <v>877</v>
      </c>
      <c r="BV176" t="s">
        <v>877</v>
      </c>
      <c r="BW176" t="s">
        <v>877</v>
      </c>
      <c r="BX176">
        <v>2064</v>
      </c>
      <c r="BY176">
        <v>5367977</v>
      </c>
      <c r="BZ176">
        <v>0</v>
      </c>
      <c r="CA176">
        <v>0</v>
      </c>
      <c r="CB176">
        <v>29950</v>
      </c>
      <c r="CC176">
        <v>0</v>
      </c>
      <c r="CD176">
        <v>0</v>
      </c>
      <c r="CE176">
        <v>0</v>
      </c>
      <c r="CF176">
        <v>0</v>
      </c>
      <c r="CG176">
        <v>12.39</v>
      </c>
      <c r="CH176">
        <v>1350000</v>
      </c>
      <c r="CI176">
        <v>1689.4</v>
      </c>
      <c r="CJ176">
        <v>1689.4</v>
      </c>
      <c r="CK176">
        <v>1689.4</v>
      </c>
      <c r="CL176">
        <v>0</v>
      </c>
      <c r="CM176">
        <v>0</v>
      </c>
      <c r="CN176" t="s">
        <v>878</v>
      </c>
      <c r="CO176">
        <v>1689.4</v>
      </c>
      <c r="CP176">
        <v>1689.4</v>
      </c>
      <c r="CQ176">
        <v>1689.4</v>
      </c>
      <c r="CR176">
        <v>0</v>
      </c>
      <c r="CS176">
        <v>251</v>
      </c>
      <c r="CT176">
        <v>185.834</v>
      </c>
      <c r="CU176">
        <v>15.1</v>
      </c>
      <c r="CV176">
        <v>42.22</v>
      </c>
      <c r="CW176">
        <v>21.11</v>
      </c>
      <c r="CX176">
        <v>42.22</v>
      </c>
      <c r="CY176">
        <v>42.22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10</v>
      </c>
      <c r="DL176">
        <v>2.5</v>
      </c>
      <c r="DM176">
        <v>257.20999999999998</v>
      </c>
      <c r="DN176">
        <v>64.302499999999995</v>
      </c>
      <c r="DO176">
        <v>257.20999999999998</v>
      </c>
      <c r="DP176">
        <v>257.20999999999998</v>
      </c>
      <c r="DQ176">
        <v>0</v>
      </c>
      <c r="DR176">
        <v>0.59</v>
      </c>
      <c r="DS176">
        <v>0.59</v>
      </c>
      <c r="DT176">
        <v>0.59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1971.4319</v>
      </c>
      <c r="EA176">
        <v>1978.8364999999999</v>
      </c>
      <c r="EB176">
        <v>1971.4319</v>
      </c>
      <c r="EC176">
        <v>1978.8364999999999</v>
      </c>
      <c r="ED176">
        <v>1978.8364999999999</v>
      </c>
      <c r="EE176">
        <v>1978.8364999999999</v>
      </c>
      <c r="EF176" t="s">
        <v>879</v>
      </c>
      <c r="EG176">
        <v>-1.0696000000000001E-2</v>
      </c>
      <c r="EH176">
        <v>0</v>
      </c>
      <c r="EI176">
        <v>790.55</v>
      </c>
      <c r="EJ176">
        <v>65</v>
      </c>
      <c r="EK176">
        <v>0.7</v>
      </c>
      <c r="EL176" t="s">
        <v>877</v>
      </c>
      <c r="EM176" t="s">
        <v>877</v>
      </c>
      <c r="EN176" t="s">
        <v>877</v>
      </c>
      <c r="EO176" t="s">
        <v>877</v>
      </c>
      <c r="EP176">
        <v>2064</v>
      </c>
      <c r="EQ176">
        <v>5228193</v>
      </c>
      <c r="ER176" s="22">
        <v>0</v>
      </c>
      <c r="ES176">
        <v>189818</v>
      </c>
      <c r="ET176">
        <v>119360</v>
      </c>
      <c r="EU176">
        <v>0</v>
      </c>
      <c r="EV176">
        <v>0</v>
      </c>
      <c r="EW176">
        <v>0</v>
      </c>
      <c r="EX176">
        <v>0</v>
      </c>
      <c r="EY176">
        <v>12.39</v>
      </c>
      <c r="EZ176">
        <v>1322839</v>
      </c>
      <c r="FA176">
        <v>1685.79</v>
      </c>
      <c r="FB176">
        <v>1685.79</v>
      </c>
      <c r="FC176">
        <v>1685.79</v>
      </c>
      <c r="FD176">
        <v>0</v>
      </c>
      <c r="FE176">
        <v>0</v>
      </c>
      <c r="FF176" t="s">
        <v>880</v>
      </c>
      <c r="FG176">
        <v>1685.79</v>
      </c>
      <c r="FH176">
        <v>1685.79</v>
      </c>
      <c r="FI176">
        <v>1685.79</v>
      </c>
      <c r="FJ176">
        <v>0</v>
      </c>
      <c r="FK176">
        <v>247</v>
      </c>
      <c r="FL176">
        <v>185.43690000000001</v>
      </c>
      <c r="FM176">
        <v>15.1</v>
      </c>
      <c r="FN176">
        <v>45.57</v>
      </c>
      <c r="FO176">
        <v>22.785</v>
      </c>
      <c r="FP176">
        <v>45.57</v>
      </c>
      <c r="FQ176">
        <v>45.57</v>
      </c>
      <c r="FR176">
        <v>0</v>
      </c>
      <c r="FS176">
        <v>0.44</v>
      </c>
      <c r="FT176">
        <v>0.44</v>
      </c>
      <c r="FU176">
        <v>0.44</v>
      </c>
      <c r="FV176">
        <v>0.44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18</v>
      </c>
      <c r="GD176">
        <v>4.5</v>
      </c>
      <c r="GE176">
        <v>227.16</v>
      </c>
      <c r="GF176">
        <v>56.79</v>
      </c>
      <c r="GG176">
        <v>227.16</v>
      </c>
      <c r="GH176">
        <v>227.16</v>
      </c>
      <c r="GI176">
        <v>0</v>
      </c>
      <c r="GJ176">
        <v>0.59</v>
      </c>
      <c r="GK176">
        <v>0.59</v>
      </c>
      <c r="GL176">
        <v>0.59</v>
      </c>
      <c r="GM176">
        <v>0</v>
      </c>
      <c r="GN176">
        <v>0</v>
      </c>
      <c r="GO176">
        <v>0</v>
      </c>
      <c r="GP176">
        <v>0</v>
      </c>
      <c r="GQ176">
        <v>0</v>
      </c>
      <c r="GR176">
        <v>1924.8481999999999</v>
      </c>
      <c r="GS176">
        <v>1971.4319</v>
      </c>
      <c r="GT176">
        <v>1924.8481999999999</v>
      </c>
      <c r="GU176">
        <v>1971.4319</v>
      </c>
      <c r="GV176">
        <v>1971.4319</v>
      </c>
      <c r="GW176">
        <v>1971.4319</v>
      </c>
      <c r="GX176" t="s">
        <v>881</v>
      </c>
      <c r="GY176">
        <v>-8.4639999999999993E-3</v>
      </c>
      <c r="GZ176">
        <v>0</v>
      </c>
      <c r="HA176">
        <v>784.7</v>
      </c>
      <c r="HB176">
        <v>66</v>
      </c>
      <c r="HC176">
        <v>0.7</v>
      </c>
      <c r="HD176" t="s">
        <v>877</v>
      </c>
      <c r="HE176" t="s">
        <v>877</v>
      </c>
      <c r="HF176" t="s">
        <v>877</v>
      </c>
      <c r="HG176" t="s">
        <v>877</v>
      </c>
      <c r="HH176">
        <v>2064</v>
      </c>
      <c r="HI176">
        <v>4933028</v>
      </c>
      <c r="HJ176">
        <v>0</v>
      </c>
      <c r="HK176">
        <v>189210</v>
      </c>
      <c r="HL176">
        <v>100313</v>
      </c>
      <c r="HM176">
        <v>0</v>
      </c>
      <c r="HN176">
        <v>0</v>
      </c>
      <c r="HO176">
        <v>0</v>
      </c>
      <c r="HP176">
        <v>0</v>
      </c>
      <c r="HQ176">
        <v>12.06</v>
      </c>
      <c r="HR176">
        <v>1224505</v>
      </c>
      <c r="HS176">
        <v>1643.12</v>
      </c>
      <c r="HT176">
        <v>1643.12</v>
      </c>
      <c r="HU176">
        <v>1643.12</v>
      </c>
      <c r="HV176">
        <v>0</v>
      </c>
      <c r="HW176">
        <v>0</v>
      </c>
      <c r="HX176" t="s">
        <v>882</v>
      </c>
      <c r="HY176">
        <v>1643.12</v>
      </c>
      <c r="HZ176">
        <v>1643.12</v>
      </c>
      <c r="IA176">
        <v>1643.12</v>
      </c>
      <c r="IB176">
        <v>0</v>
      </c>
      <c r="IC176">
        <v>225</v>
      </c>
      <c r="ID176">
        <v>180.7432</v>
      </c>
      <c r="IE176">
        <v>10.3</v>
      </c>
      <c r="IF176">
        <v>49.89</v>
      </c>
      <c r="IG176">
        <v>24.945</v>
      </c>
      <c r="IH176">
        <v>49.89</v>
      </c>
      <c r="II176">
        <v>49.89</v>
      </c>
      <c r="IJ176">
        <v>0</v>
      </c>
      <c r="IK176">
        <v>0.2</v>
      </c>
      <c r="IL176">
        <v>0.2</v>
      </c>
      <c r="IM176">
        <v>0.2</v>
      </c>
      <c r="IN176">
        <v>0.2</v>
      </c>
      <c r="IO176">
        <v>0</v>
      </c>
      <c r="IP176">
        <v>0</v>
      </c>
      <c r="IQ176">
        <v>0</v>
      </c>
      <c r="IR176">
        <v>0</v>
      </c>
      <c r="IS176">
        <v>0</v>
      </c>
      <c r="IT176">
        <v>0</v>
      </c>
      <c r="IU176">
        <v>23</v>
      </c>
      <c r="IV176">
        <v>5.75</v>
      </c>
      <c r="IW176">
        <v>237.08</v>
      </c>
      <c r="IX176">
        <v>59.27</v>
      </c>
      <c r="IY176">
        <v>237.08</v>
      </c>
      <c r="IZ176">
        <v>237.08</v>
      </c>
      <c r="JA176">
        <v>0</v>
      </c>
      <c r="JB176">
        <v>0.52</v>
      </c>
      <c r="JC176">
        <v>0.52</v>
      </c>
      <c r="JD176">
        <v>0.52</v>
      </c>
      <c r="JE176">
        <v>0</v>
      </c>
      <c r="JF176">
        <v>0</v>
      </c>
      <c r="JG176">
        <v>0</v>
      </c>
      <c r="JH176">
        <v>0</v>
      </c>
      <c r="JI176">
        <v>0</v>
      </c>
      <c r="JJ176">
        <v>1924.8481999999999</v>
      </c>
      <c r="JK176">
        <v>1924.8481999999999</v>
      </c>
      <c r="JL176" t="s">
        <v>883</v>
      </c>
      <c r="JM176">
        <v>-2.8379999999999998E-3</v>
      </c>
      <c r="JN176">
        <v>0</v>
      </c>
      <c r="JO176">
        <v>745.23</v>
      </c>
      <c r="JP176">
        <v>64</v>
      </c>
      <c r="JQ176">
        <v>0.7</v>
      </c>
      <c r="JR176">
        <v>43954.6104003125</v>
      </c>
      <c r="JS176">
        <v>1</v>
      </c>
      <c r="JT176">
        <v>2</v>
      </c>
    </row>
    <row r="177" spans="1:280" x14ac:dyDescent="0.25">
      <c r="A177">
        <v>2092</v>
      </c>
      <c r="B177">
        <v>2092</v>
      </c>
      <c r="C177" t="s">
        <v>284</v>
      </c>
      <c r="D177" t="s">
        <v>262</v>
      </c>
      <c r="E177" t="s">
        <v>285</v>
      </c>
      <c r="G177">
        <v>2064</v>
      </c>
      <c r="H177">
        <v>1251000</v>
      </c>
      <c r="I177">
        <v>35000</v>
      </c>
      <c r="J177">
        <v>0</v>
      </c>
      <c r="K177">
        <v>20000</v>
      </c>
      <c r="L177">
        <v>0</v>
      </c>
      <c r="M177">
        <v>0</v>
      </c>
      <c r="N177">
        <v>400</v>
      </c>
      <c r="O177">
        <v>0</v>
      </c>
      <c r="P177">
        <v>7.64</v>
      </c>
      <c r="Q177">
        <v>728000</v>
      </c>
      <c r="R177">
        <v>933</v>
      </c>
      <c r="S177">
        <v>933</v>
      </c>
      <c r="T177">
        <v>933</v>
      </c>
      <c r="U177">
        <v>0</v>
      </c>
      <c r="V177" t="s">
        <v>875</v>
      </c>
      <c r="W177">
        <v>933</v>
      </c>
      <c r="X177">
        <v>933</v>
      </c>
      <c r="Y177">
        <v>933</v>
      </c>
      <c r="Z177">
        <v>0</v>
      </c>
      <c r="AA177">
        <v>91</v>
      </c>
      <c r="AB177">
        <v>91</v>
      </c>
      <c r="AC177">
        <v>0</v>
      </c>
      <c r="AD177">
        <v>12</v>
      </c>
      <c r="AE177">
        <v>6</v>
      </c>
      <c r="AF177">
        <v>12</v>
      </c>
      <c r="AG177">
        <v>12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1</v>
      </c>
      <c r="AT177">
        <v>0.25</v>
      </c>
      <c r="AU177">
        <v>39</v>
      </c>
      <c r="AV177">
        <v>9.75</v>
      </c>
      <c r="AW177">
        <v>39</v>
      </c>
      <c r="AX177">
        <v>39</v>
      </c>
      <c r="AY177">
        <v>0</v>
      </c>
      <c r="AZ177">
        <v>35.58</v>
      </c>
      <c r="BA177">
        <v>35.58</v>
      </c>
      <c r="BB177">
        <v>35.58</v>
      </c>
      <c r="BC177">
        <v>0</v>
      </c>
      <c r="BD177">
        <v>83.8</v>
      </c>
      <c r="BE177">
        <v>83.8</v>
      </c>
      <c r="BF177">
        <v>83.8</v>
      </c>
      <c r="BG177">
        <v>0</v>
      </c>
      <c r="BH177">
        <v>568.78750000000002</v>
      </c>
      <c r="BI177">
        <v>1159.3800000000001</v>
      </c>
      <c r="BJ177">
        <v>1091.72</v>
      </c>
      <c r="BK177">
        <v>1159.3800000000001</v>
      </c>
      <c r="BL177">
        <v>1159.3800000000001</v>
      </c>
      <c r="BM177">
        <v>1159.3800000000001</v>
      </c>
      <c r="BN177" t="s">
        <v>876</v>
      </c>
      <c r="BO177">
        <v>0</v>
      </c>
      <c r="BP177">
        <v>0</v>
      </c>
      <c r="BQ177">
        <v>780.28</v>
      </c>
      <c r="BR177">
        <v>61</v>
      </c>
      <c r="BS177">
        <v>0.7</v>
      </c>
      <c r="BT177" t="s">
        <v>877</v>
      </c>
      <c r="BU177" t="s">
        <v>877</v>
      </c>
      <c r="BV177" t="s">
        <v>877</v>
      </c>
      <c r="BW177" t="s">
        <v>877</v>
      </c>
      <c r="BX177">
        <v>2064</v>
      </c>
      <c r="BY177">
        <v>1212000</v>
      </c>
      <c r="BZ177">
        <v>35000</v>
      </c>
      <c r="CA177">
        <v>0</v>
      </c>
      <c r="CB177">
        <v>20000</v>
      </c>
      <c r="CC177">
        <v>0</v>
      </c>
      <c r="CD177">
        <v>0</v>
      </c>
      <c r="CE177">
        <v>400</v>
      </c>
      <c r="CF177">
        <v>0</v>
      </c>
      <c r="CG177">
        <v>7.64</v>
      </c>
      <c r="CH177">
        <v>707000</v>
      </c>
      <c r="CI177">
        <v>351.03</v>
      </c>
      <c r="CJ177">
        <v>866.66</v>
      </c>
      <c r="CK177">
        <v>351.03</v>
      </c>
      <c r="CL177">
        <v>515.63</v>
      </c>
      <c r="CM177">
        <v>0</v>
      </c>
      <c r="CN177" t="s">
        <v>878</v>
      </c>
      <c r="CO177">
        <v>351.03</v>
      </c>
      <c r="CP177">
        <v>866.66</v>
      </c>
      <c r="CQ177">
        <v>351.03</v>
      </c>
      <c r="CR177">
        <v>515.63</v>
      </c>
      <c r="CS177">
        <v>90</v>
      </c>
      <c r="CT177">
        <v>90</v>
      </c>
      <c r="CU177">
        <v>0</v>
      </c>
      <c r="CV177">
        <v>8.36</v>
      </c>
      <c r="CW177">
        <v>4.18</v>
      </c>
      <c r="CX177">
        <v>11.36</v>
      </c>
      <c r="CY177">
        <v>8.36</v>
      </c>
      <c r="CZ177">
        <v>3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1</v>
      </c>
      <c r="DL177">
        <v>0.25</v>
      </c>
      <c r="DM177">
        <v>15.79</v>
      </c>
      <c r="DN177">
        <v>3.9474999999999998</v>
      </c>
      <c r="DO177">
        <v>39</v>
      </c>
      <c r="DP177">
        <v>15.79</v>
      </c>
      <c r="DQ177">
        <v>23.21</v>
      </c>
      <c r="DR177">
        <v>35.58</v>
      </c>
      <c r="DS177">
        <v>35.58</v>
      </c>
      <c r="DT177">
        <v>35.58</v>
      </c>
      <c r="DU177">
        <v>0</v>
      </c>
      <c r="DV177">
        <v>83.8</v>
      </c>
      <c r="DW177">
        <v>83.8</v>
      </c>
      <c r="DX177">
        <v>83.8</v>
      </c>
      <c r="DY177">
        <v>0</v>
      </c>
      <c r="DZ177">
        <v>577.79</v>
      </c>
      <c r="EA177">
        <v>568.78750000000002</v>
      </c>
      <c r="EB177">
        <v>1094.7550000000001</v>
      </c>
      <c r="EC177">
        <v>1091.72</v>
      </c>
      <c r="ED177">
        <v>577.79</v>
      </c>
      <c r="EE177">
        <v>1094.7550000000001</v>
      </c>
      <c r="EF177" t="s">
        <v>879</v>
      </c>
      <c r="EG177">
        <v>0</v>
      </c>
      <c r="EH177">
        <v>0</v>
      </c>
      <c r="EI177">
        <v>815.78</v>
      </c>
      <c r="EJ177">
        <v>69</v>
      </c>
      <c r="EK177">
        <v>0.7</v>
      </c>
      <c r="EL177" t="s">
        <v>877</v>
      </c>
      <c r="EM177" t="s">
        <v>877</v>
      </c>
      <c r="EN177" t="s">
        <v>877</v>
      </c>
      <c r="EO177" t="s">
        <v>877</v>
      </c>
      <c r="EP177">
        <v>2064</v>
      </c>
      <c r="EQ177">
        <v>1187963</v>
      </c>
      <c r="ER177" s="22">
        <v>38927</v>
      </c>
      <c r="ES177">
        <v>110777</v>
      </c>
      <c r="ET177">
        <v>30731</v>
      </c>
      <c r="EU177">
        <v>0</v>
      </c>
      <c r="EV177">
        <v>0</v>
      </c>
      <c r="EW177">
        <v>0</v>
      </c>
      <c r="EX177">
        <v>0</v>
      </c>
      <c r="EY177">
        <v>7.64</v>
      </c>
      <c r="EZ177">
        <v>713001</v>
      </c>
      <c r="FA177">
        <v>355.23</v>
      </c>
      <c r="FB177">
        <v>866.22</v>
      </c>
      <c r="FC177">
        <v>355.23</v>
      </c>
      <c r="FD177">
        <v>510.99</v>
      </c>
      <c r="FE177">
        <v>0</v>
      </c>
      <c r="FF177" t="s">
        <v>880</v>
      </c>
      <c r="FG177">
        <v>355.23</v>
      </c>
      <c r="FH177">
        <v>866.22</v>
      </c>
      <c r="FI177">
        <v>355.23</v>
      </c>
      <c r="FJ177">
        <v>510.99</v>
      </c>
      <c r="FK177">
        <v>94</v>
      </c>
      <c r="FL177">
        <v>94</v>
      </c>
      <c r="FM177">
        <v>0</v>
      </c>
      <c r="FN177">
        <v>7</v>
      </c>
      <c r="FO177">
        <v>3.5</v>
      </c>
      <c r="FP177">
        <v>7.81</v>
      </c>
      <c r="FQ177">
        <v>7</v>
      </c>
      <c r="FR177">
        <v>0.81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8</v>
      </c>
      <c r="GD177">
        <v>2</v>
      </c>
      <c r="GE177">
        <v>14.72</v>
      </c>
      <c r="GF177">
        <v>3.68</v>
      </c>
      <c r="GG177">
        <v>37</v>
      </c>
      <c r="GH177">
        <v>14.72</v>
      </c>
      <c r="GI177">
        <v>22.28</v>
      </c>
      <c r="GJ177">
        <v>35.58</v>
      </c>
      <c r="GK177">
        <v>35.58</v>
      </c>
      <c r="GL177">
        <v>35.58</v>
      </c>
      <c r="GM177">
        <v>0</v>
      </c>
      <c r="GN177">
        <v>83.8</v>
      </c>
      <c r="GO177">
        <v>83.8</v>
      </c>
      <c r="GP177">
        <v>83.8</v>
      </c>
      <c r="GQ177">
        <v>0</v>
      </c>
      <c r="GR177">
        <v>543.33249999999998</v>
      </c>
      <c r="GS177">
        <v>577.79</v>
      </c>
      <c r="GT177">
        <v>1157.7850000000001</v>
      </c>
      <c r="GU177">
        <v>1094.7550000000001</v>
      </c>
      <c r="GV177">
        <v>577.79</v>
      </c>
      <c r="GW177">
        <v>1157.7850000000001</v>
      </c>
      <c r="GX177" t="s">
        <v>881</v>
      </c>
      <c r="GY177">
        <v>0</v>
      </c>
      <c r="GZ177">
        <v>0</v>
      </c>
      <c r="HA177">
        <v>823.12</v>
      </c>
      <c r="HB177">
        <v>70</v>
      </c>
      <c r="HC177">
        <v>0.7</v>
      </c>
      <c r="HD177" t="s">
        <v>877</v>
      </c>
      <c r="HE177" t="s">
        <v>877</v>
      </c>
      <c r="HF177" t="s">
        <v>877</v>
      </c>
      <c r="HG177" t="s">
        <v>877</v>
      </c>
      <c r="HH177">
        <v>2064</v>
      </c>
      <c r="HI177">
        <v>1115434</v>
      </c>
      <c r="HJ177">
        <v>26325</v>
      </c>
      <c r="HK177">
        <v>66955</v>
      </c>
      <c r="HL177">
        <v>9172</v>
      </c>
      <c r="HM177">
        <v>0</v>
      </c>
      <c r="HN177">
        <v>0</v>
      </c>
      <c r="HO177">
        <v>0</v>
      </c>
      <c r="HP177">
        <v>0</v>
      </c>
      <c r="HQ177">
        <v>7.16</v>
      </c>
      <c r="HR177">
        <v>537366</v>
      </c>
      <c r="HS177">
        <v>353.41</v>
      </c>
      <c r="HT177">
        <v>960.91</v>
      </c>
      <c r="HU177">
        <v>353.41</v>
      </c>
      <c r="HV177">
        <v>607.5</v>
      </c>
      <c r="HW177">
        <v>0</v>
      </c>
      <c r="HX177" t="s">
        <v>882</v>
      </c>
      <c r="HY177">
        <v>353.41</v>
      </c>
      <c r="HZ177">
        <v>960.91</v>
      </c>
      <c r="IA177">
        <v>353.41</v>
      </c>
      <c r="IB177">
        <v>607.5</v>
      </c>
      <c r="IC177">
        <v>73</v>
      </c>
      <c r="ID177">
        <v>73</v>
      </c>
      <c r="IE177">
        <v>0</v>
      </c>
      <c r="IF177">
        <v>4.49</v>
      </c>
      <c r="IG177">
        <v>2.2450000000000001</v>
      </c>
      <c r="IH177">
        <v>4.49</v>
      </c>
      <c r="II177">
        <v>4.49</v>
      </c>
      <c r="IJ177">
        <v>0</v>
      </c>
      <c r="IK177">
        <v>0</v>
      </c>
      <c r="IL177">
        <v>0</v>
      </c>
      <c r="IM177">
        <v>0</v>
      </c>
      <c r="IN177">
        <v>0</v>
      </c>
      <c r="IO177">
        <v>0</v>
      </c>
      <c r="IP177">
        <v>0</v>
      </c>
      <c r="IQ177">
        <v>0</v>
      </c>
      <c r="IR177">
        <v>0</v>
      </c>
      <c r="IS177">
        <v>0</v>
      </c>
      <c r="IT177">
        <v>0</v>
      </c>
      <c r="IU177">
        <v>9</v>
      </c>
      <c r="IV177">
        <v>2.25</v>
      </c>
      <c r="IW177">
        <v>16.190000000000001</v>
      </c>
      <c r="IX177">
        <v>4.0475000000000003</v>
      </c>
      <c r="IY177">
        <v>44</v>
      </c>
      <c r="IZ177">
        <v>16.190000000000001</v>
      </c>
      <c r="JA177">
        <v>27.81</v>
      </c>
      <c r="JB177">
        <v>25.06</v>
      </c>
      <c r="JC177">
        <v>25.06</v>
      </c>
      <c r="JD177">
        <v>25.06</v>
      </c>
      <c r="JE177">
        <v>0</v>
      </c>
      <c r="JF177">
        <v>83.32</v>
      </c>
      <c r="JG177">
        <v>83.32</v>
      </c>
      <c r="JH177">
        <v>83.32</v>
      </c>
      <c r="JI177">
        <v>0</v>
      </c>
      <c r="JJ177">
        <v>543.33249999999998</v>
      </c>
      <c r="JK177">
        <v>1157.7850000000001</v>
      </c>
      <c r="JL177" t="s">
        <v>883</v>
      </c>
      <c r="JM177">
        <v>0</v>
      </c>
      <c r="JN177">
        <v>0</v>
      </c>
      <c r="JO177">
        <v>559.23</v>
      </c>
      <c r="JP177">
        <v>42</v>
      </c>
      <c r="JQ177">
        <v>0.7</v>
      </c>
      <c r="JR177">
        <v>43954.6104003125</v>
      </c>
      <c r="JS177">
        <v>1</v>
      </c>
      <c r="JT177">
        <v>2</v>
      </c>
    </row>
    <row r="178" spans="1:280" x14ac:dyDescent="0.25">
      <c r="A178">
        <v>5252</v>
      </c>
      <c r="B178">
        <v>2092</v>
      </c>
      <c r="D178" t="s">
        <v>262</v>
      </c>
      <c r="E178" t="s">
        <v>285</v>
      </c>
      <c r="F178" t="s">
        <v>951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T178">
        <v>0</v>
      </c>
      <c r="U178">
        <v>0</v>
      </c>
      <c r="V178" t="s">
        <v>875</v>
      </c>
      <c r="W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G178">
        <v>0</v>
      </c>
      <c r="AH178">
        <v>0</v>
      </c>
      <c r="AI178">
        <v>0</v>
      </c>
      <c r="AJ178">
        <v>0</v>
      </c>
      <c r="AL178">
        <v>0</v>
      </c>
      <c r="AM178">
        <v>0</v>
      </c>
      <c r="AN178">
        <v>0</v>
      </c>
      <c r="AO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X178">
        <v>0</v>
      </c>
      <c r="AY178">
        <v>0</v>
      </c>
      <c r="AZ178">
        <v>0</v>
      </c>
      <c r="BB178">
        <v>0</v>
      </c>
      <c r="BC178">
        <v>0</v>
      </c>
      <c r="BD178">
        <v>0</v>
      </c>
      <c r="BF178">
        <v>0</v>
      </c>
      <c r="BG178">
        <v>0</v>
      </c>
      <c r="BH178">
        <v>136.3075</v>
      </c>
      <c r="BI178">
        <v>0</v>
      </c>
      <c r="BL178">
        <v>136.3075</v>
      </c>
      <c r="BN178" t="s">
        <v>876</v>
      </c>
      <c r="BO178">
        <v>0</v>
      </c>
      <c r="BP178">
        <v>0</v>
      </c>
      <c r="BQ178">
        <v>0</v>
      </c>
      <c r="BR178">
        <v>0</v>
      </c>
      <c r="BS178">
        <v>0</v>
      </c>
      <c r="BT178" t="s">
        <v>877</v>
      </c>
      <c r="BU178" t="s">
        <v>877</v>
      </c>
      <c r="BV178" t="s">
        <v>877</v>
      </c>
      <c r="BW178" t="s">
        <v>877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134.79</v>
      </c>
      <c r="CK178">
        <v>134.79</v>
      </c>
      <c r="CL178">
        <v>0</v>
      </c>
      <c r="CM178">
        <v>0</v>
      </c>
      <c r="CN178" t="s">
        <v>878</v>
      </c>
      <c r="CO178">
        <v>134.79</v>
      </c>
      <c r="CQ178">
        <v>134.79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Y178">
        <v>0</v>
      </c>
      <c r="CZ178">
        <v>0</v>
      </c>
      <c r="DA178">
        <v>0</v>
      </c>
      <c r="DB178">
        <v>0</v>
      </c>
      <c r="DD178">
        <v>0</v>
      </c>
      <c r="DE178">
        <v>0</v>
      </c>
      <c r="DF178">
        <v>0</v>
      </c>
      <c r="DG178">
        <v>0</v>
      </c>
      <c r="DI178">
        <v>0</v>
      </c>
      <c r="DJ178">
        <v>0</v>
      </c>
      <c r="DK178">
        <v>0</v>
      </c>
      <c r="DL178">
        <v>0</v>
      </c>
      <c r="DM178">
        <v>6.07</v>
      </c>
      <c r="DN178">
        <v>1.5175000000000001</v>
      </c>
      <c r="DP178">
        <v>6.07</v>
      </c>
      <c r="DQ178">
        <v>0</v>
      </c>
      <c r="DR178">
        <v>0</v>
      </c>
      <c r="DT178">
        <v>0</v>
      </c>
      <c r="DU178">
        <v>0</v>
      </c>
      <c r="DV178">
        <v>0</v>
      </c>
      <c r="DX178">
        <v>0</v>
      </c>
      <c r="DY178">
        <v>0</v>
      </c>
      <c r="DZ178">
        <v>149.35</v>
      </c>
      <c r="EA178">
        <v>136.3075</v>
      </c>
      <c r="ED178">
        <v>149.35</v>
      </c>
      <c r="EF178" t="s">
        <v>879</v>
      </c>
      <c r="EG178">
        <v>0</v>
      </c>
      <c r="EH178">
        <v>0</v>
      </c>
      <c r="EI178">
        <v>0</v>
      </c>
      <c r="EJ178">
        <v>0</v>
      </c>
      <c r="EK178">
        <v>0</v>
      </c>
      <c r="EL178" t="s">
        <v>877</v>
      </c>
      <c r="EM178" t="s">
        <v>877</v>
      </c>
      <c r="EN178" t="s">
        <v>877</v>
      </c>
      <c r="EO178" t="s">
        <v>877</v>
      </c>
      <c r="EQ178">
        <v>0</v>
      </c>
      <c r="ER178" s="22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147.74</v>
      </c>
      <c r="FC178">
        <v>147.74</v>
      </c>
      <c r="FD178">
        <v>0</v>
      </c>
      <c r="FE178">
        <v>0</v>
      </c>
      <c r="FF178" t="s">
        <v>880</v>
      </c>
      <c r="FG178">
        <v>147.74</v>
      </c>
      <c r="FI178">
        <v>147.74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Q178">
        <v>0</v>
      </c>
      <c r="FR178">
        <v>0</v>
      </c>
      <c r="FS178">
        <v>0</v>
      </c>
      <c r="FT178">
        <v>0</v>
      </c>
      <c r="FV178">
        <v>0</v>
      </c>
      <c r="FW178">
        <v>0</v>
      </c>
      <c r="FX178">
        <v>0</v>
      </c>
      <c r="FY178">
        <v>0</v>
      </c>
      <c r="GA178">
        <v>0</v>
      </c>
      <c r="GB178">
        <v>0</v>
      </c>
      <c r="GC178">
        <v>0</v>
      </c>
      <c r="GD178">
        <v>0</v>
      </c>
      <c r="GE178">
        <v>6.44</v>
      </c>
      <c r="GF178">
        <v>1.61</v>
      </c>
      <c r="GH178">
        <v>6.44</v>
      </c>
      <c r="GI178">
        <v>0</v>
      </c>
      <c r="GJ178">
        <v>0</v>
      </c>
      <c r="GL178">
        <v>0</v>
      </c>
      <c r="GM178">
        <v>0</v>
      </c>
      <c r="GN178">
        <v>0</v>
      </c>
      <c r="GP178">
        <v>0</v>
      </c>
      <c r="GQ178">
        <v>0</v>
      </c>
      <c r="GR178">
        <v>140.79249999999999</v>
      </c>
      <c r="GS178">
        <v>149.35</v>
      </c>
      <c r="GV178">
        <v>149.35</v>
      </c>
      <c r="GX178" t="s">
        <v>881</v>
      </c>
      <c r="GY178">
        <v>0</v>
      </c>
      <c r="GZ178">
        <v>0</v>
      </c>
      <c r="HA178">
        <v>0</v>
      </c>
      <c r="HB178">
        <v>0</v>
      </c>
      <c r="HC178">
        <v>0</v>
      </c>
      <c r="HD178" t="s">
        <v>877</v>
      </c>
      <c r="HE178" t="s">
        <v>877</v>
      </c>
      <c r="HF178" t="s">
        <v>877</v>
      </c>
      <c r="HG178" t="s">
        <v>877</v>
      </c>
      <c r="HI178">
        <v>0</v>
      </c>
      <c r="HJ178">
        <v>0</v>
      </c>
      <c r="HK178">
        <v>0</v>
      </c>
      <c r="HL178">
        <v>0</v>
      </c>
      <c r="HM178">
        <v>0</v>
      </c>
      <c r="HN178">
        <v>0</v>
      </c>
      <c r="HO178">
        <v>0</v>
      </c>
      <c r="HP178">
        <v>0</v>
      </c>
      <c r="HQ178">
        <v>0</v>
      </c>
      <c r="HR178">
        <v>0</v>
      </c>
      <c r="HS178">
        <v>139.19999999999999</v>
      </c>
      <c r="HU178">
        <v>139.19999999999999</v>
      </c>
      <c r="HV178">
        <v>0</v>
      </c>
      <c r="HW178">
        <v>0</v>
      </c>
      <c r="HX178" t="s">
        <v>882</v>
      </c>
      <c r="HY178">
        <v>139.19999999999999</v>
      </c>
      <c r="IA178">
        <v>139.19999999999999</v>
      </c>
      <c r="IB178">
        <v>0</v>
      </c>
      <c r="IC178">
        <v>0</v>
      </c>
      <c r="ID178">
        <v>0</v>
      </c>
      <c r="IE178">
        <v>0</v>
      </c>
      <c r="IF178">
        <v>0</v>
      </c>
      <c r="IG178">
        <v>0</v>
      </c>
      <c r="II178">
        <v>0</v>
      </c>
      <c r="IJ178">
        <v>0</v>
      </c>
      <c r="IK178">
        <v>0</v>
      </c>
      <c r="IL178">
        <v>0</v>
      </c>
      <c r="IN178">
        <v>0</v>
      </c>
      <c r="IO178">
        <v>0</v>
      </c>
      <c r="IP178">
        <v>0</v>
      </c>
      <c r="IQ178">
        <v>0</v>
      </c>
      <c r="IS178">
        <v>0</v>
      </c>
      <c r="IT178">
        <v>0</v>
      </c>
      <c r="IU178">
        <v>0</v>
      </c>
      <c r="IV178">
        <v>0</v>
      </c>
      <c r="IW178">
        <v>6.37</v>
      </c>
      <c r="IX178">
        <v>1.5925</v>
      </c>
      <c r="IZ178">
        <v>6.37</v>
      </c>
      <c r="JA178">
        <v>0</v>
      </c>
      <c r="JB178">
        <v>0</v>
      </c>
      <c r="JD178">
        <v>0</v>
      </c>
      <c r="JE178">
        <v>0</v>
      </c>
      <c r="JF178">
        <v>0</v>
      </c>
      <c r="JH178">
        <v>0</v>
      </c>
      <c r="JI178">
        <v>0</v>
      </c>
      <c r="JJ178">
        <v>140.79249999999999</v>
      </c>
      <c r="JL178" t="s">
        <v>883</v>
      </c>
      <c r="JM178">
        <v>0</v>
      </c>
      <c r="JN178">
        <v>0</v>
      </c>
      <c r="JO178">
        <v>0</v>
      </c>
      <c r="JP178">
        <v>0</v>
      </c>
      <c r="JQ178">
        <v>0</v>
      </c>
      <c r="JR178">
        <v>43954.6104003125</v>
      </c>
      <c r="JS178">
        <v>1</v>
      </c>
      <c r="JT178">
        <v>3</v>
      </c>
    </row>
    <row r="179" spans="1:280" x14ac:dyDescent="0.25">
      <c r="A179">
        <v>5349</v>
      </c>
      <c r="B179">
        <v>2092</v>
      </c>
      <c r="D179" t="s">
        <v>262</v>
      </c>
      <c r="E179" t="s">
        <v>285</v>
      </c>
      <c r="F179" t="s">
        <v>952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T179">
        <v>0</v>
      </c>
      <c r="U179">
        <v>0</v>
      </c>
      <c r="V179" t="s">
        <v>875</v>
      </c>
      <c r="W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G179">
        <v>0</v>
      </c>
      <c r="AH179">
        <v>0</v>
      </c>
      <c r="AI179">
        <v>0</v>
      </c>
      <c r="AJ179">
        <v>0</v>
      </c>
      <c r="AL179">
        <v>0</v>
      </c>
      <c r="AM179">
        <v>0</v>
      </c>
      <c r="AN179">
        <v>0</v>
      </c>
      <c r="AO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X179">
        <v>0</v>
      </c>
      <c r="AY179">
        <v>0</v>
      </c>
      <c r="AZ179">
        <v>0</v>
      </c>
      <c r="BB179">
        <v>0</v>
      </c>
      <c r="BC179">
        <v>0</v>
      </c>
      <c r="BD179">
        <v>0</v>
      </c>
      <c r="BF179">
        <v>0</v>
      </c>
      <c r="BG179">
        <v>0</v>
      </c>
      <c r="BH179">
        <v>386.625</v>
      </c>
      <c r="BI179">
        <v>0</v>
      </c>
      <c r="BL179">
        <v>386.625</v>
      </c>
      <c r="BN179" t="s">
        <v>876</v>
      </c>
      <c r="BO179">
        <v>0</v>
      </c>
      <c r="BP179">
        <v>0</v>
      </c>
      <c r="BQ179">
        <v>0</v>
      </c>
      <c r="BR179">
        <v>0</v>
      </c>
      <c r="BS179">
        <v>0</v>
      </c>
      <c r="BT179" t="s">
        <v>877</v>
      </c>
      <c r="BU179" t="s">
        <v>877</v>
      </c>
      <c r="BV179" t="s">
        <v>877</v>
      </c>
      <c r="BW179" t="s">
        <v>877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380.84</v>
      </c>
      <c r="CK179">
        <v>380.84</v>
      </c>
      <c r="CL179">
        <v>0</v>
      </c>
      <c r="CM179">
        <v>0</v>
      </c>
      <c r="CN179" t="s">
        <v>878</v>
      </c>
      <c r="CO179">
        <v>380.84</v>
      </c>
      <c r="CQ179">
        <v>380.84</v>
      </c>
      <c r="CR179">
        <v>0</v>
      </c>
      <c r="CS179">
        <v>0</v>
      </c>
      <c r="CT179">
        <v>0</v>
      </c>
      <c r="CU179">
        <v>0</v>
      </c>
      <c r="CV179">
        <v>3</v>
      </c>
      <c r="CW179">
        <v>1.5</v>
      </c>
      <c r="CY179">
        <v>3</v>
      </c>
      <c r="CZ179">
        <v>0</v>
      </c>
      <c r="DA179">
        <v>0</v>
      </c>
      <c r="DB179">
        <v>0</v>
      </c>
      <c r="DD179">
        <v>0</v>
      </c>
      <c r="DE179">
        <v>0</v>
      </c>
      <c r="DF179">
        <v>0</v>
      </c>
      <c r="DG179">
        <v>0</v>
      </c>
      <c r="DI179">
        <v>0</v>
      </c>
      <c r="DJ179">
        <v>0</v>
      </c>
      <c r="DK179">
        <v>0</v>
      </c>
      <c r="DL179">
        <v>0</v>
      </c>
      <c r="DM179">
        <v>17.14</v>
      </c>
      <c r="DN179">
        <v>4.2850000000000001</v>
      </c>
      <c r="DP179">
        <v>17.14</v>
      </c>
      <c r="DQ179">
        <v>0</v>
      </c>
      <c r="DR179">
        <v>0</v>
      </c>
      <c r="DT179">
        <v>0</v>
      </c>
      <c r="DU179">
        <v>0</v>
      </c>
      <c r="DV179">
        <v>0</v>
      </c>
      <c r="DX179">
        <v>0</v>
      </c>
      <c r="DY179">
        <v>0</v>
      </c>
      <c r="DZ179">
        <v>367.61500000000001</v>
      </c>
      <c r="EA179">
        <v>386.625</v>
      </c>
      <c r="ED179">
        <v>386.625</v>
      </c>
      <c r="EF179" t="s">
        <v>879</v>
      </c>
      <c r="EG179">
        <v>0</v>
      </c>
      <c r="EH179">
        <v>0</v>
      </c>
      <c r="EI179">
        <v>0</v>
      </c>
      <c r="EJ179">
        <v>0</v>
      </c>
      <c r="EK179">
        <v>0</v>
      </c>
      <c r="EL179" t="s">
        <v>877</v>
      </c>
      <c r="EM179" t="s">
        <v>877</v>
      </c>
      <c r="EN179" t="s">
        <v>877</v>
      </c>
      <c r="EO179" t="s">
        <v>877</v>
      </c>
      <c r="EQ179">
        <v>0</v>
      </c>
      <c r="ER179" s="22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363.25</v>
      </c>
      <c r="FC179">
        <v>363.25</v>
      </c>
      <c r="FD179">
        <v>0</v>
      </c>
      <c r="FE179">
        <v>0</v>
      </c>
      <c r="FF179" t="s">
        <v>880</v>
      </c>
      <c r="FG179">
        <v>363.25</v>
      </c>
      <c r="FI179">
        <v>363.25</v>
      </c>
      <c r="FJ179">
        <v>0</v>
      </c>
      <c r="FK179">
        <v>0</v>
      </c>
      <c r="FL179">
        <v>0</v>
      </c>
      <c r="FM179">
        <v>0</v>
      </c>
      <c r="FN179">
        <v>0.81</v>
      </c>
      <c r="FO179">
        <v>0.40500000000000003</v>
      </c>
      <c r="FQ179">
        <v>0.81</v>
      </c>
      <c r="FR179">
        <v>0</v>
      </c>
      <c r="FS179">
        <v>0</v>
      </c>
      <c r="FT179">
        <v>0</v>
      </c>
      <c r="FV179">
        <v>0</v>
      </c>
      <c r="FW179">
        <v>0</v>
      </c>
      <c r="FX179">
        <v>0</v>
      </c>
      <c r="FY179">
        <v>0</v>
      </c>
      <c r="GA179">
        <v>0</v>
      </c>
      <c r="GB179">
        <v>0</v>
      </c>
      <c r="GC179">
        <v>0</v>
      </c>
      <c r="GD179">
        <v>0</v>
      </c>
      <c r="GE179">
        <v>15.84</v>
      </c>
      <c r="GF179">
        <v>3.96</v>
      </c>
      <c r="GH179">
        <v>15.84</v>
      </c>
      <c r="GI179">
        <v>0</v>
      </c>
      <c r="GJ179">
        <v>0</v>
      </c>
      <c r="GL179">
        <v>0</v>
      </c>
      <c r="GM179">
        <v>0</v>
      </c>
      <c r="GN179">
        <v>0</v>
      </c>
      <c r="GP179">
        <v>0</v>
      </c>
      <c r="GQ179">
        <v>0</v>
      </c>
      <c r="GR179">
        <v>473.66</v>
      </c>
      <c r="GS179">
        <v>367.61500000000001</v>
      </c>
      <c r="GV179">
        <v>473.66</v>
      </c>
      <c r="GX179" t="s">
        <v>881</v>
      </c>
      <c r="GY179">
        <v>0</v>
      </c>
      <c r="GZ179">
        <v>0</v>
      </c>
      <c r="HA179">
        <v>0</v>
      </c>
      <c r="HB179">
        <v>0</v>
      </c>
      <c r="HC179">
        <v>0</v>
      </c>
      <c r="HD179" t="s">
        <v>877</v>
      </c>
      <c r="HE179" t="s">
        <v>877</v>
      </c>
      <c r="HF179" t="s">
        <v>877</v>
      </c>
      <c r="HG179" t="s">
        <v>877</v>
      </c>
      <c r="HI179">
        <v>0</v>
      </c>
      <c r="HJ179">
        <v>0</v>
      </c>
      <c r="HK179">
        <v>0</v>
      </c>
      <c r="HL179">
        <v>0</v>
      </c>
      <c r="HM179">
        <v>0</v>
      </c>
      <c r="HN179">
        <v>0</v>
      </c>
      <c r="HO179">
        <v>0</v>
      </c>
      <c r="HP179">
        <v>0</v>
      </c>
      <c r="HQ179">
        <v>0</v>
      </c>
      <c r="HR179">
        <v>0</v>
      </c>
      <c r="HS179">
        <v>468.3</v>
      </c>
      <c r="HU179">
        <v>468.3</v>
      </c>
      <c r="HV179">
        <v>0</v>
      </c>
      <c r="HW179">
        <v>0</v>
      </c>
      <c r="HX179" t="s">
        <v>882</v>
      </c>
      <c r="HY179">
        <v>468.3</v>
      </c>
      <c r="IA179">
        <v>468.3</v>
      </c>
      <c r="IB179">
        <v>0</v>
      </c>
      <c r="IC179">
        <v>0</v>
      </c>
      <c r="ID179">
        <v>0</v>
      </c>
      <c r="IE179">
        <v>0</v>
      </c>
      <c r="IF179">
        <v>0</v>
      </c>
      <c r="IG179">
        <v>0</v>
      </c>
      <c r="II179">
        <v>0</v>
      </c>
      <c r="IJ179">
        <v>0</v>
      </c>
      <c r="IK179">
        <v>0</v>
      </c>
      <c r="IL179">
        <v>0</v>
      </c>
      <c r="IN179">
        <v>0</v>
      </c>
      <c r="IO179">
        <v>0</v>
      </c>
      <c r="IP179">
        <v>0</v>
      </c>
      <c r="IQ179">
        <v>0</v>
      </c>
      <c r="IS179">
        <v>0</v>
      </c>
      <c r="IT179">
        <v>0</v>
      </c>
      <c r="IU179">
        <v>0</v>
      </c>
      <c r="IV179">
        <v>0</v>
      </c>
      <c r="IW179">
        <v>21.44</v>
      </c>
      <c r="IX179">
        <v>5.36</v>
      </c>
      <c r="IZ179">
        <v>21.44</v>
      </c>
      <c r="JA179">
        <v>0</v>
      </c>
      <c r="JB179">
        <v>0</v>
      </c>
      <c r="JD179">
        <v>0</v>
      </c>
      <c r="JE179">
        <v>0</v>
      </c>
      <c r="JF179">
        <v>0</v>
      </c>
      <c r="JH179">
        <v>0</v>
      </c>
      <c r="JI179">
        <v>0</v>
      </c>
      <c r="JJ179">
        <v>473.66</v>
      </c>
      <c r="JL179" t="s">
        <v>883</v>
      </c>
      <c r="JM179">
        <v>0</v>
      </c>
      <c r="JN179">
        <v>0</v>
      </c>
      <c r="JO179">
        <v>0</v>
      </c>
      <c r="JP179">
        <v>0</v>
      </c>
      <c r="JQ179">
        <v>0</v>
      </c>
      <c r="JR179">
        <v>43954.6104003125</v>
      </c>
      <c r="JS179">
        <v>1</v>
      </c>
      <c r="JT179">
        <v>3</v>
      </c>
    </row>
    <row r="180" spans="1:280" x14ac:dyDescent="0.25">
      <c r="A180">
        <v>2093</v>
      </c>
      <c r="B180">
        <v>2093</v>
      </c>
      <c r="C180" t="s">
        <v>286</v>
      </c>
      <c r="D180" t="s">
        <v>262</v>
      </c>
      <c r="E180" t="s">
        <v>287</v>
      </c>
      <c r="G180">
        <v>2064</v>
      </c>
      <c r="H180">
        <v>1426773</v>
      </c>
      <c r="I180">
        <v>0</v>
      </c>
      <c r="J180">
        <v>0</v>
      </c>
      <c r="K180">
        <v>10000</v>
      </c>
      <c r="L180">
        <v>0</v>
      </c>
      <c r="M180">
        <v>0</v>
      </c>
      <c r="N180">
        <v>624</v>
      </c>
      <c r="O180">
        <v>0</v>
      </c>
      <c r="P180">
        <v>9.94</v>
      </c>
      <c r="Q180">
        <v>432266</v>
      </c>
      <c r="R180">
        <v>557</v>
      </c>
      <c r="S180">
        <v>557</v>
      </c>
      <c r="T180">
        <v>557</v>
      </c>
      <c r="U180">
        <v>0</v>
      </c>
      <c r="V180" t="s">
        <v>875</v>
      </c>
      <c r="W180">
        <v>557</v>
      </c>
      <c r="X180">
        <v>557</v>
      </c>
      <c r="Y180">
        <v>557</v>
      </c>
      <c r="Z180">
        <v>0</v>
      </c>
      <c r="AA180">
        <v>109</v>
      </c>
      <c r="AB180">
        <v>61.27</v>
      </c>
      <c r="AC180">
        <v>7.7</v>
      </c>
      <c r="AD180">
        <v>1</v>
      </c>
      <c r="AE180">
        <v>0.5</v>
      </c>
      <c r="AF180">
        <v>1</v>
      </c>
      <c r="AG180">
        <v>1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1</v>
      </c>
      <c r="AT180">
        <v>0.25</v>
      </c>
      <c r="AU180">
        <v>312.82</v>
      </c>
      <c r="AV180">
        <v>78.204999999999998</v>
      </c>
      <c r="AW180">
        <v>312.82</v>
      </c>
      <c r="AX180">
        <v>312.82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83.97</v>
      </c>
      <c r="BE180">
        <v>83.97</v>
      </c>
      <c r="BF180">
        <v>83.97</v>
      </c>
      <c r="BG180">
        <v>0</v>
      </c>
      <c r="BH180">
        <v>794.8365</v>
      </c>
      <c r="BI180">
        <v>788.89499999999998</v>
      </c>
      <c r="BJ180">
        <v>794.8365</v>
      </c>
      <c r="BK180">
        <v>788.89499999999998</v>
      </c>
      <c r="BL180">
        <v>794.8365</v>
      </c>
      <c r="BM180">
        <v>794.8365</v>
      </c>
      <c r="BN180" t="s">
        <v>876</v>
      </c>
      <c r="BO180">
        <v>-7.6860000000000001E-3</v>
      </c>
      <c r="BP180">
        <v>0</v>
      </c>
      <c r="BQ180">
        <v>776.06</v>
      </c>
      <c r="BR180">
        <v>61</v>
      </c>
      <c r="BS180">
        <v>0.7</v>
      </c>
      <c r="BT180" t="s">
        <v>877</v>
      </c>
      <c r="BU180" t="s">
        <v>877</v>
      </c>
      <c r="BV180" t="s">
        <v>877</v>
      </c>
      <c r="BW180" t="s">
        <v>877</v>
      </c>
      <c r="BX180">
        <v>2064</v>
      </c>
      <c r="BY180">
        <v>1358831</v>
      </c>
      <c r="BZ180">
        <v>0</v>
      </c>
      <c r="CA180">
        <v>0</v>
      </c>
      <c r="CB180">
        <v>8219</v>
      </c>
      <c r="CC180">
        <v>0</v>
      </c>
      <c r="CD180">
        <v>0</v>
      </c>
      <c r="CE180">
        <v>624</v>
      </c>
      <c r="CF180">
        <v>0</v>
      </c>
      <c r="CG180">
        <v>9.94</v>
      </c>
      <c r="CH180">
        <v>393649</v>
      </c>
      <c r="CI180">
        <v>562.15</v>
      </c>
      <c r="CJ180">
        <v>562.15</v>
      </c>
      <c r="CK180">
        <v>562.15</v>
      </c>
      <c r="CL180">
        <v>0</v>
      </c>
      <c r="CM180">
        <v>0</v>
      </c>
      <c r="CN180" t="s">
        <v>878</v>
      </c>
      <c r="CO180">
        <v>562.15</v>
      </c>
      <c r="CP180">
        <v>562.15</v>
      </c>
      <c r="CQ180">
        <v>562.15</v>
      </c>
      <c r="CR180">
        <v>0</v>
      </c>
      <c r="CS180">
        <v>109</v>
      </c>
      <c r="CT180">
        <v>61.836500000000001</v>
      </c>
      <c r="CU180">
        <v>7.7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1</v>
      </c>
      <c r="DL180">
        <v>0.25</v>
      </c>
      <c r="DM180">
        <v>315.72000000000003</v>
      </c>
      <c r="DN180">
        <v>78.930000000000007</v>
      </c>
      <c r="DO180">
        <v>315.72000000000003</v>
      </c>
      <c r="DP180">
        <v>315.72000000000003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83.97</v>
      </c>
      <c r="DW180">
        <v>83.97</v>
      </c>
      <c r="DX180">
        <v>83.97</v>
      </c>
      <c r="DY180">
        <v>0</v>
      </c>
      <c r="DZ180">
        <v>783.7355</v>
      </c>
      <c r="EA180">
        <v>794.8365</v>
      </c>
      <c r="EB180">
        <v>783.7355</v>
      </c>
      <c r="EC180">
        <v>794.8365</v>
      </c>
      <c r="ED180">
        <v>794.8365</v>
      </c>
      <c r="EE180">
        <v>794.8365</v>
      </c>
      <c r="EF180" t="s">
        <v>879</v>
      </c>
      <c r="EG180">
        <v>-3.826E-3</v>
      </c>
      <c r="EH180">
        <v>0</v>
      </c>
      <c r="EI180">
        <v>697.58</v>
      </c>
      <c r="EJ180">
        <v>56</v>
      </c>
      <c r="EK180">
        <v>0.7</v>
      </c>
      <c r="EL180" t="s">
        <v>877</v>
      </c>
      <c r="EM180" t="s">
        <v>877</v>
      </c>
      <c r="EN180" t="s">
        <v>877</v>
      </c>
      <c r="EO180" t="s">
        <v>877</v>
      </c>
      <c r="EP180">
        <v>2064</v>
      </c>
      <c r="EQ180">
        <v>1242149</v>
      </c>
      <c r="ER180" s="22">
        <v>0</v>
      </c>
      <c r="ES180">
        <v>63327</v>
      </c>
      <c r="ET180">
        <v>39821</v>
      </c>
      <c r="EU180">
        <v>0</v>
      </c>
      <c r="EV180">
        <v>0</v>
      </c>
      <c r="EW180">
        <v>0</v>
      </c>
      <c r="EX180">
        <v>0</v>
      </c>
      <c r="EY180">
        <v>9.94</v>
      </c>
      <c r="EZ180">
        <v>351182</v>
      </c>
      <c r="FA180">
        <v>566.79999999999995</v>
      </c>
      <c r="FB180">
        <v>566.79999999999995</v>
      </c>
      <c r="FC180">
        <v>566.79999999999995</v>
      </c>
      <c r="FD180">
        <v>0</v>
      </c>
      <c r="FE180">
        <v>0</v>
      </c>
      <c r="FF180" t="s">
        <v>880</v>
      </c>
      <c r="FG180">
        <v>566.79999999999995</v>
      </c>
      <c r="FH180">
        <v>566.79999999999995</v>
      </c>
      <c r="FI180">
        <v>566.79999999999995</v>
      </c>
      <c r="FJ180">
        <v>0</v>
      </c>
      <c r="FK180">
        <v>104</v>
      </c>
      <c r="FL180">
        <v>62.347999999999999</v>
      </c>
      <c r="FM180">
        <v>7.7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8</v>
      </c>
      <c r="GD180">
        <v>2</v>
      </c>
      <c r="GE180">
        <v>243.67</v>
      </c>
      <c r="GF180">
        <v>60.917499999999997</v>
      </c>
      <c r="GG180">
        <v>243.67</v>
      </c>
      <c r="GH180">
        <v>243.67</v>
      </c>
      <c r="GI180">
        <v>0</v>
      </c>
      <c r="GJ180">
        <v>0</v>
      </c>
      <c r="GK180">
        <v>0</v>
      </c>
      <c r="GL180">
        <v>0</v>
      </c>
      <c r="GM180">
        <v>0</v>
      </c>
      <c r="GN180">
        <v>83.97</v>
      </c>
      <c r="GO180">
        <v>83.97</v>
      </c>
      <c r="GP180">
        <v>83.97</v>
      </c>
      <c r="GQ180">
        <v>0</v>
      </c>
      <c r="GR180">
        <v>750.81619999999998</v>
      </c>
      <c r="GS180">
        <v>783.7355</v>
      </c>
      <c r="GT180">
        <v>750.81619999999998</v>
      </c>
      <c r="GU180">
        <v>783.7355</v>
      </c>
      <c r="GV180">
        <v>783.7355</v>
      </c>
      <c r="GW180">
        <v>783.7355</v>
      </c>
      <c r="GX180" t="s">
        <v>881</v>
      </c>
      <c r="GY180">
        <v>-1.7100000000000001E-4</v>
      </c>
      <c r="GZ180">
        <v>0</v>
      </c>
      <c r="HA180">
        <v>619.59</v>
      </c>
      <c r="HB180">
        <v>45</v>
      </c>
      <c r="HC180">
        <v>0.7</v>
      </c>
      <c r="HD180" t="s">
        <v>877</v>
      </c>
      <c r="HE180" t="s">
        <v>877</v>
      </c>
      <c r="HF180" t="s">
        <v>877</v>
      </c>
      <c r="HG180" t="s">
        <v>877</v>
      </c>
      <c r="HH180">
        <v>2064</v>
      </c>
      <c r="HI180">
        <v>1272410</v>
      </c>
      <c r="HJ180">
        <v>23590</v>
      </c>
      <c r="HK180">
        <v>59998</v>
      </c>
      <c r="HL180">
        <v>8219</v>
      </c>
      <c r="HM180">
        <v>0</v>
      </c>
      <c r="HN180">
        <v>0</v>
      </c>
      <c r="HO180">
        <v>0</v>
      </c>
      <c r="HP180">
        <v>0</v>
      </c>
      <c r="HQ180">
        <v>10.01</v>
      </c>
      <c r="HR180">
        <v>341994</v>
      </c>
      <c r="HS180">
        <v>548.16999999999996</v>
      </c>
      <c r="HT180">
        <v>548.16999999999996</v>
      </c>
      <c r="HU180">
        <v>548.16999999999996</v>
      </c>
      <c r="HV180">
        <v>0</v>
      </c>
      <c r="HW180">
        <v>0</v>
      </c>
      <c r="HX180" t="s">
        <v>882</v>
      </c>
      <c r="HY180">
        <v>548.16999999999996</v>
      </c>
      <c r="HZ180">
        <v>548.16999999999996</v>
      </c>
      <c r="IA180">
        <v>548.16999999999996</v>
      </c>
      <c r="IB180">
        <v>0</v>
      </c>
      <c r="IC180">
        <v>98</v>
      </c>
      <c r="ID180">
        <v>60.298699999999997</v>
      </c>
      <c r="IE180">
        <v>8.9</v>
      </c>
      <c r="IF180">
        <v>0</v>
      </c>
      <c r="IG180">
        <v>0</v>
      </c>
      <c r="IH180">
        <v>0</v>
      </c>
      <c r="II180">
        <v>0</v>
      </c>
      <c r="IJ180">
        <v>0</v>
      </c>
      <c r="IK180">
        <v>0</v>
      </c>
      <c r="IL180">
        <v>0</v>
      </c>
      <c r="IM180">
        <v>0</v>
      </c>
      <c r="IN180">
        <v>0</v>
      </c>
      <c r="IO180">
        <v>0</v>
      </c>
      <c r="IP180">
        <v>0</v>
      </c>
      <c r="IQ180">
        <v>0</v>
      </c>
      <c r="IR180">
        <v>0</v>
      </c>
      <c r="IS180">
        <v>0</v>
      </c>
      <c r="IT180">
        <v>0</v>
      </c>
      <c r="IU180">
        <v>7</v>
      </c>
      <c r="IV180">
        <v>1.75</v>
      </c>
      <c r="IW180">
        <v>183.87</v>
      </c>
      <c r="IX180">
        <v>45.967500000000001</v>
      </c>
      <c r="IY180">
        <v>183.87</v>
      </c>
      <c r="IZ180">
        <v>183.87</v>
      </c>
      <c r="JA180">
        <v>0</v>
      </c>
      <c r="JB180">
        <v>0</v>
      </c>
      <c r="JC180">
        <v>0</v>
      </c>
      <c r="JD180">
        <v>0</v>
      </c>
      <c r="JE180">
        <v>0</v>
      </c>
      <c r="JF180">
        <v>85.73</v>
      </c>
      <c r="JG180">
        <v>85.73</v>
      </c>
      <c r="JH180">
        <v>85.73</v>
      </c>
      <c r="JI180">
        <v>0</v>
      </c>
      <c r="JJ180">
        <v>750.81619999999998</v>
      </c>
      <c r="JK180">
        <v>750.81619999999998</v>
      </c>
      <c r="JL180" t="s">
        <v>883</v>
      </c>
      <c r="JM180">
        <v>-4.8209999999999998E-3</v>
      </c>
      <c r="JN180">
        <v>0</v>
      </c>
      <c r="JO180">
        <v>623.88</v>
      </c>
      <c r="JP180">
        <v>48</v>
      </c>
      <c r="JQ180">
        <v>0.7</v>
      </c>
      <c r="JR180">
        <v>43954.6104003125</v>
      </c>
      <c r="JS180">
        <v>1</v>
      </c>
      <c r="JT180">
        <v>2</v>
      </c>
    </row>
    <row r="181" spans="1:280" x14ac:dyDescent="0.25">
      <c r="A181">
        <v>2094</v>
      </c>
      <c r="B181">
        <v>2094</v>
      </c>
      <c r="C181" t="s">
        <v>288</v>
      </c>
      <c r="D181" t="s">
        <v>262</v>
      </c>
      <c r="E181" t="s">
        <v>289</v>
      </c>
      <c r="G181">
        <v>2064</v>
      </c>
      <c r="H181">
        <v>931415</v>
      </c>
      <c r="I181">
        <v>0</v>
      </c>
      <c r="J181">
        <v>0</v>
      </c>
      <c r="K181">
        <v>4000</v>
      </c>
      <c r="L181">
        <v>0</v>
      </c>
      <c r="M181">
        <v>0</v>
      </c>
      <c r="N181">
        <v>500</v>
      </c>
      <c r="O181">
        <v>0</v>
      </c>
      <c r="P181">
        <v>12.03</v>
      </c>
      <c r="Q181">
        <v>227000</v>
      </c>
      <c r="R181">
        <v>660</v>
      </c>
      <c r="S181">
        <v>660</v>
      </c>
      <c r="T181">
        <v>660</v>
      </c>
      <c r="U181">
        <v>0</v>
      </c>
      <c r="V181" t="s">
        <v>875</v>
      </c>
      <c r="W181">
        <v>660</v>
      </c>
      <c r="X181">
        <v>660</v>
      </c>
      <c r="Y181">
        <v>660</v>
      </c>
      <c r="Z181">
        <v>0</v>
      </c>
      <c r="AA181">
        <v>60</v>
      </c>
      <c r="AB181">
        <v>60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3</v>
      </c>
      <c r="AT181">
        <v>0.75</v>
      </c>
      <c r="AU181">
        <v>26</v>
      </c>
      <c r="AV181">
        <v>6.5</v>
      </c>
      <c r="AW181">
        <v>26</v>
      </c>
      <c r="AX181">
        <v>26</v>
      </c>
      <c r="AY181">
        <v>0</v>
      </c>
      <c r="AZ181">
        <v>37.28</v>
      </c>
      <c r="BA181">
        <v>37.28</v>
      </c>
      <c r="BB181">
        <v>37.28</v>
      </c>
      <c r="BC181">
        <v>0</v>
      </c>
      <c r="BD181">
        <v>60.99</v>
      </c>
      <c r="BE181">
        <v>60.99</v>
      </c>
      <c r="BF181">
        <v>60.99</v>
      </c>
      <c r="BG181">
        <v>0</v>
      </c>
      <c r="BH181">
        <v>479.30250000000001</v>
      </c>
      <c r="BI181">
        <v>825.52</v>
      </c>
      <c r="BJ181">
        <v>814.09</v>
      </c>
      <c r="BK181">
        <v>825.52</v>
      </c>
      <c r="BL181">
        <v>825.52</v>
      </c>
      <c r="BM181">
        <v>825.52</v>
      </c>
      <c r="BN181" t="s">
        <v>876</v>
      </c>
      <c r="BO181">
        <v>-1.2723E-2</v>
      </c>
      <c r="BP181">
        <v>0</v>
      </c>
      <c r="BQ181">
        <v>343.94</v>
      </c>
      <c r="BR181">
        <v>7</v>
      </c>
      <c r="BS181">
        <v>0.7</v>
      </c>
      <c r="BT181" t="s">
        <v>877</v>
      </c>
      <c r="BU181" t="s">
        <v>877</v>
      </c>
      <c r="BV181" t="s">
        <v>877</v>
      </c>
      <c r="BW181" t="s">
        <v>877</v>
      </c>
      <c r="BX181">
        <v>2064</v>
      </c>
      <c r="BY181">
        <v>895944</v>
      </c>
      <c r="BZ181">
        <v>0</v>
      </c>
      <c r="CA181">
        <v>0</v>
      </c>
      <c r="CB181">
        <v>4000</v>
      </c>
      <c r="CC181">
        <v>0</v>
      </c>
      <c r="CD181">
        <v>0</v>
      </c>
      <c r="CE181">
        <v>500</v>
      </c>
      <c r="CF181">
        <v>0</v>
      </c>
      <c r="CG181">
        <v>12.03</v>
      </c>
      <c r="CH181">
        <v>227000</v>
      </c>
      <c r="CI181">
        <v>324.07</v>
      </c>
      <c r="CJ181">
        <v>655.57</v>
      </c>
      <c r="CK181">
        <v>324.07</v>
      </c>
      <c r="CL181">
        <v>331.5</v>
      </c>
      <c r="CM181">
        <v>0</v>
      </c>
      <c r="CN181" t="s">
        <v>878</v>
      </c>
      <c r="CO181">
        <v>324.07</v>
      </c>
      <c r="CP181">
        <v>655.57</v>
      </c>
      <c r="CQ181">
        <v>324.07</v>
      </c>
      <c r="CR181">
        <v>331.5</v>
      </c>
      <c r="CS181">
        <v>53</v>
      </c>
      <c r="CT181">
        <v>53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3</v>
      </c>
      <c r="DL181">
        <v>0.75</v>
      </c>
      <c r="DM181">
        <v>12.85</v>
      </c>
      <c r="DN181">
        <v>3.2124999999999999</v>
      </c>
      <c r="DO181">
        <v>26</v>
      </c>
      <c r="DP181">
        <v>12.85</v>
      </c>
      <c r="DQ181">
        <v>13.15</v>
      </c>
      <c r="DR181">
        <v>37.28</v>
      </c>
      <c r="DS181">
        <v>37.28</v>
      </c>
      <c r="DT181">
        <v>37.28</v>
      </c>
      <c r="DU181">
        <v>0</v>
      </c>
      <c r="DV181">
        <v>60.99</v>
      </c>
      <c r="DW181">
        <v>60.99</v>
      </c>
      <c r="DX181">
        <v>60.99</v>
      </c>
      <c r="DY181">
        <v>0</v>
      </c>
      <c r="DZ181">
        <v>431.04500000000002</v>
      </c>
      <c r="EA181">
        <v>479.30250000000001</v>
      </c>
      <c r="EB181">
        <v>738.29</v>
      </c>
      <c r="EC181">
        <v>814.09</v>
      </c>
      <c r="ED181">
        <v>479.30250000000001</v>
      </c>
      <c r="EE181">
        <v>814.09</v>
      </c>
      <c r="EF181" t="s">
        <v>879</v>
      </c>
      <c r="EG181">
        <v>0</v>
      </c>
      <c r="EH181">
        <v>0</v>
      </c>
      <c r="EI181">
        <v>346.26</v>
      </c>
      <c r="EJ181">
        <v>7</v>
      </c>
      <c r="EK181">
        <v>0.7</v>
      </c>
      <c r="EL181" t="s">
        <v>877</v>
      </c>
      <c r="EM181" t="s">
        <v>877</v>
      </c>
      <c r="EN181" t="s">
        <v>877</v>
      </c>
      <c r="EO181" t="s">
        <v>877</v>
      </c>
      <c r="EP181">
        <v>2064</v>
      </c>
      <c r="EQ181">
        <v>880470</v>
      </c>
      <c r="ER181" s="22">
        <v>12853</v>
      </c>
      <c r="ES181">
        <v>36855</v>
      </c>
      <c r="ET181">
        <v>10147</v>
      </c>
      <c r="EU181">
        <v>0</v>
      </c>
      <c r="EV181">
        <v>0</v>
      </c>
      <c r="EW181">
        <v>0</v>
      </c>
      <c r="EX181">
        <v>0</v>
      </c>
      <c r="EY181">
        <v>12.03</v>
      </c>
      <c r="EZ181">
        <v>237792</v>
      </c>
      <c r="FA181">
        <v>272.99</v>
      </c>
      <c r="FB181">
        <v>576.77</v>
      </c>
      <c r="FC181">
        <v>272.99</v>
      </c>
      <c r="FD181">
        <v>303.77999999999997</v>
      </c>
      <c r="FE181">
        <v>0</v>
      </c>
      <c r="FF181" t="s">
        <v>880</v>
      </c>
      <c r="FG181">
        <v>272.99</v>
      </c>
      <c r="FH181">
        <v>576.77</v>
      </c>
      <c r="FI181">
        <v>272.99</v>
      </c>
      <c r="FJ181">
        <v>303.77999999999997</v>
      </c>
      <c r="FK181">
        <v>56</v>
      </c>
      <c r="FL181">
        <v>56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2</v>
      </c>
      <c r="GD181">
        <v>0.5</v>
      </c>
      <c r="GE181">
        <v>13.14</v>
      </c>
      <c r="GF181">
        <v>3.2850000000000001</v>
      </c>
      <c r="GG181">
        <v>27</v>
      </c>
      <c r="GH181">
        <v>13.14</v>
      </c>
      <c r="GI181">
        <v>13.86</v>
      </c>
      <c r="GJ181">
        <v>37.28</v>
      </c>
      <c r="GK181">
        <v>37.28</v>
      </c>
      <c r="GL181">
        <v>37.28</v>
      </c>
      <c r="GM181">
        <v>0</v>
      </c>
      <c r="GN181">
        <v>60.99</v>
      </c>
      <c r="GO181">
        <v>60.99</v>
      </c>
      <c r="GP181">
        <v>60.99</v>
      </c>
      <c r="GQ181">
        <v>0</v>
      </c>
      <c r="GR181">
        <v>449.8646</v>
      </c>
      <c r="GS181">
        <v>431.04500000000002</v>
      </c>
      <c r="GT181">
        <v>449.8646</v>
      </c>
      <c r="GU181">
        <v>738.29</v>
      </c>
      <c r="GV181">
        <v>449.8646</v>
      </c>
      <c r="GW181">
        <v>738.29</v>
      </c>
      <c r="GX181" t="s">
        <v>881</v>
      </c>
      <c r="GY181">
        <v>0</v>
      </c>
      <c r="GZ181">
        <v>0</v>
      </c>
      <c r="HA181">
        <v>412.28</v>
      </c>
      <c r="HB181">
        <v>14</v>
      </c>
      <c r="HC181">
        <v>0.7</v>
      </c>
      <c r="HD181" t="s">
        <v>877</v>
      </c>
      <c r="HE181" t="s">
        <v>877</v>
      </c>
      <c r="HF181" t="s">
        <v>877</v>
      </c>
      <c r="HG181" t="s">
        <v>877</v>
      </c>
      <c r="HH181">
        <v>2064</v>
      </c>
      <c r="HI181">
        <v>829455</v>
      </c>
      <c r="HJ181">
        <v>10857</v>
      </c>
      <c r="HK181">
        <v>27613</v>
      </c>
      <c r="HL181">
        <v>3783</v>
      </c>
      <c r="HM181">
        <v>0</v>
      </c>
      <c r="HN181">
        <v>0</v>
      </c>
      <c r="HO181">
        <v>0</v>
      </c>
      <c r="HP181">
        <v>0</v>
      </c>
      <c r="HQ181">
        <v>12.1</v>
      </c>
      <c r="HR181">
        <v>238775</v>
      </c>
      <c r="HS181">
        <v>319.86</v>
      </c>
      <c r="HT181">
        <v>319.86</v>
      </c>
      <c r="HU181">
        <v>319.86</v>
      </c>
      <c r="HV181">
        <v>0</v>
      </c>
      <c r="HW181">
        <v>0</v>
      </c>
      <c r="HX181" t="s">
        <v>882</v>
      </c>
      <c r="HY181">
        <v>319.86</v>
      </c>
      <c r="HZ181">
        <v>319.86</v>
      </c>
      <c r="IA181">
        <v>319.86</v>
      </c>
      <c r="IB181">
        <v>0</v>
      </c>
      <c r="IC181">
        <v>40</v>
      </c>
      <c r="ID181">
        <v>35.184600000000003</v>
      </c>
      <c r="IE181">
        <v>0.6</v>
      </c>
      <c r="IF181">
        <v>1</v>
      </c>
      <c r="IG181">
        <v>0.5</v>
      </c>
      <c r="IH181">
        <v>1</v>
      </c>
      <c r="II181">
        <v>1</v>
      </c>
      <c r="IJ181">
        <v>0</v>
      </c>
      <c r="IK181">
        <v>0</v>
      </c>
      <c r="IL181">
        <v>0</v>
      </c>
      <c r="IM181">
        <v>0</v>
      </c>
      <c r="IN181">
        <v>0</v>
      </c>
      <c r="IO181">
        <v>0</v>
      </c>
      <c r="IP181">
        <v>0</v>
      </c>
      <c r="IQ181">
        <v>0</v>
      </c>
      <c r="IR181">
        <v>0</v>
      </c>
      <c r="IS181">
        <v>0</v>
      </c>
      <c r="IT181">
        <v>0</v>
      </c>
      <c r="IU181">
        <v>3</v>
      </c>
      <c r="IV181">
        <v>0.75</v>
      </c>
      <c r="IW181">
        <v>43</v>
      </c>
      <c r="IX181">
        <v>10.75</v>
      </c>
      <c r="IY181">
        <v>43</v>
      </c>
      <c r="IZ181">
        <v>43</v>
      </c>
      <c r="JA181">
        <v>0</v>
      </c>
      <c r="JB181">
        <v>11.08</v>
      </c>
      <c r="JC181">
        <v>11.08</v>
      </c>
      <c r="JD181">
        <v>11.08</v>
      </c>
      <c r="JE181">
        <v>0</v>
      </c>
      <c r="JF181">
        <v>71.14</v>
      </c>
      <c r="JG181">
        <v>71.14</v>
      </c>
      <c r="JH181">
        <v>71.14</v>
      </c>
      <c r="JI181">
        <v>0</v>
      </c>
      <c r="JJ181">
        <v>449.8646</v>
      </c>
      <c r="JK181">
        <v>449.8646</v>
      </c>
      <c r="JL181" t="s">
        <v>883</v>
      </c>
      <c r="JM181">
        <v>0</v>
      </c>
      <c r="JN181">
        <v>0</v>
      </c>
      <c r="JO181">
        <v>746.5</v>
      </c>
      <c r="JP181">
        <v>65</v>
      </c>
      <c r="JQ181">
        <v>0.7</v>
      </c>
      <c r="JR181">
        <v>43954.6104003125</v>
      </c>
      <c r="JS181">
        <v>1</v>
      </c>
      <c r="JT181">
        <v>2</v>
      </c>
    </row>
    <row r="182" spans="1:280" x14ac:dyDescent="0.25">
      <c r="A182">
        <v>5444</v>
      </c>
      <c r="B182">
        <v>2094</v>
      </c>
      <c r="D182" t="s">
        <v>262</v>
      </c>
      <c r="E182" t="s">
        <v>289</v>
      </c>
      <c r="F182" t="s">
        <v>953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T182">
        <v>0</v>
      </c>
      <c r="U182">
        <v>0</v>
      </c>
      <c r="V182" t="s">
        <v>875</v>
      </c>
      <c r="W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G182">
        <v>0</v>
      </c>
      <c r="AH182">
        <v>0</v>
      </c>
      <c r="AI182">
        <v>0</v>
      </c>
      <c r="AJ182">
        <v>0</v>
      </c>
      <c r="AL182">
        <v>0</v>
      </c>
      <c r="AM182">
        <v>0</v>
      </c>
      <c r="AN182">
        <v>0</v>
      </c>
      <c r="AO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X182">
        <v>0</v>
      </c>
      <c r="AY182">
        <v>0</v>
      </c>
      <c r="AZ182">
        <v>0</v>
      </c>
      <c r="BB182">
        <v>0</v>
      </c>
      <c r="BC182">
        <v>0</v>
      </c>
      <c r="BD182">
        <v>0</v>
      </c>
      <c r="BF182">
        <v>0</v>
      </c>
      <c r="BG182">
        <v>0</v>
      </c>
      <c r="BH182">
        <v>334.78750000000002</v>
      </c>
      <c r="BI182">
        <v>0</v>
      </c>
      <c r="BL182">
        <v>334.78750000000002</v>
      </c>
      <c r="BN182" t="s">
        <v>876</v>
      </c>
      <c r="BO182">
        <v>0</v>
      </c>
      <c r="BP182">
        <v>0</v>
      </c>
      <c r="BQ182">
        <v>0</v>
      </c>
      <c r="BR182">
        <v>0</v>
      </c>
      <c r="BS182">
        <v>0</v>
      </c>
      <c r="BT182" t="s">
        <v>877</v>
      </c>
      <c r="BU182" t="s">
        <v>877</v>
      </c>
      <c r="BV182" t="s">
        <v>877</v>
      </c>
      <c r="BW182" t="s">
        <v>877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331.5</v>
      </c>
      <c r="CK182">
        <v>331.5</v>
      </c>
      <c r="CL182">
        <v>0</v>
      </c>
      <c r="CM182">
        <v>0</v>
      </c>
      <c r="CN182" t="s">
        <v>878</v>
      </c>
      <c r="CO182">
        <v>331.5</v>
      </c>
      <c r="CQ182">
        <v>331.5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Y182">
        <v>0</v>
      </c>
      <c r="CZ182">
        <v>0</v>
      </c>
      <c r="DA182">
        <v>0</v>
      </c>
      <c r="DB182">
        <v>0</v>
      </c>
      <c r="DD182">
        <v>0</v>
      </c>
      <c r="DE182">
        <v>0</v>
      </c>
      <c r="DF182">
        <v>0</v>
      </c>
      <c r="DG182">
        <v>0</v>
      </c>
      <c r="DI182">
        <v>0</v>
      </c>
      <c r="DJ182">
        <v>0</v>
      </c>
      <c r="DK182">
        <v>0</v>
      </c>
      <c r="DL182">
        <v>0</v>
      </c>
      <c r="DM182">
        <v>13.15</v>
      </c>
      <c r="DN182">
        <v>3.2875000000000001</v>
      </c>
      <c r="DP182">
        <v>13.15</v>
      </c>
      <c r="DQ182">
        <v>0</v>
      </c>
      <c r="DR182">
        <v>0</v>
      </c>
      <c r="DT182">
        <v>0</v>
      </c>
      <c r="DU182">
        <v>0</v>
      </c>
      <c r="DV182">
        <v>0</v>
      </c>
      <c r="DX182">
        <v>0</v>
      </c>
      <c r="DY182">
        <v>0</v>
      </c>
      <c r="DZ182">
        <v>307.245</v>
      </c>
      <c r="EA182">
        <v>334.78750000000002</v>
      </c>
      <c r="ED182">
        <v>334.78750000000002</v>
      </c>
      <c r="EF182" t="s">
        <v>879</v>
      </c>
      <c r="EG182">
        <v>0</v>
      </c>
      <c r="EH182">
        <v>0</v>
      </c>
      <c r="EI182">
        <v>0</v>
      </c>
      <c r="EJ182">
        <v>0</v>
      </c>
      <c r="EK182">
        <v>0</v>
      </c>
      <c r="EL182" t="s">
        <v>877</v>
      </c>
      <c r="EM182" t="s">
        <v>877</v>
      </c>
      <c r="EN182" t="s">
        <v>877</v>
      </c>
      <c r="EO182" t="s">
        <v>877</v>
      </c>
      <c r="EQ182">
        <v>0</v>
      </c>
      <c r="ER182" s="2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303.77999999999997</v>
      </c>
      <c r="FC182">
        <v>303.77999999999997</v>
      </c>
      <c r="FD182">
        <v>0</v>
      </c>
      <c r="FE182">
        <v>0</v>
      </c>
      <c r="FF182" t="s">
        <v>880</v>
      </c>
      <c r="FG182">
        <v>303.77999999999997</v>
      </c>
      <c r="FI182">
        <v>303.77999999999997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Q182">
        <v>0</v>
      </c>
      <c r="FR182">
        <v>0</v>
      </c>
      <c r="FS182">
        <v>0</v>
      </c>
      <c r="FT182">
        <v>0</v>
      </c>
      <c r="FV182">
        <v>0</v>
      </c>
      <c r="FW182">
        <v>0</v>
      </c>
      <c r="FX182">
        <v>0</v>
      </c>
      <c r="FY182">
        <v>0</v>
      </c>
      <c r="GA182">
        <v>0</v>
      </c>
      <c r="GB182">
        <v>0</v>
      </c>
      <c r="GC182">
        <v>0</v>
      </c>
      <c r="GD182">
        <v>0</v>
      </c>
      <c r="GE182">
        <v>13.86</v>
      </c>
      <c r="GF182">
        <v>3.4649999999999999</v>
      </c>
      <c r="GH182">
        <v>13.86</v>
      </c>
      <c r="GI182">
        <v>0</v>
      </c>
      <c r="GJ182">
        <v>0</v>
      </c>
      <c r="GL182">
        <v>0</v>
      </c>
      <c r="GM182">
        <v>0</v>
      </c>
      <c r="GN182">
        <v>0</v>
      </c>
      <c r="GP182">
        <v>0</v>
      </c>
      <c r="GQ182">
        <v>0</v>
      </c>
      <c r="GR182">
        <v>0</v>
      </c>
      <c r="GS182">
        <v>307.245</v>
      </c>
      <c r="GV182">
        <v>307.245</v>
      </c>
      <c r="GX182" t="s">
        <v>881</v>
      </c>
      <c r="GY182">
        <v>0</v>
      </c>
      <c r="GZ182">
        <v>0</v>
      </c>
      <c r="HA182">
        <v>0</v>
      </c>
      <c r="HB182">
        <v>0</v>
      </c>
      <c r="HC182">
        <v>0</v>
      </c>
      <c r="HD182" t="s">
        <v>877</v>
      </c>
      <c r="HE182" t="s">
        <v>877</v>
      </c>
      <c r="HF182" t="s">
        <v>877</v>
      </c>
      <c r="HG182" t="s">
        <v>877</v>
      </c>
      <c r="HX182" t="s">
        <v>882</v>
      </c>
      <c r="JL182" t="s">
        <v>883</v>
      </c>
      <c r="JR182">
        <v>43954.6104003125</v>
      </c>
      <c r="JS182">
        <v>1</v>
      </c>
      <c r="JT182">
        <v>3</v>
      </c>
    </row>
    <row r="183" spans="1:280" x14ac:dyDescent="0.25">
      <c r="A183">
        <v>2095</v>
      </c>
      <c r="B183">
        <v>2095</v>
      </c>
      <c r="C183" t="s">
        <v>290</v>
      </c>
      <c r="D183" t="s">
        <v>262</v>
      </c>
      <c r="E183" t="s">
        <v>291</v>
      </c>
      <c r="G183">
        <v>2064</v>
      </c>
      <c r="H183">
        <v>307274</v>
      </c>
      <c r="I183">
        <v>4000</v>
      </c>
      <c r="J183">
        <v>0</v>
      </c>
      <c r="K183">
        <v>2000</v>
      </c>
      <c r="L183">
        <v>100000</v>
      </c>
      <c r="M183">
        <v>0</v>
      </c>
      <c r="N183">
        <v>120</v>
      </c>
      <c r="O183">
        <v>0</v>
      </c>
      <c r="P183">
        <v>15.01</v>
      </c>
      <c r="Q183">
        <v>254523</v>
      </c>
      <c r="R183">
        <v>226</v>
      </c>
      <c r="S183">
        <v>226</v>
      </c>
      <c r="T183">
        <v>226</v>
      </c>
      <c r="U183">
        <v>0</v>
      </c>
      <c r="V183" t="s">
        <v>875</v>
      </c>
      <c r="W183">
        <v>226</v>
      </c>
      <c r="X183">
        <v>226</v>
      </c>
      <c r="Y183">
        <v>226</v>
      </c>
      <c r="Z183">
        <v>0</v>
      </c>
      <c r="AA183">
        <v>54</v>
      </c>
      <c r="AB183">
        <v>24.86</v>
      </c>
      <c r="AC183">
        <v>10.6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1</v>
      </c>
      <c r="AT183">
        <v>0.25</v>
      </c>
      <c r="AU183">
        <v>29</v>
      </c>
      <c r="AV183">
        <v>7.25</v>
      </c>
      <c r="AW183">
        <v>29</v>
      </c>
      <c r="AX183">
        <v>29</v>
      </c>
      <c r="AY183">
        <v>0</v>
      </c>
      <c r="AZ183">
        <v>0</v>
      </c>
      <c r="BA183">
        <v>61.27</v>
      </c>
      <c r="BB183">
        <v>0</v>
      </c>
      <c r="BC183">
        <v>61.27</v>
      </c>
      <c r="BD183">
        <v>0</v>
      </c>
      <c r="BE183">
        <v>50.46</v>
      </c>
      <c r="BF183">
        <v>0</v>
      </c>
      <c r="BG183">
        <v>50.46</v>
      </c>
      <c r="BH183">
        <v>35.2117</v>
      </c>
      <c r="BI183">
        <v>268.95999999999998</v>
      </c>
      <c r="BJ183">
        <v>375.6617</v>
      </c>
      <c r="BK183">
        <v>380.69</v>
      </c>
      <c r="BL183">
        <v>268.95999999999998</v>
      </c>
      <c r="BM183">
        <v>380.69</v>
      </c>
      <c r="BN183" t="s">
        <v>876</v>
      </c>
      <c r="BO183">
        <v>-1.0359E-2</v>
      </c>
      <c r="BP183">
        <v>0</v>
      </c>
      <c r="BQ183">
        <v>1126.21</v>
      </c>
      <c r="BR183">
        <v>77</v>
      </c>
      <c r="BS183">
        <v>0.7</v>
      </c>
      <c r="BT183" t="s">
        <v>877</v>
      </c>
      <c r="BU183" t="s">
        <v>877</v>
      </c>
      <c r="BV183" t="s">
        <v>877</v>
      </c>
      <c r="BW183" t="s">
        <v>877</v>
      </c>
      <c r="BX183">
        <v>2064</v>
      </c>
      <c r="BY183">
        <v>305214</v>
      </c>
      <c r="BZ183">
        <v>0</v>
      </c>
      <c r="CA183">
        <v>0</v>
      </c>
      <c r="CB183">
        <v>2000</v>
      </c>
      <c r="CC183">
        <v>754012</v>
      </c>
      <c r="CD183">
        <v>0</v>
      </c>
      <c r="CE183">
        <v>120</v>
      </c>
      <c r="CF183">
        <v>0</v>
      </c>
      <c r="CG183">
        <v>15.01</v>
      </c>
      <c r="CH183">
        <v>255000</v>
      </c>
      <c r="CI183">
        <v>0</v>
      </c>
      <c r="CJ183">
        <v>221.47</v>
      </c>
      <c r="CK183">
        <v>0</v>
      </c>
      <c r="CL183">
        <v>221.47</v>
      </c>
      <c r="CM183">
        <v>0</v>
      </c>
      <c r="CN183" t="s">
        <v>878</v>
      </c>
      <c r="CO183">
        <v>0</v>
      </c>
      <c r="CP183">
        <v>221.47</v>
      </c>
      <c r="CQ183">
        <v>0</v>
      </c>
      <c r="CR183">
        <v>221.47</v>
      </c>
      <c r="CS183">
        <v>52</v>
      </c>
      <c r="CT183">
        <v>24.361699999999999</v>
      </c>
      <c r="CU183">
        <v>10.6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1</v>
      </c>
      <c r="DL183">
        <v>0.25</v>
      </c>
      <c r="DM183">
        <v>0</v>
      </c>
      <c r="DN183">
        <v>0</v>
      </c>
      <c r="DO183">
        <v>29</v>
      </c>
      <c r="DP183">
        <v>0</v>
      </c>
      <c r="DQ183">
        <v>29</v>
      </c>
      <c r="DR183">
        <v>0</v>
      </c>
      <c r="DS183">
        <v>61.27</v>
      </c>
      <c r="DT183">
        <v>0</v>
      </c>
      <c r="DU183">
        <v>61.27</v>
      </c>
      <c r="DV183">
        <v>0</v>
      </c>
      <c r="DW183">
        <v>50.46</v>
      </c>
      <c r="DX183">
        <v>0</v>
      </c>
      <c r="DY183">
        <v>50.46</v>
      </c>
      <c r="DZ183">
        <v>37.338000000000001</v>
      </c>
      <c r="EA183">
        <v>35.2117</v>
      </c>
      <c r="EB183">
        <v>381.24299999999999</v>
      </c>
      <c r="EC183">
        <v>375.6617</v>
      </c>
      <c r="ED183">
        <v>37.338000000000001</v>
      </c>
      <c r="EE183">
        <v>381.24299999999999</v>
      </c>
      <c r="EF183" t="s">
        <v>879</v>
      </c>
      <c r="EG183">
        <v>-2.2617999999999999E-2</v>
      </c>
      <c r="EH183">
        <v>0</v>
      </c>
      <c r="EI183">
        <v>1125.33</v>
      </c>
      <c r="EJ183">
        <v>78</v>
      </c>
      <c r="EK183">
        <v>0.7</v>
      </c>
      <c r="EL183" t="s">
        <v>877</v>
      </c>
      <c r="EM183" t="s">
        <v>877</v>
      </c>
      <c r="EN183" t="s">
        <v>877</v>
      </c>
      <c r="EO183" t="s">
        <v>877</v>
      </c>
      <c r="EP183">
        <v>2064</v>
      </c>
      <c r="EQ183">
        <v>303812</v>
      </c>
      <c r="ER183" s="22">
        <v>8996</v>
      </c>
      <c r="ES183">
        <v>25599</v>
      </c>
      <c r="ET183">
        <v>7102</v>
      </c>
      <c r="EU183">
        <v>200000</v>
      </c>
      <c r="EV183">
        <v>0</v>
      </c>
      <c r="EW183">
        <v>0</v>
      </c>
      <c r="EX183">
        <v>0</v>
      </c>
      <c r="EY183">
        <v>15.01</v>
      </c>
      <c r="EZ183">
        <v>225230</v>
      </c>
      <c r="FA183">
        <v>1</v>
      </c>
      <c r="FB183">
        <v>228.3</v>
      </c>
      <c r="FC183">
        <v>1</v>
      </c>
      <c r="FD183">
        <v>227.3</v>
      </c>
      <c r="FE183">
        <v>0</v>
      </c>
      <c r="FF183" t="s">
        <v>880</v>
      </c>
      <c r="FG183">
        <v>1</v>
      </c>
      <c r="FH183">
        <v>228.3</v>
      </c>
      <c r="FI183">
        <v>1</v>
      </c>
      <c r="FJ183">
        <v>227.3</v>
      </c>
      <c r="FK183">
        <v>53</v>
      </c>
      <c r="FL183">
        <v>25.113</v>
      </c>
      <c r="FM183">
        <v>10.6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2</v>
      </c>
      <c r="GD183">
        <v>0.5</v>
      </c>
      <c r="GE183">
        <v>0.5</v>
      </c>
      <c r="GF183">
        <v>0.125</v>
      </c>
      <c r="GG183">
        <v>20</v>
      </c>
      <c r="GH183">
        <v>0.5</v>
      </c>
      <c r="GI183">
        <v>19.5</v>
      </c>
      <c r="GJ183">
        <v>0</v>
      </c>
      <c r="GK183">
        <v>61.27</v>
      </c>
      <c r="GL183">
        <v>0</v>
      </c>
      <c r="GM183">
        <v>61.27</v>
      </c>
      <c r="GN183">
        <v>0</v>
      </c>
      <c r="GO183">
        <v>50.46</v>
      </c>
      <c r="GP183">
        <v>0</v>
      </c>
      <c r="GQ183">
        <v>50.46</v>
      </c>
      <c r="GR183">
        <v>31.826000000000001</v>
      </c>
      <c r="GS183">
        <v>37.338000000000001</v>
      </c>
      <c r="GT183">
        <v>373.94600000000003</v>
      </c>
      <c r="GU183">
        <v>381.24299999999999</v>
      </c>
      <c r="GV183">
        <v>37.338000000000001</v>
      </c>
      <c r="GW183">
        <v>381.24299999999999</v>
      </c>
      <c r="GX183" t="s">
        <v>881</v>
      </c>
      <c r="GY183">
        <v>-1.0421E-2</v>
      </c>
      <c r="GZ183">
        <v>0</v>
      </c>
      <c r="HA183">
        <v>986.55</v>
      </c>
      <c r="HB183">
        <v>76</v>
      </c>
      <c r="HC183">
        <v>0.7</v>
      </c>
      <c r="HD183" t="s">
        <v>877</v>
      </c>
      <c r="HE183" t="s">
        <v>877</v>
      </c>
      <c r="HF183" t="s">
        <v>877</v>
      </c>
      <c r="HG183" t="s">
        <v>877</v>
      </c>
      <c r="HH183">
        <v>2064</v>
      </c>
      <c r="HI183">
        <v>288753</v>
      </c>
      <c r="HJ183">
        <v>11096</v>
      </c>
      <c r="HK183">
        <v>50826</v>
      </c>
      <c r="HL183">
        <v>3866</v>
      </c>
      <c r="HM183">
        <v>522150</v>
      </c>
      <c r="HN183">
        <v>0</v>
      </c>
      <c r="HO183">
        <v>0</v>
      </c>
      <c r="HP183">
        <v>0</v>
      </c>
      <c r="HQ183">
        <v>14.87</v>
      </c>
      <c r="HR183">
        <v>216121</v>
      </c>
      <c r="HS183">
        <v>0</v>
      </c>
      <c r="HT183">
        <v>221.6</v>
      </c>
      <c r="HU183">
        <v>0</v>
      </c>
      <c r="HV183">
        <v>221.6</v>
      </c>
      <c r="HW183">
        <v>0</v>
      </c>
      <c r="HX183" t="s">
        <v>882</v>
      </c>
      <c r="HY183">
        <v>0</v>
      </c>
      <c r="HZ183">
        <v>221.6</v>
      </c>
      <c r="IA183">
        <v>0</v>
      </c>
      <c r="IB183">
        <v>221.6</v>
      </c>
      <c r="IC183">
        <v>43</v>
      </c>
      <c r="ID183">
        <v>24.376000000000001</v>
      </c>
      <c r="IE183">
        <v>7.2</v>
      </c>
      <c r="IF183">
        <v>0</v>
      </c>
      <c r="IG183">
        <v>0</v>
      </c>
      <c r="IH183">
        <v>0</v>
      </c>
      <c r="II183">
        <v>0</v>
      </c>
      <c r="IJ183">
        <v>0</v>
      </c>
      <c r="IK183">
        <v>0</v>
      </c>
      <c r="IL183">
        <v>0</v>
      </c>
      <c r="IM183">
        <v>0</v>
      </c>
      <c r="IN183">
        <v>0</v>
      </c>
      <c r="IO183">
        <v>0</v>
      </c>
      <c r="IP183">
        <v>0</v>
      </c>
      <c r="IQ183">
        <v>0</v>
      </c>
      <c r="IR183">
        <v>0</v>
      </c>
      <c r="IS183">
        <v>0</v>
      </c>
      <c r="IT183">
        <v>0</v>
      </c>
      <c r="IU183">
        <v>1</v>
      </c>
      <c r="IV183">
        <v>0.25</v>
      </c>
      <c r="IW183">
        <v>0</v>
      </c>
      <c r="IX183">
        <v>0</v>
      </c>
      <c r="IY183">
        <v>28</v>
      </c>
      <c r="IZ183">
        <v>0</v>
      </c>
      <c r="JA183">
        <v>28</v>
      </c>
      <c r="JB183">
        <v>0</v>
      </c>
      <c r="JC183">
        <v>63.06</v>
      </c>
      <c r="JD183">
        <v>0</v>
      </c>
      <c r="JE183">
        <v>63.06</v>
      </c>
      <c r="JF183">
        <v>0</v>
      </c>
      <c r="JG183">
        <v>50.46</v>
      </c>
      <c r="JH183">
        <v>0</v>
      </c>
      <c r="JI183">
        <v>50.46</v>
      </c>
      <c r="JJ183">
        <v>31.826000000000001</v>
      </c>
      <c r="JK183">
        <v>373.94600000000003</v>
      </c>
      <c r="JL183" t="s">
        <v>883</v>
      </c>
      <c r="JM183">
        <v>-4.522E-3</v>
      </c>
      <c r="JN183">
        <v>0</v>
      </c>
      <c r="JO183">
        <v>975.28</v>
      </c>
      <c r="JP183">
        <v>76</v>
      </c>
      <c r="JQ183">
        <v>0.7</v>
      </c>
      <c r="JR183">
        <v>43954.6104003125</v>
      </c>
      <c r="JS183">
        <v>1</v>
      </c>
      <c r="JT183">
        <v>2</v>
      </c>
    </row>
    <row r="184" spans="1:280" x14ac:dyDescent="0.25">
      <c r="A184">
        <v>3401</v>
      </c>
      <c r="B184">
        <v>2095</v>
      </c>
      <c r="D184" t="s">
        <v>262</v>
      </c>
      <c r="E184" t="s">
        <v>291</v>
      </c>
      <c r="F184" t="s">
        <v>954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T184">
        <v>0</v>
      </c>
      <c r="U184">
        <v>0</v>
      </c>
      <c r="V184" t="s">
        <v>875</v>
      </c>
      <c r="W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G184">
        <v>0</v>
      </c>
      <c r="AH184">
        <v>0</v>
      </c>
      <c r="AI184">
        <v>0</v>
      </c>
      <c r="AJ184">
        <v>0</v>
      </c>
      <c r="AL184">
        <v>0</v>
      </c>
      <c r="AM184">
        <v>0</v>
      </c>
      <c r="AN184">
        <v>0</v>
      </c>
      <c r="AO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X184">
        <v>0</v>
      </c>
      <c r="AY184">
        <v>0</v>
      </c>
      <c r="AZ184">
        <v>61.27</v>
      </c>
      <c r="BB184">
        <v>61.27</v>
      </c>
      <c r="BC184">
        <v>0</v>
      </c>
      <c r="BD184">
        <v>50.46</v>
      </c>
      <c r="BF184">
        <v>50.46</v>
      </c>
      <c r="BG184">
        <v>0</v>
      </c>
      <c r="BH184">
        <v>340.45</v>
      </c>
      <c r="BI184">
        <v>111.73</v>
      </c>
      <c r="BL184">
        <v>340.45</v>
      </c>
      <c r="BN184" t="s">
        <v>876</v>
      </c>
      <c r="BO184">
        <v>0</v>
      </c>
      <c r="BP184">
        <v>0</v>
      </c>
      <c r="BQ184">
        <v>0</v>
      </c>
      <c r="BR184">
        <v>0</v>
      </c>
      <c r="BS184">
        <v>0</v>
      </c>
      <c r="BT184" t="s">
        <v>877</v>
      </c>
      <c r="BU184" t="s">
        <v>877</v>
      </c>
      <c r="BV184" t="s">
        <v>877</v>
      </c>
      <c r="BW184" t="s">
        <v>877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221.47</v>
      </c>
      <c r="CK184">
        <v>221.47</v>
      </c>
      <c r="CL184">
        <v>0</v>
      </c>
      <c r="CM184">
        <v>0</v>
      </c>
      <c r="CN184" t="s">
        <v>878</v>
      </c>
      <c r="CO184">
        <v>221.47</v>
      </c>
      <c r="CQ184">
        <v>221.47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Y184">
        <v>0</v>
      </c>
      <c r="CZ184">
        <v>0</v>
      </c>
      <c r="DA184">
        <v>0</v>
      </c>
      <c r="DB184">
        <v>0</v>
      </c>
      <c r="DD184">
        <v>0</v>
      </c>
      <c r="DE184">
        <v>0</v>
      </c>
      <c r="DF184">
        <v>0</v>
      </c>
      <c r="DG184">
        <v>0</v>
      </c>
      <c r="DI184">
        <v>0</v>
      </c>
      <c r="DJ184">
        <v>0</v>
      </c>
      <c r="DK184">
        <v>0</v>
      </c>
      <c r="DL184">
        <v>0</v>
      </c>
      <c r="DM184">
        <v>29</v>
      </c>
      <c r="DN184">
        <v>7.25</v>
      </c>
      <c r="DP184">
        <v>29</v>
      </c>
      <c r="DQ184">
        <v>0</v>
      </c>
      <c r="DR184">
        <v>61.27</v>
      </c>
      <c r="DT184">
        <v>61.27</v>
      </c>
      <c r="DU184">
        <v>0</v>
      </c>
      <c r="DV184">
        <v>50.46</v>
      </c>
      <c r="DX184">
        <v>50.46</v>
      </c>
      <c r="DY184">
        <v>0</v>
      </c>
      <c r="DZ184">
        <v>343.90499999999997</v>
      </c>
      <c r="EA184">
        <v>340.45</v>
      </c>
      <c r="ED184">
        <v>343.90499999999997</v>
      </c>
      <c r="EF184" t="s">
        <v>879</v>
      </c>
      <c r="EG184">
        <v>-2.2617999999999999E-2</v>
      </c>
      <c r="EH184">
        <v>0</v>
      </c>
      <c r="EI184">
        <v>0</v>
      </c>
      <c r="EJ184">
        <v>0</v>
      </c>
      <c r="EK184">
        <v>0</v>
      </c>
      <c r="EL184" t="s">
        <v>877</v>
      </c>
      <c r="EM184" t="s">
        <v>877</v>
      </c>
      <c r="EN184" t="s">
        <v>877</v>
      </c>
      <c r="EO184" t="s">
        <v>877</v>
      </c>
      <c r="EQ184">
        <v>0</v>
      </c>
      <c r="ER184" s="22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227.3</v>
      </c>
      <c r="FC184">
        <v>227.3</v>
      </c>
      <c r="FD184">
        <v>0</v>
      </c>
      <c r="FE184">
        <v>0</v>
      </c>
      <c r="FF184" t="s">
        <v>880</v>
      </c>
      <c r="FG184">
        <v>227.3</v>
      </c>
      <c r="FI184">
        <v>227.3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Q184">
        <v>0</v>
      </c>
      <c r="FR184">
        <v>0</v>
      </c>
      <c r="FS184">
        <v>0</v>
      </c>
      <c r="FT184">
        <v>0</v>
      </c>
      <c r="FV184">
        <v>0</v>
      </c>
      <c r="FW184">
        <v>0</v>
      </c>
      <c r="FX184">
        <v>0</v>
      </c>
      <c r="FY184">
        <v>0</v>
      </c>
      <c r="GA184">
        <v>0</v>
      </c>
      <c r="GB184">
        <v>0</v>
      </c>
      <c r="GC184">
        <v>0</v>
      </c>
      <c r="GD184">
        <v>0</v>
      </c>
      <c r="GE184">
        <v>19.5</v>
      </c>
      <c r="GF184">
        <v>4.875</v>
      </c>
      <c r="GH184">
        <v>19.5</v>
      </c>
      <c r="GI184">
        <v>0</v>
      </c>
      <c r="GJ184">
        <v>61.27</v>
      </c>
      <c r="GL184">
        <v>61.27</v>
      </c>
      <c r="GM184">
        <v>0</v>
      </c>
      <c r="GN184">
        <v>50.46</v>
      </c>
      <c r="GP184">
        <v>50.46</v>
      </c>
      <c r="GQ184">
        <v>0</v>
      </c>
      <c r="GR184">
        <v>342.12</v>
      </c>
      <c r="GS184">
        <v>343.90499999999997</v>
      </c>
      <c r="GV184">
        <v>343.90499999999997</v>
      </c>
      <c r="GX184" t="s">
        <v>881</v>
      </c>
      <c r="GY184">
        <v>0</v>
      </c>
      <c r="GZ184">
        <v>0</v>
      </c>
      <c r="HA184">
        <v>0</v>
      </c>
      <c r="HB184">
        <v>0</v>
      </c>
      <c r="HC184">
        <v>0</v>
      </c>
      <c r="HD184" t="s">
        <v>877</v>
      </c>
      <c r="HE184" t="s">
        <v>877</v>
      </c>
      <c r="HF184" t="s">
        <v>877</v>
      </c>
      <c r="HG184" t="s">
        <v>877</v>
      </c>
      <c r="HI184">
        <v>0</v>
      </c>
      <c r="HJ184">
        <v>0</v>
      </c>
      <c r="HK184">
        <v>0</v>
      </c>
      <c r="HL184">
        <v>0</v>
      </c>
      <c r="HM184">
        <v>0</v>
      </c>
      <c r="HN184">
        <v>0</v>
      </c>
      <c r="HO184">
        <v>0</v>
      </c>
      <c r="HP184">
        <v>0</v>
      </c>
      <c r="HQ184">
        <v>0</v>
      </c>
      <c r="HR184">
        <v>0</v>
      </c>
      <c r="HS184">
        <v>221.6</v>
      </c>
      <c r="HU184">
        <v>221.6</v>
      </c>
      <c r="HV184">
        <v>0</v>
      </c>
      <c r="HW184">
        <v>0</v>
      </c>
      <c r="HX184" t="s">
        <v>882</v>
      </c>
      <c r="HY184">
        <v>221.6</v>
      </c>
      <c r="IA184">
        <v>221.6</v>
      </c>
      <c r="IB184">
        <v>0</v>
      </c>
      <c r="IC184">
        <v>0</v>
      </c>
      <c r="ID184">
        <v>0</v>
      </c>
      <c r="IE184">
        <v>0</v>
      </c>
      <c r="IF184">
        <v>0</v>
      </c>
      <c r="IG184">
        <v>0</v>
      </c>
      <c r="II184">
        <v>0</v>
      </c>
      <c r="IJ184">
        <v>0</v>
      </c>
      <c r="IK184">
        <v>0</v>
      </c>
      <c r="IL184">
        <v>0</v>
      </c>
      <c r="IN184">
        <v>0</v>
      </c>
      <c r="IO184">
        <v>0</v>
      </c>
      <c r="IP184">
        <v>0</v>
      </c>
      <c r="IQ184">
        <v>0</v>
      </c>
      <c r="IS184">
        <v>0</v>
      </c>
      <c r="IT184">
        <v>0</v>
      </c>
      <c r="IU184">
        <v>0</v>
      </c>
      <c r="IV184">
        <v>0</v>
      </c>
      <c r="IW184">
        <v>28</v>
      </c>
      <c r="IX184">
        <v>7</v>
      </c>
      <c r="IZ184">
        <v>28</v>
      </c>
      <c r="JA184">
        <v>0</v>
      </c>
      <c r="JB184">
        <v>63.06</v>
      </c>
      <c r="JD184">
        <v>63.06</v>
      </c>
      <c r="JE184">
        <v>0</v>
      </c>
      <c r="JF184">
        <v>50.46</v>
      </c>
      <c r="JH184">
        <v>50.46</v>
      </c>
      <c r="JI184">
        <v>0</v>
      </c>
      <c r="JJ184">
        <v>342.12</v>
      </c>
      <c r="JL184" t="s">
        <v>883</v>
      </c>
      <c r="JM184">
        <v>0</v>
      </c>
      <c r="JN184">
        <v>0</v>
      </c>
      <c r="JO184">
        <v>0</v>
      </c>
      <c r="JP184">
        <v>0</v>
      </c>
      <c r="JQ184">
        <v>0</v>
      </c>
      <c r="JR184">
        <v>43954.6104003125</v>
      </c>
      <c r="JS184">
        <v>1</v>
      </c>
      <c r="JT184">
        <v>3</v>
      </c>
    </row>
    <row r="185" spans="1:280" x14ac:dyDescent="0.25">
      <c r="A185">
        <v>2096</v>
      </c>
      <c r="B185">
        <v>2096</v>
      </c>
      <c r="C185" t="s">
        <v>292</v>
      </c>
      <c r="D185" t="s">
        <v>262</v>
      </c>
      <c r="E185" t="s">
        <v>293</v>
      </c>
      <c r="G185">
        <v>2064</v>
      </c>
      <c r="H185">
        <v>7305248</v>
      </c>
      <c r="I185">
        <v>0</v>
      </c>
      <c r="J185">
        <v>0</v>
      </c>
      <c r="K185">
        <v>20000</v>
      </c>
      <c r="L185">
        <v>0</v>
      </c>
      <c r="M185">
        <v>0</v>
      </c>
      <c r="N185">
        <v>3500</v>
      </c>
      <c r="O185">
        <v>0</v>
      </c>
      <c r="P185">
        <v>10.83</v>
      </c>
      <c r="Q185">
        <v>807739</v>
      </c>
      <c r="R185">
        <v>1332</v>
      </c>
      <c r="S185">
        <v>1332</v>
      </c>
      <c r="T185">
        <v>1332</v>
      </c>
      <c r="U185">
        <v>0</v>
      </c>
      <c r="V185" t="s">
        <v>875</v>
      </c>
      <c r="W185">
        <v>1332</v>
      </c>
      <c r="X185">
        <v>1332</v>
      </c>
      <c r="Y185">
        <v>1332</v>
      </c>
      <c r="Z185">
        <v>0</v>
      </c>
      <c r="AA185">
        <v>200</v>
      </c>
      <c r="AB185">
        <v>146.52000000000001</v>
      </c>
      <c r="AC185">
        <v>8.5</v>
      </c>
      <c r="AD185">
        <v>21</v>
      </c>
      <c r="AE185">
        <v>10.5</v>
      </c>
      <c r="AF185">
        <v>21</v>
      </c>
      <c r="AG185">
        <v>21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21</v>
      </c>
      <c r="AT185">
        <v>5.25</v>
      </c>
      <c r="AU185">
        <v>505.68</v>
      </c>
      <c r="AV185">
        <v>126.42</v>
      </c>
      <c r="AW185">
        <v>505.68</v>
      </c>
      <c r="AX185">
        <v>505.68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1634.2706000000001</v>
      </c>
      <c r="BI185">
        <v>1630.19</v>
      </c>
      <c r="BJ185">
        <v>1634.2706000000001</v>
      </c>
      <c r="BK185">
        <v>1630.19</v>
      </c>
      <c r="BL185">
        <v>1634.2706000000001</v>
      </c>
      <c r="BM185">
        <v>1634.2706000000001</v>
      </c>
      <c r="BN185" t="s">
        <v>876</v>
      </c>
      <c r="BO185">
        <v>-1.0647999999999999E-2</v>
      </c>
      <c r="BP185">
        <v>0</v>
      </c>
      <c r="BQ185">
        <v>606.41</v>
      </c>
      <c r="BR185">
        <v>42</v>
      </c>
      <c r="BS185">
        <v>0.7</v>
      </c>
      <c r="BT185" t="s">
        <v>877</v>
      </c>
      <c r="BU185" t="s">
        <v>877</v>
      </c>
      <c r="BV185" t="s">
        <v>877</v>
      </c>
      <c r="BW185" t="s">
        <v>877</v>
      </c>
      <c r="BX185">
        <v>2064</v>
      </c>
      <c r="BY185">
        <v>7127072</v>
      </c>
      <c r="BZ185">
        <v>0</v>
      </c>
      <c r="CA185">
        <v>0</v>
      </c>
      <c r="CB185">
        <v>20000</v>
      </c>
      <c r="CC185">
        <v>0</v>
      </c>
      <c r="CD185">
        <v>0</v>
      </c>
      <c r="CE185">
        <v>3500</v>
      </c>
      <c r="CF185">
        <v>0</v>
      </c>
      <c r="CG185">
        <v>10.83</v>
      </c>
      <c r="CH185">
        <v>776672</v>
      </c>
      <c r="CI185">
        <v>1337.46</v>
      </c>
      <c r="CJ185">
        <v>1337.46</v>
      </c>
      <c r="CK185">
        <v>1337.46</v>
      </c>
      <c r="CL185">
        <v>0</v>
      </c>
      <c r="CM185">
        <v>0</v>
      </c>
      <c r="CN185" t="s">
        <v>878</v>
      </c>
      <c r="CO185">
        <v>1337.46</v>
      </c>
      <c r="CP185">
        <v>1337.46</v>
      </c>
      <c r="CQ185">
        <v>1337.46</v>
      </c>
      <c r="CR185">
        <v>0</v>
      </c>
      <c r="CS185">
        <v>199</v>
      </c>
      <c r="CT185">
        <v>147.1206</v>
      </c>
      <c r="CU185">
        <v>8.5</v>
      </c>
      <c r="CV185">
        <v>18</v>
      </c>
      <c r="CW185">
        <v>9</v>
      </c>
      <c r="CX185">
        <v>18</v>
      </c>
      <c r="CY185">
        <v>18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21</v>
      </c>
      <c r="DL185">
        <v>5.25</v>
      </c>
      <c r="DM185">
        <v>507.76</v>
      </c>
      <c r="DN185">
        <v>126.94</v>
      </c>
      <c r="DO185">
        <v>507.76</v>
      </c>
      <c r="DP185">
        <v>507.76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1590.9844000000001</v>
      </c>
      <c r="EA185">
        <v>1634.2706000000001</v>
      </c>
      <c r="EB185">
        <v>1590.9844000000001</v>
      </c>
      <c r="EC185">
        <v>1634.2706000000001</v>
      </c>
      <c r="ED185">
        <v>1634.2706000000001</v>
      </c>
      <c r="EE185">
        <v>1634.2706000000001</v>
      </c>
      <c r="EF185" t="s">
        <v>879</v>
      </c>
      <c r="EG185">
        <v>-1.5831000000000001E-2</v>
      </c>
      <c r="EH185">
        <v>0</v>
      </c>
      <c r="EI185">
        <v>571.52</v>
      </c>
      <c r="EJ185">
        <v>40</v>
      </c>
      <c r="EK185">
        <v>0.7</v>
      </c>
      <c r="EL185" t="s">
        <v>877</v>
      </c>
      <c r="EM185" t="s">
        <v>877</v>
      </c>
      <c r="EN185" t="s">
        <v>877</v>
      </c>
      <c r="EO185" t="s">
        <v>877</v>
      </c>
      <c r="EP185">
        <v>2064</v>
      </c>
      <c r="EQ185">
        <v>7347813</v>
      </c>
      <c r="ER185" s="22">
        <v>53900</v>
      </c>
      <c r="ES185">
        <v>153567</v>
      </c>
      <c r="ET185">
        <v>42551</v>
      </c>
      <c r="EU185">
        <v>0</v>
      </c>
      <c r="EV185">
        <v>0</v>
      </c>
      <c r="EW185">
        <v>0</v>
      </c>
      <c r="EX185">
        <v>0</v>
      </c>
      <c r="EY185">
        <v>10.83</v>
      </c>
      <c r="EZ185">
        <v>969976</v>
      </c>
      <c r="FA185">
        <v>1314.79</v>
      </c>
      <c r="FB185">
        <v>1314.79</v>
      </c>
      <c r="FC185">
        <v>1314.79</v>
      </c>
      <c r="FD185">
        <v>0</v>
      </c>
      <c r="FE185">
        <v>0</v>
      </c>
      <c r="FF185" t="s">
        <v>880</v>
      </c>
      <c r="FG185">
        <v>1314.79</v>
      </c>
      <c r="FH185">
        <v>1314.79</v>
      </c>
      <c r="FI185">
        <v>1314.79</v>
      </c>
      <c r="FJ185">
        <v>0</v>
      </c>
      <c r="FK185">
        <v>188</v>
      </c>
      <c r="FL185">
        <v>144.62690000000001</v>
      </c>
      <c r="FM185">
        <v>8.5</v>
      </c>
      <c r="FN185">
        <v>29.87</v>
      </c>
      <c r="FO185">
        <v>14.935</v>
      </c>
      <c r="FP185">
        <v>29.87</v>
      </c>
      <c r="FQ185">
        <v>29.87</v>
      </c>
      <c r="FR185">
        <v>0</v>
      </c>
      <c r="FS185">
        <v>0.46</v>
      </c>
      <c r="FT185">
        <v>0.46</v>
      </c>
      <c r="FU185">
        <v>0.46</v>
      </c>
      <c r="FV185">
        <v>0.46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21</v>
      </c>
      <c r="GD185">
        <v>5.25</v>
      </c>
      <c r="GE185">
        <v>409.69</v>
      </c>
      <c r="GF185">
        <v>102.4225</v>
      </c>
      <c r="GG185">
        <v>409.69</v>
      </c>
      <c r="GH185">
        <v>409.69</v>
      </c>
      <c r="GI185">
        <v>0</v>
      </c>
      <c r="GJ185">
        <v>0</v>
      </c>
      <c r="GK185">
        <v>0</v>
      </c>
      <c r="GL185">
        <v>0</v>
      </c>
      <c r="GM185">
        <v>0</v>
      </c>
      <c r="GN185">
        <v>0</v>
      </c>
      <c r="GO185">
        <v>0</v>
      </c>
      <c r="GP185">
        <v>0</v>
      </c>
      <c r="GQ185">
        <v>0</v>
      </c>
      <c r="GR185">
        <v>1605.9613999999999</v>
      </c>
      <c r="GS185">
        <v>1590.9844000000001</v>
      </c>
      <c r="GT185">
        <v>1605.9613999999999</v>
      </c>
      <c r="GU185">
        <v>1590.9844000000001</v>
      </c>
      <c r="GV185">
        <v>1605.9613999999999</v>
      </c>
      <c r="GW185">
        <v>1605.9613999999999</v>
      </c>
      <c r="GX185" t="s">
        <v>881</v>
      </c>
      <c r="GY185">
        <v>-8.2059999999999998E-3</v>
      </c>
      <c r="GZ185">
        <v>0</v>
      </c>
      <c r="HA185">
        <v>737.74</v>
      </c>
      <c r="HB185">
        <v>60</v>
      </c>
      <c r="HC185">
        <v>0.7</v>
      </c>
      <c r="HD185" t="s">
        <v>877</v>
      </c>
      <c r="HE185" t="s">
        <v>877</v>
      </c>
      <c r="HF185" t="s">
        <v>877</v>
      </c>
      <c r="HG185" t="s">
        <v>877</v>
      </c>
      <c r="HH185">
        <v>2064</v>
      </c>
      <c r="HI185">
        <v>6946039</v>
      </c>
      <c r="HJ185">
        <v>60450</v>
      </c>
      <c r="HK185">
        <v>168010</v>
      </c>
      <c r="HL185">
        <v>21062</v>
      </c>
      <c r="HM185">
        <v>0</v>
      </c>
      <c r="HN185">
        <v>0</v>
      </c>
      <c r="HO185">
        <v>0</v>
      </c>
      <c r="HP185">
        <v>0</v>
      </c>
      <c r="HQ185">
        <v>12.96</v>
      </c>
      <c r="HR185">
        <v>848363</v>
      </c>
      <c r="HS185">
        <v>1327.74</v>
      </c>
      <c r="HT185">
        <v>1327.74</v>
      </c>
      <c r="HU185">
        <v>1327.74</v>
      </c>
      <c r="HV185">
        <v>0</v>
      </c>
      <c r="HW185">
        <v>0</v>
      </c>
      <c r="HX185" t="s">
        <v>882</v>
      </c>
      <c r="HY185">
        <v>1327.74</v>
      </c>
      <c r="HZ185">
        <v>1327.74</v>
      </c>
      <c r="IA185">
        <v>1327.74</v>
      </c>
      <c r="IB185">
        <v>0</v>
      </c>
      <c r="IC185">
        <v>188</v>
      </c>
      <c r="ID185">
        <v>146.0514</v>
      </c>
      <c r="IE185">
        <v>8</v>
      </c>
      <c r="IF185">
        <v>30.46</v>
      </c>
      <c r="IG185">
        <v>15.23</v>
      </c>
      <c r="IH185">
        <v>30.46</v>
      </c>
      <c r="II185">
        <v>30.46</v>
      </c>
      <c r="IJ185">
        <v>0</v>
      </c>
      <c r="IK185">
        <v>0</v>
      </c>
      <c r="IL185">
        <v>0</v>
      </c>
      <c r="IM185">
        <v>0</v>
      </c>
      <c r="IN185">
        <v>0</v>
      </c>
      <c r="IO185">
        <v>0</v>
      </c>
      <c r="IP185">
        <v>0</v>
      </c>
      <c r="IQ185">
        <v>0</v>
      </c>
      <c r="IR185">
        <v>0</v>
      </c>
      <c r="IS185">
        <v>0</v>
      </c>
      <c r="IT185">
        <v>0</v>
      </c>
      <c r="IU185">
        <v>19</v>
      </c>
      <c r="IV185">
        <v>4.75</v>
      </c>
      <c r="IW185">
        <v>416.76</v>
      </c>
      <c r="IX185">
        <v>104.19</v>
      </c>
      <c r="IY185">
        <v>416.76</v>
      </c>
      <c r="IZ185">
        <v>416.76</v>
      </c>
      <c r="JA185">
        <v>0</v>
      </c>
      <c r="JB185">
        <v>0</v>
      </c>
      <c r="JC185">
        <v>0</v>
      </c>
      <c r="JD185">
        <v>0</v>
      </c>
      <c r="JE185">
        <v>0</v>
      </c>
      <c r="JF185">
        <v>0</v>
      </c>
      <c r="JG185">
        <v>0</v>
      </c>
      <c r="JH185">
        <v>0</v>
      </c>
      <c r="JI185">
        <v>0</v>
      </c>
      <c r="JJ185">
        <v>1605.9613999999999</v>
      </c>
      <c r="JK185">
        <v>1605.9613999999999</v>
      </c>
      <c r="JL185" t="s">
        <v>883</v>
      </c>
      <c r="JM185">
        <v>-1.0643E-2</v>
      </c>
      <c r="JN185">
        <v>0</v>
      </c>
      <c r="JO185">
        <v>638.95000000000005</v>
      </c>
      <c r="JP185">
        <v>49</v>
      </c>
      <c r="JQ185">
        <v>0.7</v>
      </c>
      <c r="JR185">
        <v>43954.6104003125</v>
      </c>
      <c r="JS185">
        <v>1</v>
      </c>
      <c r="JT185">
        <v>2</v>
      </c>
    </row>
    <row r="186" spans="1:280" x14ac:dyDescent="0.25">
      <c r="A186">
        <v>2097</v>
      </c>
      <c r="B186">
        <v>2097</v>
      </c>
      <c r="C186" t="s">
        <v>294</v>
      </c>
      <c r="D186" t="s">
        <v>295</v>
      </c>
      <c r="E186" t="s">
        <v>296</v>
      </c>
      <c r="G186">
        <v>2098</v>
      </c>
      <c r="H186">
        <v>38836087</v>
      </c>
      <c r="I186">
        <v>0</v>
      </c>
      <c r="J186">
        <v>0</v>
      </c>
      <c r="K186">
        <v>300000</v>
      </c>
      <c r="L186">
        <v>500000</v>
      </c>
      <c r="M186">
        <v>0</v>
      </c>
      <c r="N186">
        <v>0</v>
      </c>
      <c r="O186">
        <v>0</v>
      </c>
      <c r="P186">
        <v>10.06</v>
      </c>
      <c r="Q186">
        <v>5005123</v>
      </c>
      <c r="R186">
        <v>5528</v>
      </c>
      <c r="S186">
        <v>5528</v>
      </c>
      <c r="T186">
        <v>5528</v>
      </c>
      <c r="U186">
        <v>0</v>
      </c>
      <c r="V186" t="s">
        <v>875</v>
      </c>
      <c r="W186">
        <v>5528</v>
      </c>
      <c r="X186">
        <v>5528</v>
      </c>
      <c r="Y186">
        <v>5528</v>
      </c>
      <c r="Z186">
        <v>0</v>
      </c>
      <c r="AA186">
        <v>858</v>
      </c>
      <c r="AB186">
        <v>608.08000000000004</v>
      </c>
      <c r="AC186">
        <v>57.1</v>
      </c>
      <c r="AD186">
        <v>350</v>
      </c>
      <c r="AE186">
        <v>175</v>
      </c>
      <c r="AF186">
        <v>350</v>
      </c>
      <c r="AG186">
        <v>350</v>
      </c>
      <c r="AH186">
        <v>0</v>
      </c>
      <c r="AI186">
        <v>10</v>
      </c>
      <c r="AJ186">
        <v>10</v>
      </c>
      <c r="AK186">
        <v>10</v>
      </c>
      <c r="AL186">
        <v>10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71</v>
      </c>
      <c r="AT186">
        <v>17.75</v>
      </c>
      <c r="AU186">
        <v>1029.47</v>
      </c>
      <c r="AV186">
        <v>257.36750000000001</v>
      </c>
      <c r="AW186">
        <v>1029.47</v>
      </c>
      <c r="AX186">
        <v>1029.47</v>
      </c>
      <c r="AY186">
        <v>0</v>
      </c>
      <c r="AZ186">
        <v>0</v>
      </c>
      <c r="BA186">
        <v>131.79</v>
      </c>
      <c r="BB186">
        <v>0</v>
      </c>
      <c r="BC186">
        <v>131.79</v>
      </c>
      <c r="BD186">
        <v>176.75</v>
      </c>
      <c r="BE186">
        <v>227.21</v>
      </c>
      <c r="BF186">
        <v>176.75</v>
      </c>
      <c r="BG186">
        <v>50.46</v>
      </c>
      <c r="BH186">
        <v>6334.0834000000004</v>
      </c>
      <c r="BI186">
        <v>6830.0474999999997</v>
      </c>
      <c r="BJ186">
        <v>7033.0284000000001</v>
      </c>
      <c r="BK186">
        <v>7012.2974999999997</v>
      </c>
      <c r="BL186">
        <v>6830.0474999999997</v>
      </c>
      <c r="BM186">
        <v>7033.0284000000001</v>
      </c>
      <c r="BN186" t="s">
        <v>876</v>
      </c>
      <c r="BO186">
        <v>-4.7460000000000002E-3</v>
      </c>
      <c r="BP186">
        <v>0</v>
      </c>
      <c r="BQ186">
        <v>905.41</v>
      </c>
      <c r="BR186">
        <v>71</v>
      </c>
      <c r="BS186">
        <v>0.7</v>
      </c>
      <c r="BT186" t="s">
        <v>877</v>
      </c>
      <c r="BU186" t="s">
        <v>877</v>
      </c>
      <c r="BV186" t="s">
        <v>877</v>
      </c>
      <c r="BW186" t="s">
        <v>877</v>
      </c>
      <c r="BX186">
        <v>2098</v>
      </c>
      <c r="BY186">
        <v>37704939</v>
      </c>
      <c r="BZ186">
        <v>0</v>
      </c>
      <c r="CA186">
        <v>0</v>
      </c>
      <c r="CB186">
        <v>300000</v>
      </c>
      <c r="CC186">
        <v>500000</v>
      </c>
      <c r="CD186">
        <v>0</v>
      </c>
      <c r="CE186">
        <v>0</v>
      </c>
      <c r="CF186">
        <v>0</v>
      </c>
      <c r="CG186">
        <v>10.06</v>
      </c>
      <c r="CH186">
        <v>4808944</v>
      </c>
      <c r="CI186">
        <v>5043.6099999999997</v>
      </c>
      <c r="CJ186">
        <v>5536.19</v>
      </c>
      <c r="CK186">
        <v>5043.6099999999997</v>
      </c>
      <c r="CL186">
        <v>492.58</v>
      </c>
      <c r="CM186">
        <v>0</v>
      </c>
      <c r="CN186" t="s">
        <v>878</v>
      </c>
      <c r="CO186">
        <v>5043.6099999999997</v>
      </c>
      <c r="CP186">
        <v>5536.19</v>
      </c>
      <c r="CQ186">
        <v>5043.6099999999997</v>
      </c>
      <c r="CR186">
        <v>492.58</v>
      </c>
      <c r="CS186">
        <v>847</v>
      </c>
      <c r="CT186">
        <v>608.98090000000002</v>
      </c>
      <c r="CU186">
        <v>57.1</v>
      </c>
      <c r="CV186">
        <v>387.6</v>
      </c>
      <c r="CW186">
        <v>193.8</v>
      </c>
      <c r="CX186">
        <v>389.6</v>
      </c>
      <c r="CY186">
        <v>387.6</v>
      </c>
      <c r="CZ186">
        <v>2</v>
      </c>
      <c r="DA186">
        <v>1.46</v>
      </c>
      <c r="DB186">
        <v>1.46</v>
      </c>
      <c r="DC186">
        <v>1.46</v>
      </c>
      <c r="DD186">
        <v>1.46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71</v>
      </c>
      <c r="DL186">
        <v>17.75</v>
      </c>
      <c r="DM186">
        <v>938.53</v>
      </c>
      <c r="DN186">
        <v>234.63249999999999</v>
      </c>
      <c r="DO186">
        <v>1030.99</v>
      </c>
      <c r="DP186">
        <v>938.53</v>
      </c>
      <c r="DQ186">
        <v>92.46</v>
      </c>
      <c r="DR186">
        <v>0</v>
      </c>
      <c r="DS186">
        <v>131.79</v>
      </c>
      <c r="DT186">
        <v>0</v>
      </c>
      <c r="DU186">
        <v>131.79</v>
      </c>
      <c r="DV186">
        <v>176.75</v>
      </c>
      <c r="DW186">
        <v>227.21</v>
      </c>
      <c r="DX186">
        <v>176.75</v>
      </c>
      <c r="DY186">
        <v>50.46</v>
      </c>
      <c r="DZ186">
        <v>6348.1192000000001</v>
      </c>
      <c r="EA186">
        <v>6334.0834000000004</v>
      </c>
      <c r="EB186">
        <v>7003.3742000000002</v>
      </c>
      <c r="EC186">
        <v>7033.0284000000001</v>
      </c>
      <c r="ED186">
        <v>6348.1192000000001</v>
      </c>
      <c r="EE186">
        <v>7033.0284000000001</v>
      </c>
      <c r="EF186" t="s">
        <v>879</v>
      </c>
      <c r="EG186">
        <v>-7.8910000000000004E-3</v>
      </c>
      <c r="EH186">
        <v>0</v>
      </c>
      <c r="EI186">
        <v>861.78</v>
      </c>
      <c r="EJ186">
        <v>71</v>
      </c>
      <c r="EK186">
        <v>0.7</v>
      </c>
      <c r="EL186" t="s">
        <v>877</v>
      </c>
      <c r="EM186" t="s">
        <v>877</v>
      </c>
      <c r="EN186" t="s">
        <v>877</v>
      </c>
      <c r="EO186" t="s">
        <v>877</v>
      </c>
      <c r="EP186">
        <v>2098</v>
      </c>
      <c r="EQ186">
        <v>36396448</v>
      </c>
      <c r="ER186" s="22">
        <v>304805</v>
      </c>
      <c r="ES186">
        <v>498165</v>
      </c>
      <c r="ET186">
        <v>347500</v>
      </c>
      <c r="EU186">
        <v>586413</v>
      </c>
      <c r="EV186">
        <v>0</v>
      </c>
      <c r="EW186">
        <v>0</v>
      </c>
      <c r="EX186">
        <v>0</v>
      </c>
      <c r="EY186">
        <v>10.06</v>
      </c>
      <c r="EZ186">
        <v>3615106</v>
      </c>
      <c r="FA186">
        <v>5032.2</v>
      </c>
      <c r="FB186">
        <v>5479.47</v>
      </c>
      <c r="FC186">
        <v>5032.2</v>
      </c>
      <c r="FD186">
        <v>447.27</v>
      </c>
      <c r="FE186">
        <v>74.8</v>
      </c>
      <c r="FF186" t="s">
        <v>880</v>
      </c>
      <c r="FG186">
        <v>5032.2</v>
      </c>
      <c r="FH186">
        <v>5479.47</v>
      </c>
      <c r="FI186">
        <v>5032.2</v>
      </c>
      <c r="FJ186">
        <v>447.27</v>
      </c>
      <c r="FK186">
        <v>811</v>
      </c>
      <c r="FL186">
        <v>602.74170000000004</v>
      </c>
      <c r="FM186">
        <v>57.1</v>
      </c>
      <c r="FN186">
        <v>366.51</v>
      </c>
      <c r="FO186">
        <v>183.255</v>
      </c>
      <c r="FP186">
        <v>368.64</v>
      </c>
      <c r="FQ186">
        <v>366.51</v>
      </c>
      <c r="FR186">
        <v>2.13</v>
      </c>
      <c r="FS186">
        <v>3.02</v>
      </c>
      <c r="FT186">
        <v>3.02</v>
      </c>
      <c r="FU186">
        <v>3.02</v>
      </c>
      <c r="FV186">
        <v>3.02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62</v>
      </c>
      <c r="GD186">
        <v>15.5</v>
      </c>
      <c r="GE186">
        <v>1110.21</v>
      </c>
      <c r="GF186">
        <v>277.55250000000001</v>
      </c>
      <c r="GG186">
        <v>1208.8900000000001</v>
      </c>
      <c r="GH186">
        <v>1110.21</v>
      </c>
      <c r="GI186">
        <v>98.68</v>
      </c>
      <c r="GJ186">
        <v>0</v>
      </c>
      <c r="GK186">
        <v>131.79</v>
      </c>
      <c r="GL186">
        <v>0</v>
      </c>
      <c r="GM186">
        <v>131.79</v>
      </c>
      <c r="GN186">
        <v>176.75</v>
      </c>
      <c r="GO186">
        <v>227.21</v>
      </c>
      <c r="GP186">
        <v>176.75</v>
      </c>
      <c r="GQ186">
        <v>50.46</v>
      </c>
      <c r="GR186">
        <v>6333.7197999999999</v>
      </c>
      <c r="GS186">
        <v>6348.1192000000001</v>
      </c>
      <c r="GT186">
        <v>6995.9872999999998</v>
      </c>
      <c r="GU186">
        <v>7003.3742000000002</v>
      </c>
      <c r="GV186">
        <v>6348.1192000000001</v>
      </c>
      <c r="GW186">
        <v>7003.3742000000002</v>
      </c>
      <c r="GX186" t="s">
        <v>881</v>
      </c>
      <c r="GY186">
        <v>-4.2110000000000003E-3</v>
      </c>
      <c r="GZ186">
        <v>0</v>
      </c>
      <c r="HA186">
        <v>659.75</v>
      </c>
      <c r="HB186">
        <v>51</v>
      </c>
      <c r="HC186">
        <v>0.7</v>
      </c>
      <c r="HD186" t="s">
        <v>877</v>
      </c>
      <c r="HE186" t="s">
        <v>877</v>
      </c>
      <c r="HF186" t="s">
        <v>877</v>
      </c>
      <c r="HG186" t="s">
        <v>877</v>
      </c>
      <c r="HH186">
        <v>2098</v>
      </c>
      <c r="HI186">
        <v>34992995</v>
      </c>
      <c r="HJ186">
        <v>322910</v>
      </c>
      <c r="HK186">
        <v>482196</v>
      </c>
      <c r="HL186">
        <v>765207</v>
      </c>
      <c r="HM186">
        <v>1290722</v>
      </c>
      <c r="HN186">
        <v>0</v>
      </c>
      <c r="HO186">
        <v>0</v>
      </c>
      <c r="HP186">
        <v>0</v>
      </c>
      <c r="HQ186">
        <v>9.66</v>
      </c>
      <c r="HR186">
        <v>3614567</v>
      </c>
      <c r="HS186">
        <v>4992.78</v>
      </c>
      <c r="HT186">
        <v>5442.43</v>
      </c>
      <c r="HU186">
        <v>4992.78</v>
      </c>
      <c r="HV186">
        <v>449.65</v>
      </c>
      <c r="HW186">
        <v>0</v>
      </c>
      <c r="HX186" t="s">
        <v>882</v>
      </c>
      <c r="HY186">
        <v>4992.78</v>
      </c>
      <c r="HZ186">
        <v>5442.43</v>
      </c>
      <c r="IA186">
        <v>4992.78</v>
      </c>
      <c r="IB186">
        <v>449.65</v>
      </c>
      <c r="IC186">
        <v>758</v>
      </c>
      <c r="ID186">
        <v>598.66729999999995</v>
      </c>
      <c r="IE186">
        <v>36</v>
      </c>
      <c r="IF186">
        <v>352.94</v>
      </c>
      <c r="IG186">
        <v>176.47</v>
      </c>
      <c r="IH186">
        <v>355.75</v>
      </c>
      <c r="II186">
        <v>352.94</v>
      </c>
      <c r="IJ186">
        <v>2.81</v>
      </c>
      <c r="IK186">
        <v>10.69</v>
      </c>
      <c r="IL186">
        <v>10.69</v>
      </c>
      <c r="IM186">
        <v>10.69</v>
      </c>
      <c r="IN186">
        <v>10.69</v>
      </c>
      <c r="IO186">
        <v>0</v>
      </c>
      <c r="IP186">
        <v>0</v>
      </c>
      <c r="IQ186">
        <v>0</v>
      </c>
      <c r="IR186">
        <v>0</v>
      </c>
      <c r="IS186">
        <v>0</v>
      </c>
      <c r="IT186">
        <v>0</v>
      </c>
      <c r="IU186">
        <v>55</v>
      </c>
      <c r="IV186">
        <v>13.75</v>
      </c>
      <c r="IW186">
        <v>1314.33</v>
      </c>
      <c r="IX186">
        <v>328.58249999999998</v>
      </c>
      <c r="IY186">
        <v>1432.7</v>
      </c>
      <c r="IZ186">
        <v>1314.33</v>
      </c>
      <c r="JA186">
        <v>118.37</v>
      </c>
      <c r="JB186">
        <v>0</v>
      </c>
      <c r="JC186">
        <v>131.16</v>
      </c>
      <c r="JD186">
        <v>0</v>
      </c>
      <c r="JE186">
        <v>131.16</v>
      </c>
      <c r="JF186">
        <v>176.78</v>
      </c>
      <c r="JG186">
        <v>227.24</v>
      </c>
      <c r="JH186">
        <v>176.78</v>
      </c>
      <c r="JI186">
        <v>50.46</v>
      </c>
      <c r="JJ186">
        <v>6333.7197999999999</v>
      </c>
      <c r="JK186">
        <v>6995.9872999999998</v>
      </c>
      <c r="JL186" t="s">
        <v>883</v>
      </c>
      <c r="JM186">
        <v>-7.1640000000000002E-3</v>
      </c>
      <c r="JN186">
        <v>0</v>
      </c>
      <c r="JO186">
        <v>664.15</v>
      </c>
      <c r="JP186">
        <v>53</v>
      </c>
      <c r="JQ186">
        <v>0.7</v>
      </c>
      <c r="JR186">
        <v>43954.6104003125</v>
      </c>
      <c r="JS186">
        <v>1</v>
      </c>
      <c r="JT186">
        <v>2</v>
      </c>
    </row>
    <row r="187" spans="1:280" x14ac:dyDescent="0.25">
      <c r="A187">
        <v>3240</v>
      </c>
      <c r="B187">
        <v>2097</v>
      </c>
      <c r="D187" t="s">
        <v>295</v>
      </c>
      <c r="E187" t="s">
        <v>296</v>
      </c>
      <c r="F187" t="s">
        <v>955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T187">
        <v>0</v>
      </c>
      <c r="U187">
        <v>0</v>
      </c>
      <c r="V187" t="s">
        <v>875</v>
      </c>
      <c r="W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G187">
        <v>0</v>
      </c>
      <c r="AH187">
        <v>0</v>
      </c>
      <c r="AI187">
        <v>0</v>
      </c>
      <c r="AJ187">
        <v>0</v>
      </c>
      <c r="AL187">
        <v>0</v>
      </c>
      <c r="AM187">
        <v>0</v>
      </c>
      <c r="AN187">
        <v>0</v>
      </c>
      <c r="AO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X187">
        <v>0</v>
      </c>
      <c r="AY187">
        <v>0</v>
      </c>
      <c r="AZ187">
        <v>0</v>
      </c>
      <c r="BB187">
        <v>0</v>
      </c>
      <c r="BC187">
        <v>0</v>
      </c>
      <c r="BD187">
        <v>0</v>
      </c>
      <c r="BF187">
        <v>0</v>
      </c>
      <c r="BG187">
        <v>0</v>
      </c>
      <c r="BH187">
        <v>48.377499999999998</v>
      </c>
      <c r="BI187">
        <v>0</v>
      </c>
      <c r="BL187">
        <v>48.377499999999998</v>
      </c>
      <c r="BN187" t="s">
        <v>876</v>
      </c>
      <c r="BO187">
        <v>0</v>
      </c>
      <c r="BP187">
        <v>0</v>
      </c>
      <c r="BQ187">
        <v>0</v>
      </c>
      <c r="BR187">
        <v>0</v>
      </c>
      <c r="BS187">
        <v>0</v>
      </c>
      <c r="BT187" t="s">
        <v>877</v>
      </c>
      <c r="BU187" t="s">
        <v>877</v>
      </c>
      <c r="BV187" t="s">
        <v>877</v>
      </c>
      <c r="BW187" t="s">
        <v>877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46.21</v>
      </c>
      <c r="CK187">
        <v>46.21</v>
      </c>
      <c r="CL187">
        <v>0</v>
      </c>
      <c r="CM187">
        <v>0</v>
      </c>
      <c r="CN187" t="s">
        <v>878</v>
      </c>
      <c r="CO187">
        <v>46.21</v>
      </c>
      <c r="CQ187">
        <v>46.21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Y187">
        <v>0</v>
      </c>
      <c r="CZ187">
        <v>0</v>
      </c>
      <c r="DA187">
        <v>0</v>
      </c>
      <c r="DB187">
        <v>0</v>
      </c>
      <c r="DD187">
        <v>0</v>
      </c>
      <c r="DE187">
        <v>0</v>
      </c>
      <c r="DF187">
        <v>0</v>
      </c>
      <c r="DG187">
        <v>0</v>
      </c>
      <c r="DI187">
        <v>0</v>
      </c>
      <c r="DJ187">
        <v>0</v>
      </c>
      <c r="DK187">
        <v>0</v>
      </c>
      <c r="DL187">
        <v>0</v>
      </c>
      <c r="DM187">
        <v>8.67</v>
      </c>
      <c r="DN187">
        <v>2.1675</v>
      </c>
      <c r="DP187">
        <v>8.67</v>
      </c>
      <c r="DQ187">
        <v>0</v>
      </c>
      <c r="DR187">
        <v>0</v>
      </c>
      <c r="DT187">
        <v>0</v>
      </c>
      <c r="DU187">
        <v>0</v>
      </c>
      <c r="DV187">
        <v>0</v>
      </c>
      <c r="DX187">
        <v>0</v>
      </c>
      <c r="DY187">
        <v>0</v>
      </c>
      <c r="DZ187">
        <v>54.12</v>
      </c>
      <c r="EA187">
        <v>48.377499999999998</v>
      </c>
      <c r="ED187">
        <v>54.12</v>
      </c>
      <c r="EF187" t="s">
        <v>879</v>
      </c>
      <c r="EG187">
        <v>-7.8910000000000004E-3</v>
      </c>
      <c r="EH187">
        <v>0</v>
      </c>
      <c r="EI187">
        <v>0</v>
      </c>
      <c r="EJ187">
        <v>0</v>
      </c>
      <c r="EK187">
        <v>0</v>
      </c>
      <c r="EL187" t="s">
        <v>877</v>
      </c>
      <c r="EM187" t="s">
        <v>877</v>
      </c>
      <c r="EN187" t="s">
        <v>877</v>
      </c>
      <c r="EO187" t="s">
        <v>877</v>
      </c>
      <c r="EQ187">
        <v>0</v>
      </c>
      <c r="ER187" s="22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51.29</v>
      </c>
      <c r="FC187">
        <v>51.29</v>
      </c>
      <c r="FD187">
        <v>0</v>
      </c>
      <c r="FE187">
        <v>0</v>
      </c>
      <c r="FF187" t="s">
        <v>880</v>
      </c>
      <c r="FG187">
        <v>51.29</v>
      </c>
      <c r="FI187">
        <v>51.29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Q187">
        <v>0</v>
      </c>
      <c r="FR187">
        <v>0</v>
      </c>
      <c r="FS187">
        <v>0</v>
      </c>
      <c r="FT187">
        <v>0</v>
      </c>
      <c r="FV187">
        <v>0</v>
      </c>
      <c r="FW187">
        <v>0</v>
      </c>
      <c r="FX187">
        <v>0</v>
      </c>
      <c r="FY187">
        <v>0</v>
      </c>
      <c r="GA187">
        <v>0</v>
      </c>
      <c r="GB187">
        <v>0</v>
      </c>
      <c r="GC187">
        <v>0</v>
      </c>
      <c r="GD187">
        <v>0</v>
      </c>
      <c r="GE187">
        <v>11.32</v>
      </c>
      <c r="GF187">
        <v>2.83</v>
      </c>
      <c r="GH187">
        <v>11.32</v>
      </c>
      <c r="GI187">
        <v>0</v>
      </c>
      <c r="GJ187">
        <v>0</v>
      </c>
      <c r="GL187">
        <v>0</v>
      </c>
      <c r="GM187">
        <v>0</v>
      </c>
      <c r="GN187">
        <v>0</v>
      </c>
      <c r="GP187">
        <v>0</v>
      </c>
      <c r="GQ187">
        <v>0</v>
      </c>
      <c r="GR187">
        <v>57.564999999999998</v>
      </c>
      <c r="GS187">
        <v>54.12</v>
      </c>
      <c r="GV187">
        <v>57.564999999999998</v>
      </c>
      <c r="GX187" t="s">
        <v>881</v>
      </c>
      <c r="GY187">
        <v>0</v>
      </c>
      <c r="GZ187">
        <v>0</v>
      </c>
      <c r="HA187">
        <v>0</v>
      </c>
      <c r="HB187">
        <v>0</v>
      </c>
      <c r="HC187">
        <v>0</v>
      </c>
      <c r="HD187" t="s">
        <v>877</v>
      </c>
      <c r="HE187" t="s">
        <v>877</v>
      </c>
      <c r="HF187" t="s">
        <v>877</v>
      </c>
      <c r="HG187" t="s">
        <v>877</v>
      </c>
      <c r="HI187">
        <v>0</v>
      </c>
      <c r="HJ187">
        <v>0</v>
      </c>
      <c r="HK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S187">
        <v>54.01</v>
      </c>
      <c r="HU187">
        <v>54.01</v>
      </c>
      <c r="HV187">
        <v>0</v>
      </c>
      <c r="HW187">
        <v>0</v>
      </c>
      <c r="HX187" t="s">
        <v>882</v>
      </c>
      <c r="HY187">
        <v>54.01</v>
      </c>
      <c r="IA187">
        <v>54.01</v>
      </c>
      <c r="IB187">
        <v>0</v>
      </c>
      <c r="IC187">
        <v>0</v>
      </c>
      <c r="ID187">
        <v>0</v>
      </c>
      <c r="IE187">
        <v>0</v>
      </c>
      <c r="IF187">
        <v>0</v>
      </c>
      <c r="IG187">
        <v>0</v>
      </c>
      <c r="II187">
        <v>0</v>
      </c>
      <c r="IJ187">
        <v>0</v>
      </c>
      <c r="IK187">
        <v>0</v>
      </c>
      <c r="IL187">
        <v>0</v>
      </c>
      <c r="IN187">
        <v>0</v>
      </c>
      <c r="IO187">
        <v>0</v>
      </c>
      <c r="IP187">
        <v>0</v>
      </c>
      <c r="IQ187">
        <v>0</v>
      </c>
      <c r="IS187">
        <v>0</v>
      </c>
      <c r="IT187">
        <v>0</v>
      </c>
      <c r="IU187">
        <v>0</v>
      </c>
      <c r="IV187">
        <v>0</v>
      </c>
      <c r="IW187">
        <v>14.22</v>
      </c>
      <c r="IX187">
        <v>3.5550000000000002</v>
      </c>
      <c r="IZ187">
        <v>14.22</v>
      </c>
      <c r="JA187">
        <v>0</v>
      </c>
      <c r="JB187">
        <v>0</v>
      </c>
      <c r="JD187">
        <v>0</v>
      </c>
      <c r="JE187">
        <v>0</v>
      </c>
      <c r="JF187">
        <v>0</v>
      </c>
      <c r="JH187">
        <v>0</v>
      </c>
      <c r="JI187">
        <v>0</v>
      </c>
      <c r="JJ187">
        <v>57.564999999999998</v>
      </c>
      <c r="JL187" t="s">
        <v>883</v>
      </c>
      <c r="JM187">
        <v>0</v>
      </c>
      <c r="JN187">
        <v>0</v>
      </c>
      <c r="JO187">
        <v>0</v>
      </c>
      <c r="JP187">
        <v>0</v>
      </c>
      <c r="JQ187">
        <v>0</v>
      </c>
      <c r="JR187">
        <v>43954.6104003125</v>
      </c>
      <c r="JS187">
        <v>1</v>
      </c>
      <c r="JT187">
        <v>3</v>
      </c>
    </row>
    <row r="188" spans="1:280" x14ac:dyDescent="0.25">
      <c r="A188">
        <v>3361</v>
      </c>
      <c r="B188">
        <v>2097</v>
      </c>
      <c r="D188" t="s">
        <v>295</v>
      </c>
      <c r="E188" t="s">
        <v>296</v>
      </c>
      <c r="F188" t="s">
        <v>956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T188">
        <v>0</v>
      </c>
      <c r="U188">
        <v>0</v>
      </c>
      <c r="V188" t="s">
        <v>875</v>
      </c>
      <c r="W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G188">
        <v>0</v>
      </c>
      <c r="AH188">
        <v>0</v>
      </c>
      <c r="AI188">
        <v>0</v>
      </c>
      <c r="AJ188">
        <v>0</v>
      </c>
      <c r="AL188">
        <v>0</v>
      </c>
      <c r="AM188">
        <v>0</v>
      </c>
      <c r="AN188">
        <v>0</v>
      </c>
      <c r="AO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X188">
        <v>0</v>
      </c>
      <c r="AY188">
        <v>0</v>
      </c>
      <c r="AZ188">
        <v>69.28</v>
      </c>
      <c r="BB188">
        <v>69.28</v>
      </c>
      <c r="BC188">
        <v>0</v>
      </c>
      <c r="BD188">
        <v>50.46</v>
      </c>
      <c r="BF188">
        <v>50.46</v>
      </c>
      <c r="BG188">
        <v>0</v>
      </c>
      <c r="BH188">
        <v>340.19749999999999</v>
      </c>
      <c r="BI188">
        <v>119.74</v>
      </c>
      <c r="BL188">
        <v>340.19749999999999</v>
      </c>
      <c r="BN188" t="s">
        <v>876</v>
      </c>
      <c r="BO188">
        <v>0</v>
      </c>
      <c r="BP188">
        <v>0</v>
      </c>
      <c r="BQ188">
        <v>0</v>
      </c>
      <c r="BR188">
        <v>0</v>
      </c>
      <c r="BS188">
        <v>0</v>
      </c>
      <c r="BT188" t="s">
        <v>877</v>
      </c>
      <c r="BU188" t="s">
        <v>877</v>
      </c>
      <c r="BV188" t="s">
        <v>877</v>
      </c>
      <c r="BW188" t="s">
        <v>877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209.62</v>
      </c>
      <c r="CK188">
        <v>209.62</v>
      </c>
      <c r="CL188">
        <v>0</v>
      </c>
      <c r="CM188">
        <v>0</v>
      </c>
      <c r="CN188" t="s">
        <v>878</v>
      </c>
      <c r="CO188">
        <v>209.62</v>
      </c>
      <c r="CQ188">
        <v>209.62</v>
      </c>
      <c r="CR188">
        <v>0</v>
      </c>
      <c r="CS188">
        <v>0</v>
      </c>
      <c r="CT188">
        <v>0</v>
      </c>
      <c r="CU188">
        <v>0</v>
      </c>
      <c r="CV188">
        <v>2</v>
      </c>
      <c r="CW188">
        <v>1</v>
      </c>
      <c r="CY188">
        <v>2</v>
      </c>
      <c r="CZ188">
        <v>0</v>
      </c>
      <c r="DA188">
        <v>0</v>
      </c>
      <c r="DB188">
        <v>0</v>
      </c>
      <c r="DD188">
        <v>0</v>
      </c>
      <c r="DE188">
        <v>0</v>
      </c>
      <c r="DF188">
        <v>0</v>
      </c>
      <c r="DG188">
        <v>0</v>
      </c>
      <c r="DI188">
        <v>0</v>
      </c>
      <c r="DJ188">
        <v>0</v>
      </c>
      <c r="DK188">
        <v>0</v>
      </c>
      <c r="DL188">
        <v>0</v>
      </c>
      <c r="DM188">
        <v>39.35</v>
      </c>
      <c r="DN188">
        <v>9.8375000000000004</v>
      </c>
      <c r="DP188">
        <v>39.35</v>
      </c>
      <c r="DQ188">
        <v>0</v>
      </c>
      <c r="DR188">
        <v>69.28</v>
      </c>
      <c r="DT188">
        <v>69.28</v>
      </c>
      <c r="DU188">
        <v>0</v>
      </c>
      <c r="DV188">
        <v>50.46</v>
      </c>
      <c r="DX188">
        <v>50.46</v>
      </c>
      <c r="DY188">
        <v>0</v>
      </c>
      <c r="DZ188">
        <v>325.91750000000002</v>
      </c>
      <c r="EA188">
        <v>340.19749999999999</v>
      </c>
      <c r="ED188">
        <v>340.19749999999999</v>
      </c>
      <c r="EF188" t="s">
        <v>879</v>
      </c>
      <c r="EG188">
        <v>-7.8910000000000004E-3</v>
      </c>
      <c r="EH188">
        <v>0</v>
      </c>
      <c r="EI188">
        <v>0</v>
      </c>
      <c r="EJ188">
        <v>0</v>
      </c>
      <c r="EK188">
        <v>0</v>
      </c>
      <c r="EL188" t="s">
        <v>877</v>
      </c>
      <c r="EM188" t="s">
        <v>877</v>
      </c>
      <c r="EN188" t="s">
        <v>877</v>
      </c>
      <c r="EO188" t="s">
        <v>877</v>
      </c>
      <c r="EQ188">
        <v>0</v>
      </c>
      <c r="ER188" s="22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195.4</v>
      </c>
      <c r="FC188">
        <v>195.4</v>
      </c>
      <c r="FD188">
        <v>0</v>
      </c>
      <c r="FE188">
        <v>0</v>
      </c>
      <c r="FF188" t="s">
        <v>880</v>
      </c>
      <c r="FG188">
        <v>195.4</v>
      </c>
      <c r="FI188">
        <v>195.4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Q188">
        <v>0</v>
      </c>
      <c r="FR188">
        <v>0</v>
      </c>
      <c r="FS188">
        <v>0</v>
      </c>
      <c r="FT188">
        <v>0</v>
      </c>
      <c r="FV188">
        <v>0</v>
      </c>
      <c r="FW188">
        <v>0</v>
      </c>
      <c r="FX188">
        <v>0</v>
      </c>
      <c r="FY188">
        <v>0</v>
      </c>
      <c r="GA188">
        <v>0</v>
      </c>
      <c r="GB188">
        <v>0</v>
      </c>
      <c r="GC188">
        <v>0</v>
      </c>
      <c r="GD188">
        <v>0</v>
      </c>
      <c r="GE188">
        <v>43.11</v>
      </c>
      <c r="GF188">
        <v>10.7775</v>
      </c>
      <c r="GH188">
        <v>43.11</v>
      </c>
      <c r="GI188">
        <v>0</v>
      </c>
      <c r="GJ188">
        <v>69.28</v>
      </c>
      <c r="GL188">
        <v>69.28</v>
      </c>
      <c r="GM188">
        <v>0</v>
      </c>
      <c r="GN188">
        <v>50.46</v>
      </c>
      <c r="GP188">
        <v>50.46</v>
      </c>
      <c r="GQ188">
        <v>0</v>
      </c>
      <c r="GR188">
        <v>328.755</v>
      </c>
      <c r="GS188">
        <v>325.91750000000002</v>
      </c>
      <c r="GV188">
        <v>328.755</v>
      </c>
      <c r="GX188" t="s">
        <v>881</v>
      </c>
      <c r="GY188">
        <v>0</v>
      </c>
      <c r="GZ188">
        <v>0</v>
      </c>
      <c r="HA188">
        <v>0</v>
      </c>
      <c r="HB188">
        <v>0</v>
      </c>
      <c r="HC188">
        <v>0</v>
      </c>
      <c r="HD188" t="s">
        <v>877</v>
      </c>
      <c r="HE188" t="s">
        <v>877</v>
      </c>
      <c r="HF188" t="s">
        <v>877</v>
      </c>
      <c r="HG188" t="s">
        <v>877</v>
      </c>
      <c r="HI188">
        <v>0</v>
      </c>
      <c r="HJ188">
        <v>0</v>
      </c>
      <c r="HK188">
        <v>0</v>
      </c>
      <c r="HL188">
        <v>0</v>
      </c>
      <c r="HM188">
        <v>0</v>
      </c>
      <c r="HN188">
        <v>0</v>
      </c>
      <c r="HO188">
        <v>0</v>
      </c>
      <c r="HP188">
        <v>0</v>
      </c>
      <c r="HQ188">
        <v>0</v>
      </c>
      <c r="HR188">
        <v>0</v>
      </c>
      <c r="HS188">
        <v>196.56</v>
      </c>
      <c r="HU188">
        <v>196.56</v>
      </c>
      <c r="HV188">
        <v>0</v>
      </c>
      <c r="HW188">
        <v>0</v>
      </c>
      <c r="HX188" t="s">
        <v>882</v>
      </c>
      <c r="HY188">
        <v>196.56</v>
      </c>
      <c r="IA188">
        <v>196.56</v>
      </c>
      <c r="IB188">
        <v>0</v>
      </c>
      <c r="IC188">
        <v>0</v>
      </c>
      <c r="ID188">
        <v>0</v>
      </c>
      <c r="IE188">
        <v>0</v>
      </c>
      <c r="IF188">
        <v>0</v>
      </c>
      <c r="IG188">
        <v>0</v>
      </c>
      <c r="II188">
        <v>0</v>
      </c>
      <c r="IJ188">
        <v>0</v>
      </c>
      <c r="IK188">
        <v>0</v>
      </c>
      <c r="IL188">
        <v>0</v>
      </c>
      <c r="IN188">
        <v>0</v>
      </c>
      <c r="IO188">
        <v>0</v>
      </c>
      <c r="IP188">
        <v>0</v>
      </c>
      <c r="IQ188">
        <v>0</v>
      </c>
      <c r="IS188">
        <v>0</v>
      </c>
      <c r="IT188">
        <v>0</v>
      </c>
      <c r="IU188">
        <v>0</v>
      </c>
      <c r="IV188">
        <v>0</v>
      </c>
      <c r="IW188">
        <v>51.74</v>
      </c>
      <c r="IX188">
        <v>12.935</v>
      </c>
      <c r="IZ188">
        <v>51.74</v>
      </c>
      <c r="JA188">
        <v>0</v>
      </c>
      <c r="JB188">
        <v>68.8</v>
      </c>
      <c r="JD188">
        <v>68.8</v>
      </c>
      <c r="JE188">
        <v>0</v>
      </c>
      <c r="JF188">
        <v>50.46</v>
      </c>
      <c r="JH188">
        <v>50.46</v>
      </c>
      <c r="JI188">
        <v>0</v>
      </c>
      <c r="JJ188">
        <v>328.755</v>
      </c>
      <c r="JL188" t="s">
        <v>883</v>
      </c>
      <c r="JM188">
        <v>0</v>
      </c>
      <c r="JN188">
        <v>0</v>
      </c>
      <c r="JO188">
        <v>0</v>
      </c>
      <c r="JP188">
        <v>0</v>
      </c>
      <c r="JQ188">
        <v>0</v>
      </c>
      <c r="JR188">
        <v>43954.6104003125</v>
      </c>
      <c r="JS188">
        <v>1</v>
      </c>
      <c r="JT188">
        <v>3</v>
      </c>
    </row>
    <row r="189" spans="1:280" x14ac:dyDescent="0.25">
      <c r="A189">
        <v>4038</v>
      </c>
      <c r="B189">
        <v>2097</v>
      </c>
      <c r="D189" t="s">
        <v>295</v>
      </c>
      <c r="E189" t="s">
        <v>296</v>
      </c>
      <c r="F189" t="s">
        <v>957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T189">
        <v>0</v>
      </c>
      <c r="U189">
        <v>0</v>
      </c>
      <c r="V189" t="s">
        <v>875</v>
      </c>
      <c r="W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G189">
        <v>0</v>
      </c>
      <c r="AH189">
        <v>0</v>
      </c>
      <c r="AI189">
        <v>0</v>
      </c>
      <c r="AJ189">
        <v>0</v>
      </c>
      <c r="AL189">
        <v>0</v>
      </c>
      <c r="AM189">
        <v>0</v>
      </c>
      <c r="AN189">
        <v>0</v>
      </c>
      <c r="AO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X189">
        <v>0</v>
      </c>
      <c r="AY189">
        <v>0</v>
      </c>
      <c r="AZ189">
        <v>62.51</v>
      </c>
      <c r="BB189">
        <v>62.51</v>
      </c>
      <c r="BC189">
        <v>0</v>
      </c>
      <c r="BD189">
        <v>0</v>
      </c>
      <c r="BF189">
        <v>0</v>
      </c>
      <c r="BG189">
        <v>0</v>
      </c>
      <c r="BH189">
        <v>310.37</v>
      </c>
      <c r="BI189">
        <v>62.51</v>
      </c>
      <c r="BL189">
        <v>310.37</v>
      </c>
      <c r="BN189" t="s">
        <v>876</v>
      </c>
      <c r="BO189">
        <v>0</v>
      </c>
      <c r="BP189">
        <v>0</v>
      </c>
      <c r="BQ189">
        <v>0</v>
      </c>
      <c r="BR189">
        <v>0</v>
      </c>
      <c r="BS189">
        <v>0</v>
      </c>
      <c r="BT189" t="s">
        <v>877</v>
      </c>
      <c r="BU189" t="s">
        <v>877</v>
      </c>
      <c r="BV189" t="s">
        <v>877</v>
      </c>
      <c r="BW189" t="s">
        <v>877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236.75</v>
      </c>
      <c r="CK189">
        <v>236.75</v>
      </c>
      <c r="CL189">
        <v>0</v>
      </c>
      <c r="CM189">
        <v>0</v>
      </c>
      <c r="CN189" t="s">
        <v>878</v>
      </c>
      <c r="CO189">
        <v>236.75</v>
      </c>
      <c r="CQ189">
        <v>236.75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Y189">
        <v>0</v>
      </c>
      <c r="CZ189">
        <v>0</v>
      </c>
      <c r="DA189">
        <v>0</v>
      </c>
      <c r="DB189">
        <v>0</v>
      </c>
      <c r="DD189">
        <v>0</v>
      </c>
      <c r="DE189">
        <v>0</v>
      </c>
      <c r="DF189">
        <v>0</v>
      </c>
      <c r="DG189">
        <v>0</v>
      </c>
      <c r="DI189">
        <v>0</v>
      </c>
      <c r="DJ189">
        <v>0</v>
      </c>
      <c r="DK189">
        <v>0</v>
      </c>
      <c r="DL189">
        <v>0</v>
      </c>
      <c r="DM189">
        <v>44.44</v>
      </c>
      <c r="DN189">
        <v>11.11</v>
      </c>
      <c r="DP189">
        <v>44.44</v>
      </c>
      <c r="DQ189">
        <v>0</v>
      </c>
      <c r="DR189">
        <v>62.51</v>
      </c>
      <c r="DT189">
        <v>62.51</v>
      </c>
      <c r="DU189">
        <v>0</v>
      </c>
      <c r="DV189">
        <v>0</v>
      </c>
      <c r="DX189">
        <v>0</v>
      </c>
      <c r="DY189">
        <v>0</v>
      </c>
      <c r="DZ189">
        <v>195.79249999999999</v>
      </c>
      <c r="EA189">
        <v>310.37</v>
      </c>
      <c r="ED189">
        <v>310.37</v>
      </c>
      <c r="EF189" t="s">
        <v>879</v>
      </c>
      <c r="EG189">
        <v>-7.8910000000000004E-3</v>
      </c>
      <c r="EH189">
        <v>0</v>
      </c>
      <c r="EI189">
        <v>0</v>
      </c>
      <c r="EJ189">
        <v>0</v>
      </c>
      <c r="EK189">
        <v>0</v>
      </c>
      <c r="EL189" t="s">
        <v>877</v>
      </c>
      <c r="EM189" t="s">
        <v>877</v>
      </c>
      <c r="EN189" t="s">
        <v>877</v>
      </c>
      <c r="EO189" t="s">
        <v>877</v>
      </c>
      <c r="EQ189">
        <v>0</v>
      </c>
      <c r="ER189" s="22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125.78</v>
      </c>
      <c r="FC189">
        <v>125.78</v>
      </c>
      <c r="FD189">
        <v>0</v>
      </c>
      <c r="FE189">
        <v>0</v>
      </c>
      <c r="FF189" t="s">
        <v>880</v>
      </c>
      <c r="FG189">
        <v>125.78</v>
      </c>
      <c r="FI189">
        <v>125.78</v>
      </c>
      <c r="FJ189">
        <v>0</v>
      </c>
      <c r="FK189">
        <v>0</v>
      </c>
      <c r="FL189">
        <v>0</v>
      </c>
      <c r="FM189">
        <v>0</v>
      </c>
      <c r="FN189">
        <v>1.1299999999999999</v>
      </c>
      <c r="FO189">
        <v>0.56499999999999995</v>
      </c>
      <c r="FQ189">
        <v>1.1299999999999999</v>
      </c>
      <c r="FR189">
        <v>0</v>
      </c>
      <c r="FS189">
        <v>0</v>
      </c>
      <c r="FT189">
        <v>0</v>
      </c>
      <c r="FV189">
        <v>0</v>
      </c>
      <c r="FW189">
        <v>0</v>
      </c>
      <c r="FX189">
        <v>0</v>
      </c>
      <c r="FY189">
        <v>0</v>
      </c>
      <c r="GA189">
        <v>0</v>
      </c>
      <c r="GB189">
        <v>0</v>
      </c>
      <c r="GC189">
        <v>0</v>
      </c>
      <c r="GD189">
        <v>0</v>
      </c>
      <c r="GE189">
        <v>27.75</v>
      </c>
      <c r="GF189">
        <v>6.9375</v>
      </c>
      <c r="GH189">
        <v>27.75</v>
      </c>
      <c r="GI189">
        <v>0</v>
      </c>
      <c r="GJ189">
        <v>62.51</v>
      </c>
      <c r="GL189">
        <v>62.51</v>
      </c>
      <c r="GM189">
        <v>0</v>
      </c>
      <c r="GN189">
        <v>0</v>
      </c>
      <c r="GP189">
        <v>0</v>
      </c>
      <c r="GQ189">
        <v>0</v>
      </c>
      <c r="GR189">
        <v>191.19499999999999</v>
      </c>
      <c r="GS189">
        <v>195.79249999999999</v>
      </c>
      <c r="GV189">
        <v>195.79249999999999</v>
      </c>
      <c r="GX189" t="s">
        <v>881</v>
      </c>
      <c r="GY189">
        <v>0</v>
      </c>
      <c r="GZ189">
        <v>0</v>
      </c>
      <c r="HA189">
        <v>0</v>
      </c>
      <c r="HB189">
        <v>0</v>
      </c>
      <c r="HC189">
        <v>0</v>
      </c>
      <c r="HD189" t="s">
        <v>877</v>
      </c>
      <c r="HE189" t="s">
        <v>877</v>
      </c>
      <c r="HF189" t="s">
        <v>877</v>
      </c>
      <c r="HG189" t="s">
        <v>877</v>
      </c>
      <c r="HI189">
        <v>0</v>
      </c>
      <c r="HJ189">
        <v>0</v>
      </c>
      <c r="HK189">
        <v>0</v>
      </c>
      <c r="HL189">
        <v>0</v>
      </c>
      <c r="HM189">
        <v>0</v>
      </c>
      <c r="HN189">
        <v>0</v>
      </c>
      <c r="HO189">
        <v>0</v>
      </c>
      <c r="HP189">
        <v>0</v>
      </c>
      <c r="HQ189">
        <v>0</v>
      </c>
      <c r="HR189">
        <v>0</v>
      </c>
      <c r="HS189">
        <v>119.88</v>
      </c>
      <c r="HU189">
        <v>119.88</v>
      </c>
      <c r="HV189">
        <v>0</v>
      </c>
      <c r="HW189">
        <v>0</v>
      </c>
      <c r="HX189" t="s">
        <v>882</v>
      </c>
      <c r="HY189">
        <v>119.88</v>
      </c>
      <c r="IA189">
        <v>119.88</v>
      </c>
      <c r="IB189">
        <v>0</v>
      </c>
      <c r="IC189">
        <v>0</v>
      </c>
      <c r="ID189">
        <v>0</v>
      </c>
      <c r="IE189">
        <v>0</v>
      </c>
      <c r="IF189">
        <v>2.13</v>
      </c>
      <c r="IG189">
        <v>1.0649999999999999</v>
      </c>
      <c r="II189">
        <v>2.13</v>
      </c>
      <c r="IJ189">
        <v>0</v>
      </c>
      <c r="IK189">
        <v>0</v>
      </c>
      <c r="IL189">
        <v>0</v>
      </c>
      <c r="IN189">
        <v>0</v>
      </c>
      <c r="IO189">
        <v>0</v>
      </c>
      <c r="IP189">
        <v>0</v>
      </c>
      <c r="IQ189">
        <v>0</v>
      </c>
      <c r="IS189">
        <v>0</v>
      </c>
      <c r="IT189">
        <v>0</v>
      </c>
      <c r="IU189">
        <v>0</v>
      </c>
      <c r="IV189">
        <v>0</v>
      </c>
      <c r="IW189">
        <v>31.56</v>
      </c>
      <c r="IX189">
        <v>7.89</v>
      </c>
      <c r="IZ189">
        <v>31.56</v>
      </c>
      <c r="JA189">
        <v>0</v>
      </c>
      <c r="JB189">
        <v>62.36</v>
      </c>
      <c r="JD189">
        <v>62.36</v>
      </c>
      <c r="JE189">
        <v>0</v>
      </c>
      <c r="JF189">
        <v>0</v>
      </c>
      <c r="JH189">
        <v>0</v>
      </c>
      <c r="JI189">
        <v>0</v>
      </c>
      <c r="JJ189">
        <v>191.19499999999999</v>
      </c>
      <c r="JL189" t="s">
        <v>883</v>
      </c>
      <c r="JM189">
        <v>0</v>
      </c>
      <c r="JN189">
        <v>0</v>
      </c>
      <c r="JO189">
        <v>0</v>
      </c>
      <c r="JP189">
        <v>0</v>
      </c>
      <c r="JQ189">
        <v>0</v>
      </c>
      <c r="JR189">
        <v>43954.6104003125</v>
      </c>
      <c r="JS189">
        <v>1</v>
      </c>
      <c r="JT189">
        <v>3</v>
      </c>
    </row>
    <row r="190" spans="1:280" x14ac:dyDescent="0.25">
      <c r="A190">
        <v>4468</v>
      </c>
      <c r="B190">
        <v>2097</v>
      </c>
      <c r="D190" t="s">
        <v>295</v>
      </c>
      <c r="E190" t="s">
        <v>296</v>
      </c>
      <c r="F190" t="s">
        <v>958</v>
      </c>
      <c r="V190" t="s">
        <v>875</v>
      </c>
      <c r="BN190" t="s">
        <v>876</v>
      </c>
      <c r="BT190" t="s">
        <v>877</v>
      </c>
      <c r="BU190" t="s">
        <v>877</v>
      </c>
      <c r="BV190" t="s">
        <v>877</v>
      </c>
      <c r="BW190" t="s">
        <v>877</v>
      </c>
      <c r="CN190" t="s">
        <v>878</v>
      </c>
      <c r="EF190" t="s">
        <v>879</v>
      </c>
      <c r="EL190" t="s">
        <v>877</v>
      </c>
      <c r="EM190" t="s">
        <v>877</v>
      </c>
      <c r="EN190" t="s">
        <v>877</v>
      </c>
      <c r="EO190" t="s">
        <v>877</v>
      </c>
      <c r="EQ190">
        <v>0</v>
      </c>
      <c r="ER190" s="22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74.8</v>
      </c>
      <c r="FC190">
        <v>74.8</v>
      </c>
      <c r="FD190">
        <v>0</v>
      </c>
      <c r="FE190">
        <v>0</v>
      </c>
      <c r="FF190" t="s">
        <v>880</v>
      </c>
      <c r="FG190">
        <v>74.8</v>
      </c>
      <c r="FI190">
        <v>74.8</v>
      </c>
      <c r="FJ190">
        <v>0</v>
      </c>
      <c r="FK190">
        <v>0</v>
      </c>
      <c r="FL190">
        <v>0</v>
      </c>
      <c r="FM190">
        <v>0</v>
      </c>
      <c r="FN190">
        <v>1</v>
      </c>
      <c r="FO190">
        <v>0.5</v>
      </c>
      <c r="FQ190">
        <v>1</v>
      </c>
      <c r="FR190">
        <v>0</v>
      </c>
      <c r="FS190">
        <v>0</v>
      </c>
      <c r="FT190">
        <v>0</v>
      </c>
      <c r="FV190">
        <v>0</v>
      </c>
      <c r="FW190">
        <v>0</v>
      </c>
      <c r="FX190">
        <v>0</v>
      </c>
      <c r="FY190">
        <v>0</v>
      </c>
      <c r="GA190">
        <v>0</v>
      </c>
      <c r="GB190">
        <v>0</v>
      </c>
      <c r="GC190">
        <v>0</v>
      </c>
      <c r="GD190">
        <v>0</v>
      </c>
      <c r="GE190">
        <v>16.5</v>
      </c>
      <c r="GF190">
        <v>4.125</v>
      </c>
      <c r="GH190">
        <v>16.5</v>
      </c>
      <c r="GI190">
        <v>0</v>
      </c>
      <c r="GJ190">
        <v>0</v>
      </c>
      <c r="GL190">
        <v>0</v>
      </c>
      <c r="GM190">
        <v>0</v>
      </c>
      <c r="GN190">
        <v>0</v>
      </c>
      <c r="GP190">
        <v>0</v>
      </c>
      <c r="GQ190">
        <v>0</v>
      </c>
      <c r="GR190">
        <v>84.752499999999998</v>
      </c>
      <c r="GS190">
        <v>79.424999999999997</v>
      </c>
      <c r="GV190">
        <v>84.752499999999998</v>
      </c>
      <c r="GX190" t="s">
        <v>881</v>
      </c>
      <c r="GY190">
        <v>0</v>
      </c>
      <c r="GZ190">
        <v>0</v>
      </c>
      <c r="HA190">
        <v>0</v>
      </c>
      <c r="HB190">
        <v>0</v>
      </c>
      <c r="HC190">
        <v>0</v>
      </c>
      <c r="HD190" t="s">
        <v>877</v>
      </c>
      <c r="HE190" t="s">
        <v>877</v>
      </c>
      <c r="HF190" t="s">
        <v>877</v>
      </c>
      <c r="HG190" t="s">
        <v>877</v>
      </c>
      <c r="HI190">
        <v>0</v>
      </c>
      <c r="HJ190">
        <v>0</v>
      </c>
      <c r="HK190">
        <v>0</v>
      </c>
      <c r="HL190">
        <v>0</v>
      </c>
      <c r="HM190">
        <v>0</v>
      </c>
      <c r="HN190">
        <v>0</v>
      </c>
      <c r="HO190">
        <v>0</v>
      </c>
      <c r="HP190">
        <v>0</v>
      </c>
      <c r="HQ190">
        <v>0</v>
      </c>
      <c r="HR190">
        <v>0</v>
      </c>
      <c r="HS190">
        <v>79.2</v>
      </c>
      <c r="HU190">
        <v>79.2</v>
      </c>
      <c r="HV190">
        <v>0</v>
      </c>
      <c r="HW190">
        <v>0</v>
      </c>
      <c r="HX190" t="s">
        <v>882</v>
      </c>
      <c r="HY190">
        <v>79.2</v>
      </c>
      <c r="IA190">
        <v>79.2</v>
      </c>
      <c r="IB190">
        <v>0</v>
      </c>
      <c r="IC190">
        <v>0</v>
      </c>
      <c r="ID190">
        <v>0</v>
      </c>
      <c r="IE190">
        <v>0</v>
      </c>
      <c r="IF190">
        <v>0.68</v>
      </c>
      <c r="IG190">
        <v>0.34</v>
      </c>
      <c r="II190">
        <v>0.68</v>
      </c>
      <c r="IJ190">
        <v>0</v>
      </c>
      <c r="IK190">
        <v>0</v>
      </c>
      <c r="IL190">
        <v>0</v>
      </c>
      <c r="IN190">
        <v>0</v>
      </c>
      <c r="IO190">
        <v>0</v>
      </c>
      <c r="IP190">
        <v>0</v>
      </c>
      <c r="IQ190">
        <v>0</v>
      </c>
      <c r="IS190">
        <v>0</v>
      </c>
      <c r="IT190">
        <v>0</v>
      </c>
      <c r="IU190">
        <v>0</v>
      </c>
      <c r="IV190">
        <v>0</v>
      </c>
      <c r="IW190">
        <v>20.85</v>
      </c>
      <c r="IX190">
        <v>5.2125000000000004</v>
      </c>
      <c r="IZ190">
        <v>20.85</v>
      </c>
      <c r="JA190">
        <v>0</v>
      </c>
      <c r="JB190">
        <v>0</v>
      </c>
      <c r="JD190">
        <v>0</v>
      </c>
      <c r="JE190">
        <v>0</v>
      </c>
      <c r="JF190">
        <v>0</v>
      </c>
      <c r="JH190">
        <v>0</v>
      </c>
      <c r="JI190">
        <v>0</v>
      </c>
      <c r="JJ190">
        <v>84.752499999999998</v>
      </c>
      <c r="JL190" t="s">
        <v>883</v>
      </c>
      <c r="JM190">
        <v>0</v>
      </c>
      <c r="JN190">
        <v>0</v>
      </c>
      <c r="JO190">
        <v>0</v>
      </c>
      <c r="JP190">
        <v>0</v>
      </c>
      <c r="JQ190">
        <v>0</v>
      </c>
      <c r="JR190">
        <v>43954.6104003125</v>
      </c>
      <c r="JS190">
        <v>1</v>
      </c>
      <c r="JT190">
        <v>3</v>
      </c>
    </row>
    <row r="191" spans="1:280" x14ac:dyDescent="0.25">
      <c r="A191">
        <v>2099</v>
      </c>
      <c r="B191">
        <v>2099</v>
      </c>
      <c r="C191" t="s">
        <v>297</v>
      </c>
      <c r="D191" t="s">
        <v>298</v>
      </c>
      <c r="E191" t="s">
        <v>299</v>
      </c>
      <c r="G191">
        <v>2098</v>
      </c>
      <c r="H191">
        <v>2204351</v>
      </c>
      <c r="I191">
        <v>58000</v>
      </c>
      <c r="J191">
        <v>0</v>
      </c>
      <c r="K191">
        <v>6284</v>
      </c>
      <c r="L191">
        <v>17000</v>
      </c>
      <c r="M191">
        <v>0</v>
      </c>
      <c r="N191">
        <v>0</v>
      </c>
      <c r="O191">
        <v>0</v>
      </c>
      <c r="P191">
        <v>9.9600000000000009</v>
      </c>
      <c r="Q191">
        <v>280190</v>
      </c>
      <c r="R191">
        <v>781</v>
      </c>
      <c r="S191">
        <v>781</v>
      </c>
      <c r="T191">
        <v>781</v>
      </c>
      <c r="U191">
        <v>0</v>
      </c>
      <c r="V191" t="s">
        <v>875</v>
      </c>
      <c r="W191">
        <v>781</v>
      </c>
      <c r="X191">
        <v>781</v>
      </c>
      <c r="Y191">
        <v>781</v>
      </c>
      <c r="Z191">
        <v>0</v>
      </c>
      <c r="AA191">
        <v>132</v>
      </c>
      <c r="AB191">
        <v>85.91</v>
      </c>
      <c r="AC191">
        <v>7.8</v>
      </c>
      <c r="AD191">
        <v>22</v>
      </c>
      <c r="AE191">
        <v>11</v>
      </c>
      <c r="AF191">
        <v>22</v>
      </c>
      <c r="AG191">
        <v>22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3</v>
      </c>
      <c r="AT191">
        <v>0.75</v>
      </c>
      <c r="AU191">
        <v>128.91</v>
      </c>
      <c r="AV191">
        <v>32.227499999999999</v>
      </c>
      <c r="AW191">
        <v>128.91</v>
      </c>
      <c r="AX191">
        <v>128.91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71.19</v>
      </c>
      <c r="BE191">
        <v>71.19</v>
      </c>
      <c r="BF191">
        <v>71.19</v>
      </c>
      <c r="BG191">
        <v>0</v>
      </c>
      <c r="BH191">
        <v>1015.255</v>
      </c>
      <c r="BI191">
        <v>989.87750000000005</v>
      </c>
      <c r="BJ191">
        <v>1015.255</v>
      </c>
      <c r="BK191">
        <v>989.87750000000005</v>
      </c>
      <c r="BL191">
        <v>1015.255</v>
      </c>
      <c r="BM191">
        <v>1015.255</v>
      </c>
      <c r="BN191" t="s">
        <v>876</v>
      </c>
      <c r="BO191">
        <v>-9.7999999999999997E-5</v>
      </c>
      <c r="BP191">
        <v>0</v>
      </c>
      <c r="BQ191">
        <v>358.76</v>
      </c>
      <c r="BR191">
        <v>8</v>
      </c>
      <c r="BS191">
        <v>0.7</v>
      </c>
      <c r="BT191" t="s">
        <v>877</v>
      </c>
      <c r="BU191" t="s">
        <v>877</v>
      </c>
      <c r="BV191" t="s">
        <v>877</v>
      </c>
      <c r="BW191" t="s">
        <v>877</v>
      </c>
      <c r="BX191">
        <v>2098</v>
      </c>
      <c r="BY191">
        <v>2106082</v>
      </c>
      <c r="BZ191">
        <v>0</v>
      </c>
      <c r="CA191">
        <v>0</v>
      </c>
      <c r="CB191">
        <v>89113</v>
      </c>
      <c r="CC191">
        <v>15000</v>
      </c>
      <c r="CD191">
        <v>0</v>
      </c>
      <c r="CE191">
        <v>0</v>
      </c>
      <c r="CF191">
        <v>0</v>
      </c>
      <c r="CG191">
        <v>9.9600000000000009</v>
      </c>
      <c r="CH191">
        <v>325000</v>
      </c>
      <c r="CI191">
        <v>804</v>
      </c>
      <c r="CJ191">
        <v>804</v>
      </c>
      <c r="CK191">
        <v>804</v>
      </c>
      <c r="CL191">
        <v>0</v>
      </c>
      <c r="CM191">
        <v>0</v>
      </c>
      <c r="CN191" t="s">
        <v>878</v>
      </c>
      <c r="CO191">
        <v>804</v>
      </c>
      <c r="CP191">
        <v>804</v>
      </c>
      <c r="CQ191">
        <v>804</v>
      </c>
      <c r="CR191">
        <v>0</v>
      </c>
      <c r="CS191">
        <v>132</v>
      </c>
      <c r="CT191">
        <v>88.44</v>
      </c>
      <c r="CU191">
        <v>7.8</v>
      </c>
      <c r="CV191">
        <v>22.33</v>
      </c>
      <c r="CW191">
        <v>11.164999999999999</v>
      </c>
      <c r="CX191">
        <v>22.33</v>
      </c>
      <c r="CY191">
        <v>22.33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3</v>
      </c>
      <c r="DL191">
        <v>0.75</v>
      </c>
      <c r="DM191">
        <v>127.64</v>
      </c>
      <c r="DN191">
        <v>31.91</v>
      </c>
      <c r="DO191">
        <v>127.64</v>
      </c>
      <c r="DP191">
        <v>127.64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71.19</v>
      </c>
      <c r="DW191">
        <v>71.19</v>
      </c>
      <c r="DX191">
        <v>71.19</v>
      </c>
      <c r="DY191">
        <v>0</v>
      </c>
      <c r="DZ191">
        <v>1029.4771000000001</v>
      </c>
      <c r="EA191">
        <v>1015.255</v>
      </c>
      <c r="EB191">
        <v>1029.4771000000001</v>
      </c>
      <c r="EC191">
        <v>1015.255</v>
      </c>
      <c r="ED191">
        <v>1029.4771000000001</v>
      </c>
      <c r="EE191">
        <v>1029.4771000000001</v>
      </c>
      <c r="EF191" t="s">
        <v>879</v>
      </c>
      <c r="EG191">
        <v>-8.3470000000000003E-3</v>
      </c>
      <c r="EH191">
        <v>0</v>
      </c>
      <c r="EI191">
        <v>400.85</v>
      </c>
      <c r="EJ191">
        <v>12</v>
      </c>
      <c r="EK191">
        <v>0.7</v>
      </c>
      <c r="EL191" t="s">
        <v>877</v>
      </c>
      <c r="EM191" t="s">
        <v>877</v>
      </c>
      <c r="EN191" t="s">
        <v>877</v>
      </c>
      <c r="EO191" t="s">
        <v>877</v>
      </c>
      <c r="EP191">
        <v>2098</v>
      </c>
      <c r="EQ191">
        <v>1784836</v>
      </c>
      <c r="ER191" s="22">
        <v>58931</v>
      </c>
      <c r="ES191">
        <v>88157</v>
      </c>
      <c r="ET191">
        <v>6284</v>
      </c>
      <c r="EU191">
        <v>32944</v>
      </c>
      <c r="EV191">
        <v>0</v>
      </c>
      <c r="EW191">
        <v>0</v>
      </c>
      <c r="EX191">
        <v>0</v>
      </c>
      <c r="EY191">
        <v>9.9600000000000009</v>
      </c>
      <c r="EZ191">
        <v>312642</v>
      </c>
      <c r="FA191">
        <v>813.86</v>
      </c>
      <c r="FB191">
        <v>813.86</v>
      </c>
      <c r="FC191">
        <v>813.86</v>
      </c>
      <c r="FD191">
        <v>0</v>
      </c>
      <c r="FE191">
        <v>0</v>
      </c>
      <c r="FF191" t="s">
        <v>880</v>
      </c>
      <c r="FG191">
        <v>813.86</v>
      </c>
      <c r="FH191">
        <v>813.86</v>
      </c>
      <c r="FI191">
        <v>813.86</v>
      </c>
      <c r="FJ191">
        <v>0</v>
      </c>
      <c r="FK191">
        <v>123</v>
      </c>
      <c r="FL191">
        <v>89.524600000000007</v>
      </c>
      <c r="FM191">
        <v>7.8</v>
      </c>
      <c r="FN191">
        <v>21.9</v>
      </c>
      <c r="FO191">
        <v>10.95</v>
      </c>
      <c r="FP191">
        <v>21.9</v>
      </c>
      <c r="FQ191">
        <v>21.9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</v>
      </c>
      <c r="GB191">
        <v>0</v>
      </c>
      <c r="GC191">
        <v>3</v>
      </c>
      <c r="GD191">
        <v>0.75</v>
      </c>
      <c r="GE191">
        <v>141.61000000000001</v>
      </c>
      <c r="GF191">
        <v>35.402500000000003</v>
      </c>
      <c r="GG191">
        <v>141.61000000000001</v>
      </c>
      <c r="GH191">
        <v>141.61000000000001</v>
      </c>
      <c r="GI191">
        <v>0</v>
      </c>
      <c r="GJ191">
        <v>0</v>
      </c>
      <c r="GK191">
        <v>0</v>
      </c>
      <c r="GL191">
        <v>0</v>
      </c>
      <c r="GM191">
        <v>0</v>
      </c>
      <c r="GN191">
        <v>71.19</v>
      </c>
      <c r="GO191">
        <v>71.19</v>
      </c>
      <c r="GP191">
        <v>71.19</v>
      </c>
      <c r="GQ191">
        <v>0</v>
      </c>
      <c r="GR191">
        <v>1044.6908000000001</v>
      </c>
      <c r="GS191">
        <v>1029.4771000000001</v>
      </c>
      <c r="GT191">
        <v>1044.6908000000001</v>
      </c>
      <c r="GU191">
        <v>1029.4771000000001</v>
      </c>
      <c r="GV191">
        <v>1044.6908000000001</v>
      </c>
      <c r="GW191">
        <v>1044.6908000000001</v>
      </c>
      <c r="GX191" t="s">
        <v>881</v>
      </c>
      <c r="GY191">
        <v>-7.6860000000000001E-3</v>
      </c>
      <c r="GZ191">
        <v>0</v>
      </c>
      <c r="HA191">
        <v>384.15</v>
      </c>
      <c r="HB191">
        <v>11</v>
      </c>
      <c r="HC191">
        <v>0.7</v>
      </c>
      <c r="HD191" t="s">
        <v>877</v>
      </c>
      <c r="HE191" t="s">
        <v>877</v>
      </c>
      <c r="HF191" t="s">
        <v>877</v>
      </c>
      <c r="HG191" t="s">
        <v>877</v>
      </c>
      <c r="HH191">
        <v>2098</v>
      </c>
      <c r="HI191">
        <v>1866606</v>
      </c>
      <c r="HJ191">
        <v>0</v>
      </c>
      <c r="HK191">
        <v>89113</v>
      </c>
      <c r="HL191">
        <v>45504</v>
      </c>
      <c r="HM191">
        <v>0</v>
      </c>
      <c r="HN191">
        <v>0</v>
      </c>
      <c r="HO191">
        <v>0</v>
      </c>
      <c r="HP191">
        <v>0</v>
      </c>
      <c r="HQ191">
        <v>9.9600000000000009</v>
      </c>
      <c r="HR191">
        <v>315656</v>
      </c>
      <c r="HS191">
        <v>842.28</v>
      </c>
      <c r="HT191">
        <v>842.28</v>
      </c>
      <c r="HU191">
        <v>842.28</v>
      </c>
      <c r="HV191">
        <v>0</v>
      </c>
      <c r="HW191">
        <v>0</v>
      </c>
      <c r="HX191" t="s">
        <v>882</v>
      </c>
      <c r="HY191">
        <v>842.28</v>
      </c>
      <c r="HZ191">
        <v>842.28</v>
      </c>
      <c r="IA191">
        <v>842.28</v>
      </c>
      <c r="IB191">
        <v>0</v>
      </c>
      <c r="IC191">
        <v>124</v>
      </c>
      <c r="ID191">
        <v>92.650800000000004</v>
      </c>
      <c r="IE191">
        <v>8.8000000000000007</v>
      </c>
      <c r="IF191">
        <v>19.64</v>
      </c>
      <c r="IG191">
        <v>9.82</v>
      </c>
      <c r="IH191">
        <v>19.64</v>
      </c>
      <c r="II191">
        <v>19.64</v>
      </c>
      <c r="IJ191">
        <v>0</v>
      </c>
      <c r="IK191">
        <v>0</v>
      </c>
      <c r="IL191">
        <v>0</v>
      </c>
      <c r="IM191">
        <v>0</v>
      </c>
      <c r="IN191">
        <v>0</v>
      </c>
      <c r="IO191">
        <v>0</v>
      </c>
      <c r="IP191">
        <v>0</v>
      </c>
      <c r="IQ191">
        <v>0</v>
      </c>
      <c r="IR191">
        <v>0</v>
      </c>
      <c r="IS191">
        <v>0</v>
      </c>
      <c r="IT191">
        <v>0</v>
      </c>
      <c r="IU191">
        <v>2</v>
      </c>
      <c r="IV191">
        <v>0.5</v>
      </c>
      <c r="IW191">
        <v>134.80000000000001</v>
      </c>
      <c r="IX191">
        <v>33.700000000000003</v>
      </c>
      <c r="IY191">
        <v>134.80000000000001</v>
      </c>
      <c r="IZ191">
        <v>134.80000000000001</v>
      </c>
      <c r="JA191">
        <v>0</v>
      </c>
      <c r="JB191">
        <v>0</v>
      </c>
      <c r="JC191">
        <v>0</v>
      </c>
      <c r="JD191">
        <v>0</v>
      </c>
      <c r="JE191">
        <v>0</v>
      </c>
      <c r="JF191">
        <v>56.94</v>
      </c>
      <c r="JG191">
        <v>56.94</v>
      </c>
      <c r="JH191">
        <v>56.94</v>
      </c>
      <c r="JI191">
        <v>0</v>
      </c>
      <c r="JJ191">
        <v>1044.6908000000001</v>
      </c>
      <c r="JK191">
        <v>1044.6908000000001</v>
      </c>
      <c r="JL191" t="s">
        <v>883</v>
      </c>
      <c r="JM191">
        <v>0</v>
      </c>
      <c r="JN191">
        <v>0</v>
      </c>
      <c r="JO191">
        <v>374.76</v>
      </c>
      <c r="JP191">
        <v>8</v>
      </c>
      <c r="JQ191">
        <v>0.7</v>
      </c>
      <c r="JR191">
        <v>43954.6104003125</v>
      </c>
      <c r="JS191">
        <v>1</v>
      </c>
      <c r="JT191">
        <v>2</v>
      </c>
    </row>
    <row r="192" spans="1:280" x14ac:dyDescent="0.25">
      <c r="A192">
        <v>2100</v>
      </c>
      <c r="B192">
        <v>2100</v>
      </c>
      <c r="C192" t="s">
        <v>300</v>
      </c>
      <c r="D192" t="s">
        <v>298</v>
      </c>
      <c r="E192" t="s">
        <v>301</v>
      </c>
      <c r="G192">
        <v>2098</v>
      </c>
      <c r="H192">
        <v>26000000</v>
      </c>
      <c r="I192">
        <v>150000</v>
      </c>
      <c r="J192">
        <v>0</v>
      </c>
      <c r="K192">
        <v>40000</v>
      </c>
      <c r="L192">
        <v>200000</v>
      </c>
      <c r="M192">
        <v>0</v>
      </c>
      <c r="N192">
        <v>0</v>
      </c>
      <c r="O192">
        <v>0</v>
      </c>
      <c r="P192">
        <v>10.74</v>
      </c>
      <c r="Q192">
        <v>5200000</v>
      </c>
      <c r="R192">
        <v>9300</v>
      </c>
      <c r="S192">
        <v>9300</v>
      </c>
      <c r="T192">
        <v>9300</v>
      </c>
      <c r="U192">
        <v>0</v>
      </c>
      <c r="V192" t="s">
        <v>875</v>
      </c>
      <c r="W192">
        <v>9300</v>
      </c>
      <c r="X192">
        <v>9300</v>
      </c>
      <c r="Y192">
        <v>9300</v>
      </c>
      <c r="Z192">
        <v>0</v>
      </c>
      <c r="AA192">
        <v>1250</v>
      </c>
      <c r="AB192">
        <v>1023</v>
      </c>
      <c r="AC192">
        <v>52.2</v>
      </c>
      <c r="AD192">
        <v>550</v>
      </c>
      <c r="AE192">
        <v>275</v>
      </c>
      <c r="AF192">
        <v>550</v>
      </c>
      <c r="AG192">
        <v>550</v>
      </c>
      <c r="AH192">
        <v>0</v>
      </c>
      <c r="AI192">
        <v>8</v>
      </c>
      <c r="AJ192">
        <v>8</v>
      </c>
      <c r="AK192">
        <v>8</v>
      </c>
      <c r="AL192">
        <v>8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107</v>
      </c>
      <c r="AT192">
        <v>26.75</v>
      </c>
      <c r="AU192">
        <v>1172.45</v>
      </c>
      <c r="AV192">
        <v>293.11250000000001</v>
      </c>
      <c r="AW192">
        <v>1172.45</v>
      </c>
      <c r="AX192">
        <v>1172.45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11030.1929</v>
      </c>
      <c r="BI192">
        <v>10978.0625</v>
      </c>
      <c r="BJ192">
        <v>11030.1929</v>
      </c>
      <c r="BK192">
        <v>10978.0625</v>
      </c>
      <c r="BL192">
        <v>11030.1929</v>
      </c>
      <c r="BM192">
        <v>11030.1929</v>
      </c>
      <c r="BN192" t="s">
        <v>876</v>
      </c>
      <c r="BO192">
        <v>-4.5059999999999996E-3</v>
      </c>
      <c r="BP192">
        <v>0</v>
      </c>
      <c r="BQ192">
        <v>559.14</v>
      </c>
      <c r="BR192">
        <v>33</v>
      </c>
      <c r="BS192">
        <v>0.7</v>
      </c>
      <c r="BT192" t="s">
        <v>877</v>
      </c>
      <c r="BU192" t="s">
        <v>877</v>
      </c>
      <c r="BV192" t="s">
        <v>877</v>
      </c>
      <c r="BW192" t="s">
        <v>877</v>
      </c>
      <c r="BX192">
        <v>2098</v>
      </c>
      <c r="BY192">
        <v>25000010</v>
      </c>
      <c r="BZ192">
        <v>150000</v>
      </c>
      <c r="CA192">
        <v>0</v>
      </c>
      <c r="CB192">
        <v>40000</v>
      </c>
      <c r="CC192">
        <v>200000</v>
      </c>
      <c r="CD192">
        <v>0</v>
      </c>
      <c r="CE192">
        <v>0</v>
      </c>
      <c r="CF192">
        <v>0</v>
      </c>
      <c r="CG192">
        <v>10.74</v>
      </c>
      <c r="CH192">
        <v>4950000</v>
      </c>
      <c r="CI192">
        <v>9335.89</v>
      </c>
      <c r="CJ192">
        <v>9335.89</v>
      </c>
      <c r="CK192">
        <v>9335.89</v>
      </c>
      <c r="CL192">
        <v>0</v>
      </c>
      <c r="CM192">
        <v>0</v>
      </c>
      <c r="CN192" t="s">
        <v>878</v>
      </c>
      <c r="CO192">
        <v>9335.89</v>
      </c>
      <c r="CP192">
        <v>9335.89</v>
      </c>
      <c r="CQ192">
        <v>9335.89</v>
      </c>
      <c r="CR192">
        <v>0</v>
      </c>
      <c r="CS192">
        <v>1305</v>
      </c>
      <c r="CT192">
        <v>1026.9478999999999</v>
      </c>
      <c r="CU192">
        <v>52.2</v>
      </c>
      <c r="CV192">
        <v>583.82000000000005</v>
      </c>
      <c r="CW192">
        <v>291.91000000000003</v>
      </c>
      <c r="CX192">
        <v>583.82000000000005</v>
      </c>
      <c r="CY192">
        <v>583.82000000000005</v>
      </c>
      <c r="CZ192">
        <v>0</v>
      </c>
      <c r="DA192">
        <v>5.96</v>
      </c>
      <c r="DB192">
        <v>5.96</v>
      </c>
      <c r="DC192">
        <v>5.96</v>
      </c>
      <c r="DD192">
        <v>5.96</v>
      </c>
      <c r="DE192">
        <v>0</v>
      </c>
      <c r="DF192">
        <v>14.83</v>
      </c>
      <c r="DG192">
        <v>-3.7075</v>
      </c>
      <c r="DH192">
        <v>14.83</v>
      </c>
      <c r="DI192">
        <v>14.83</v>
      </c>
      <c r="DJ192">
        <v>0</v>
      </c>
      <c r="DK192">
        <v>107</v>
      </c>
      <c r="DL192">
        <v>26.75</v>
      </c>
      <c r="DM192">
        <v>1176.97</v>
      </c>
      <c r="DN192">
        <v>294.24250000000001</v>
      </c>
      <c r="DO192">
        <v>1176.97</v>
      </c>
      <c r="DP192">
        <v>1176.97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10971.502399999999</v>
      </c>
      <c r="EA192">
        <v>11030.1929</v>
      </c>
      <c r="EB192">
        <v>10971.502399999999</v>
      </c>
      <c r="EC192">
        <v>11030.1929</v>
      </c>
      <c r="ED192">
        <v>11030.1929</v>
      </c>
      <c r="EE192">
        <v>11030.1929</v>
      </c>
      <c r="EF192" t="s">
        <v>879</v>
      </c>
      <c r="EG192">
        <v>-7.8379999999999995E-3</v>
      </c>
      <c r="EH192">
        <v>0</v>
      </c>
      <c r="EI192">
        <v>526.05999999999995</v>
      </c>
      <c r="EJ192">
        <v>31</v>
      </c>
      <c r="EK192">
        <v>0.7</v>
      </c>
      <c r="EL192" t="s">
        <v>877</v>
      </c>
      <c r="EM192" t="s">
        <v>877</v>
      </c>
      <c r="EN192" t="s">
        <v>877</v>
      </c>
      <c r="EO192" t="s">
        <v>877</v>
      </c>
      <c r="EP192">
        <v>2098</v>
      </c>
      <c r="EQ192">
        <v>25913254</v>
      </c>
      <c r="ER192" s="22">
        <v>345782</v>
      </c>
      <c r="ES192">
        <v>1039074</v>
      </c>
      <c r="ET192">
        <v>91947</v>
      </c>
      <c r="EU192">
        <v>313890</v>
      </c>
      <c r="EV192">
        <v>0</v>
      </c>
      <c r="EW192">
        <v>0</v>
      </c>
      <c r="EX192">
        <v>0</v>
      </c>
      <c r="EY192">
        <v>10.74</v>
      </c>
      <c r="EZ192">
        <v>5442844</v>
      </c>
      <c r="FA192">
        <v>9264.09</v>
      </c>
      <c r="FB192">
        <v>9264.09</v>
      </c>
      <c r="FC192">
        <v>9264.09</v>
      </c>
      <c r="FD192">
        <v>0</v>
      </c>
      <c r="FE192">
        <v>0</v>
      </c>
      <c r="FF192" t="s">
        <v>880</v>
      </c>
      <c r="FG192">
        <v>9264.09</v>
      </c>
      <c r="FH192">
        <v>9264.09</v>
      </c>
      <c r="FI192">
        <v>9264.09</v>
      </c>
      <c r="FJ192">
        <v>0</v>
      </c>
      <c r="FK192">
        <v>1239</v>
      </c>
      <c r="FL192">
        <v>1019.0499</v>
      </c>
      <c r="FM192">
        <v>52.2</v>
      </c>
      <c r="FN192">
        <v>562.96</v>
      </c>
      <c r="FO192">
        <v>281.48</v>
      </c>
      <c r="FP192">
        <v>562.96</v>
      </c>
      <c r="FQ192">
        <v>562.96</v>
      </c>
      <c r="FR192">
        <v>0</v>
      </c>
      <c r="FS192">
        <v>6.05</v>
      </c>
      <c r="FT192">
        <v>6.05</v>
      </c>
      <c r="FU192">
        <v>6.05</v>
      </c>
      <c r="FV192">
        <v>6.05</v>
      </c>
      <c r="FW192">
        <v>0</v>
      </c>
      <c r="FX192">
        <v>7.86</v>
      </c>
      <c r="FY192">
        <v>-1.9650000000000001</v>
      </c>
      <c r="FZ192">
        <v>7.86</v>
      </c>
      <c r="GA192">
        <v>7.86</v>
      </c>
      <c r="GB192">
        <v>0</v>
      </c>
      <c r="GC192">
        <v>114</v>
      </c>
      <c r="GD192">
        <v>28.5</v>
      </c>
      <c r="GE192">
        <v>1288.3900000000001</v>
      </c>
      <c r="GF192">
        <v>322.09750000000003</v>
      </c>
      <c r="GG192">
        <v>1288.3900000000001</v>
      </c>
      <c r="GH192">
        <v>1288.3900000000001</v>
      </c>
      <c r="GI192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  <c r="GQ192">
        <v>0</v>
      </c>
      <c r="GR192">
        <v>11167.707700000001</v>
      </c>
      <c r="GS192">
        <v>10971.502399999999</v>
      </c>
      <c r="GT192">
        <v>11167.707700000001</v>
      </c>
      <c r="GU192">
        <v>10971.502399999999</v>
      </c>
      <c r="GV192">
        <v>11167.707700000001</v>
      </c>
      <c r="GW192">
        <v>11167.707700000001</v>
      </c>
      <c r="GX192" t="s">
        <v>881</v>
      </c>
      <c r="GY192">
        <v>-5.4140000000000004E-3</v>
      </c>
      <c r="GZ192">
        <v>0</v>
      </c>
      <c r="HA192">
        <v>587.52</v>
      </c>
      <c r="HB192">
        <v>41</v>
      </c>
      <c r="HC192">
        <v>0.7</v>
      </c>
      <c r="HD192" t="s">
        <v>877</v>
      </c>
      <c r="HE192" t="s">
        <v>877</v>
      </c>
      <c r="HF192" t="s">
        <v>877</v>
      </c>
      <c r="HG192" t="s">
        <v>877</v>
      </c>
      <c r="HH192">
        <v>2098</v>
      </c>
      <c r="HI192">
        <v>23792872</v>
      </c>
      <c r="HJ192">
        <v>316494</v>
      </c>
      <c r="HK192">
        <v>989270</v>
      </c>
      <c r="HL192">
        <v>70415</v>
      </c>
      <c r="HM192">
        <v>370360</v>
      </c>
      <c r="HN192">
        <v>0</v>
      </c>
      <c r="HO192">
        <v>0</v>
      </c>
      <c r="HP192">
        <v>0</v>
      </c>
      <c r="HQ192">
        <v>11.23</v>
      </c>
      <c r="HR192">
        <v>4971392</v>
      </c>
      <c r="HS192">
        <v>9403.6200000000008</v>
      </c>
      <c r="HT192">
        <v>9403.6200000000008</v>
      </c>
      <c r="HU192">
        <v>9403.6200000000008</v>
      </c>
      <c r="HV192">
        <v>0</v>
      </c>
      <c r="HW192">
        <v>0</v>
      </c>
      <c r="HX192" t="s">
        <v>882</v>
      </c>
      <c r="HY192">
        <v>9403.6200000000008</v>
      </c>
      <c r="HZ192">
        <v>9403.6200000000008</v>
      </c>
      <c r="IA192">
        <v>9403.6200000000008</v>
      </c>
      <c r="IB192">
        <v>0</v>
      </c>
      <c r="IC192">
        <v>1240</v>
      </c>
      <c r="ID192">
        <v>1034.3982000000001</v>
      </c>
      <c r="IE192">
        <v>42.5</v>
      </c>
      <c r="IF192">
        <v>561.4</v>
      </c>
      <c r="IG192">
        <v>280.7</v>
      </c>
      <c r="IH192">
        <v>561.4</v>
      </c>
      <c r="II192">
        <v>561.4</v>
      </c>
      <c r="IJ192">
        <v>0</v>
      </c>
      <c r="IK192">
        <v>9.17</v>
      </c>
      <c r="IL192">
        <v>9.17</v>
      </c>
      <c r="IM192">
        <v>9.17</v>
      </c>
      <c r="IN192">
        <v>9.17</v>
      </c>
      <c r="IO192">
        <v>0</v>
      </c>
      <c r="IP192">
        <v>16.72</v>
      </c>
      <c r="IQ192">
        <v>-2.508</v>
      </c>
      <c r="IR192">
        <v>16.72</v>
      </c>
      <c r="IS192">
        <v>16.72</v>
      </c>
      <c r="IT192">
        <v>0</v>
      </c>
      <c r="IU192">
        <v>103</v>
      </c>
      <c r="IV192">
        <v>25.75</v>
      </c>
      <c r="IW192">
        <v>1496.31</v>
      </c>
      <c r="IX192">
        <v>374.07749999999999</v>
      </c>
      <c r="IY192">
        <v>1496.31</v>
      </c>
      <c r="IZ192">
        <v>1496.31</v>
      </c>
      <c r="JA192">
        <v>0</v>
      </c>
      <c r="JB192">
        <v>0</v>
      </c>
      <c r="JC192">
        <v>0</v>
      </c>
      <c r="JD192">
        <v>0</v>
      </c>
      <c r="JE192">
        <v>0</v>
      </c>
      <c r="JF192">
        <v>0</v>
      </c>
      <c r="JG192">
        <v>0</v>
      </c>
      <c r="JH192">
        <v>0</v>
      </c>
      <c r="JI192">
        <v>0</v>
      </c>
      <c r="JJ192">
        <v>11167.707700000001</v>
      </c>
      <c r="JK192">
        <v>11167.707700000001</v>
      </c>
      <c r="JL192" t="s">
        <v>883</v>
      </c>
      <c r="JM192">
        <v>-5.9249999999999997E-3</v>
      </c>
      <c r="JN192">
        <v>0</v>
      </c>
      <c r="JO192">
        <v>528.66999999999996</v>
      </c>
      <c r="JP192">
        <v>35</v>
      </c>
      <c r="JQ192">
        <v>0.7</v>
      </c>
      <c r="JR192">
        <v>43954.6104003125</v>
      </c>
      <c r="JS192">
        <v>1</v>
      </c>
      <c r="JT192">
        <v>2</v>
      </c>
    </row>
    <row r="193" spans="1:280" x14ac:dyDescent="0.25">
      <c r="A193">
        <v>2101</v>
      </c>
      <c r="B193">
        <v>2101</v>
      </c>
      <c r="C193" t="s">
        <v>302</v>
      </c>
      <c r="D193" t="s">
        <v>298</v>
      </c>
      <c r="E193" t="s">
        <v>303</v>
      </c>
      <c r="G193">
        <v>2098</v>
      </c>
      <c r="H193">
        <v>10938093</v>
      </c>
      <c r="I193">
        <v>130000</v>
      </c>
      <c r="J193">
        <v>0</v>
      </c>
      <c r="K193">
        <v>0</v>
      </c>
      <c r="L193">
        <v>125000</v>
      </c>
      <c r="M193">
        <v>0</v>
      </c>
      <c r="N193">
        <v>0</v>
      </c>
      <c r="O193">
        <v>0</v>
      </c>
      <c r="P193">
        <v>10.33</v>
      </c>
      <c r="Q193">
        <v>1600000</v>
      </c>
      <c r="R193">
        <v>4193</v>
      </c>
      <c r="S193">
        <v>4193</v>
      </c>
      <c r="T193">
        <v>4193</v>
      </c>
      <c r="U193">
        <v>0</v>
      </c>
      <c r="V193" t="s">
        <v>875</v>
      </c>
      <c r="W193">
        <v>4193</v>
      </c>
      <c r="X193">
        <v>4193</v>
      </c>
      <c r="Y193">
        <v>4193</v>
      </c>
      <c r="Z193">
        <v>0</v>
      </c>
      <c r="AA193">
        <v>715</v>
      </c>
      <c r="AB193">
        <v>461.23</v>
      </c>
      <c r="AC193">
        <v>51.2</v>
      </c>
      <c r="AD193">
        <v>62</v>
      </c>
      <c r="AE193">
        <v>31</v>
      </c>
      <c r="AF193">
        <v>62</v>
      </c>
      <c r="AG193">
        <v>62</v>
      </c>
      <c r="AH193">
        <v>0</v>
      </c>
      <c r="AI193">
        <v>5</v>
      </c>
      <c r="AJ193">
        <v>5</v>
      </c>
      <c r="AK193">
        <v>5</v>
      </c>
      <c r="AL193">
        <v>5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23</v>
      </c>
      <c r="AT193">
        <v>5.75</v>
      </c>
      <c r="AU193">
        <v>678.76</v>
      </c>
      <c r="AV193">
        <v>169.69</v>
      </c>
      <c r="AW193">
        <v>678.76</v>
      </c>
      <c r="AX193">
        <v>678.76</v>
      </c>
      <c r="AY193">
        <v>0</v>
      </c>
      <c r="AZ193">
        <v>6.82</v>
      </c>
      <c r="BA193">
        <v>6.82</v>
      </c>
      <c r="BB193">
        <v>6.82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4554.8481000000002</v>
      </c>
      <c r="BI193">
        <v>4923.6899999999996</v>
      </c>
      <c r="BJ193">
        <v>4904.4530999999997</v>
      </c>
      <c r="BK193">
        <v>4923.6899999999996</v>
      </c>
      <c r="BL193">
        <v>4923.6899999999996</v>
      </c>
      <c r="BM193">
        <v>4923.6899999999996</v>
      </c>
      <c r="BN193" t="s">
        <v>876</v>
      </c>
      <c r="BO193">
        <v>-3.9150000000000001E-3</v>
      </c>
      <c r="BP193">
        <v>0</v>
      </c>
      <c r="BQ193">
        <v>381.59</v>
      </c>
      <c r="BR193">
        <v>9</v>
      </c>
      <c r="BS193">
        <v>0.7</v>
      </c>
      <c r="BT193" t="s">
        <v>877</v>
      </c>
      <c r="BU193" t="s">
        <v>877</v>
      </c>
      <c r="BV193" t="s">
        <v>877</v>
      </c>
      <c r="BW193" t="s">
        <v>877</v>
      </c>
      <c r="BX193">
        <v>2098</v>
      </c>
      <c r="BY193">
        <v>10488929</v>
      </c>
      <c r="BZ193">
        <v>130000</v>
      </c>
      <c r="CA193">
        <v>0</v>
      </c>
      <c r="CB193">
        <v>0</v>
      </c>
      <c r="CC193">
        <v>125000</v>
      </c>
      <c r="CD193">
        <v>0</v>
      </c>
      <c r="CE193">
        <v>0</v>
      </c>
      <c r="CF193">
        <v>0</v>
      </c>
      <c r="CG193">
        <v>10.33</v>
      </c>
      <c r="CH193">
        <v>1350000</v>
      </c>
      <c r="CI193">
        <v>3842.04</v>
      </c>
      <c r="CJ193">
        <v>4177.46</v>
      </c>
      <c r="CK193">
        <v>3842.04</v>
      </c>
      <c r="CL193">
        <v>335.42</v>
      </c>
      <c r="CM193">
        <v>0</v>
      </c>
      <c r="CN193" t="s">
        <v>878</v>
      </c>
      <c r="CO193">
        <v>3842.04</v>
      </c>
      <c r="CP193">
        <v>4177.46</v>
      </c>
      <c r="CQ193">
        <v>3842.04</v>
      </c>
      <c r="CR193">
        <v>335.42</v>
      </c>
      <c r="CS193">
        <v>678</v>
      </c>
      <c r="CT193">
        <v>459.5206</v>
      </c>
      <c r="CU193">
        <v>51.2</v>
      </c>
      <c r="CV193">
        <v>66.66</v>
      </c>
      <c r="CW193">
        <v>33.33</v>
      </c>
      <c r="CX193">
        <v>67.66</v>
      </c>
      <c r="CY193">
        <v>66.66</v>
      </c>
      <c r="CZ193">
        <v>1</v>
      </c>
      <c r="DA193">
        <v>1.06</v>
      </c>
      <c r="DB193">
        <v>1.06</v>
      </c>
      <c r="DC193">
        <v>1.06</v>
      </c>
      <c r="DD193">
        <v>1.06</v>
      </c>
      <c r="DE193">
        <v>0</v>
      </c>
      <c r="DF193">
        <v>1</v>
      </c>
      <c r="DG193">
        <v>-0.25</v>
      </c>
      <c r="DH193">
        <v>1</v>
      </c>
      <c r="DI193">
        <v>1</v>
      </c>
      <c r="DJ193">
        <v>0</v>
      </c>
      <c r="DK193">
        <v>23</v>
      </c>
      <c r="DL193">
        <v>5.75</v>
      </c>
      <c r="DM193">
        <v>621.51</v>
      </c>
      <c r="DN193">
        <v>155.3775</v>
      </c>
      <c r="DO193">
        <v>676.25</v>
      </c>
      <c r="DP193">
        <v>621.51</v>
      </c>
      <c r="DQ193">
        <v>54.74</v>
      </c>
      <c r="DR193">
        <v>6.82</v>
      </c>
      <c r="DS193">
        <v>6.82</v>
      </c>
      <c r="DT193">
        <v>6.82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4587.0006999999996</v>
      </c>
      <c r="EA193">
        <v>4554.8481000000002</v>
      </c>
      <c r="EB193">
        <v>4928.4606999999996</v>
      </c>
      <c r="EC193">
        <v>4904.4530999999997</v>
      </c>
      <c r="ED193">
        <v>4587.0006999999996</v>
      </c>
      <c r="EE193">
        <v>4928.4606999999996</v>
      </c>
      <c r="EF193" t="s">
        <v>879</v>
      </c>
      <c r="EG193">
        <v>-8.0870000000000004E-3</v>
      </c>
      <c r="EH193">
        <v>0</v>
      </c>
      <c r="EI193">
        <v>320.55</v>
      </c>
      <c r="EJ193">
        <v>6</v>
      </c>
      <c r="EK193">
        <v>0.7</v>
      </c>
      <c r="EL193" t="s">
        <v>877</v>
      </c>
      <c r="EM193" t="s">
        <v>877</v>
      </c>
      <c r="EN193" t="s">
        <v>877</v>
      </c>
      <c r="EO193" t="s">
        <v>877</v>
      </c>
      <c r="EP193">
        <v>2098</v>
      </c>
      <c r="EQ193">
        <v>10179205</v>
      </c>
      <c r="ER193" s="22">
        <v>179478</v>
      </c>
      <c r="ES193">
        <v>437082</v>
      </c>
      <c r="ET193">
        <v>0</v>
      </c>
      <c r="EU193">
        <v>167048</v>
      </c>
      <c r="EV193">
        <v>0</v>
      </c>
      <c r="EW193">
        <v>0</v>
      </c>
      <c r="EX193">
        <v>0</v>
      </c>
      <c r="EY193">
        <v>10.33</v>
      </c>
      <c r="EZ193">
        <v>1827795</v>
      </c>
      <c r="FA193">
        <v>3861.91</v>
      </c>
      <c r="FB193">
        <v>4188.87</v>
      </c>
      <c r="FC193">
        <v>3861.91</v>
      </c>
      <c r="FD193">
        <v>326.95999999999998</v>
      </c>
      <c r="FE193">
        <v>0</v>
      </c>
      <c r="FF193" t="s">
        <v>880</v>
      </c>
      <c r="FG193">
        <v>3861.91</v>
      </c>
      <c r="FH193">
        <v>4188.87</v>
      </c>
      <c r="FI193">
        <v>3861.91</v>
      </c>
      <c r="FJ193">
        <v>326.95999999999998</v>
      </c>
      <c r="FK193">
        <v>661</v>
      </c>
      <c r="FL193">
        <v>460.77569999999997</v>
      </c>
      <c r="FM193">
        <v>51.2</v>
      </c>
      <c r="FN193">
        <v>62.09</v>
      </c>
      <c r="FO193">
        <v>31.045000000000002</v>
      </c>
      <c r="FP193">
        <v>63.09</v>
      </c>
      <c r="FQ193">
        <v>62.09</v>
      </c>
      <c r="FR193">
        <v>1</v>
      </c>
      <c r="FS193">
        <v>0.89</v>
      </c>
      <c r="FT193">
        <v>0.89</v>
      </c>
      <c r="FU193">
        <v>0.89</v>
      </c>
      <c r="FV193">
        <v>0.89</v>
      </c>
      <c r="FW193">
        <v>0</v>
      </c>
      <c r="FX193">
        <v>2</v>
      </c>
      <c r="FY193">
        <v>-0.5</v>
      </c>
      <c r="FZ193">
        <v>2</v>
      </c>
      <c r="GA193">
        <v>2</v>
      </c>
      <c r="GB193">
        <v>0</v>
      </c>
      <c r="GC193">
        <v>38</v>
      </c>
      <c r="GD193">
        <v>9.5</v>
      </c>
      <c r="GE193">
        <v>661.44</v>
      </c>
      <c r="GF193">
        <v>165.36</v>
      </c>
      <c r="GG193">
        <v>717.44</v>
      </c>
      <c r="GH193">
        <v>661.44</v>
      </c>
      <c r="GI193">
        <v>56</v>
      </c>
      <c r="GJ193">
        <v>6.82</v>
      </c>
      <c r="GK193">
        <v>6.82</v>
      </c>
      <c r="GL193">
        <v>6.82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4617.9148999999998</v>
      </c>
      <c r="GS193">
        <v>4587.0006999999996</v>
      </c>
      <c r="GT193">
        <v>4937.8348999999998</v>
      </c>
      <c r="GU193">
        <v>4928.4606999999996</v>
      </c>
      <c r="GV193">
        <v>4617.9148999999998</v>
      </c>
      <c r="GW193">
        <v>4937.8348999999998</v>
      </c>
      <c r="GX193" t="s">
        <v>881</v>
      </c>
      <c r="GY193">
        <v>-5.4749999999999998E-3</v>
      </c>
      <c r="GZ193">
        <v>0</v>
      </c>
      <c r="HA193">
        <v>436.35</v>
      </c>
      <c r="HB193">
        <v>15</v>
      </c>
      <c r="HC193">
        <v>0.7</v>
      </c>
      <c r="HD193" t="s">
        <v>877</v>
      </c>
      <c r="HE193" t="s">
        <v>877</v>
      </c>
      <c r="HF193" t="s">
        <v>877</v>
      </c>
      <c r="HG193" t="s">
        <v>877</v>
      </c>
      <c r="HH193">
        <v>2098</v>
      </c>
      <c r="HI193">
        <v>10057517</v>
      </c>
      <c r="HJ193">
        <v>142770</v>
      </c>
      <c r="HK193">
        <v>410848</v>
      </c>
      <c r="HL193">
        <v>0</v>
      </c>
      <c r="HM193">
        <v>167068</v>
      </c>
      <c r="HN193">
        <v>0</v>
      </c>
      <c r="HO193">
        <v>0</v>
      </c>
      <c r="HP193">
        <v>0</v>
      </c>
      <c r="HQ193">
        <v>10.87</v>
      </c>
      <c r="HR193">
        <v>1778382</v>
      </c>
      <c r="HS193">
        <v>3894.79</v>
      </c>
      <c r="HT193">
        <v>4201.59</v>
      </c>
      <c r="HU193">
        <v>3894.79</v>
      </c>
      <c r="HV193">
        <v>306.8</v>
      </c>
      <c r="HW193">
        <v>0</v>
      </c>
      <c r="HX193" t="s">
        <v>882</v>
      </c>
      <c r="HY193">
        <v>3894.79</v>
      </c>
      <c r="HZ193">
        <v>4201.59</v>
      </c>
      <c r="IA193">
        <v>3894.79</v>
      </c>
      <c r="IB193">
        <v>306.8</v>
      </c>
      <c r="IC193">
        <v>650</v>
      </c>
      <c r="ID193">
        <v>462.17489999999998</v>
      </c>
      <c r="IE193">
        <v>43.8</v>
      </c>
      <c r="IF193">
        <v>61.04</v>
      </c>
      <c r="IG193">
        <v>30.52</v>
      </c>
      <c r="IH193">
        <v>61.04</v>
      </c>
      <c r="II193">
        <v>61.04</v>
      </c>
      <c r="IJ193">
        <v>0</v>
      </c>
      <c r="IK193">
        <v>11.27</v>
      </c>
      <c r="IL193">
        <v>11.27</v>
      </c>
      <c r="IM193">
        <v>11.27</v>
      </c>
      <c r="IN193">
        <v>11.27</v>
      </c>
      <c r="IO193">
        <v>0</v>
      </c>
      <c r="IP193">
        <v>1</v>
      </c>
      <c r="IQ193">
        <v>-0.15</v>
      </c>
      <c r="IR193">
        <v>1</v>
      </c>
      <c r="IS193">
        <v>1</v>
      </c>
      <c r="IT193">
        <v>0</v>
      </c>
      <c r="IU193">
        <v>29</v>
      </c>
      <c r="IV193">
        <v>7.25</v>
      </c>
      <c r="IW193">
        <v>666.16</v>
      </c>
      <c r="IX193">
        <v>166.54</v>
      </c>
      <c r="IY193">
        <v>718.64</v>
      </c>
      <c r="IZ193">
        <v>666.16</v>
      </c>
      <c r="JA193">
        <v>52.48</v>
      </c>
      <c r="JB193">
        <v>1.72</v>
      </c>
      <c r="JC193">
        <v>1.72</v>
      </c>
      <c r="JD193">
        <v>1.72</v>
      </c>
      <c r="JE193">
        <v>0</v>
      </c>
      <c r="JF193">
        <v>0</v>
      </c>
      <c r="JG193">
        <v>0</v>
      </c>
      <c r="JH193">
        <v>0</v>
      </c>
      <c r="JI193">
        <v>0</v>
      </c>
      <c r="JJ193">
        <v>4617.9148999999998</v>
      </c>
      <c r="JK193">
        <v>4937.8348999999998</v>
      </c>
      <c r="JL193" t="s">
        <v>883</v>
      </c>
      <c r="JM193">
        <v>-8.6669999999999994E-3</v>
      </c>
      <c r="JN193">
        <v>0</v>
      </c>
      <c r="JO193">
        <v>423.26</v>
      </c>
      <c r="JP193">
        <v>14</v>
      </c>
      <c r="JQ193">
        <v>0.7</v>
      </c>
      <c r="JR193">
        <v>43954.6104003125</v>
      </c>
      <c r="JS193">
        <v>1</v>
      </c>
      <c r="JT193">
        <v>2</v>
      </c>
    </row>
    <row r="194" spans="1:280" x14ac:dyDescent="0.25">
      <c r="A194">
        <v>3505</v>
      </c>
      <c r="B194">
        <v>2101</v>
      </c>
      <c r="D194" t="s">
        <v>298</v>
      </c>
      <c r="E194" t="s">
        <v>303</v>
      </c>
      <c r="F194" t="s">
        <v>959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T194">
        <v>0</v>
      </c>
      <c r="U194">
        <v>0</v>
      </c>
      <c r="V194" t="s">
        <v>875</v>
      </c>
      <c r="W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G194">
        <v>0</v>
      </c>
      <c r="AH194">
        <v>0</v>
      </c>
      <c r="AI194">
        <v>0</v>
      </c>
      <c r="AJ194">
        <v>0</v>
      </c>
      <c r="AL194">
        <v>0</v>
      </c>
      <c r="AM194">
        <v>0</v>
      </c>
      <c r="AN194">
        <v>0</v>
      </c>
      <c r="AO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X194">
        <v>0</v>
      </c>
      <c r="AY194">
        <v>0</v>
      </c>
      <c r="AZ194">
        <v>0</v>
      </c>
      <c r="BB194">
        <v>0</v>
      </c>
      <c r="BC194">
        <v>0</v>
      </c>
      <c r="BD194">
        <v>0</v>
      </c>
      <c r="BF194">
        <v>0</v>
      </c>
      <c r="BG194">
        <v>0</v>
      </c>
      <c r="BH194">
        <v>349.60500000000002</v>
      </c>
      <c r="BI194">
        <v>0</v>
      </c>
      <c r="BL194">
        <v>349.60500000000002</v>
      </c>
      <c r="BN194" t="s">
        <v>876</v>
      </c>
      <c r="BO194">
        <v>0</v>
      </c>
      <c r="BP194">
        <v>0</v>
      </c>
      <c r="BQ194">
        <v>0</v>
      </c>
      <c r="BR194">
        <v>0</v>
      </c>
      <c r="BS194">
        <v>0</v>
      </c>
      <c r="BT194" t="s">
        <v>877</v>
      </c>
      <c r="BU194" t="s">
        <v>877</v>
      </c>
      <c r="BV194" t="s">
        <v>877</v>
      </c>
      <c r="BW194" t="s">
        <v>877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335.42</v>
      </c>
      <c r="CK194">
        <v>335.42</v>
      </c>
      <c r="CL194">
        <v>0</v>
      </c>
      <c r="CM194">
        <v>0</v>
      </c>
      <c r="CN194" t="s">
        <v>878</v>
      </c>
      <c r="CO194">
        <v>335.42</v>
      </c>
      <c r="CQ194">
        <v>335.42</v>
      </c>
      <c r="CR194">
        <v>0</v>
      </c>
      <c r="CS194">
        <v>0</v>
      </c>
      <c r="CT194">
        <v>0</v>
      </c>
      <c r="CU194">
        <v>0</v>
      </c>
      <c r="CV194">
        <v>1</v>
      </c>
      <c r="CW194">
        <v>0.5</v>
      </c>
      <c r="CY194">
        <v>1</v>
      </c>
      <c r="CZ194">
        <v>0</v>
      </c>
      <c r="DA194">
        <v>0</v>
      </c>
      <c r="DB194">
        <v>0</v>
      </c>
      <c r="DD194">
        <v>0</v>
      </c>
      <c r="DE194">
        <v>0</v>
      </c>
      <c r="DF194">
        <v>0</v>
      </c>
      <c r="DG194">
        <v>0</v>
      </c>
      <c r="DI194">
        <v>0</v>
      </c>
      <c r="DJ194">
        <v>0</v>
      </c>
      <c r="DK194">
        <v>0</v>
      </c>
      <c r="DL194">
        <v>0</v>
      </c>
      <c r="DM194">
        <v>54.74</v>
      </c>
      <c r="DN194">
        <v>13.685</v>
      </c>
      <c r="DP194">
        <v>54.74</v>
      </c>
      <c r="DQ194">
        <v>0</v>
      </c>
      <c r="DR194">
        <v>0</v>
      </c>
      <c r="DT194">
        <v>0</v>
      </c>
      <c r="DU194">
        <v>0</v>
      </c>
      <c r="DV194">
        <v>0</v>
      </c>
      <c r="DX194">
        <v>0</v>
      </c>
      <c r="DY194">
        <v>0</v>
      </c>
      <c r="DZ194">
        <v>341.46</v>
      </c>
      <c r="EA194">
        <v>349.60500000000002</v>
      </c>
      <c r="ED194">
        <v>349.60500000000002</v>
      </c>
      <c r="EF194" t="s">
        <v>879</v>
      </c>
      <c r="EG194">
        <v>-8.0870000000000004E-3</v>
      </c>
      <c r="EH194">
        <v>0</v>
      </c>
      <c r="EI194">
        <v>0</v>
      </c>
      <c r="EJ194">
        <v>0</v>
      </c>
      <c r="EK194">
        <v>0</v>
      </c>
      <c r="EL194" t="s">
        <v>877</v>
      </c>
      <c r="EM194" t="s">
        <v>877</v>
      </c>
      <c r="EN194" t="s">
        <v>877</v>
      </c>
      <c r="EO194" t="s">
        <v>877</v>
      </c>
      <c r="EQ194">
        <v>0</v>
      </c>
      <c r="ER194" s="22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326.95999999999998</v>
      </c>
      <c r="FC194">
        <v>326.95999999999998</v>
      </c>
      <c r="FD194">
        <v>0</v>
      </c>
      <c r="FE194">
        <v>0</v>
      </c>
      <c r="FF194" t="s">
        <v>880</v>
      </c>
      <c r="FG194">
        <v>326.95999999999998</v>
      </c>
      <c r="FI194">
        <v>326.95999999999998</v>
      </c>
      <c r="FJ194">
        <v>0</v>
      </c>
      <c r="FK194">
        <v>0</v>
      </c>
      <c r="FL194">
        <v>0</v>
      </c>
      <c r="FM194">
        <v>0</v>
      </c>
      <c r="FN194">
        <v>1</v>
      </c>
      <c r="FO194">
        <v>0.5</v>
      </c>
      <c r="FQ194">
        <v>1</v>
      </c>
      <c r="FR194">
        <v>0</v>
      </c>
      <c r="FS194">
        <v>0</v>
      </c>
      <c r="FT194">
        <v>0</v>
      </c>
      <c r="FV194">
        <v>0</v>
      </c>
      <c r="FW194">
        <v>0</v>
      </c>
      <c r="FX194">
        <v>0</v>
      </c>
      <c r="FY194">
        <v>0</v>
      </c>
      <c r="GA194">
        <v>0</v>
      </c>
      <c r="GB194">
        <v>0</v>
      </c>
      <c r="GC194">
        <v>0</v>
      </c>
      <c r="GD194">
        <v>0</v>
      </c>
      <c r="GE194">
        <v>56</v>
      </c>
      <c r="GF194">
        <v>14</v>
      </c>
      <c r="GH194">
        <v>56</v>
      </c>
      <c r="GI194">
        <v>0</v>
      </c>
      <c r="GJ194">
        <v>0</v>
      </c>
      <c r="GL194">
        <v>0</v>
      </c>
      <c r="GM194">
        <v>0</v>
      </c>
      <c r="GN194">
        <v>0</v>
      </c>
      <c r="GP194">
        <v>0</v>
      </c>
      <c r="GQ194">
        <v>0</v>
      </c>
      <c r="GR194">
        <v>319.92</v>
      </c>
      <c r="GS194">
        <v>341.46</v>
      </c>
      <c r="GV194">
        <v>341.46</v>
      </c>
      <c r="GX194" t="s">
        <v>881</v>
      </c>
      <c r="GY194">
        <v>0</v>
      </c>
      <c r="GZ194">
        <v>0</v>
      </c>
      <c r="HA194">
        <v>0</v>
      </c>
      <c r="HB194">
        <v>0</v>
      </c>
      <c r="HC194">
        <v>0</v>
      </c>
      <c r="HD194" t="s">
        <v>877</v>
      </c>
      <c r="HE194" t="s">
        <v>877</v>
      </c>
      <c r="HF194" t="s">
        <v>877</v>
      </c>
      <c r="HG194" t="s">
        <v>877</v>
      </c>
      <c r="HI194">
        <v>0</v>
      </c>
      <c r="HJ194">
        <v>0</v>
      </c>
      <c r="HK194">
        <v>0</v>
      </c>
      <c r="HL194">
        <v>0</v>
      </c>
      <c r="HM194">
        <v>0</v>
      </c>
      <c r="HN194">
        <v>0</v>
      </c>
      <c r="HO194">
        <v>0</v>
      </c>
      <c r="HP194">
        <v>0</v>
      </c>
      <c r="HQ194">
        <v>0</v>
      </c>
      <c r="HR194">
        <v>0</v>
      </c>
      <c r="HS194">
        <v>306.8</v>
      </c>
      <c r="HU194">
        <v>306.8</v>
      </c>
      <c r="HV194">
        <v>0</v>
      </c>
      <c r="HW194">
        <v>0</v>
      </c>
      <c r="HX194" t="s">
        <v>882</v>
      </c>
      <c r="HY194">
        <v>306.8</v>
      </c>
      <c r="IA194">
        <v>306.8</v>
      </c>
      <c r="IB194">
        <v>0</v>
      </c>
      <c r="IC194">
        <v>0</v>
      </c>
      <c r="ID194">
        <v>0</v>
      </c>
      <c r="IE194">
        <v>0</v>
      </c>
      <c r="IF194">
        <v>0</v>
      </c>
      <c r="IG194">
        <v>0</v>
      </c>
      <c r="II194">
        <v>0</v>
      </c>
      <c r="IJ194">
        <v>0</v>
      </c>
      <c r="IK194">
        <v>0</v>
      </c>
      <c r="IL194">
        <v>0</v>
      </c>
      <c r="IN194">
        <v>0</v>
      </c>
      <c r="IO194">
        <v>0</v>
      </c>
      <c r="IP194">
        <v>0</v>
      </c>
      <c r="IQ194">
        <v>0</v>
      </c>
      <c r="IS194">
        <v>0</v>
      </c>
      <c r="IT194">
        <v>0</v>
      </c>
      <c r="IU194">
        <v>0</v>
      </c>
      <c r="IV194">
        <v>0</v>
      </c>
      <c r="IW194">
        <v>52.48</v>
      </c>
      <c r="IX194">
        <v>13.12</v>
      </c>
      <c r="IZ194">
        <v>52.48</v>
      </c>
      <c r="JA194">
        <v>0</v>
      </c>
      <c r="JB194">
        <v>0</v>
      </c>
      <c r="JD194">
        <v>0</v>
      </c>
      <c r="JE194">
        <v>0</v>
      </c>
      <c r="JF194">
        <v>0</v>
      </c>
      <c r="JH194">
        <v>0</v>
      </c>
      <c r="JI194">
        <v>0</v>
      </c>
      <c r="JJ194">
        <v>319.92</v>
      </c>
      <c r="JL194" t="s">
        <v>883</v>
      </c>
      <c r="JM194">
        <v>0</v>
      </c>
      <c r="JN194">
        <v>0</v>
      </c>
      <c r="JO194">
        <v>0</v>
      </c>
      <c r="JP194">
        <v>0</v>
      </c>
      <c r="JQ194">
        <v>0</v>
      </c>
      <c r="JR194">
        <v>43954.6104003125</v>
      </c>
      <c r="JS194">
        <v>1</v>
      </c>
      <c r="JT194">
        <v>3</v>
      </c>
    </row>
    <row r="195" spans="1:280" x14ac:dyDescent="0.25">
      <c r="A195">
        <v>2102</v>
      </c>
      <c r="B195">
        <v>2102</v>
      </c>
      <c r="C195" t="s">
        <v>304</v>
      </c>
      <c r="D195" t="s">
        <v>298</v>
      </c>
      <c r="E195" t="s">
        <v>305</v>
      </c>
      <c r="G195">
        <v>2098</v>
      </c>
      <c r="H195">
        <v>4875000</v>
      </c>
      <c r="I195">
        <v>80000</v>
      </c>
      <c r="J195">
        <v>0</v>
      </c>
      <c r="K195">
        <v>0</v>
      </c>
      <c r="L195">
        <v>50000</v>
      </c>
      <c r="M195">
        <v>0</v>
      </c>
      <c r="N195">
        <v>0</v>
      </c>
      <c r="O195">
        <v>0</v>
      </c>
      <c r="P195">
        <v>11.07</v>
      </c>
      <c r="Q195">
        <v>1575000</v>
      </c>
      <c r="R195">
        <v>2300</v>
      </c>
      <c r="S195">
        <v>2300</v>
      </c>
      <c r="T195">
        <v>2300</v>
      </c>
      <c r="U195">
        <v>0</v>
      </c>
      <c r="V195" t="s">
        <v>875</v>
      </c>
      <c r="W195">
        <v>2300</v>
      </c>
      <c r="X195">
        <v>2300</v>
      </c>
      <c r="Y195">
        <v>2300</v>
      </c>
      <c r="Z195">
        <v>0</v>
      </c>
      <c r="AA195">
        <v>460</v>
      </c>
      <c r="AB195">
        <v>253</v>
      </c>
      <c r="AC195">
        <v>107</v>
      </c>
      <c r="AD195">
        <v>8</v>
      </c>
      <c r="AE195">
        <v>4</v>
      </c>
      <c r="AF195">
        <v>8</v>
      </c>
      <c r="AG195">
        <v>8</v>
      </c>
      <c r="AH195">
        <v>0</v>
      </c>
      <c r="AI195">
        <v>3</v>
      </c>
      <c r="AJ195">
        <v>3</v>
      </c>
      <c r="AK195">
        <v>3</v>
      </c>
      <c r="AL195">
        <v>3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6</v>
      </c>
      <c r="AT195">
        <v>1.5</v>
      </c>
      <c r="AU195">
        <v>359.57</v>
      </c>
      <c r="AV195">
        <v>89.892499999999998</v>
      </c>
      <c r="AW195">
        <v>359.57</v>
      </c>
      <c r="AX195">
        <v>359.57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2586.0439999999999</v>
      </c>
      <c r="BI195">
        <v>2758.3924999999999</v>
      </c>
      <c r="BJ195">
        <v>2731.9589999999998</v>
      </c>
      <c r="BK195">
        <v>2758.3924999999999</v>
      </c>
      <c r="BL195">
        <v>2758.3924999999999</v>
      </c>
      <c r="BM195">
        <v>2758.3924999999999</v>
      </c>
      <c r="BN195" t="s">
        <v>876</v>
      </c>
      <c r="BO195">
        <v>-6.3940000000000004E-3</v>
      </c>
      <c r="BP195">
        <v>0</v>
      </c>
      <c r="BQ195">
        <v>684.78</v>
      </c>
      <c r="BR195">
        <v>49</v>
      </c>
      <c r="BS195">
        <v>0.7</v>
      </c>
      <c r="BT195" t="s">
        <v>877</v>
      </c>
      <c r="BU195" t="s">
        <v>877</v>
      </c>
      <c r="BV195" t="s">
        <v>877</v>
      </c>
      <c r="BW195" t="s">
        <v>877</v>
      </c>
      <c r="BX195">
        <v>2098</v>
      </c>
      <c r="BY195">
        <v>4750000</v>
      </c>
      <c r="BZ195">
        <v>80000</v>
      </c>
      <c r="CA195">
        <v>0</v>
      </c>
      <c r="CB195">
        <v>0</v>
      </c>
      <c r="CC195">
        <v>50000</v>
      </c>
      <c r="CD195">
        <v>0</v>
      </c>
      <c r="CE195">
        <v>0</v>
      </c>
      <c r="CF195">
        <v>0</v>
      </c>
      <c r="CG195">
        <v>11.07</v>
      </c>
      <c r="CH195">
        <v>1525000</v>
      </c>
      <c r="CI195">
        <v>2136.54</v>
      </c>
      <c r="CJ195">
        <v>2276.9</v>
      </c>
      <c r="CK195">
        <v>2136.54</v>
      </c>
      <c r="CL195">
        <v>140.36000000000001</v>
      </c>
      <c r="CM195">
        <v>0</v>
      </c>
      <c r="CN195" t="s">
        <v>878</v>
      </c>
      <c r="CO195">
        <v>2136.54</v>
      </c>
      <c r="CP195">
        <v>2276.9</v>
      </c>
      <c r="CQ195">
        <v>2136.54</v>
      </c>
      <c r="CR195">
        <v>140.36000000000001</v>
      </c>
      <c r="CS195">
        <v>440</v>
      </c>
      <c r="CT195">
        <v>250.459</v>
      </c>
      <c r="CU195">
        <v>107</v>
      </c>
      <c r="CV195">
        <v>10.44</v>
      </c>
      <c r="CW195">
        <v>5.22</v>
      </c>
      <c r="CX195">
        <v>10.44</v>
      </c>
      <c r="CY195">
        <v>10.44</v>
      </c>
      <c r="CZ195">
        <v>0</v>
      </c>
      <c r="DA195">
        <v>1.89</v>
      </c>
      <c r="DB195">
        <v>1.89</v>
      </c>
      <c r="DC195">
        <v>1.89</v>
      </c>
      <c r="DD195">
        <v>1.89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6</v>
      </c>
      <c r="DL195">
        <v>1.5</v>
      </c>
      <c r="DM195">
        <v>333.74</v>
      </c>
      <c r="DN195">
        <v>83.435000000000002</v>
      </c>
      <c r="DO195">
        <v>355.96</v>
      </c>
      <c r="DP195">
        <v>333.74</v>
      </c>
      <c r="DQ195">
        <v>22.22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2591.3402000000001</v>
      </c>
      <c r="EA195">
        <v>2586.0439999999999</v>
      </c>
      <c r="EB195">
        <v>2734.3202000000001</v>
      </c>
      <c r="EC195">
        <v>2731.9589999999998</v>
      </c>
      <c r="ED195">
        <v>2591.3402000000001</v>
      </c>
      <c r="EE195">
        <v>2734.3202000000001</v>
      </c>
      <c r="EF195" t="s">
        <v>879</v>
      </c>
      <c r="EG195">
        <v>-1.2633999999999999E-2</v>
      </c>
      <c r="EH195">
        <v>0</v>
      </c>
      <c r="EI195">
        <v>661.31</v>
      </c>
      <c r="EJ195">
        <v>50</v>
      </c>
      <c r="EK195">
        <v>0.7</v>
      </c>
      <c r="EL195" t="s">
        <v>877</v>
      </c>
      <c r="EM195" t="s">
        <v>877</v>
      </c>
      <c r="EN195" t="s">
        <v>877</v>
      </c>
      <c r="EO195" t="s">
        <v>877</v>
      </c>
      <c r="EP195">
        <v>2098</v>
      </c>
      <c r="EQ195">
        <v>4745487</v>
      </c>
      <c r="ER195" s="22">
        <v>159837</v>
      </c>
      <c r="ES195">
        <v>229837</v>
      </c>
      <c r="ET195">
        <v>11962</v>
      </c>
      <c r="EU195">
        <v>90610</v>
      </c>
      <c r="EV195">
        <v>0</v>
      </c>
      <c r="EW195">
        <v>0</v>
      </c>
      <c r="EX195">
        <v>0</v>
      </c>
      <c r="EY195">
        <v>11.07</v>
      </c>
      <c r="EZ195">
        <v>1414038</v>
      </c>
      <c r="FA195">
        <v>2140.63</v>
      </c>
      <c r="FB195">
        <v>2278.0700000000002</v>
      </c>
      <c r="FC195">
        <v>2140.63</v>
      </c>
      <c r="FD195">
        <v>137.44</v>
      </c>
      <c r="FE195">
        <v>0</v>
      </c>
      <c r="FF195" t="s">
        <v>880</v>
      </c>
      <c r="FG195">
        <v>2140.63</v>
      </c>
      <c r="FH195">
        <v>2278.0700000000002</v>
      </c>
      <c r="FI195">
        <v>2140.63</v>
      </c>
      <c r="FJ195">
        <v>137.44</v>
      </c>
      <c r="FK195">
        <v>459</v>
      </c>
      <c r="FL195">
        <v>250.58770000000001</v>
      </c>
      <c r="FM195">
        <v>107</v>
      </c>
      <c r="FN195">
        <v>6.83</v>
      </c>
      <c r="FO195">
        <v>3.415</v>
      </c>
      <c r="FP195">
        <v>6.83</v>
      </c>
      <c r="FQ195">
        <v>6.83</v>
      </c>
      <c r="FR195">
        <v>0</v>
      </c>
      <c r="FS195">
        <v>1</v>
      </c>
      <c r="FT195">
        <v>1</v>
      </c>
      <c r="FU195">
        <v>1</v>
      </c>
      <c r="FV195">
        <v>1</v>
      </c>
      <c r="FW195">
        <v>0</v>
      </c>
      <c r="FX195">
        <v>0.36</v>
      </c>
      <c r="FY195">
        <v>-0.09</v>
      </c>
      <c r="FZ195">
        <v>0.36</v>
      </c>
      <c r="GA195">
        <v>0.36</v>
      </c>
      <c r="GB195">
        <v>0</v>
      </c>
      <c r="GC195">
        <v>10</v>
      </c>
      <c r="GD195">
        <v>2.5</v>
      </c>
      <c r="GE195">
        <v>345.19</v>
      </c>
      <c r="GF195">
        <v>86.297499999999999</v>
      </c>
      <c r="GG195">
        <v>367.35</v>
      </c>
      <c r="GH195">
        <v>345.19</v>
      </c>
      <c r="GI195">
        <v>22.16</v>
      </c>
      <c r="GJ195">
        <v>0</v>
      </c>
      <c r="GK195">
        <v>0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2582.1777999999999</v>
      </c>
      <c r="GS195">
        <v>2591.3402000000001</v>
      </c>
      <c r="GT195">
        <v>2711.2303000000002</v>
      </c>
      <c r="GU195">
        <v>2734.3202000000001</v>
      </c>
      <c r="GV195">
        <v>2591.3402000000001</v>
      </c>
      <c r="GW195">
        <v>2734.3202000000001</v>
      </c>
      <c r="GX195" t="s">
        <v>881</v>
      </c>
      <c r="GY195">
        <v>-1.1561E-2</v>
      </c>
      <c r="GZ195">
        <v>0</v>
      </c>
      <c r="HA195">
        <v>620.72</v>
      </c>
      <c r="HB195">
        <v>46</v>
      </c>
      <c r="HC195">
        <v>0.7</v>
      </c>
      <c r="HD195" t="s">
        <v>877</v>
      </c>
      <c r="HE195" t="s">
        <v>877</v>
      </c>
      <c r="HF195" t="s">
        <v>877</v>
      </c>
      <c r="HG195" t="s">
        <v>877</v>
      </c>
      <c r="HH195">
        <v>2098</v>
      </c>
      <c r="HI195">
        <v>4538618</v>
      </c>
      <c r="HJ195">
        <v>16187</v>
      </c>
      <c r="HK195">
        <v>247515</v>
      </c>
      <c r="HL195">
        <v>10017</v>
      </c>
      <c r="HM195">
        <v>90386</v>
      </c>
      <c r="HN195">
        <v>0</v>
      </c>
      <c r="HO195">
        <v>0</v>
      </c>
      <c r="HP195">
        <v>0</v>
      </c>
      <c r="HQ195">
        <v>11.18</v>
      </c>
      <c r="HR195">
        <v>1382311</v>
      </c>
      <c r="HS195">
        <v>2145.9899999999998</v>
      </c>
      <c r="HT195">
        <v>2269.83</v>
      </c>
      <c r="HU195">
        <v>2145.9899999999998</v>
      </c>
      <c r="HV195">
        <v>123.84</v>
      </c>
      <c r="HW195">
        <v>0</v>
      </c>
      <c r="HX195" t="s">
        <v>882</v>
      </c>
      <c r="HY195">
        <v>2145.9899999999998</v>
      </c>
      <c r="HZ195">
        <v>2269.83</v>
      </c>
      <c r="IA195">
        <v>2145.9899999999998</v>
      </c>
      <c r="IB195">
        <v>123.84</v>
      </c>
      <c r="IC195">
        <v>438</v>
      </c>
      <c r="ID195">
        <v>249.68129999999999</v>
      </c>
      <c r="IE195">
        <v>85.8</v>
      </c>
      <c r="IF195">
        <v>5.44</v>
      </c>
      <c r="IG195">
        <v>2.72</v>
      </c>
      <c r="IH195">
        <v>5.44</v>
      </c>
      <c r="II195">
        <v>5.44</v>
      </c>
      <c r="IJ195">
        <v>0</v>
      </c>
      <c r="IK195">
        <v>3.28</v>
      </c>
      <c r="IL195">
        <v>3.28</v>
      </c>
      <c r="IM195">
        <v>3.28</v>
      </c>
      <c r="IN195">
        <v>3.28</v>
      </c>
      <c r="IO195">
        <v>0</v>
      </c>
      <c r="IP195">
        <v>0.69</v>
      </c>
      <c r="IQ195">
        <v>-0.10349999999999999</v>
      </c>
      <c r="IR195">
        <v>0.69</v>
      </c>
      <c r="IS195">
        <v>0.69</v>
      </c>
      <c r="IT195">
        <v>0</v>
      </c>
      <c r="IU195">
        <v>18</v>
      </c>
      <c r="IV195">
        <v>4.5</v>
      </c>
      <c r="IW195">
        <v>361.24</v>
      </c>
      <c r="IX195">
        <v>90.31</v>
      </c>
      <c r="IY195">
        <v>382.09</v>
      </c>
      <c r="IZ195">
        <v>361.24</v>
      </c>
      <c r="JA195">
        <v>20.85</v>
      </c>
      <c r="JB195">
        <v>0</v>
      </c>
      <c r="JC195">
        <v>0</v>
      </c>
      <c r="JD195">
        <v>0</v>
      </c>
      <c r="JE195">
        <v>0</v>
      </c>
      <c r="JF195">
        <v>0</v>
      </c>
      <c r="JG195">
        <v>0</v>
      </c>
      <c r="JH195">
        <v>0</v>
      </c>
      <c r="JI195">
        <v>0</v>
      </c>
      <c r="JJ195">
        <v>2582.1777999999999</v>
      </c>
      <c r="JK195">
        <v>2711.2303000000002</v>
      </c>
      <c r="JL195" t="s">
        <v>883</v>
      </c>
      <c r="JM195">
        <v>-1.1887999999999999E-2</v>
      </c>
      <c r="JN195">
        <v>0</v>
      </c>
      <c r="JO195">
        <v>608.99</v>
      </c>
      <c r="JP195">
        <v>46</v>
      </c>
      <c r="JQ195">
        <v>0.7</v>
      </c>
      <c r="JR195">
        <v>43954.6104003125</v>
      </c>
      <c r="JS195">
        <v>1</v>
      </c>
      <c r="JT195">
        <v>2</v>
      </c>
    </row>
    <row r="196" spans="1:280" x14ac:dyDescent="0.25">
      <c r="A196">
        <v>4484</v>
      </c>
      <c r="B196">
        <v>2102</v>
      </c>
      <c r="D196" t="s">
        <v>298</v>
      </c>
      <c r="E196" t="s">
        <v>305</v>
      </c>
      <c r="F196" t="s">
        <v>960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T196">
        <v>0</v>
      </c>
      <c r="U196">
        <v>0</v>
      </c>
      <c r="V196" t="s">
        <v>875</v>
      </c>
      <c r="W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G196">
        <v>0</v>
      </c>
      <c r="AH196">
        <v>0</v>
      </c>
      <c r="AI196">
        <v>0</v>
      </c>
      <c r="AJ196">
        <v>0</v>
      </c>
      <c r="AL196">
        <v>0</v>
      </c>
      <c r="AM196">
        <v>0</v>
      </c>
      <c r="AN196">
        <v>0</v>
      </c>
      <c r="AO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X196">
        <v>0</v>
      </c>
      <c r="AY196">
        <v>0</v>
      </c>
      <c r="AZ196">
        <v>0</v>
      </c>
      <c r="BB196">
        <v>0</v>
      </c>
      <c r="BC196">
        <v>0</v>
      </c>
      <c r="BD196">
        <v>0</v>
      </c>
      <c r="BF196">
        <v>0</v>
      </c>
      <c r="BG196">
        <v>0</v>
      </c>
      <c r="BH196">
        <v>145.91499999999999</v>
      </c>
      <c r="BI196">
        <v>0</v>
      </c>
      <c r="BL196">
        <v>145.91499999999999</v>
      </c>
      <c r="BN196" t="s">
        <v>876</v>
      </c>
      <c r="BO196">
        <v>0</v>
      </c>
      <c r="BP196">
        <v>0</v>
      </c>
      <c r="BQ196">
        <v>0</v>
      </c>
      <c r="BR196">
        <v>0</v>
      </c>
      <c r="BS196">
        <v>0</v>
      </c>
      <c r="BT196" t="s">
        <v>877</v>
      </c>
      <c r="BU196" t="s">
        <v>877</v>
      </c>
      <c r="BV196" t="s">
        <v>877</v>
      </c>
      <c r="BW196" t="s">
        <v>877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140.36000000000001</v>
      </c>
      <c r="CK196">
        <v>140.36000000000001</v>
      </c>
      <c r="CL196">
        <v>0</v>
      </c>
      <c r="CM196">
        <v>0</v>
      </c>
      <c r="CN196" t="s">
        <v>878</v>
      </c>
      <c r="CO196">
        <v>140.36000000000001</v>
      </c>
      <c r="CQ196">
        <v>140.36000000000001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Y196">
        <v>0</v>
      </c>
      <c r="CZ196">
        <v>0</v>
      </c>
      <c r="DA196">
        <v>0</v>
      </c>
      <c r="DB196">
        <v>0</v>
      </c>
      <c r="DD196">
        <v>0</v>
      </c>
      <c r="DE196">
        <v>0</v>
      </c>
      <c r="DF196">
        <v>0</v>
      </c>
      <c r="DG196">
        <v>0</v>
      </c>
      <c r="DI196">
        <v>0</v>
      </c>
      <c r="DJ196">
        <v>0</v>
      </c>
      <c r="DK196">
        <v>0</v>
      </c>
      <c r="DL196">
        <v>0</v>
      </c>
      <c r="DM196">
        <v>22.22</v>
      </c>
      <c r="DN196">
        <v>5.5549999999999997</v>
      </c>
      <c r="DP196">
        <v>22.22</v>
      </c>
      <c r="DQ196">
        <v>0</v>
      </c>
      <c r="DR196">
        <v>0</v>
      </c>
      <c r="DT196">
        <v>0</v>
      </c>
      <c r="DU196">
        <v>0</v>
      </c>
      <c r="DV196">
        <v>0</v>
      </c>
      <c r="DX196">
        <v>0</v>
      </c>
      <c r="DY196">
        <v>0</v>
      </c>
      <c r="DZ196">
        <v>142.97999999999999</v>
      </c>
      <c r="EA196">
        <v>145.91499999999999</v>
      </c>
      <c r="ED196">
        <v>145.91499999999999</v>
      </c>
      <c r="EF196" t="s">
        <v>879</v>
      </c>
      <c r="EG196">
        <v>-1.2633999999999999E-2</v>
      </c>
      <c r="EH196">
        <v>0</v>
      </c>
      <c r="EI196">
        <v>0</v>
      </c>
      <c r="EJ196">
        <v>0</v>
      </c>
      <c r="EK196">
        <v>0</v>
      </c>
      <c r="EL196" t="s">
        <v>877</v>
      </c>
      <c r="EM196" t="s">
        <v>877</v>
      </c>
      <c r="EN196" t="s">
        <v>877</v>
      </c>
      <c r="EO196" t="s">
        <v>877</v>
      </c>
      <c r="EQ196">
        <v>0</v>
      </c>
      <c r="ER196" s="22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137.44</v>
      </c>
      <c r="FC196">
        <v>137.44</v>
      </c>
      <c r="FD196">
        <v>0</v>
      </c>
      <c r="FE196">
        <v>0</v>
      </c>
      <c r="FF196" t="s">
        <v>880</v>
      </c>
      <c r="FG196">
        <v>137.44</v>
      </c>
      <c r="FI196">
        <v>137.44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Q196">
        <v>0</v>
      </c>
      <c r="FR196">
        <v>0</v>
      </c>
      <c r="FS196">
        <v>0</v>
      </c>
      <c r="FT196">
        <v>0</v>
      </c>
      <c r="FV196">
        <v>0</v>
      </c>
      <c r="FW196">
        <v>0</v>
      </c>
      <c r="FX196">
        <v>0</v>
      </c>
      <c r="FY196">
        <v>0</v>
      </c>
      <c r="GA196">
        <v>0</v>
      </c>
      <c r="GB196">
        <v>0</v>
      </c>
      <c r="GC196">
        <v>0</v>
      </c>
      <c r="GD196">
        <v>0</v>
      </c>
      <c r="GE196">
        <v>22.16</v>
      </c>
      <c r="GF196">
        <v>5.54</v>
      </c>
      <c r="GH196">
        <v>22.16</v>
      </c>
      <c r="GI196">
        <v>0</v>
      </c>
      <c r="GJ196">
        <v>0</v>
      </c>
      <c r="GL196">
        <v>0</v>
      </c>
      <c r="GM196">
        <v>0</v>
      </c>
      <c r="GN196">
        <v>0</v>
      </c>
      <c r="GP196">
        <v>0</v>
      </c>
      <c r="GQ196">
        <v>0</v>
      </c>
      <c r="GR196">
        <v>129.05250000000001</v>
      </c>
      <c r="GS196">
        <v>142.97999999999999</v>
      </c>
      <c r="GV196">
        <v>142.97999999999999</v>
      </c>
      <c r="GX196" t="s">
        <v>881</v>
      </c>
      <c r="GY196">
        <v>0</v>
      </c>
      <c r="GZ196">
        <v>0</v>
      </c>
      <c r="HA196">
        <v>0</v>
      </c>
      <c r="HB196">
        <v>0</v>
      </c>
      <c r="HC196">
        <v>0</v>
      </c>
      <c r="HD196" t="s">
        <v>877</v>
      </c>
      <c r="HE196" t="s">
        <v>877</v>
      </c>
      <c r="HF196" t="s">
        <v>877</v>
      </c>
      <c r="HG196" t="s">
        <v>877</v>
      </c>
      <c r="HI196">
        <v>0</v>
      </c>
      <c r="HJ196">
        <v>0</v>
      </c>
      <c r="HK196">
        <v>0</v>
      </c>
      <c r="HL196">
        <v>0</v>
      </c>
      <c r="HM196">
        <v>0</v>
      </c>
      <c r="HN196">
        <v>0</v>
      </c>
      <c r="HO196">
        <v>0</v>
      </c>
      <c r="HP196">
        <v>0</v>
      </c>
      <c r="HQ196">
        <v>0</v>
      </c>
      <c r="HR196">
        <v>0</v>
      </c>
      <c r="HS196">
        <v>123.84</v>
      </c>
      <c r="HU196">
        <v>123.84</v>
      </c>
      <c r="HV196">
        <v>0</v>
      </c>
      <c r="HW196">
        <v>0</v>
      </c>
      <c r="HX196" t="s">
        <v>882</v>
      </c>
      <c r="HY196">
        <v>123.84</v>
      </c>
      <c r="IA196">
        <v>123.84</v>
      </c>
      <c r="IB196">
        <v>0</v>
      </c>
      <c r="IC196">
        <v>0</v>
      </c>
      <c r="ID196">
        <v>0</v>
      </c>
      <c r="IE196">
        <v>0</v>
      </c>
      <c r="IF196">
        <v>0</v>
      </c>
      <c r="IG196">
        <v>0</v>
      </c>
      <c r="II196">
        <v>0</v>
      </c>
      <c r="IJ196">
        <v>0</v>
      </c>
      <c r="IK196">
        <v>0</v>
      </c>
      <c r="IL196">
        <v>0</v>
      </c>
      <c r="IN196">
        <v>0</v>
      </c>
      <c r="IO196">
        <v>0</v>
      </c>
      <c r="IP196">
        <v>0</v>
      </c>
      <c r="IQ196">
        <v>0</v>
      </c>
      <c r="IS196">
        <v>0</v>
      </c>
      <c r="IT196">
        <v>0</v>
      </c>
      <c r="IU196">
        <v>0</v>
      </c>
      <c r="IV196">
        <v>0</v>
      </c>
      <c r="IW196">
        <v>20.85</v>
      </c>
      <c r="IX196">
        <v>5.2125000000000004</v>
      </c>
      <c r="IZ196">
        <v>20.85</v>
      </c>
      <c r="JA196">
        <v>0</v>
      </c>
      <c r="JB196">
        <v>0</v>
      </c>
      <c r="JD196">
        <v>0</v>
      </c>
      <c r="JE196">
        <v>0</v>
      </c>
      <c r="JF196">
        <v>0</v>
      </c>
      <c r="JH196">
        <v>0</v>
      </c>
      <c r="JI196">
        <v>0</v>
      </c>
      <c r="JJ196">
        <v>129.05250000000001</v>
      </c>
      <c r="JL196" t="s">
        <v>883</v>
      </c>
      <c r="JM196">
        <v>0</v>
      </c>
      <c r="JN196">
        <v>0</v>
      </c>
      <c r="JO196">
        <v>0</v>
      </c>
      <c r="JP196">
        <v>0</v>
      </c>
      <c r="JQ196">
        <v>0</v>
      </c>
      <c r="JR196">
        <v>43954.6104003125</v>
      </c>
      <c r="JS196">
        <v>1</v>
      </c>
      <c r="JT196">
        <v>3</v>
      </c>
    </row>
    <row r="197" spans="1:280" x14ac:dyDescent="0.25">
      <c r="A197">
        <v>2103</v>
      </c>
      <c r="B197">
        <v>2103</v>
      </c>
      <c r="C197" t="s">
        <v>306</v>
      </c>
      <c r="D197" t="s">
        <v>298</v>
      </c>
      <c r="E197" t="s">
        <v>307</v>
      </c>
      <c r="G197">
        <v>2098</v>
      </c>
      <c r="H197">
        <v>1548750</v>
      </c>
      <c r="I197">
        <v>150000</v>
      </c>
      <c r="J197">
        <v>0</v>
      </c>
      <c r="K197">
        <v>16800</v>
      </c>
      <c r="L197">
        <v>80000</v>
      </c>
      <c r="M197">
        <v>0</v>
      </c>
      <c r="N197">
        <v>500</v>
      </c>
      <c r="O197">
        <v>0</v>
      </c>
      <c r="P197">
        <v>10.24</v>
      </c>
      <c r="Q197">
        <v>588325</v>
      </c>
      <c r="R197">
        <v>1133</v>
      </c>
      <c r="S197">
        <v>1133</v>
      </c>
      <c r="T197">
        <v>1133</v>
      </c>
      <c r="U197">
        <v>0</v>
      </c>
      <c r="V197" t="s">
        <v>875</v>
      </c>
      <c r="W197">
        <v>1133</v>
      </c>
      <c r="X197">
        <v>1133</v>
      </c>
      <c r="Y197">
        <v>1133</v>
      </c>
      <c r="Z197">
        <v>0</v>
      </c>
      <c r="AA197">
        <v>159</v>
      </c>
      <c r="AB197">
        <v>124.63</v>
      </c>
      <c r="AC197">
        <v>0</v>
      </c>
      <c r="AD197">
        <v>9</v>
      </c>
      <c r="AE197">
        <v>4.5</v>
      </c>
      <c r="AF197">
        <v>9</v>
      </c>
      <c r="AG197">
        <v>9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8</v>
      </c>
      <c r="AT197">
        <v>2</v>
      </c>
      <c r="AU197">
        <v>106</v>
      </c>
      <c r="AV197">
        <v>26.5</v>
      </c>
      <c r="AW197">
        <v>106</v>
      </c>
      <c r="AX197">
        <v>106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79.86</v>
      </c>
      <c r="BE197">
        <v>79.86</v>
      </c>
      <c r="BF197">
        <v>79.86</v>
      </c>
      <c r="BG197">
        <v>0</v>
      </c>
      <c r="BH197">
        <v>908.18370000000004</v>
      </c>
      <c r="BI197">
        <v>1371.49</v>
      </c>
      <c r="BJ197">
        <v>1072.9612</v>
      </c>
      <c r="BK197">
        <v>1371.49</v>
      </c>
      <c r="BL197">
        <v>1371.49</v>
      </c>
      <c r="BM197">
        <v>1371.49</v>
      </c>
      <c r="BN197" t="s">
        <v>876</v>
      </c>
      <c r="BO197">
        <v>0</v>
      </c>
      <c r="BP197">
        <v>0</v>
      </c>
      <c r="BQ197">
        <v>519.26</v>
      </c>
      <c r="BR197">
        <v>25</v>
      </c>
      <c r="BS197">
        <v>0.7</v>
      </c>
      <c r="BT197" t="s">
        <v>877</v>
      </c>
      <c r="BU197" t="s">
        <v>877</v>
      </c>
      <c r="BV197" t="s">
        <v>877</v>
      </c>
      <c r="BW197" t="s">
        <v>877</v>
      </c>
      <c r="BX197">
        <v>2098</v>
      </c>
      <c r="BY197">
        <v>1475000</v>
      </c>
      <c r="BZ197">
        <v>100000</v>
      </c>
      <c r="CA197">
        <v>0</v>
      </c>
      <c r="CB197">
        <v>65000</v>
      </c>
      <c r="CC197">
        <v>30000</v>
      </c>
      <c r="CD197">
        <v>0</v>
      </c>
      <c r="CE197">
        <v>0</v>
      </c>
      <c r="CF197">
        <v>0</v>
      </c>
      <c r="CG197">
        <v>10.24</v>
      </c>
      <c r="CH197">
        <v>554436</v>
      </c>
      <c r="CI197">
        <v>706.77</v>
      </c>
      <c r="CJ197">
        <v>866.17</v>
      </c>
      <c r="CK197">
        <v>706.77</v>
      </c>
      <c r="CL197">
        <v>159.4</v>
      </c>
      <c r="CM197">
        <v>0</v>
      </c>
      <c r="CN197" t="s">
        <v>878</v>
      </c>
      <c r="CO197">
        <v>706.77</v>
      </c>
      <c r="CP197">
        <v>866.17</v>
      </c>
      <c r="CQ197">
        <v>706.77</v>
      </c>
      <c r="CR197">
        <v>159.4</v>
      </c>
      <c r="CS197">
        <v>97</v>
      </c>
      <c r="CT197">
        <v>95.278700000000001</v>
      </c>
      <c r="CU197">
        <v>0</v>
      </c>
      <c r="CV197">
        <v>4.8899999999999997</v>
      </c>
      <c r="CW197">
        <v>2.4449999999999998</v>
      </c>
      <c r="CX197">
        <v>5.89</v>
      </c>
      <c r="CY197">
        <v>4.8899999999999997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0</v>
      </c>
      <c r="DF197">
        <v>3.17</v>
      </c>
      <c r="DG197">
        <v>-0.79249999999999998</v>
      </c>
      <c r="DH197">
        <v>3.17</v>
      </c>
      <c r="DI197">
        <v>3.17</v>
      </c>
      <c r="DJ197">
        <v>0</v>
      </c>
      <c r="DK197">
        <v>8</v>
      </c>
      <c r="DL197">
        <v>2</v>
      </c>
      <c r="DM197">
        <v>86.49</v>
      </c>
      <c r="DN197">
        <v>21.622499999999999</v>
      </c>
      <c r="DO197">
        <v>106</v>
      </c>
      <c r="DP197">
        <v>86.49</v>
      </c>
      <c r="DQ197">
        <v>19.510000000000002</v>
      </c>
      <c r="DR197">
        <v>0</v>
      </c>
      <c r="DS197">
        <v>0</v>
      </c>
      <c r="DT197">
        <v>0</v>
      </c>
      <c r="DU197">
        <v>0</v>
      </c>
      <c r="DV197">
        <v>79.86</v>
      </c>
      <c r="DW197">
        <v>79.86</v>
      </c>
      <c r="DX197">
        <v>79.86</v>
      </c>
      <c r="DY197">
        <v>0</v>
      </c>
      <c r="DZ197">
        <v>888.83749999999998</v>
      </c>
      <c r="EA197">
        <v>908.18370000000004</v>
      </c>
      <c r="EB197">
        <v>969.95249999999999</v>
      </c>
      <c r="EC197">
        <v>1072.9612</v>
      </c>
      <c r="ED197">
        <v>908.18370000000004</v>
      </c>
      <c r="EE197">
        <v>1072.9612</v>
      </c>
      <c r="EF197" t="s">
        <v>879</v>
      </c>
      <c r="EG197">
        <v>-4.3579999999999999E-3</v>
      </c>
      <c r="EH197">
        <v>0</v>
      </c>
      <c r="EI197">
        <v>637.30999999999995</v>
      </c>
      <c r="EJ197">
        <v>47</v>
      </c>
      <c r="EK197">
        <v>0.7</v>
      </c>
      <c r="EL197" t="s">
        <v>877</v>
      </c>
      <c r="EM197" t="s">
        <v>877</v>
      </c>
      <c r="EN197" t="s">
        <v>877</v>
      </c>
      <c r="EO197" t="s">
        <v>877</v>
      </c>
      <c r="EP197">
        <v>2098</v>
      </c>
      <c r="EQ197">
        <v>1440509</v>
      </c>
      <c r="ER197" s="22">
        <v>154066</v>
      </c>
      <c r="ES197">
        <v>74155</v>
      </c>
      <c r="ET197">
        <v>15994</v>
      </c>
      <c r="EU197">
        <v>79327</v>
      </c>
      <c r="EV197">
        <v>0</v>
      </c>
      <c r="EW197">
        <v>0</v>
      </c>
      <c r="EX197">
        <v>0</v>
      </c>
      <c r="EY197">
        <v>10.24</v>
      </c>
      <c r="EZ197">
        <v>607914</v>
      </c>
      <c r="FA197">
        <v>698.77</v>
      </c>
      <c r="FB197">
        <v>777.75</v>
      </c>
      <c r="FC197">
        <v>698.77</v>
      </c>
      <c r="FD197">
        <v>78.98</v>
      </c>
      <c r="FE197">
        <v>0</v>
      </c>
      <c r="FF197" t="s">
        <v>880</v>
      </c>
      <c r="FG197">
        <v>698.77</v>
      </c>
      <c r="FH197">
        <v>777.75</v>
      </c>
      <c r="FI197">
        <v>698.77</v>
      </c>
      <c r="FJ197">
        <v>78.98</v>
      </c>
      <c r="FK197">
        <v>86</v>
      </c>
      <c r="FL197">
        <v>85.552499999999995</v>
      </c>
      <c r="FM197">
        <v>0</v>
      </c>
      <c r="FN197">
        <v>3.78</v>
      </c>
      <c r="FO197">
        <v>1.89</v>
      </c>
      <c r="FP197">
        <v>3.78</v>
      </c>
      <c r="FQ197">
        <v>3.78</v>
      </c>
      <c r="FR197">
        <v>0</v>
      </c>
      <c r="FS197">
        <v>1.65</v>
      </c>
      <c r="FT197">
        <v>1.65</v>
      </c>
      <c r="FU197">
        <v>1.65</v>
      </c>
      <c r="FV197">
        <v>1.65</v>
      </c>
      <c r="FW197">
        <v>0</v>
      </c>
      <c r="FX197">
        <v>0</v>
      </c>
      <c r="FY197">
        <v>0</v>
      </c>
      <c r="FZ197">
        <v>0</v>
      </c>
      <c r="GA197">
        <v>0</v>
      </c>
      <c r="GB197">
        <v>0</v>
      </c>
      <c r="GC197">
        <v>9</v>
      </c>
      <c r="GD197">
        <v>2.25</v>
      </c>
      <c r="GE197">
        <v>75.459999999999994</v>
      </c>
      <c r="GF197">
        <v>18.864999999999998</v>
      </c>
      <c r="GG197">
        <v>84</v>
      </c>
      <c r="GH197">
        <v>75.459999999999994</v>
      </c>
      <c r="GI197">
        <v>8.5399999999999991</v>
      </c>
      <c r="GJ197">
        <v>0</v>
      </c>
      <c r="GK197">
        <v>0</v>
      </c>
      <c r="GL197">
        <v>0</v>
      </c>
      <c r="GM197">
        <v>0</v>
      </c>
      <c r="GN197">
        <v>79.86</v>
      </c>
      <c r="GO197">
        <v>79.86</v>
      </c>
      <c r="GP197">
        <v>79.86</v>
      </c>
      <c r="GQ197">
        <v>0</v>
      </c>
      <c r="GR197">
        <v>853.23</v>
      </c>
      <c r="GS197">
        <v>888.83749999999998</v>
      </c>
      <c r="GT197">
        <v>938.72</v>
      </c>
      <c r="GU197">
        <v>969.95249999999999</v>
      </c>
      <c r="GV197">
        <v>888.83749999999998</v>
      </c>
      <c r="GW197">
        <v>969.95249999999999</v>
      </c>
      <c r="GX197" t="s">
        <v>881</v>
      </c>
      <c r="GY197">
        <v>-5.6350000000000003E-3</v>
      </c>
      <c r="GZ197">
        <v>0</v>
      </c>
      <c r="HA197">
        <v>781.63</v>
      </c>
      <c r="HB197">
        <v>65</v>
      </c>
      <c r="HC197">
        <v>0.7</v>
      </c>
      <c r="HD197" t="s">
        <v>877</v>
      </c>
      <c r="HE197" t="s">
        <v>877</v>
      </c>
      <c r="HF197" t="s">
        <v>877</v>
      </c>
      <c r="HG197" t="s">
        <v>877</v>
      </c>
      <c r="HH197">
        <v>2098</v>
      </c>
      <c r="HI197">
        <v>1339267</v>
      </c>
      <c r="HJ197">
        <v>29844</v>
      </c>
      <c r="HK197">
        <v>80301</v>
      </c>
      <c r="HL197">
        <v>185113</v>
      </c>
      <c r="HM197">
        <v>0</v>
      </c>
      <c r="HN197">
        <v>0</v>
      </c>
      <c r="HO197">
        <v>0</v>
      </c>
      <c r="HP197">
        <v>0</v>
      </c>
      <c r="HQ197">
        <v>10.76</v>
      </c>
      <c r="HR197">
        <v>578551</v>
      </c>
      <c r="HS197">
        <v>682.54</v>
      </c>
      <c r="HT197">
        <v>765.83</v>
      </c>
      <c r="HU197">
        <v>682.54</v>
      </c>
      <c r="HV197">
        <v>83.29</v>
      </c>
      <c r="HW197">
        <v>0</v>
      </c>
      <c r="HX197" t="s">
        <v>882</v>
      </c>
      <c r="HY197">
        <v>682.54</v>
      </c>
      <c r="HZ197">
        <v>765.83</v>
      </c>
      <c r="IA197">
        <v>682.54</v>
      </c>
      <c r="IB197">
        <v>83.29</v>
      </c>
      <c r="IC197">
        <v>73</v>
      </c>
      <c r="ID197">
        <v>73</v>
      </c>
      <c r="IE197">
        <v>0</v>
      </c>
      <c r="IF197">
        <v>4</v>
      </c>
      <c r="IG197">
        <v>2</v>
      </c>
      <c r="IH197">
        <v>4</v>
      </c>
      <c r="II197">
        <v>4</v>
      </c>
      <c r="IJ197">
        <v>0</v>
      </c>
      <c r="IK197">
        <v>0</v>
      </c>
      <c r="IL197">
        <v>0</v>
      </c>
      <c r="IM197">
        <v>0</v>
      </c>
      <c r="IN197">
        <v>0</v>
      </c>
      <c r="IO197">
        <v>0</v>
      </c>
      <c r="IP197">
        <v>0</v>
      </c>
      <c r="IQ197">
        <v>0</v>
      </c>
      <c r="IR197">
        <v>0</v>
      </c>
      <c r="IS197">
        <v>0</v>
      </c>
      <c r="IT197">
        <v>0</v>
      </c>
      <c r="IU197">
        <v>3</v>
      </c>
      <c r="IV197">
        <v>0.75</v>
      </c>
      <c r="IW197">
        <v>72.2</v>
      </c>
      <c r="IX197">
        <v>18.05</v>
      </c>
      <c r="IY197">
        <v>81</v>
      </c>
      <c r="IZ197">
        <v>72.2</v>
      </c>
      <c r="JA197">
        <v>8.8000000000000007</v>
      </c>
      <c r="JB197">
        <v>0</v>
      </c>
      <c r="JC197">
        <v>0</v>
      </c>
      <c r="JD197">
        <v>0</v>
      </c>
      <c r="JE197">
        <v>0</v>
      </c>
      <c r="JF197">
        <v>76.89</v>
      </c>
      <c r="JG197">
        <v>76.89</v>
      </c>
      <c r="JH197">
        <v>76.89</v>
      </c>
      <c r="JI197">
        <v>0</v>
      </c>
      <c r="JJ197">
        <v>853.23</v>
      </c>
      <c r="JK197">
        <v>938.72</v>
      </c>
      <c r="JL197" t="s">
        <v>883</v>
      </c>
      <c r="JM197">
        <v>-1.804E-3</v>
      </c>
      <c r="JN197">
        <v>0</v>
      </c>
      <c r="JO197">
        <v>755.46</v>
      </c>
      <c r="JP197">
        <v>67</v>
      </c>
      <c r="JQ197">
        <v>0.7</v>
      </c>
      <c r="JR197">
        <v>43954.6104003125</v>
      </c>
      <c r="JS197">
        <v>1</v>
      </c>
      <c r="JT197">
        <v>2</v>
      </c>
    </row>
    <row r="198" spans="1:280" x14ac:dyDescent="0.25">
      <c r="A198">
        <v>2994</v>
      </c>
      <c r="B198">
        <v>2103</v>
      </c>
      <c r="D198" t="s">
        <v>298</v>
      </c>
      <c r="E198" t="s">
        <v>307</v>
      </c>
      <c r="F198" t="s">
        <v>961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T198">
        <v>0</v>
      </c>
      <c r="U198">
        <v>0</v>
      </c>
      <c r="V198" t="s">
        <v>875</v>
      </c>
      <c r="W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G198">
        <v>0</v>
      </c>
      <c r="AH198">
        <v>0</v>
      </c>
      <c r="AI198">
        <v>0</v>
      </c>
      <c r="AJ198">
        <v>0</v>
      </c>
      <c r="AL198">
        <v>0</v>
      </c>
      <c r="AM198">
        <v>0</v>
      </c>
      <c r="AN198">
        <v>0</v>
      </c>
      <c r="AO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X198">
        <v>0</v>
      </c>
      <c r="AY198">
        <v>0</v>
      </c>
      <c r="AZ198">
        <v>0</v>
      </c>
      <c r="BB198">
        <v>0</v>
      </c>
      <c r="BC198">
        <v>0</v>
      </c>
      <c r="BD198">
        <v>0</v>
      </c>
      <c r="BF198">
        <v>0</v>
      </c>
      <c r="BG198">
        <v>0</v>
      </c>
      <c r="BH198">
        <v>50.282499999999999</v>
      </c>
      <c r="BI198">
        <v>0</v>
      </c>
      <c r="BL198">
        <v>50.282499999999999</v>
      </c>
      <c r="BN198" t="s">
        <v>876</v>
      </c>
      <c r="BO198">
        <v>0</v>
      </c>
      <c r="BP198">
        <v>0</v>
      </c>
      <c r="BQ198">
        <v>0</v>
      </c>
      <c r="BR198">
        <v>0</v>
      </c>
      <c r="BS198">
        <v>0</v>
      </c>
      <c r="BT198" t="s">
        <v>877</v>
      </c>
      <c r="BU198" t="s">
        <v>877</v>
      </c>
      <c r="BV198" t="s">
        <v>877</v>
      </c>
      <c r="BW198" t="s">
        <v>877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48.79</v>
      </c>
      <c r="CK198">
        <v>48.79</v>
      </c>
      <c r="CL198">
        <v>0</v>
      </c>
      <c r="CM198">
        <v>0</v>
      </c>
      <c r="CN198" t="s">
        <v>878</v>
      </c>
      <c r="CO198">
        <v>48.79</v>
      </c>
      <c r="CQ198">
        <v>48.79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Y198">
        <v>0</v>
      </c>
      <c r="CZ198">
        <v>0</v>
      </c>
      <c r="DA198">
        <v>0</v>
      </c>
      <c r="DB198">
        <v>0</v>
      </c>
      <c r="DD198">
        <v>0</v>
      </c>
      <c r="DE198">
        <v>0</v>
      </c>
      <c r="DF198">
        <v>0</v>
      </c>
      <c r="DG198">
        <v>0</v>
      </c>
      <c r="DI198">
        <v>0</v>
      </c>
      <c r="DJ198">
        <v>0</v>
      </c>
      <c r="DK198">
        <v>0</v>
      </c>
      <c r="DL198">
        <v>0</v>
      </c>
      <c r="DM198">
        <v>5.97</v>
      </c>
      <c r="DN198">
        <v>1.4924999999999999</v>
      </c>
      <c r="DP198">
        <v>5.97</v>
      </c>
      <c r="DQ198">
        <v>0</v>
      </c>
      <c r="DR198">
        <v>0</v>
      </c>
      <c r="DT198">
        <v>0</v>
      </c>
      <c r="DU198">
        <v>0</v>
      </c>
      <c r="DV198">
        <v>0</v>
      </c>
      <c r="DX198">
        <v>0</v>
      </c>
      <c r="DY198">
        <v>0</v>
      </c>
      <c r="DZ198">
        <v>49.092500000000001</v>
      </c>
      <c r="EA198">
        <v>50.282499999999999</v>
      </c>
      <c r="ED198">
        <v>50.282499999999999</v>
      </c>
      <c r="EF198" t="s">
        <v>879</v>
      </c>
      <c r="EG198">
        <v>-4.3579999999999999E-3</v>
      </c>
      <c r="EH198">
        <v>0</v>
      </c>
      <c r="EI198">
        <v>0</v>
      </c>
      <c r="EJ198">
        <v>0</v>
      </c>
      <c r="EK198">
        <v>0</v>
      </c>
      <c r="EL198" t="s">
        <v>877</v>
      </c>
      <c r="EM198" t="s">
        <v>877</v>
      </c>
      <c r="EN198" t="s">
        <v>877</v>
      </c>
      <c r="EO198" t="s">
        <v>877</v>
      </c>
      <c r="EQ198">
        <v>0</v>
      </c>
      <c r="ER198" s="22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47.8</v>
      </c>
      <c r="FC198">
        <v>47.8</v>
      </c>
      <c r="FD198">
        <v>0</v>
      </c>
      <c r="FE198">
        <v>0</v>
      </c>
      <c r="FF198" t="s">
        <v>880</v>
      </c>
      <c r="FG198">
        <v>47.8</v>
      </c>
      <c r="FI198">
        <v>47.8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Q198">
        <v>0</v>
      </c>
      <c r="FR198">
        <v>0</v>
      </c>
      <c r="FS198">
        <v>0</v>
      </c>
      <c r="FT198">
        <v>0</v>
      </c>
      <c r="FV198">
        <v>0</v>
      </c>
      <c r="FW198">
        <v>0</v>
      </c>
      <c r="FX198">
        <v>0</v>
      </c>
      <c r="FY198">
        <v>0</v>
      </c>
      <c r="GA198">
        <v>0</v>
      </c>
      <c r="GB198">
        <v>0</v>
      </c>
      <c r="GC198">
        <v>0</v>
      </c>
      <c r="GD198">
        <v>0</v>
      </c>
      <c r="GE198">
        <v>5.17</v>
      </c>
      <c r="GF198">
        <v>1.2925</v>
      </c>
      <c r="GH198">
        <v>5.17</v>
      </c>
      <c r="GI198">
        <v>0</v>
      </c>
      <c r="GJ198">
        <v>0</v>
      </c>
      <c r="GL198">
        <v>0</v>
      </c>
      <c r="GM198">
        <v>0</v>
      </c>
      <c r="GN198">
        <v>0</v>
      </c>
      <c r="GP198">
        <v>0</v>
      </c>
      <c r="GQ198">
        <v>0</v>
      </c>
      <c r="GR198">
        <v>49.247500000000002</v>
      </c>
      <c r="GS198">
        <v>49.092500000000001</v>
      </c>
      <c r="GV198">
        <v>49.247500000000002</v>
      </c>
      <c r="GX198" t="s">
        <v>881</v>
      </c>
      <c r="GY198">
        <v>0</v>
      </c>
      <c r="GZ198">
        <v>0</v>
      </c>
      <c r="HA198">
        <v>0</v>
      </c>
      <c r="HB198">
        <v>0</v>
      </c>
      <c r="HC198">
        <v>0</v>
      </c>
      <c r="HD198" t="s">
        <v>877</v>
      </c>
      <c r="HE198" t="s">
        <v>877</v>
      </c>
      <c r="HF198" t="s">
        <v>877</v>
      </c>
      <c r="HG198" t="s">
        <v>877</v>
      </c>
      <c r="HI198">
        <v>0</v>
      </c>
      <c r="HJ198">
        <v>0</v>
      </c>
      <c r="HK198">
        <v>0</v>
      </c>
      <c r="HL198">
        <v>0</v>
      </c>
      <c r="HM198">
        <v>0</v>
      </c>
      <c r="HN198">
        <v>0</v>
      </c>
      <c r="HO198">
        <v>0</v>
      </c>
      <c r="HP198">
        <v>0</v>
      </c>
      <c r="HQ198">
        <v>0</v>
      </c>
      <c r="HR198">
        <v>0</v>
      </c>
      <c r="HS198">
        <v>47.98</v>
      </c>
      <c r="HU198">
        <v>47.98</v>
      </c>
      <c r="HV198">
        <v>0</v>
      </c>
      <c r="HW198">
        <v>0</v>
      </c>
      <c r="HX198" t="s">
        <v>882</v>
      </c>
      <c r="HY198">
        <v>47.98</v>
      </c>
      <c r="IA198">
        <v>47.98</v>
      </c>
      <c r="IB198">
        <v>0</v>
      </c>
      <c r="IC198">
        <v>0</v>
      </c>
      <c r="ID198">
        <v>0</v>
      </c>
      <c r="IE198">
        <v>0</v>
      </c>
      <c r="IF198">
        <v>0</v>
      </c>
      <c r="IG198">
        <v>0</v>
      </c>
      <c r="II198">
        <v>0</v>
      </c>
      <c r="IJ198">
        <v>0</v>
      </c>
      <c r="IK198">
        <v>0</v>
      </c>
      <c r="IL198">
        <v>0</v>
      </c>
      <c r="IN198">
        <v>0</v>
      </c>
      <c r="IO198">
        <v>0</v>
      </c>
      <c r="IP198">
        <v>0</v>
      </c>
      <c r="IQ198">
        <v>0</v>
      </c>
      <c r="IS198">
        <v>0</v>
      </c>
      <c r="IT198">
        <v>0</v>
      </c>
      <c r="IU198">
        <v>0</v>
      </c>
      <c r="IV198">
        <v>0</v>
      </c>
      <c r="IW198">
        <v>5.07</v>
      </c>
      <c r="IX198">
        <v>1.2675000000000001</v>
      </c>
      <c r="IZ198">
        <v>5.07</v>
      </c>
      <c r="JA198">
        <v>0</v>
      </c>
      <c r="JB198">
        <v>0</v>
      </c>
      <c r="JD198">
        <v>0</v>
      </c>
      <c r="JE198">
        <v>0</v>
      </c>
      <c r="JF198">
        <v>0</v>
      </c>
      <c r="JH198">
        <v>0</v>
      </c>
      <c r="JI198">
        <v>0</v>
      </c>
      <c r="JJ198">
        <v>49.247500000000002</v>
      </c>
      <c r="JL198" t="s">
        <v>883</v>
      </c>
      <c r="JM198">
        <v>0</v>
      </c>
      <c r="JN198">
        <v>0</v>
      </c>
      <c r="JO198">
        <v>0</v>
      </c>
      <c r="JP198">
        <v>0</v>
      </c>
      <c r="JQ198">
        <v>0</v>
      </c>
      <c r="JR198">
        <v>43954.6104003125</v>
      </c>
      <c r="JS198">
        <v>1</v>
      </c>
      <c r="JT198">
        <v>3</v>
      </c>
    </row>
    <row r="199" spans="1:280" x14ac:dyDescent="0.25">
      <c r="A199">
        <v>5457</v>
      </c>
      <c r="B199">
        <v>2103</v>
      </c>
      <c r="D199" t="s">
        <v>298</v>
      </c>
      <c r="E199" t="s">
        <v>307</v>
      </c>
      <c r="F199" t="s">
        <v>1047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T199">
        <v>0</v>
      </c>
      <c r="U199">
        <v>0</v>
      </c>
      <c r="V199" t="s">
        <v>875</v>
      </c>
      <c r="W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G199">
        <v>0</v>
      </c>
      <c r="AH199">
        <v>0</v>
      </c>
      <c r="AI199">
        <v>0</v>
      </c>
      <c r="AJ199">
        <v>0</v>
      </c>
      <c r="AL199">
        <v>0</v>
      </c>
      <c r="AM199">
        <v>0</v>
      </c>
      <c r="AN199">
        <v>0</v>
      </c>
      <c r="AO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X199">
        <v>0</v>
      </c>
      <c r="AY199">
        <v>0</v>
      </c>
      <c r="AZ199">
        <v>0</v>
      </c>
      <c r="BB199">
        <v>0</v>
      </c>
      <c r="BC199">
        <v>0</v>
      </c>
      <c r="BD199">
        <v>0</v>
      </c>
      <c r="BF199">
        <v>0</v>
      </c>
      <c r="BG199">
        <v>0</v>
      </c>
      <c r="BH199">
        <v>94.79</v>
      </c>
      <c r="BI199">
        <v>0</v>
      </c>
      <c r="BL199">
        <v>94.79</v>
      </c>
      <c r="BN199" t="s">
        <v>876</v>
      </c>
      <c r="BO199">
        <v>0</v>
      </c>
      <c r="BP199">
        <v>0</v>
      </c>
      <c r="BQ199">
        <v>0</v>
      </c>
      <c r="BR199">
        <v>0</v>
      </c>
      <c r="BS199">
        <v>0</v>
      </c>
      <c r="BT199" t="s">
        <v>877</v>
      </c>
      <c r="BU199" t="s">
        <v>877</v>
      </c>
      <c r="BV199" t="s">
        <v>877</v>
      </c>
      <c r="BW199" t="s">
        <v>877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91.49</v>
      </c>
      <c r="CK199">
        <v>91.49</v>
      </c>
      <c r="CL199">
        <v>0</v>
      </c>
      <c r="CM199">
        <v>0</v>
      </c>
      <c r="CN199" t="s">
        <v>878</v>
      </c>
      <c r="CO199">
        <v>91.49</v>
      </c>
      <c r="CQ199">
        <v>91.49</v>
      </c>
      <c r="CR199">
        <v>0</v>
      </c>
      <c r="CS199">
        <v>0</v>
      </c>
      <c r="CT199">
        <v>0</v>
      </c>
      <c r="CU199">
        <v>0</v>
      </c>
      <c r="CV199">
        <v>1</v>
      </c>
      <c r="CW199">
        <v>0.5</v>
      </c>
      <c r="CY199">
        <v>1</v>
      </c>
      <c r="CZ199">
        <v>0</v>
      </c>
      <c r="DA199">
        <v>0</v>
      </c>
      <c r="DB199">
        <v>0</v>
      </c>
      <c r="DD199">
        <v>0</v>
      </c>
      <c r="DE199">
        <v>0</v>
      </c>
      <c r="DF199">
        <v>0</v>
      </c>
      <c r="DG199">
        <v>0</v>
      </c>
      <c r="DI199">
        <v>0</v>
      </c>
      <c r="DJ199">
        <v>0</v>
      </c>
      <c r="DK199">
        <v>0</v>
      </c>
      <c r="DL199">
        <v>0</v>
      </c>
      <c r="DM199">
        <v>11.2</v>
      </c>
      <c r="DN199">
        <v>2.8</v>
      </c>
      <c r="DP199">
        <v>11.2</v>
      </c>
      <c r="DQ199">
        <v>0</v>
      </c>
      <c r="DR199">
        <v>0</v>
      </c>
      <c r="DT199">
        <v>0</v>
      </c>
      <c r="DU199">
        <v>0</v>
      </c>
      <c r="DV199">
        <v>0</v>
      </c>
      <c r="DX199">
        <v>0</v>
      </c>
      <c r="DY199">
        <v>0</v>
      </c>
      <c r="DZ199">
        <v>0</v>
      </c>
      <c r="EA199">
        <v>94.79</v>
      </c>
      <c r="ED199">
        <v>94.79</v>
      </c>
      <c r="EF199" t="s">
        <v>879</v>
      </c>
      <c r="EG199">
        <v>-4.3579999999999999E-3</v>
      </c>
      <c r="EH199">
        <v>0</v>
      </c>
      <c r="EI199">
        <v>0</v>
      </c>
      <c r="EJ199">
        <v>0</v>
      </c>
      <c r="EK199">
        <v>0</v>
      </c>
      <c r="EL199" t="s">
        <v>877</v>
      </c>
      <c r="EM199" t="s">
        <v>877</v>
      </c>
      <c r="EN199" t="s">
        <v>877</v>
      </c>
      <c r="EO199" t="s">
        <v>877</v>
      </c>
      <c r="FF199" t="s">
        <v>880</v>
      </c>
      <c r="GX199" t="s">
        <v>881</v>
      </c>
      <c r="HD199" t="s">
        <v>877</v>
      </c>
      <c r="HE199" t="s">
        <v>877</v>
      </c>
      <c r="HF199" t="s">
        <v>877</v>
      </c>
      <c r="HG199" t="s">
        <v>877</v>
      </c>
      <c r="HX199" t="s">
        <v>882</v>
      </c>
      <c r="JL199" t="s">
        <v>883</v>
      </c>
      <c r="JR199">
        <v>43954.6104003125</v>
      </c>
      <c r="JS199">
        <v>1</v>
      </c>
      <c r="JT199">
        <v>3</v>
      </c>
    </row>
    <row r="200" spans="1:280" x14ac:dyDescent="0.25">
      <c r="A200">
        <v>2104</v>
      </c>
      <c r="B200">
        <v>2104</v>
      </c>
      <c r="C200" t="s">
        <v>308</v>
      </c>
      <c r="D200" t="s">
        <v>298</v>
      </c>
      <c r="E200" t="s">
        <v>309</v>
      </c>
      <c r="G200">
        <v>2098</v>
      </c>
      <c r="H200">
        <v>2050000</v>
      </c>
      <c r="I200">
        <v>20000</v>
      </c>
      <c r="J200">
        <v>0</v>
      </c>
      <c r="K200">
        <v>20000</v>
      </c>
      <c r="L200">
        <v>1750000</v>
      </c>
      <c r="M200">
        <v>0</v>
      </c>
      <c r="N200">
        <v>500</v>
      </c>
      <c r="O200">
        <v>0</v>
      </c>
      <c r="P200">
        <v>11.16</v>
      </c>
      <c r="Q200">
        <v>422200</v>
      </c>
      <c r="R200">
        <v>4545</v>
      </c>
      <c r="S200">
        <v>4545</v>
      </c>
      <c r="T200">
        <v>4545</v>
      </c>
      <c r="U200">
        <v>0</v>
      </c>
      <c r="V200" t="s">
        <v>875</v>
      </c>
      <c r="W200">
        <v>4545</v>
      </c>
      <c r="X200">
        <v>4545</v>
      </c>
      <c r="Y200">
        <v>4545</v>
      </c>
      <c r="Z200">
        <v>0</v>
      </c>
      <c r="AA200">
        <v>695</v>
      </c>
      <c r="AB200">
        <v>499.95</v>
      </c>
      <c r="AC200">
        <v>77.900000000000006</v>
      </c>
      <c r="AD200">
        <v>41</v>
      </c>
      <c r="AE200">
        <v>20.5</v>
      </c>
      <c r="AF200">
        <v>41</v>
      </c>
      <c r="AG200">
        <v>41</v>
      </c>
      <c r="AH200">
        <v>0</v>
      </c>
      <c r="AI200">
        <v>7</v>
      </c>
      <c r="AJ200">
        <v>7</v>
      </c>
      <c r="AK200">
        <v>7</v>
      </c>
      <c r="AL200">
        <v>7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2</v>
      </c>
      <c r="AT200">
        <v>0.5</v>
      </c>
      <c r="AU200">
        <v>111</v>
      </c>
      <c r="AV200">
        <v>27.75</v>
      </c>
      <c r="AW200">
        <v>111</v>
      </c>
      <c r="AX200">
        <v>111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88.6</v>
      </c>
      <c r="BE200">
        <v>88.6</v>
      </c>
      <c r="BF200">
        <v>88.6</v>
      </c>
      <c r="BG200">
        <v>0</v>
      </c>
      <c r="BH200">
        <v>1264.7238</v>
      </c>
      <c r="BI200">
        <v>5267.2</v>
      </c>
      <c r="BJ200">
        <v>5185.8937999999998</v>
      </c>
      <c r="BK200">
        <v>5267.2</v>
      </c>
      <c r="BL200">
        <v>5267.2</v>
      </c>
      <c r="BM200">
        <v>5267.2</v>
      </c>
      <c r="BN200" t="s">
        <v>876</v>
      </c>
      <c r="BO200">
        <v>0</v>
      </c>
      <c r="BP200">
        <v>0</v>
      </c>
      <c r="BQ200">
        <v>92.89</v>
      </c>
      <c r="BR200">
        <v>3</v>
      </c>
      <c r="BS200">
        <v>0.7</v>
      </c>
      <c r="BT200" t="s">
        <v>877</v>
      </c>
      <c r="BU200" t="s">
        <v>877</v>
      </c>
      <c r="BV200" t="s">
        <v>877</v>
      </c>
      <c r="BW200" t="s">
        <v>877</v>
      </c>
      <c r="BX200">
        <v>2098</v>
      </c>
      <c r="BY200">
        <v>1905000</v>
      </c>
      <c r="BZ200">
        <v>0</v>
      </c>
      <c r="CA200">
        <v>0</v>
      </c>
      <c r="CB200">
        <v>40000</v>
      </c>
      <c r="CC200">
        <v>1500000</v>
      </c>
      <c r="CD200">
        <v>0</v>
      </c>
      <c r="CE200">
        <v>0</v>
      </c>
      <c r="CF200">
        <v>0</v>
      </c>
      <c r="CG200">
        <v>11.16</v>
      </c>
      <c r="CH200">
        <v>395500</v>
      </c>
      <c r="CI200">
        <v>598</v>
      </c>
      <c r="CJ200">
        <v>4468.08</v>
      </c>
      <c r="CK200">
        <v>598</v>
      </c>
      <c r="CL200">
        <v>3870.08</v>
      </c>
      <c r="CM200">
        <v>0</v>
      </c>
      <c r="CN200" t="s">
        <v>878</v>
      </c>
      <c r="CO200">
        <v>598</v>
      </c>
      <c r="CP200">
        <v>4468.08</v>
      </c>
      <c r="CQ200">
        <v>598</v>
      </c>
      <c r="CR200">
        <v>3870.08</v>
      </c>
      <c r="CS200">
        <v>695</v>
      </c>
      <c r="CT200">
        <v>491.48880000000003</v>
      </c>
      <c r="CU200">
        <v>77.900000000000006</v>
      </c>
      <c r="CV200">
        <v>9.0399999999999991</v>
      </c>
      <c r="CW200">
        <v>4.5199999999999996</v>
      </c>
      <c r="CX200">
        <v>54.61</v>
      </c>
      <c r="CY200">
        <v>9.0399999999999991</v>
      </c>
      <c r="CZ200">
        <v>45.57</v>
      </c>
      <c r="DA200">
        <v>0</v>
      </c>
      <c r="DB200">
        <v>0</v>
      </c>
      <c r="DC200">
        <v>4.2699999999999996</v>
      </c>
      <c r="DD200">
        <v>0</v>
      </c>
      <c r="DE200">
        <v>4.2699999999999996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2</v>
      </c>
      <c r="DL200">
        <v>0.5</v>
      </c>
      <c r="DM200">
        <v>14.86</v>
      </c>
      <c r="DN200">
        <v>3.7149999999999999</v>
      </c>
      <c r="DO200">
        <v>111</v>
      </c>
      <c r="DP200">
        <v>14.86</v>
      </c>
      <c r="DQ200">
        <v>96.14</v>
      </c>
      <c r="DR200">
        <v>0</v>
      </c>
      <c r="DS200">
        <v>0</v>
      </c>
      <c r="DT200">
        <v>0</v>
      </c>
      <c r="DU200">
        <v>0</v>
      </c>
      <c r="DV200">
        <v>88.6</v>
      </c>
      <c r="DW200">
        <v>88.6</v>
      </c>
      <c r="DX200">
        <v>88.6</v>
      </c>
      <c r="DY200">
        <v>0</v>
      </c>
      <c r="DZ200">
        <v>1267.2076999999999</v>
      </c>
      <c r="EA200">
        <v>1264.7238</v>
      </c>
      <c r="EB200">
        <v>5458.0302000000001</v>
      </c>
      <c r="EC200">
        <v>5185.8937999999998</v>
      </c>
      <c r="ED200">
        <v>1267.2076999999999</v>
      </c>
      <c r="EE200">
        <v>5458.0302000000001</v>
      </c>
      <c r="EF200" t="s">
        <v>879</v>
      </c>
      <c r="EG200">
        <v>0</v>
      </c>
      <c r="EH200">
        <v>0</v>
      </c>
      <c r="EI200">
        <v>88.52</v>
      </c>
      <c r="EJ200">
        <v>3</v>
      </c>
      <c r="EK200">
        <v>0.7</v>
      </c>
      <c r="EL200" t="s">
        <v>877</v>
      </c>
      <c r="EM200" t="s">
        <v>877</v>
      </c>
      <c r="EN200" t="s">
        <v>877</v>
      </c>
      <c r="EO200" t="s">
        <v>877</v>
      </c>
      <c r="EP200">
        <v>2098</v>
      </c>
      <c r="EQ200">
        <v>1863131</v>
      </c>
      <c r="ER200" s="22">
        <v>17893</v>
      </c>
      <c r="ES200">
        <v>188639</v>
      </c>
      <c r="ET200">
        <v>2137</v>
      </c>
      <c r="EU200">
        <v>2010108</v>
      </c>
      <c r="EV200">
        <v>0</v>
      </c>
      <c r="EW200">
        <v>0</v>
      </c>
      <c r="EX200">
        <v>0</v>
      </c>
      <c r="EY200">
        <v>11.16</v>
      </c>
      <c r="EZ200">
        <v>402601</v>
      </c>
      <c r="FA200">
        <v>574.75</v>
      </c>
      <c r="FB200">
        <v>4715.82</v>
      </c>
      <c r="FC200">
        <v>574.75</v>
      </c>
      <c r="FD200">
        <v>4141.07</v>
      </c>
      <c r="FE200">
        <v>0</v>
      </c>
      <c r="FF200" t="s">
        <v>880</v>
      </c>
      <c r="FG200">
        <v>574.75</v>
      </c>
      <c r="FH200">
        <v>4715.82</v>
      </c>
      <c r="FI200">
        <v>574.75</v>
      </c>
      <c r="FJ200">
        <v>4141.07</v>
      </c>
      <c r="FK200">
        <v>735</v>
      </c>
      <c r="FL200">
        <v>518.74019999999996</v>
      </c>
      <c r="FM200">
        <v>77.900000000000006</v>
      </c>
      <c r="FN200">
        <v>8.41</v>
      </c>
      <c r="FO200">
        <v>4.2050000000000001</v>
      </c>
      <c r="FP200">
        <v>43.42</v>
      </c>
      <c r="FQ200">
        <v>8.41</v>
      </c>
      <c r="FR200">
        <v>35.01</v>
      </c>
      <c r="FS200">
        <v>0</v>
      </c>
      <c r="FT200">
        <v>0</v>
      </c>
      <c r="FU200">
        <v>9.01</v>
      </c>
      <c r="FV200">
        <v>0</v>
      </c>
      <c r="FW200">
        <v>9.01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5</v>
      </c>
      <c r="GD200">
        <v>1.25</v>
      </c>
      <c r="GE200">
        <v>7.05</v>
      </c>
      <c r="GF200">
        <v>1.7625</v>
      </c>
      <c r="GG200">
        <v>100</v>
      </c>
      <c r="GH200">
        <v>7.05</v>
      </c>
      <c r="GI200">
        <v>92.95</v>
      </c>
      <c r="GJ200">
        <v>0</v>
      </c>
      <c r="GK200">
        <v>0</v>
      </c>
      <c r="GL200">
        <v>0</v>
      </c>
      <c r="GM200">
        <v>0</v>
      </c>
      <c r="GN200">
        <v>88.6</v>
      </c>
      <c r="GO200">
        <v>88.6</v>
      </c>
      <c r="GP200">
        <v>88.6</v>
      </c>
      <c r="GQ200">
        <v>0</v>
      </c>
      <c r="GR200">
        <v>1216.9027000000001</v>
      </c>
      <c r="GS200">
        <v>1267.2076999999999</v>
      </c>
      <c r="GT200">
        <v>5259.9777000000004</v>
      </c>
      <c r="GU200">
        <v>5458.0302000000001</v>
      </c>
      <c r="GV200">
        <v>1267.2076999999999</v>
      </c>
      <c r="GW200">
        <v>5458.0302000000001</v>
      </c>
      <c r="GX200" t="s">
        <v>881</v>
      </c>
      <c r="GY200">
        <v>0</v>
      </c>
      <c r="GZ200">
        <v>0</v>
      </c>
      <c r="HA200">
        <v>85.37</v>
      </c>
      <c r="HB200">
        <v>1</v>
      </c>
      <c r="HC200">
        <v>0.7</v>
      </c>
      <c r="HD200" t="s">
        <v>877</v>
      </c>
      <c r="HE200" t="s">
        <v>877</v>
      </c>
      <c r="HF200" t="s">
        <v>877</v>
      </c>
      <c r="HG200" t="s">
        <v>877</v>
      </c>
      <c r="HH200">
        <v>2098</v>
      </c>
      <c r="HI200">
        <v>1778770</v>
      </c>
      <c r="HJ200">
        <v>0</v>
      </c>
      <c r="HK200">
        <v>169529</v>
      </c>
      <c r="HL200">
        <v>40952</v>
      </c>
      <c r="HM200">
        <v>1498648</v>
      </c>
      <c r="HN200">
        <v>0</v>
      </c>
      <c r="HO200">
        <v>0</v>
      </c>
      <c r="HP200">
        <v>0</v>
      </c>
      <c r="HQ200">
        <v>10.76</v>
      </c>
      <c r="HR200">
        <v>298399</v>
      </c>
      <c r="HS200">
        <v>569.84</v>
      </c>
      <c r="HT200">
        <v>4562.57</v>
      </c>
      <c r="HU200">
        <v>569.84</v>
      </c>
      <c r="HV200">
        <v>3992.73</v>
      </c>
      <c r="HW200">
        <v>0</v>
      </c>
      <c r="HX200" t="s">
        <v>882</v>
      </c>
      <c r="HY200">
        <v>569.84</v>
      </c>
      <c r="HZ200">
        <v>4562.57</v>
      </c>
      <c r="IA200">
        <v>569.84</v>
      </c>
      <c r="IB200">
        <v>3992.73</v>
      </c>
      <c r="IC200">
        <v>659</v>
      </c>
      <c r="ID200">
        <v>501.8827</v>
      </c>
      <c r="IE200">
        <v>49</v>
      </c>
      <c r="IF200">
        <v>8.6999999999999993</v>
      </c>
      <c r="IG200">
        <v>4.3499999999999996</v>
      </c>
      <c r="IH200">
        <v>38.130000000000003</v>
      </c>
      <c r="II200">
        <v>8.6999999999999993</v>
      </c>
      <c r="IJ200">
        <v>29.43</v>
      </c>
      <c r="IK200">
        <v>0</v>
      </c>
      <c r="IL200">
        <v>0</v>
      </c>
      <c r="IM200">
        <v>12.22</v>
      </c>
      <c r="IN200">
        <v>0</v>
      </c>
      <c r="IO200">
        <v>12.22</v>
      </c>
      <c r="IP200">
        <v>0</v>
      </c>
      <c r="IQ200">
        <v>0</v>
      </c>
      <c r="IR200">
        <v>0</v>
      </c>
      <c r="IS200">
        <v>0</v>
      </c>
      <c r="IT200">
        <v>0</v>
      </c>
      <c r="IU200">
        <v>3</v>
      </c>
      <c r="IV200">
        <v>0.75</v>
      </c>
      <c r="IW200">
        <v>13.36</v>
      </c>
      <c r="IX200">
        <v>3.34</v>
      </c>
      <c r="IY200">
        <v>107</v>
      </c>
      <c r="IZ200">
        <v>13.36</v>
      </c>
      <c r="JA200">
        <v>93.64</v>
      </c>
      <c r="JB200">
        <v>0</v>
      </c>
      <c r="JC200">
        <v>0</v>
      </c>
      <c r="JD200">
        <v>0</v>
      </c>
      <c r="JE200">
        <v>0</v>
      </c>
      <c r="JF200">
        <v>87.74</v>
      </c>
      <c r="JG200">
        <v>87.74</v>
      </c>
      <c r="JH200">
        <v>87.74</v>
      </c>
      <c r="JI200">
        <v>0</v>
      </c>
      <c r="JJ200">
        <v>1216.9027000000001</v>
      </c>
      <c r="JK200">
        <v>5259.9777000000004</v>
      </c>
      <c r="JL200" t="s">
        <v>883</v>
      </c>
      <c r="JM200">
        <v>0</v>
      </c>
      <c r="JN200">
        <v>0</v>
      </c>
      <c r="JO200">
        <v>65.400000000000006</v>
      </c>
      <c r="JP200">
        <v>1</v>
      </c>
      <c r="JQ200">
        <v>0.7</v>
      </c>
      <c r="JR200">
        <v>43954.6104003125</v>
      </c>
      <c r="JS200">
        <v>1</v>
      </c>
      <c r="JT200">
        <v>2</v>
      </c>
    </row>
    <row r="201" spans="1:280" x14ac:dyDescent="0.25">
      <c r="A201">
        <v>2105</v>
      </c>
      <c r="B201">
        <v>2105</v>
      </c>
      <c r="C201" t="s">
        <v>310</v>
      </c>
      <c r="D201" t="s">
        <v>298</v>
      </c>
      <c r="E201" t="s">
        <v>311</v>
      </c>
      <c r="G201">
        <v>2098</v>
      </c>
      <c r="H201">
        <v>3435114</v>
      </c>
      <c r="I201">
        <v>20000</v>
      </c>
      <c r="J201">
        <v>0</v>
      </c>
      <c r="K201">
        <v>0</v>
      </c>
      <c r="L201">
        <v>25000</v>
      </c>
      <c r="M201">
        <v>0</v>
      </c>
      <c r="N201">
        <v>0</v>
      </c>
      <c r="O201">
        <v>0</v>
      </c>
      <c r="P201">
        <v>9.5</v>
      </c>
      <c r="Q201">
        <v>746507</v>
      </c>
      <c r="R201">
        <v>640</v>
      </c>
      <c r="S201">
        <v>640</v>
      </c>
      <c r="T201">
        <v>640</v>
      </c>
      <c r="U201">
        <v>0</v>
      </c>
      <c r="V201" t="s">
        <v>875</v>
      </c>
      <c r="W201">
        <v>640</v>
      </c>
      <c r="X201">
        <v>640</v>
      </c>
      <c r="Y201">
        <v>640</v>
      </c>
      <c r="Z201">
        <v>0</v>
      </c>
      <c r="AA201">
        <v>98</v>
      </c>
      <c r="AB201">
        <v>70.400000000000006</v>
      </c>
      <c r="AC201">
        <v>6</v>
      </c>
      <c r="AD201">
        <v>20.7</v>
      </c>
      <c r="AE201">
        <v>10.35</v>
      </c>
      <c r="AF201">
        <v>20.7</v>
      </c>
      <c r="AG201">
        <v>20.7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1</v>
      </c>
      <c r="AT201">
        <v>0.25</v>
      </c>
      <c r="AU201">
        <v>98.56</v>
      </c>
      <c r="AV201">
        <v>24.64</v>
      </c>
      <c r="AW201">
        <v>98.56</v>
      </c>
      <c r="AX201">
        <v>98.56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83.9</v>
      </c>
      <c r="BE201">
        <v>83.9</v>
      </c>
      <c r="BF201">
        <v>83.9</v>
      </c>
      <c r="BG201">
        <v>0</v>
      </c>
      <c r="BH201">
        <v>823.84069999999997</v>
      </c>
      <c r="BI201">
        <v>836.54</v>
      </c>
      <c r="BJ201">
        <v>823.84069999999997</v>
      </c>
      <c r="BK201">
        <v>836.54</v>
      </c>
      <c r="BL201">
        <v>836.54</v>
      </c>
      <c r="BM201">
        <v>836.54</v>
      </c>
      <c r="BN201" t="s">
        <v>876</v>
      </c>
      <c r="BO201">
        <v>-6.8570000000000002E-3</v>
      </c>
      <c r="BP201">
        <v>0</v>
      </c>
      <c r="BQ201">
        <v>1166.42</v>
      </c>
      <c r="BR201">
        <v>77</v>
      </c>
      <c r="BS201">
        <v>0.7</v>
      </c>
      <c r="BT201" t="s">
        <v>877</v>
      </c>
      <c r="BU201" t="s">
        <v>877</v>
      </c>
      <c r="BV201" t="s">
        <v>877</v>
      </c>
      <c r="BW201" t="s">
        <v>877</v>
      </c>
      <c r="BX201">
        <v>2098</v>
      </c>
      <c r="BY201">
        <v>3338709</v>
      </c>
      <c r="BZ201">
        <v>10000</v>
      </c>
      <c r="CA201">
        <v>0</v>
      </c>
      <c r="CB201">
        <v>0</v>
      </c>
      <c r="CC201">
        <v>25000</v>
      </c>
      <c r="CD201">
        <v>0</v>
      </c>
      <c r="CE201">
        <v>0</v>
      </c>
      <c r="CF201">
        <v>0</v>
      </c>
      <c r="CG201">
        <v>9.5</v>
      </c>
      <c r="CH201">
        <v>694425</v>
      </c>
      <c r="CI201">
        <v>629.37</v>
      </c>
      <c r="CJ201">
        <v>629.37</v>
      </c>
      <c r="CK201">
        <v>629.37</v>
      </c>
      <c r="CL201">
        <v>0</v>
      </c>
      <c r="CM201">
        <v>0</v>
      </c>
      <c r="CN201" t="s">
        <v>878</v>
      </c>
      <c r="CO201">
        <v>629.37</v>
      </c>
      <c r="CP201">
        <v>629.37</v>
      </c>
      <c r="CQ201">
        <v>629.37</v>
      </c>
      <c r="CR201">
        <v>0</v>
      </c>
      <c r="CS201">
        <v>96</v>
      </c>
      <c r="CT201">
        <v>69.230699999999999</v>
      </c>
      <c r="CU201">
        <v>6</v>
      </c>
      <c r="CV201">
        <v>21.72</v>
      </c>
      <c r="CW201">
        <v>10.86</v>
      </c>
      <c r="CX201">
        <v>21.72</v>
      </c>
      <c r="CY201">
        <v>21.72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1</v>
      </c>
      <c r="DL201">
        <v>0.25</v>
      </c>
      <c r="DM201">
        <v>96.92</v>
      </c>
      <c r="DN201">
        <v>24.23</v>
      </c>
      <c r="DO201">
        <v>96.92</v>
      </c>
      <c r="DP201">
        <v>96.92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83.9</v>
      </c>
      <c r="DW201">
        <v>83.9</v>
      </c>
      <c r="DX201">
        <v>83.9</v>
      </c>
      <c r="DY201">
        <v>0</v>
      </c>
      <c r="DZ201">
        <v>844.4203</v>
      </c>
      <c r="EA201">
        <v>823.84069999999997</v>
      </c>
      <c r="EB201">
        <v>844.4203</v>
      </c>
      <c r="EC201">
        <v>823.84069999999997</v>
      </c>
      <c r="ED201">
        <v>844.4203</v>
      </c>
      <c r="EE201">
        <v>844.4203</v>
      </c>
      <c r="EF201" t="s">
        <v>879</v>
      </c>
      <c r="EG201">
        <v>-9.0539999999999995E-3</v>
      </c>
      <c r="EH201">
        <v>0</v>
      </c>
      <c r="EI201">
        <v>1093.3800000000001</v>
      </c>
      <c r="EJ201">
        <v>77</v>
      </c>
      <c r="EK201">
        <v>0.7</v>
      </c>
      <c r="EL201" t="s">
        <v>877</v>
      </c>
      <c r="EM201" t="s">
        <v>877</v>
      </c>
      <c r="EN201" t="s">
        <v>877</v>
      </c>
      <c r="EO201" t="s">
        <v>877</v>
      </c>
      <c r="EP201">
        <v>2098</v>
      </c>
      <c r="EQ201">
        <v>3237926</v>
      </c>
      <c r="ER201" s="22">
        <v>43837</v>
      </c>
      <c r="ES201">
        <v>64319</v>
      </c>
      <c r="ET201">
        <v>0</v>
      </c>
      <c r="EU201">
        <v>25824</v>
      </c>
      <c r="EV201">
        <v>0</v>
      </c>
      <c r="EW201">
        <v>0</v>
      </c>
      <c r="EX201">
        <v>0</v>
      </c>
      <c r="EY201">
        <v>9.5</v>
      </c>
      <c r="EZ201">
        <v>601409</v>
      </c>
      <c r="FA201">
        <v>647.98</v>
      </c>
      <c r="FB201">
        <v>647.98</v>
      </c>
      <c r="FC201">
        <v>647.98</v>
      </c>
      <c r="FD201">
        <v>0</v>
      </c>
      <c r="FE201">
        <v>0</v>
      </c>
      <c r="FF201" t="s">
        <v>880</v>
      </c>
      <c r="FG201">
        <v>647.98</v>
      </c>
      <c r="FH201">
        <v>647.98</v>
      </c>
      <c r="FI201">
        <v>647.98</v>
      </c>
      <c r="FJ201">
        <v>0</v>
      </c>
      <c r="FK201">
        <v>101</v>
      </c>
      <c r="FL201">
        <v>71.277799999999999</v>
      </c>
      <c r="FM201">
        <v>6</v>
      </c>
      <c r="FN201">
        <v>20.71</v>
      </c>
      <c r="FO201">
        <v>10.355</v>
      </c>
      <c r="FP201">
        <v>20.71</v>
      </c>
      <c r="FQ201">
        <v>20.71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0</v>
      </c>
      <c r="GC201">
        <v>5</v>
      </c>
      <c r="GD201">
        <v>1.25</v>
      </c>
      <c r="GE201">
        <v>94.63</v>
      </c>
      <c r="GF201">
        <v>23.657499999999999</v>
      </c>
      <c r="GG201">
        <v>94.63</v>
      </c>
      <c r="GH201">
        <v>94.63</v>
      </c>
      <c r="GI201">
        <v>0</v>
      </c>
      <c r="GJ201">
        <v>0</v>
      </c>
      <c r="GK201">
        <v>0</v>
      </c>
      <c r="GL201">
        <v>0</v>
      </c>
      <c r="GM201">
        <v>0</v>
      </c>
      <c r="GN201">
        <v>83.9</v>
      </c>
      <c r="GO201">
        <v>83.9</v>
      </c>
      <c r="GP201">
        <v>83.9</v>
      </c>
      <c r="GQ201">
        <v>0</v>
      </c>
      <c r="GR201">
        <v>826.31870000000004</v>
      </c>
      <c r="GS201">
        <v>844.4203</v>
      </c>
      <c r="GT201">
        <v>826.31870000000004</v>
      </c>
      <c r="GU201">
        <v>844.4203</v>
      </c>
      <c r="GV201">
        <v>844.4203</v>
      </c>
      <c r="GW201">
        <v>844.4203</v>
      </c>
      <c r="GX201" t="s">
        <v>881</v>
      </c>
      <c r="GY201">
        <v>-9.3810000000000004E-3</v>
      </c>
      <c r="GZ201">
        <v>0</v>
      </c>
      <c r="HA201">
        <v>928.13</v>
      </c>
      <c r="HB201">
        <v>74</v>
      </c>
      <c r="HC201">
        <v>0.7</v>
      </c>
      <c r="HD201" t="s">
        <v>877</v>
      </c>
      <c r="HE201" t="s">
        <v>877</v>
      </c>
      <c r="HF201" t="s">
        <v>877</v>
      </c>
      <c r="HG201" t="s">
        <v>877</v>
      </c>
      <c r="HH201">
        <v>2098</v>
      </c>
      <c r="HI201">
        <v>3086825</v>
      </c>
      <c r="HJ201">
        <v>4391</v>
      </c>
      <c r="HK201">
        <v>69407</v>
      </c>
      <c r="HL201">
        <v>0</v>
      </c>
      <c r="HM201">
        <v>24521</v>
      </c>
      <c r="HN201">
        <v>0</v>
      </c>
      <c r="HO201">
        <v>0</v>
      </c>
      <c r="HP201">
        <v>0</v>
      </c>
      <c r="HQ201">
        <v>9.44</v>
      </c>
      <c r="HR201">
        <v>547251</v>
      </c>
      <c r="HS201">
        <v>638.91999999999996</v>
      </c>
      <c r="HT201">
        <v>638.91999999999996</v>
      </c>
      <c r="HU201">
        <v>638.91999999999996</v>
      </c>
      <c r="HV201">
        <v>0</v>
      </c>
      <c r="HW201">
        <v>0</v>
      </c>
      <c r="HX201" t="s">
        <v>882</v>
      </c>
      <c r="HY201">
        <v>638.91999999999996</v>
      </c>
      <c r="HZ201">
        <v>638.91999999999996</v>
      </c>
      <c r="IA201">
        <v>638.91999999999996</v>
      </c>
      <c r="IB201">
        <v>0</v>
      </c>
      <c r="IC201">
        <v>94</v>
      </c>
      <c r="ID201">
        <v>70.281199999999998</v>
      </c>
      <c r="IE201">
        <v>5.3</v>
      </c>
      <c r="IF201">
        <v>21.23</v>
      </c>
      <c r="IG201">
        <v>10.615</v>
      </c>
      <c r="IH201">
        <v>21.23</v>
      </c>
      <c r="II201">
        <v>21.23</v>
      </c>
      <c r="IJ201">
        <v>0</v>
      </c>
      <c r="IK201">
        <v>0</v>
      </c>
      <c r="IL201">
        <v>0</v>
      </c>
      <c r="IM201">
        <v>0</v>
      </c>
      <c r="IN201">
        <v>0</v>
      </c>
      <c r="IO201">
        <v>0</v>
      </c>
      <c r="IP201">
        <v>0</v>
      </c>
      <c r="IQ201">
        <v>0</v>
      </c>
      <c r="IR201">
        <v>0</v>
      </c>
      <c r="IS201">
        <v>0</v>
      </c>
      <c r="IT201">
        <v>0</v>
      </c>
      <c r="IU201">
        <v>4</v>
      </c>
      <c r="IV201">
        <v>1</v>
      </c>
      <c r="IW201">
        <v>51.69</v>
      </c>
      <c r="IX201">
        <v>12.922499999999999</v>
      </c>
      <c r="IY201">
        <v>51.69</v>
      </c>
      <c r="IZ201">
        <v>51.69</v>
      </c>
      <c r="JA201">
        <v>0</v>
      </c>
      <c r="JB201">
        <v>0</v>
      </c>
      <c r="JC201">
        <v>0</v>
      </c>
      <c r="JD201">
        <v>0</v>
      </c>
      <c r="JE201">
        <v>0</v>
      </c>
      <c r="JF201">
        <v>87.28</v>
      </c>
      <c r="JG201">
        <v>87.28</v>
      </c>
      <c r="JH201">
        <v>87.28</v>
      </c>
      <c r="JI201">
        <v>0</v>
      </c>
      <c r="JJ201">
        <v>826.31870000000004</v>
      </c>
      <c r="JK201">
        <v>826.31870000000004</v>
      </c>
      <c r="JL201" t="s">
        <v>883</v>
      </c>
      <c r="JM201">
        <v>-3.8530000000000001E-3</v>
      </c>
      <c r="JN201">
        <v>0</v>
      </c>
      <c r="JO201">
        <v>856.53</v>
      </c>
      <c r="JP201">
        <v>72</v>
      </c>
      <c r="JQ201">
        <v>0.7</v>
      </c>
      <c r="JR201">
        <v>43954.6104003125</v>
      </c>
      <c r="JS201">
        <v>1</v>
      </c>
      <c r="JT201">
        <v>2</v>
      </c>
    </row>
    <row r="202" spans="1:280" x14ac:dyDescent="0.25">
      <c r="A202">
        <v>5437</v>
      </c>
      <c r="B202">
        <v>2105</v>
      </c>
      <c r="D202" t="s">
        <v>298</v>
      </c>
      <c r="E202" t="s">
        <v>311</v>
      </c>
      <c r="F202" t="s">
        <v>963</v>
      </c>
      <c r="V202" t="s">
        <v>875</v>
      </c>
      <c r="BN202" t="s">
        <v>876</v>
      </c>
      <c r="BT202" t="s">
        <v>877</v>
      </c>
      <c r="BU202" t="s">
        <v>877</v>
      </c>
      <c r="BV202" t="s">
        <v>877</v>
      </c>
      <c r="BW202" t="s">
        <v>877</v>
      </c>
      <c r="CN202" t="s">
        <v>878</v>
      </c>
      <c r="EF202" t="s">
        <v>879</v>
      </c>
      <c r="EL202" t="s">
        <v>877</v>
      </c>
      <c r="EM202" t="s">
        <v>877</v>
      </c>
      <c r="EN202" t="s">
        <v>877</v>
      </c>
      <c r="EO202" t="s">
        <v>877</v>
      </c>
      <c r="EQ202">
        <v>0</v>
      </c>
      <c r="ER202" s="2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C202">
        <v>0</v>
      </c>
      <c r="FD202">
        <v>0</v>
      </c>
      <c r="FE202">
        <v>0</v>
      </c>
      <c r="FF202" t="s">
        <v>880</v>
      </c>
      <c r="FG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Q202">
        <v>0</v>
      </c>
      <c r="FR202">
        <v>0</v>
      </c>
      <c r="FS202">
        <v>0</v>
      </c>
      <c r="FT202">
        <v>0</v>
      </c>
      <c r="FV202">
        <v>0</v>
      </c>
      <c r="FW202">
        <v>0</v>
      </c>
      <c r="FX202">
        <v>0</v>
      </c>
      <c r="FY202">
        <v>0</v>
      </c>
      <c r="GA202">
        <v>0</v>
      </c>
      <c r="GB202">
        <v>0</v>
      </c>
      <c r="GC202">
        <v>0</v>
      </c>
      <c r="GD202">
        <v>0</v>
      </c>
      <c r="GE202">
        <v>0</v>
      </c>
      <c r="GF202">
        <v>0</v>
      </c>
      <c r="GH202">
        <v>0</v>
      </c>
      <c r="GI202">
        <v>0</v>
      </c>
      <c r="GJ202">
        <v>0</v>
      </c>
      <c r="GL202">
        <v>0</v>
      </c>
      <c r="GM202">
        <v>0</v>
      </c>
      <c r="GN202">
        <v>0</v>
      </c>
      <c r="GP202">
        <v>0</v>
      </c>
      <c r="GQ202">
        <v>0</v>
      </c>
      <c r="GR202">
        <v>0</v>
      </c>
      <c r="GS202">
        <v>0</v>
      </c>
      <c r="GV202">
        <v>0</v>
      </c>
      <c r="GX202" t="s">
        <v>881</v>
      </c>
      <c r="GY202">
        <v>0</v>
      </c>
      <c r="GZ202">
        <v>0</v>
      </c>
      <c r="HA202">
        <v>0</v>
      </c>
      <c r="HB202">
        <v>0</v>
      </c>
      <c r="HC202">
        <v>0</v>
      </c>
      <c r="HD202" t="s">
        <v>877</v>
      </c>
      <c r="HE202" t="s">
        <v>877</v>
      </c>
      <c r="HF202" t="s">
        <v>877</v>
      </c>
      <c r="HG202" t="s">
        <v>877</v>
      </c>
      <c r="HX202" t="s">
        <v>882</v>
      </c>
      <c r="JL202" t="s">
        <v>883</v>
      </c>
      <c r="JR202">
        <v>43954.6104003125</v>
      </c>
      <c r="JS202">
        <v>1</v>
      </c>
      <c r="JT202">
        <v>3</v>
      </c>
    </row>
    <row r="203" spans="1:280" x14ac:dyDescent="0.25">
      <c r="A203">
        <v>2107</v>
      </c>
      <c r="B203">
        <v>2107</v>
      </c>
      <c r="C203" t="s">
        <v>312</v>
      </c>
      <c r="D203" t="s">
        <v>313</v>
      </c>
      <c r="E203" t="s">
        <v>314</v>
      </c>
      <c r="G203">
        <v>2106</v>
      </c>
      <c r="H203">
        <v>178000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12.31</v>
      </c>
      <c r="Q203">
        <v>160000</v>
      </c>
      <c r="R203">
        <v>48</v>
      </c>
      <c r="S203">
        <v>48</v>
      </c>
      <c r="T203">
        <v>48</v>
      </c>
      <c r="U203">
        <v>0</v>
      </c>
      <c r="V203" t="s">
        <v>875</v>
      </c>
      <c r="W203">
        <v>48</v>
      </c>
      <c r="X203">
        <v>48</v>
      </c>
      <c r="Y203">
        <v>48</v>
      </c>
      <c r="Z203">
        <v>0</v>
      </c>
      <c r="AA203">
        <v>6</v>
      </c>
      <c r="AB203">
        <v>5.28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10.38</v>
      </c>
      <c r="AV203">
        <v>2.5950000000000002</v>
      </c>
      <c r="AW203">
        <v>10.38</v>
      </c>
      <c r="AX203">
        <v>10.38</v>
      </c>
      <c r="AY203">
        <v>0</v>
      </c>
      <c r="AZ203">
        <v>52.55</v>
      </c>
      <c r="BA203">
        <v>52.55</v>
      </c>
      <c r="BB203">
        <v>52.55</v>
      </c>
      <c r="BC203">
        <v>0</v>
      </c>
      <c r="BD203">
        <v>50.46</v>
      </c>
      <c r="BE203">
        <v>50.46</v>
      </c>
      <c r="BF203">
        <v>50.46</v>
      </c>
      <c r="BG203">
        <v>0</v>
      </c>
      <c r="BH203">
        <v>165.03749999999999</v>
      </c>
      <c r="BI203">
        <v>158.88499999999999</v>
      </c>
      <c r="BJ203">
        <v>165.03749999999999</v>
      </c>
      <c r="BK203">
        <v>158.88499999999999</v>
      </c>
      <c r="BL203">
        <v>165.03749999999999</v>
      </c>
      <c r="BM203">
        <v>165.03749999999999</v>
      </c>
      <c r="BN203" t="s">
        <v>876</v>
      </c>
      <c r="BO203">
        <v>0</v>
      </c>
      <c r="BP203">
        <v>0</v>
      </c>
      <c r="BQ203">
        <v>3333.33</v>
      </c>
      <c r="BR203">
        <v>94</v>
      </c>
      <c r="BS203">
        <v>0.9</v>
      </c>
      <c r="BT203" t="s">
        <v>877</v>
      </c>
      <c r="BU203" t="s">
        <v>877</v>
      </c>
      <c r="BV203" t="s">
        <v>877</v>
      </c>
      <c r="BW203" t="s">
        <v>877</v>
      </c>
      <c r="BX203">
        <v>2106</v>
      </c>
      <c r="BY203">
        <v>177000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12.31</v>
      </c>
      <c r="CH203">
        <v>200000</v>
      </c>
      <c r="CI203">
        <v>56</v>
      </c>
      <c r="CJ203">
        <v>56</v>
      </c>
      <c r="CK203">
        <v>56</v>
      </c>
      <c r="CL203">
        <v>0</v>
      </c>
      <c r="CM203">
        <v>0</v>
      </c>
      <c r="CN203" t="s">
        <v>878</v>
      </c>
      <c r="CO203">
        <v>56</v>
      </c>
      <c r="CP203">
        <v>56</v>
      </c>
      <c r="CQ203">
        <v>56</v>
      </c>
      <c r="CR203">
        <v>0</v>
      </c>
      <c r="CS203">
        <v>3</v>
      </c>
      <c r="CT203">
        <v>3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12.11</v>
      </c>
      <c r="DN203">
        <v>3.0274999999999999</v>
      </c>
      <c r="DO203">
        <v>12.11</v>
      </c>
      <c r="DP203">
        <v>12.11</v>
      </c>
      <c r="DQ203">
        <v>0</v>
      </c>
      <c r="DR203">
        <v>52.55</v>
      </c>
      <c r="DS203">
        <v>52.55</v>
      </c>
      <c r="DT203">
        <v>52.55</v>
      </c>
      <c r="DU203">
        <v>0</v>
      </c>
      <c r="DV203">
        <v>50.46</v>
      </c>
      <c r="DW203">
        <v>50.46</v>
      </c>
      <c r="DX203">
        <v>50.46</v>
      </c>
      <c r="DY203">
        <v>0</v>
      </c>
      <c r="DZ203">
        <v>170.4025</v>
      </c>
      <c r="EA203">
        <v>165.03749999999999</v>
      </c>
      <c r="EB203">
        <v>170.4025</v>
      </c>
      <c r="EC203">
        <v>165.03749999999999</v>
      </c>
      <c r="ED203">
        <v>170.4025</v>
      </c>
      <c r="EE203">
        <v>170.4025</v>
      </c>
      <c r="EF203" t="s">
        <v>879</v>
      </c>
      <c r="EG203">
        <v>0</v>
      </c>
      <c r="EH203">
        <v>0</v>
      </c>
      <c r="EI203">
        <v>3571.43</v>
      </c>
      <c r="EJ203">
        <v>96</v>
      </c>
      <c r="EK203">
        <v>0.9</v>
      </c>
      <c r="EL203" t="s">
        <v>877</v>
      </c>
      <c r="EM203" t="s">
        <v>877</v>
      </c>
      <c r="EN203" t="s">
        <v>877</v>
      </c>
      <c r="EO203" t="s">
        <v>877</v>
      </c>
      <c r="EP203">
        <v>2106</v>
      </c>
      <c r="EQ203">
        <v>184849</v>
      </c>
      <c r="ER203" s="22">
        <v>0</v>
      </c>
      <c r="ES203">
        <v>6204</v>
      </c>
      <c r="ET203">
        <v>21</v>
      </c>
      <c r="EU203">
        <v>0</v>
      </c>
      <c r="EV203">
        <v>0</v>
      </c>
      <c r="EW203">
        <v>0</v>
      </c>
      <c r="EX203">
        <v>0</v>
      </c>
      <c r="EY203">
        <v>12.31</v>
      </c>
      <c r="EZ203">
        <v>110733</v>
      </c>
      <c r="FA203">
        <v>57.97</v>
      </c>
      <c r="FB203">
        <v>57.97</v>
      </c>
      <c r="FC203">
        <v>57.97</v>
      </c>
      <c r="FD203">
        <v>0</v>
      </c>
      <c r="FE203">
        <v>0</v>
      </c>
      <c r="FF203" t="s">
        <v>880</v>
      </c>
      <c r="FG203">
        <v>57.97</v>
      </c>
      <c r="FH203">
        <v>57.97</v>
      </c>
      <c r="FI203">
        <v>57.97</v>
      </c>
      <c r="FJ203">
        <v>0</v>
      </c>
      <c r="FK203">
        <v>6</v>
      </c>
      <c r="FL203">
        <v>6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0</v>
      </c>
      <c r="GD203">
        <v>0</v>
      </c>
      <c r="GE203">
        <v>13.69</v>
      </c>
      <c r="GF203">
        <v>3.4224999999999999</v>
      </c>
      <c r="GG203">
        <v>13.69</v>
      </c>
      <c r="GH203">
        <v>13.69</v>
      </c>
      <c r="GI203">
        <v>0</v>
      </c>
      <c r="GJ203">
        <v>52.55</v>
      </c>
      <c r="GK203">
        <v>52.55</v>
      </c>
      <c r="GL203">
        <v>52.55</v>
      </c>
      <c r="GM203">
        <v>0</v>
      </c>
      <c r="GN203">
        <v>50.46</v>
      </c>
      <c r="GO203">
        <v>50.46</v>
      </c>
      <c r="GP203">
        <v>50.46</v>
      </c>
      <c r="GQ203">
        <v>0</v>
      </c>
      <c r="GR203">
        <v>167.92750000000001</v>
      </c>
      <c r="GS203">
        <v>170.4025</v>
      </c>
      <c r="GT203">
        <v>167.92750000000001</v>
      </c>
      <c r="GU203">
        <v>170.4025</v>
      </c>
      <c r="GV203">
        <v>170.4025</v>
      </c>
      <c r="GW203">
        <v>170.4025</v>
      </c>
      <c r="GX203" t="s">
        <v>881</v>
      </c>
      <c r="GY203">
        <v>-9.0729999999999995E-3</v>
      </c>
      <c r="GZ203">
        <v>0</v>
      </c>
      <c r="HA203">
        <v>1910.18</v>
      </c>
      <c r="HB203">
        <v>91</v>
      </c>
      <c r="HC203">
        <v>0.9</v>
      </c>
      <c r="HD203" t="s">
        <v>877</v>
      </c>
      <c r="HE203" t="s">
        <v>877</v>
      </c>
      <c r="HF203" t="s">
        <v>877</v>
      </c>
      <c r="HG203" t="s">
        <v>877</v>
      </c>
      <c r="HH203">
        <v>2106</v>
      </c>
      <c r="HI203">
        <v>177437</v>
      </c>
      <c r="HJ203">
        <v>0</v>
      </c>
      <c r="HK203">
        <v>7476</v>
      </c>
      <c r="HL203">
        <v>19</v>
      </c>
      <c r="HM203">
        <v>0</v>
      </c>
      <c r="HN203">
        <v>0</v>
      </c>
      <c r="HO203">
        <v>0</v>
      </c>
      <c r="HP203">
        <v>0</v>
      </c>
      <c r="HQ203">
        <v>10.29</v>
      </c>
      <c r="HR203">
        <v>113161</v>
      </c>
      <c r="HS203">
        <v>57.78</v>
      </c>
      <c r="HT203">
        <v>57.78</v>
      </c>
      <c r="HU203">
        <v>57.78</v>
      </c>
      <c r="HV203">
        <v>0</v>
      </c>
      <c r="HW203">
        <v>0</v>
      </c>
      <c r="HX203" t="s">
        <v>882</v>
      </c>
      <c r="HY203">
        <v>57.78</v>
      </c>
      <c r="HZ203">
        <v>57.78</v>
      </c>
      <c r="IA203">
        <v>57.78</v>
      </c>
      <c r="IB203">
        <v>0</v>
      </c>
      <c r="IC203">
        <v>6</v>
      </c>
      <c r="ID203">
        <v>6</v>
      </c>
      <c r="IE203">
        <v>0</v>
      </c>
      <c r="IF203">
        <v>0</v>
      </c>
      <c r="IG203">
        <v>0</v>
      </c>
      <c r="IH203">
        <v>0</v>
      </c>
      <c r="II203">
        <v>0</v>
      </c>
      <c r="IJ203">
        <v>0</v>
      </c>
      <c r="IK203">
        <v>0</v>
      </c>
      <c r="IL203">
        <v>0</v>
      </c>
      <c r="IM203">
        <v>0</v>
      </c>
      <c r="IN203">
        <v>0</v>
      </c>
      <c r="IO203">
        <v>0</v>
      </c>
      <c r="IP203">
        <v>0</v>
      </c>
      <c r="IQ203">
        <v>0</v>
      </c>
      <c r="IR203">
        <v>0</v>
      </c>
      <c r="IS203">
        <v>0</v>
      </c>
      <c r="IT203">
        <v>0</v>
      </c>
      <c r="IU203">
        <v>0</v>
      </c>
      <c r="IV203">
        <v>0</v>
      </c>
      <c r="IW203">
        <v>10.43</v>
      </c>
      <c r="IX203">
        <v>2.6074999999999999</v>
      </c>
      <c r="IY203">
        <v>10.43</v>
      </c>
      <c r="IZ203">
        <v>10.43</v>
      </c>
      <c r="JA203">
        <v>0</v>
      </c>
      <c r="JB203">
        <v>51.08</v>
      </c>
      <c r="JC203">
        <v>51.08</v>
      </c>
      <c r="JD203">
        <v>51.08</v>
      </c>
      <c r="JE203">
        <v>0</v>
      </c>
      <c r="JF203">
        <v>50.46</v>
      </c>
      <c r="JG203">
        <v>50.46</v>
      </c>
      <c r="JH203">
        <v>50.46</v>
      </c>
      <c r="JI203">
        <v>0</v>
      </c>
      <c r="JJ203">
        <v>167.92750000000001</v>
      </c>
      <c r="JK203">
        <v>167.92750000000001</v>
      </c>
      <c r="JL203" t="s">
        <v>883</v>
      </c>
      <c r="JM203">
        <v>-1.4492E-2</v>
      </c>
      <c r="JN203">
        <v>0</v>
      </c>
      <c r="JO203">
        <v>1958.48</v>
      </c>
      <c r="JP203">
        <v>91</v>
      </c>
      <c r="JQ203">
        <v>0.9</v>
      </c>
      <c r="JR203">
        <v>43954.6104003125</v>
      </c>
      <c r="JS203">
        <v>1</v>
      </c>
      <c r="JT203">
        <v>2</v>
      </c>
    </row>
    <row r="204" spans="1:280" x14ac:dyDescent="0.25">
      <c r="A204">
        <v>2108</v>
      </c>
      <c r="B204">
        <v>2108</v>
      </c>
      <c r="C204" t="s">
        <v>315</v>
      </c>
      <c r="D204" t="s">
        <v>313</v>
      </c>
      <c r="E204" t="s">
        <v>316</v>
      </c>
      <c r="G204">
        <v>2106</v>
      </c>
      <c r="H204">
        <v>4500000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10.91</v>
      </c>
      <c r="Q204">
        <v>1000000</v>
      </c>
      <c r="R204">
        <v>2690</v>
      </c>
      <c r="S204">
        <v>2690</v>
      </c>
      <c r="T204">
        <v>2690</v>
      </c>
      <c r="U204">
        <v>0</v>
      </c>
      <c r="V204" t="s">
        <v>875</v>
      </c>
      <c r="W204">
        <v>2690</v>
      </c>
      <c r="X204">
        <v>2690</v>
      </c>
      <c r="Y204">
        <v>2690</v>
      </c>
      <c r="Z204">
        <v>0</v>
      </c>
      <c r="AA204">
        <v>290</v>
      </c>
      <c r="AB204">
        <v>290</v>
      </c>
      <c r="AC204">
        <v>1.6</v>
      </c>
      <c r="AD204">
        <v>310</v>
      </c>
      <c r="AE204">
        <v>155</v>
      </c>
      <c r="AF204">
        <v>310</v>
      </c>
      <c r="AG204">
        <v>310</v>
      </c>
      <c r="AH204">
        <v>0</v>
      </c>
      <c r="AI204">
        <v>5</v>
      </c>
      <c r="AJ204">
        <v>5</v>
      </c>
      <c r="AK204">
        <v>5</v>
      </c>
      <c r="AL204">
        <v>5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56</v>
      </c>
      <c r="AT204">
        <v>14</v>
      </c>
      <c r="AU204">
        <v>792.38</v>
      </c>
      <c r="AV204">
        <v>198.095</v>
      </c>
      <c r="AW204">
        <v>792.38</v>
      </c>
      <c r="AX204">
        <v>792.38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2995.8245000000002</v>
      </c>
      <c r="BI204">
        <v>3353.6950000000002</v>
      </c>
      <c r="BJ204">
        <v>3415.8245000000002</v>
      </c>
      <c r="BK204">
        <v>3353.6950000000002</v>
      </c>
      <c r="BL204">
        <v>3353.6950000000002</v>
      </c>
      <c r="BM204">
        <v>3415.8245000000002</v>
      </c>
      <c r="BN204" t="s">
        <v>876</v>
      </c>
      <c r="BO204">
        <v>-2.5400000000000002E-3</v>
      </c>
      <c r="BP204">
        <v>0</v>
      </c>
      <c r="BQ204">
        <v>371.75</v>
      </c>
      <c r="BR204">
        <v>9</v>
      </c>
      <c r="BS204">
        <v>0.7</v>
      </c>
      <c r="BT204" t="s">
        <v>877</v>
      </c>
      <c r="BU204" t="s">
        <v>877</v>
      </c>
      <c r="BV204" t="s">
        <v>877</v>
      </c>
      <c r="BW204" t="s">
        <v>877</v>
      </c>
      <c r="BX204">
        <v>2106</v>
      </c>
      <c r="BY204">
        <v>4400000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10.91</v>
      </c>
      <c r="CH204">
        <v>1000000</v>
      </c>
      <c r="CI204">
        <v>2389.12</v>
      </c>
      <c r="CJ204">
        <v>2723.95</v>
      </c>
      <c r="CK204">
        <v>2389.12</v>
      </c>
      <c r="CL204">
        <v>334.83</v>
      </c>
      <c r="CM204">
        <v>0</v>
      </c>
      <c r="CN204" t="s">
        <v>878</v>
      </c>
      <c r="CO204">
        <v>2389.12</v>
      </c>
      <c r="CP204">
        <v>2723.95</v>
      </c>
      <c r="CQ204">
        <v>2389.12</v>
      </c>
      <c r="CR204">
        <v>334.83</v>
      </c>
      <c r="CS204">
        <v>319</v>
      </c>
      <c r="CT204">
        <v>299.6345</v>
      </c>
      <c r="CU204">
        <v>1.6</v>
      </c>
      <c r="CV204">
        <v>224.03</v>
      </c>
      <c r="CW204">
        <v>112.015</v>
      </c>
      <c r="CX204">
        <v>344.87</v>
      </c>
      <c r="CY204">
        <v>224.03</v>
      </c>
      <c r="CZ204">
        <v>120.84</v>
      </c>
      <c r="DA204">
        <v>3.61</v>
      </c>
      <c r="DB204">
        <v>3.61</v>
      </c>
      <c r="DC204">
        <v>3.61</v>
      </c>
      <c r="DD204">
        <v>3.61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56</v>
      </c>
      <c r="DL204">
        <v>14</v>
      </c>
      <c r="DM204">
        <v>703.38</v>
      </c>
      <c r="DN204">
        <v>175.845</v>
      </c>
      <c r="DO204">
        <v>802.38</v>
      </c>
      <c r="DP204">
        <v>703.38</v>
      </c>
      <c r="DQ204">
        <v>99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2991.3371999999999</v>
      </c>
      <c r="EA204">
        <v>2995.8245000000002</v>
      </c>
      <c r="EB204">
        <v>3372.5372000000002</v>
      </c>
      <c r="EC204">
        <v>3415.8245000000002</v>
      </c>
      <c r="ED204">
        <v>2995.8245000000002</v>
      </c>
      <c r="EE204">
        <v>3415.8245000000002</v>
      </c>
      <c r="EF204" t="s">
        <v>879</v>
      </c>
      <c r="EG204">
        <v>-3.7820000000000002E-3</v>
      </c>
      <c r="EH204">
        <v>0</v>
      </c>
      <c r="EI204">
        <v>365.73</v>
      </c>
      <c r="EJ204">
        <v>9</v>
      </c>
      <c r="EK204">
        <v>0.7</v>
      </c>
      <c r="EL204" t="s">
        <v>877</v>
      </c>
      <c r="EM204" t="s">
        <v>877</v>
      </c>
      <c r="EN204" t="s">
        <v>877</v>
      </c>
      <c r="EO204" t="s">
        <v>877</v>
      </c>
      <c r="EP204">
        <v>2106</v>
      </c>
      <c r="EQ204">
        <v>4203996</v>
      </c>
      <c r="ER204" s="22">
        <v>0</v>
      </c>
      <c r="ES204">
        <v>120795</v>
      </c>
      <c r="ET204">
        <v>849</v>
      </c>
      <c r="EU204">
        <v>0</v>
      </c>
      <c r="EV204">
        <v>0</v>
      </c>
      <c r="EW204">
        <v>0</v>
      </c>
      <c r="EX204">
        <v>0</v>
      </c>
      <c r="EY204">
        <v>10.91</v>
      </c>
      <c r="EZ204">
        <v>1274174</v>
      </c>
      <c r="FA204">
        <v>2390.36</v>
      </c>
      <c r="FB204">
        <v>2704.02</v>
      </c>
      <c r="FC204">
        <v>2390.36</v>
      </c>
      <c r="FD204">
        <v>313.66000000000003</v>
      </c>
      <c r="FE204">
        <v>0</v>
      </c>
      <c r="FF204" t="s">
        <v>880</v>
      </c>
      <c r="FG204">
        <v>2390.36</v>
      </c>
      <c r="FH204">
        <v>2704.02</v>
      </c>
      <c r="FI204">
        <v>2390.36</v>
      </c>
      <c r="FJ204">
        <v>313.66000000000003</v>
      </c>
      <c r="FK204">
        <v>323</v>
      </c>
      <c r="FL204">
        <v>297.44220000000001</v>
      </c>
      <c r="FM204">
        <v>1.6</v>
      </c>
      <c r="FN204">
        <v>231.57</v>
      </c>
      <c r="FO204">
        <v>115.785</v>
      </c>
      <c r="FP204">
        <v>321.64999999999998</v>
      </c>
      <c r="FQ204">
        <v>231.57</v>
      </c>
      <c r="FR204">
        <v>90.08</v>
      </c>
      <c r="FS204">
        <v>5.43</v>
      </c>
      <c r="FT204">
        <v>5.43</v>
      </c>
      <c r="FU204">
        <v>5.43</v>
      </c>
      <c r="FV204">
        <v>5.43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37</v>
      </c>
      <c r="GD204">
        <v>9.25</v>
      </c>
      <c r="GE204">
        <v>685.88</v>
      </c>
      <c r="GF204">
        <v>171.47</v>
      </c>
      <c r="GG204">
        <v>775.88</v>
      </c>
      <c r="GH204">
        <v>685.88</v>
      </c>
      <c r="GI204">
        <v>90</v>
      </c>
      <c r="GJ204">
        <v>0</v>
      </c>
      <c r="GK204">
        <v>0</v>
      </c>
      <c r="GL204">
        <v>0</v>
      </c>
      <c r="GM204">
        <v>0</v>
      </c>
      <c r="GN204">
        <v>0</v>
      </c>
      <c r="GO204">
        <v>0</v>
      </c>
      <c r="GP204">
        <v>0</v>
      </c>
      <c r="GQ204">
        <v>0</v>
      </c>
      <c r="GR204">
        <v>2984.8216000000002</v>
      </c>
      <c r="GS204">
        <v>2991.3371999999999</v>
      </c>
      <c r="GT204">
        <v>3351.9265999999998</v>
      </c>
      <c r="GU204">
        <v>3372.5372000000002</v>
      </c>
      <c r="GV204">
        <v>2991.3371999999999</v>
      </c>
      <c r="GW204">
        <v>3372.5372000000002</v>
      </c>
      <c r="GX204" t="s">
        <v>881</v>
      </c>
      <c r="GY204">
        <v>-4.5880000000000001E-3</v>
      </c>
      <c r="GZ204">
        <v>0</v>
      </c>
      <c r="HA204">
        <v>471.21</v>
      </c>
      <c r="HB204">
        <v>20</v>
      </c>
      <c r="HC204">
        <v>0.7</v>
      </c>
      <c r="HD204" t="s">
        <v>877</v>
      </c>
      <c r="HE204" t="s">
        <v>877</v>
      </c>
      <c r="HF204" t="s">
        <v>877</v>
      </c>
      <c r="HG204" t="s">
        <v>877</v>
      </c>
      <c r="HH204">
        <v>2106</v>
      </c>
      <c r="HI204">
        <v>4217546</v>
      </c>
      <c r="HJ204">
        <v>0</v>
      </c>
      <c r="HK204">
        <v>234899</v>
      </c>
      <c r="HL204">
        <v>685</v>
      </c>
      <c r="HM204">
        <v>0</v>
      </c>
      <c r="HN204">
        <v>0</v>
      </c>
      <c r="HO204">
        <v>0</v>
      </c>
      <c r="HP204">
        <v>0</v>
      </c>
      <c r="HQ204">
        <v>10.88</v>
      </c>
      <c r="HR204">
        <v>1165097</v>
      </c>
      <c r="HS204">
        <v>2369.81</v>
      </c>
      <c r="HT204">
        <v>2667.06</v>
      </c>
      <c r="HU204">
        <v>2369.81</v>
      </c>
      <c r="HV204">
        <v>297.25</v>
      </c>
      <c r="HW204">
        <v>0</v>
      </c>
      <c r="HX204" t="s">
        <v>882</v>
      </c>
      <c r="HY204">
        <v>2369.81</v>
      </c>
      <c r="HZ204">
        <v>2667.06</v>
      </c>
      <c r="IA204">
        <v>2369.81</v>
      </c>
      <c r="IB204">
        <v>297.25</v>
      </c>
      <c r="IC204">
        <v>314</v>
      </c>
      <c r="ID204">
        <v>293.3766</v>
      </c>
      <c r="IE204">
        <v>1.3</v>
      </c>
      <c r="IF204">
        <v>239.27</v>
      </c>
      <c r="IG204">
        <v>119.63500000000001</v>
      </c>
      <c r="IH204">
        <v>332.56</v>
      </c>
      <c r="II204">
        <v>239.27</v>
      </c>
      <c r="IJ204">
        <v>93.29</v>
      </c>
      <c r="IK204">
        <v>6.67</v>
      </c>
      <c r="IL204">
        <v>6.67</v>
      </c>
      <c r="IM204">
        <v>6.67</v>
      </c>
      <c r="IN204">
        <v>6.67</v>
      </c>
      <c r="IO204">
        <v>0</v>
      </c>
      <c r="IP204">
        <v>0</v>
      </c>
      <c r="IQ204">
        <v>0</v>
      </c>
      <c r="IR204">
        <v>0</v>
      </c>
      <c r="IS204">
        <v>0</v>
      </c>
      <c r="IT204">
        <v>0</v>
      </c>
      <c r="IU204">
        <v>36</v>
      </c>
      <c r="IV204">
        <v>9</v>
      </c>
      <c r="IW204">
        <v>740.12</v>
      </c>
      <c r="IX204">
        <v>185.03</v>
      </c>
      <c r="IY204">
        <v>832.96</v>
      </c>
      <c r="IZ204">
        <v>740.12</v>
      </c>
      <c r="JA204">
        <v>92.84</v>
      </c>
      <c r="JB204">
        <v>0</v>
      </c>
      <c r="JC204">
        <v>0</v>
      </c>
      <c r="JD204">
        <v>0</v>
      </c>
      <c r="JE204">
        <v>0</v>
      </c>
      <c r="JF204">
        <v>0</v>
      </c>
      <c r="JG204">
        <v>0</v>
      </c>
      <c r="JH204">
        <v>0</v>
      </c>
      <c r="JI204">
        <v>0</v>
      </c>
      <c r="JJ204">
        <v>2984.8216000000002</v>
      </c>
      <c r="JK204">
        <v>3351.9265999999998</v>
      </c>
      <c r="JL204" t="s">
        <v>883</v>
      </c>
      <c r="JM204">
        <v>-4.4359999999999998E-3</v>
      </c>
      <c r="JN204">
        <v>0</v>
      </c>
      <c r="JO204">
        <v>436.85</v>
      </c>
      <c r="JP204">
        <v>15</v>
      </c>
      <c r="JQ204">
        <v>0.7</v>
      </c>
      <c r="JR204">
        <v>43954.6104003125</v>
      </c>
      <c r="JS204">
        <v>1</v>
      </c>
      <c r="JT204">
        <v>2</v>
      </c>
    </row>
    <row r="205" spans="1:280" x14ac:dyDescent="0.25">
      <c r="A205">
        <v>4040</v>
      </c>
      <c r="B205">
        <v>2108</v>
      </c>
      <c r="D205" t="s">
        <v>313</v>
      </c>
      <c r="E205" t="s">
        <v>316</v>
      </c>
      <c r="F205" t="s">
        <v>964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T205">
        <v>0</v>
      </c>
      <c r="U205">
        <v>0</v>
      </c>
      <c r="V205" t="s">
        <v>875</v>
      </c>
      <c r="W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G205">
        <v>0</v>
      </c>
      <c r="AH205">
        <v>0</v>
      </c>
      <c r="AI205">
        <v>0</v>
      </c>
      <c r="AJ205">
        <v>0</v>
      </c>
      <c r="AL205">
        <v>0</v>
      </c>
      <c r="AM205">
        <v>0</v>
      </c>
      <c r="AN205">
        <v>0</v>
      </c>
      <c r="AO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X205">
        <v>0</v>
      </c>
      <c r="AY205">
        <v>0</v>
      </c>
      <c r="AZ205">
        <v>0</v>
      </c>
      <c r="BB205">
        <v>0</v>
      </c>
      <c r="BC205">
        <v>0</v>
      </c>
      <c r="BD205">
        <v>0</v>
      </c>
      <c r="BF205">
        <v>0</v>
      </c>
      <c r="BG205">
        <v>0</v>
      </c>
      <c r="BH205">
        <v>420</v>
      </c>
      <c r="BI205">
        <v>0</v>
      </c>
      <c r="BL205">
        <v>420</v>
      </c>
      <c r="BN205" t="s">
        <v>876</v>
      </c>
      <c r="BO205">
        <v>0</v>
      </c>
      <c r="BP205">
        <v>0</v>
      </c>
      <c r="BQ205">
        <v>0</v>
      </c>
      <c r="BR205">
        <v>0</v>
      </c>
      <c r="BS205">
        <v>0</v>
      </c>
      <c r="BT205" t="s">
        <v>877</v>
      </c>
      <c r="BU205" t="s">
        <v>877</v>
      </c>
      <c r="BV205" t="s">
        <v>877</v>
      </c>
      <c r="BW205" t="s">
        <v>877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334.83</v>
      </c>
      <c r="CK205">
        <v>334.83</v>
      </c>
      <c r="CL205">
        <v>0</v>
      </c>
      <c r="CM205">
        <v>0</v>
      </c>
      <c r="CN205" t="s">
        <v>878</v>
      </c>
      <c r="CO205">
        <v>334.83</v>
      </c>
      <c r="CQ205">
        <v>334.83</v>
      </c>
      <c r="CR205">
        <v>0</v>
      </c>
      <c r="CS205">
        <v>0</v>
      </c>
      <c r="CT205">
        <v>0</v>
      </c>
      <c r="CU205">
        <v>0</v>
      </c>
      <c r="CV205">
        <v>120.84</v>
      </c>
      <c r="CW205">
        <v>60.42</v>
      </c>
      <c r="CY205">
        <v>120.84</v>
      </c>
      <c r="CZ205">
        <v>0</v>
      </c>
      <c r="DA205">
        <v>0</v>
      </c>
      <c r="DB205">
        <v>0</v>
      </c>
      <c r="DD205">
        <v>0</v>
      </c>
      <c r="DE205">
        <v>0</v>
      </c>
      <c r="DF205">
        <v>0</v>
      </c>
      <c r="DG205">
        <v>0</v>
      </c>
      <c r="DI205">
        <v>0</v>
      </c>
      <c r="DJ205">
        <v>0</v>
      </c>
      <c r="DK205">
        <v>0</v>
      </c>
      <c r="DL205">
        <v>0</v>
      </c>
      <c r="DM205">
        <v>99</v>
      </c>
      <c r="DN205">
        <v>24.75</v>
      </c>
      <c r="DP205">
        <v>99</v>
      </c>
      <c r="DQ205">
        <v>0</v>
      </c>
      <c r="DR205">
        <v>0</v>
      </c>
      <c r="DT205">
        <v>0</v>
      </c>
      <c r="DU205">
        <v>0</v>
      </c>
      <c r="DV205">
        <v>0</v>
      </c>
      <c r="DX205">
        <v>0</v>
      </c>
      <c r="DY205">
        <v>0</v>
      </c>
      <c r="DZ205">
        <v>381.2</v>
      </c>
      <c r="EA205">
        <v>420</v>
      </c>
      <c r="ED205">
        <v>420</v>
      </c>
      <c r="EF205" t="s">
        <v>879</v>
      </c>
      <c r="EG205">
        <v>-3.7820000000000002E-3</v>
      </c>
      <c r="EH205">
        <v>0</v>
      </c>
      <c r="EI205">
        <v>0</v>
      </c>
      <c r="EJ205">
        <v>0</v>
      </c>
      <c r="EK205">
        <v>0</v>
      </c>
      <c r="EL205" t="s">
        <v>877</v>
      </c>
      <c r="EM205" t="s">
        <v>877</v>
      </c>
      <c r="EN205" t="s">
        <v>877</v>
      </c>
      <c r="EO205" t="s">
        <v>877</v>
      </c>
      <c r="EQ205">
        <v>0</v>
      </c>
      <c r="ER205" s="22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313.66000000000003</v>
      </c>
      <c r="FC205">
        <v>313.66000000000003</v>
      </c>
      <c r="FD205">
        <v>0</v>
      </c>
      <c r="FE205">
        <v>0</v>
      </c>
      <c r="FF205" t="s">
        <v>880</v>
      </c>
      <c r="FG205">
        <v>313.66000000000003</v>
      </c>
      <c r="FI205">
        <v>313.66000000000003</v>
      </c>
      <c r="FJ205">
        <v>0</v>
      </c>
      <c r="FK205">
        <v>0</v>
      </c>
      <c r="FL205">
        <v>0</v>
      </c>
      <c r="FM205">
        <v>0</v>
      </c>
      <c r="FN205">
        <v>90.08</v>
      </c>
      <c r="FO205">
        <v>45.04</v>
      </c>
      <c r="FQ205">
        <v>90.08</v>
      </c>
      <c r="FR205">
        <v>0</v>
      </c>
      <c r="FS205">
        <v>0</v>
      </c>
      <c r="FT205">
        <v>0</v>
      </c>
      <c r="FV205">
        <v>0</v>
      </c>
      <c r="FW205">
        <v>0</v>
      </c>
      <c r="FX205">
        <v>0</v>
      </c>
      <c r="FY205">
        <v>0</v>
      </c>
      <c r="GA205">
        <v>0</v>
      </c>
      <c r="GB205">
        <v>0</v>
      </c>
      <c r="GC205">
        <v>0</v>
      </c>
      <c r="GD205">
        <v>0</v>
      </c>
      <c r="GE205">
        <v>90</v>
      </c>
      <c r="GF205">
        <v>22.5</v>
      </c>
      <c r="GH205">
        <v>90</v>
      </c>
      <c r="GI205">
        <v>0</v>
      </c>
      <c r="GJ205">
        <v>0</v>
      </c>
      <c r="GL205">
        <v>0</v>
      </c>
      <c r="GM205">
        <v>0</v>
      </c>
      <c r="GN205">
        <v>0</v>
      </c>
      <c r="GP205">
        <v>0</v>
      </c>
      <c r="GQ205">
        <v>0</v>
      </c>
      <c r="GR205">
        <v>367.10500000000002</v>
      </c>
      <c r="GS205">
        <v>381.2</v>
      </c>
      <c r="GV205">
        <v>381.2</v>
      </c>
      <c r="GX205" t="s">
        <v>881</v>
      </c>
      <c r="GY205">
        <v>0</v>
      </c>
      <c r="GZ205">
        <v>0</v>
      </c>
      <c r="HA205">
        <v>0</v>
      </c>
      <c r="HB205">
        <v>0</v>
      </c>
      <c r="HC205">
        <v>0</v>
      </c>
      <c r="HD205" t="s">
        <v>877</v>
      </c>
      <c r="HE205" t="s">
        <v>877</v>
      </c>
      <c r="HF205" t="s">
        <v>877</v>
      </c>
      <c r="HG205" t="s">
        <v>877</v>
      </c>
      <c r="HI205">
        <v>0</v>
      </c>
      <c r="HJ205">
        <v>0</v>
      </c>
      <c r="HK205">
        <v>0</v>
      </c>
      <c r="HL205">
        <v>0</v>
      </c>
      <c r="HM205">
        <v>0</v>
      </c>
      <c r="HN205">
        <v>0</v>
      </c>
      <c r="HO205">
        <v>0</v>
      </c>
      <c r="HP205">
        <v>0</v>
      </c>
      <c r="HQ205">
        <v>0</v>
      </c>
      <c r="HR205">
        <v>0</v>
      </c>
      <c r="HS205">
        <v>297.25</v>
      </c>
      <c r="HU205">
        <v>297.25</v>
      </c>
      <c r="HV205">
        <v>0</v>
      </c>
      <c r="HW205">
        <v>0</v>
      </c>
      <c r="HX205" t="s">
        <v>882</v>
      </c>
      <c r="HY205">
        <v>297.25</v>
      </c>
      <c r="IA205">
        <v>297.25</v>
      </c>
      <c r="IB205">
        <v>0</v>
      </c>
      <c r="IC205">
        <v>0</v>
      </c>
      <c r="ID205">
        <v>0</v>
      </c>
      <c r="IE205">
        <v>0</v>
      </c>
      <c r="IF205">
        <v>93.29</v>
      </c>
      <c r="IG205">
        <v>46.645000000000003</v>
      </c>
      <c r="II205">
        <v>93.29</v>
      </c>
      <c r="IJ205">
        <v>0</v>
      </c>
      <c r="IK205">
        <v>0</v>
      </c>
      <c r="IL205">
        <v>0</v>
      </c>
      <c r="IN205">
        <v>0</v>
      </c>
      <c r="IO205">
        <v>0</v>
      </c>
      <c r="IP205">
        <v>0</v>
      </c>
      <c r="IQ205">
        <v>0</v>
      </c>
      <c r="IS205">
        <v>0</v>
      </c>
      <c r="IT205">
        <v>0</v>
      </c>
      <c r="IU205">
        <v>0</v>
      </c>
      <c r="IV205">
        <v>0</v>
      </c>
      <c r="IW205">
        <v>92.84</v>
      </c>
      <c r="IX205">
        <v>23.21</v>
      </c>
      <c r="IZ205">
        <v>92.84</v>
      </c>
      <c r="JA205">
        <v>0</v>
      </c>
      <c r="JB205">
        <v>0</v>
      </c>
      <c r="JD205">
        <v>0</v>
      </c>
      <c r="JE205">
        <v>0</v>
      </c>
      <c r="JF205">
        <v>0</v>
      </c>
      <c r="JH205">
        <v>0</v>
      </c>
      <c r="JI205">
        <v>0</v>
      </c>
      <c r="JJ205">
        <v>367.10500000000002</v>
      </c>
      <c r="JL205" t="s">
        <v>883</v>
      </c>
      <c r="JM205">
        <v>0</v>
      </c>
      <c r="JN205">
        <v>0</v>
      </c>
      <c r="JO205">
        <v>0</v>
      </c>
      <c r="JP205">
        <v>0</v>
      </c>
      <c r="JQ205">
        <v>0</v>
      </c>
      <c r="JR205">
        <v>43954.6104003125</v>
      </c>
      <c r="JS205">
        <v>1</v>
      </c>
      <c r="JT205">
        <v>3</v>
      </c>
    </row>
    <row r="206" spans="1:280" x14ac:dyDescent="0.25">
      <c r="A206">
        <v>2109</v>
      </c>
      <c r="B206">
        <v>2109</v>
      </c>
      <c r="C206" t="s">
        <v>317</v>
      </c>
      <c r="D206" t="s">
        <v>313</v>
      </c>
      <c r="E206" t="s">
        <v>318</v>
      </c>
      <c r="G206">
        <v>2106</v>
      </c>
      <c r="H206">
        <v>61000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5</v>
      </c>
      <c r="Q206">
        <v>22000</v>
      </c>
      <c r="R206">
        <v>3</v>
      </c>
      <c r="S206">
        <v>3</v>
      </c>
      <c r="T206">
        <v>3</v>
      </c>
      <c r="U206">
        <v>0</v>
      </c>
      <c r="V206" t="s">
        <v>875</v>
      </c>
      <c r="W206">
        <v>3</v>
      </c>
      <c r="X206">
        <v>3</v>
      </c>
      <c r="Y206">
        <v>3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0.56999999999999995</v>
      </c>
      <c r="AV206">
        <v>0.14249999999999999</v>
      </c>
      <c r="AW206">
        <v>0.56999999999999995</v>
      </c>
      <c r="AX206">
        <v>0.56999999999999995</v>
      </c>
      <c r="AY206">
        <v>0</v>
      </c>
      <c r="AZ206">
        <v>25.54</v>
      </c>
      <c r="BA206">
        <v>25.54</v>
      </c>
      <c r="BB206">
        <v>25.54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27.635000000000002</v>
      </c>
      <c r="BI206">
        <v>28.682500000000001</v>
      </c>
      <c r="BJ206">
        <v>27.635000000000002</v>
      </c>
      <c r="BK206">
        <v>28.682500000000001</v>
      </c>
      <c r="BL206">
        <v>28.682500000000001</v>
      </c>
      <c r="BM206">
        <v>28.682500000000001</v>
      </c>
      <c r="BN206" t="s">
        <v>876</v>
      </c>
      <c r="BO206">
        <v>0</v>
      </c>
      <c r="BP206">
        <v>0</v>
      </c>
      <c r="BQ206">
        <v>7333.33</v>
      </c>
      <c r="BR206">
        <v>98</v>
      </c>
      <c r="BS206">
        <v>0.9</v>
      </c>
      <c r="BT206" t="s">
        <v>877</v>
      </c>
      <c r="BU206" t="s">
        <v>877</v>
      </c>
      <c r="BV206" t="s">
        <v>877</v>
      </c>
      <c r="BW206" t="s">
        <v>877</v>
      </c>
      <c r="BX206">
        <v>2106</v>
      </c>
      <c r="BY206">
        <v>59100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5</v>
      </c>
      <c r="CH206">
        <v>20000</v>
      </c>
      <c r="CI206">
        <v>2</v>
      </c>
      <c r="CJ206">
        <v>2</v>
      </c>
      <c r="CK206">
        <v>2</v>
      </c>
      <c r="CL206">
        <v>0</v>
      </c>
      <c r="CM206">
        <v>0</v>
      </c>
      <c r="CN206" t="s">
        <v>878</v>
      </c>
      <c r="CO206">
        <v>2</v>
      </c>
      <c r="CP206">
        <v>2</v>
      </c>
      <c r="CQ206">
        <v>2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0.38</v>
      </c>
      <c r="DN206">
        <v>9.5000000000000001E-2</v>
      </c>
      <c r="DO206">
        <v>0.38</v>
      </c>
      <c r="DP206">
        <v>0.38</v>
      </c>
      <c r="DQ206">
        <v>0</v>
      </c>
      <c r="DR206">
        <v>25.54</v>
      </c>
      <c r="DS206">
        <v>25.54</v>
      </c>
      <c r="DT206">
        <v>25.54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28.79</v>
      </c>
      <c r="EA206">
        <v>27.635000000000002</v>
      </c>
      <c r="EB206">
        <v>28.79</v>
      </c>
      <c r="EC206">
        <v>27.635000000000002</v>
      </c>
      <c r="ED206">
        <v>28.79</v>
      </c>
      <c r="EE206">
        <v>28.79</v>
      </c>
      <c r="EF206" t="s">
        <v>879</v>
      </c>
      <c r="EG206">
        <v>0</v>
      </c>
      <c r="EH206">
        <v>0</v>
      </c>
      <c r="EI206">
        <v>10000</v>
      </c>
      <c r="EJ206">
        <v>99</v>
      </c>
      <c r="EK206">
        <v>0.9</v>
      </c>
      <c r="EL206" t="s">
        <v>877</v>
      </c>
      <c r="EM206" t="s">
        <v>877</v>
      </c>
      <c r="EN206" t="s">
        <v>877</v>
      </c>
      <c r="EO206" t="s">
        <v>877</v>
      </c>
      <c r="EP206">
        <v>2106</v>
      </c>
      <c r="EQ206">
        <v>60987</v>
      </c>
      <c r="ER206" s="22">
        <v>0</v>
      </c>
      <c r="ES206">
        <v>113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5</v>
      </c>
      <c r="EZ206">
        <v>28490</v>
      </c>
      <c r="FA206">
        <v>3</v>
      </c>
      <c r="FB206">
        <v>3</v>
      </c>
      <c r="FC206">
        <v>3</v>
      </c>
      <c r="FD206">
        <v>0</v>
      </c>
      <c r="FE206">
        <v>0</v>
      </c>
      <c r="FF206" t="s">
        <v>880</v>
      </c>
      <c r="FG206">
        <v>3</v>
      </c>
      <c r="FH206">
        <v>3</v>
      </c>
      <c r="FI206">
        <v>3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T206">
        <v>0</v>
      </c>
      <c r="FU206">
        <v>0</v>
      </c>
      <c r="FV206">
        <v>0</v>
      </c>
      <c r="FW206">
        <v>0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0</v>
      </c>
      <c r="GD206">
        <v>0</v>
      </c>
      <c r="GE206">
        <v>1</v>
      </c>
      <c r="GF206">
        <v>0.25</v>
      </c>
      <c r="GG206">
        <v>1</v>
      </c>
      <c r="GH206">
        <v>1</v>
      </c>
      <c r="GI206">
        <v>0</v>
      </c>
      <c r="GJ206">
        <v>25.54</v>
      </c>
      <c r="GK206">
        <v>25.54</v>
      </c>
      <c r="GL206">
        <v>25.54</v>
      </c>
      <c r="GM206">
        <v>0</v>
      </c>
      <c r="GN206">
        <v>0</v>
      </c>
      <c r="GO206">
        <v>0</v>
      </c>
      <c r="GP206">
        <v>0</v>
      </c>
      <c r="GQ206">
        <v>0</v>
      </c>
      <c r="GR206">
        <v>27.024999999999999</v>
      </c>
      <c r="GS206">
        <v>28.79</v>
      </c>
      <c r="GT206">
        <v>27.024999999999999</v>
      </c>
      <c r="GU206">
        <v>28.79</v>
      </c>
      <c r="GV206">
        <v>28.79</v>
      </c>
      <c r="GW206">
        <v>28.79</v>
      </c>
      <c r="GX206" t="s">
        <v>881</v>
      </c>
      <c r="GY206">
        <v>0</v>
      </c>
      <c r="GZ206">
        <v>0</v>
      </c>
      <c r="HA206">
        <v>9496.67</v>
      </c>
      <c r="HB206">
        <v>99</v>
      </c>
      <c r="HC206">
        <v>0.9</v>
      </c>
      <c r="HD206" t="s">
        <v>877</v>
      </c>
      <c r="HE206" t="s">
        <v>877</v>
      </c>
      <c r="HF206" t="s">
        <v>877</v>
      </c>
      <c r="HG206" t="s">
        <v>877</v>
      </c>
      <c r="HH206">
        <v>2106</v>
      </c>
      <c r="HI206">
        <v>58434</v>
      </c>
      <c r="HJ206">
        <v>0</v>
      </c>
      <c r="HK206">
        <v>779</v>
      </c>
      <c r="HL206">
        <v>0</v>
      </c>
      <c r="HM206">
        <v>0</v>
      </c>
      <c r="HN206">
        <v>0</v>
      </c>
      <c r="HO206">
        <v>0</v>
      </c>
      <c r="HP206">
        <v>0</v>
      </c>
      <c r="HQ206">
        <v>4</v>
      </c>
      <c r="HR206">
        <v>30430</v>
      </c>
      <c r="HS206">
        <v>1.37</v>
      </c>
      <c r="HT206">
        <v>1.37</v>
      </c>
      <c r="HU206">
        <v>1.37</v>
      </c>
      <c r="HV206">
        <v>0</v>
      </c>
      <c r="HW206">
        <v>0</v>
      </c>
      <c r="HX206" t="s">
        <v>882</v>
      </c>
      <c r="HY206">
        <v>1.37</v>
      </c>
      <c r="HZ206">
        <v>1.37</v>
      </c>
      <c r="IA206">
        <v>1.37</v>
      </c>
      <c r="IB206">
        <v>0</v>
      </c>
      <c r="IC206">
        <v>0</v>
      </c>
      <c r="ID206">
        <v>0</v>
      </c>
      <c r="IE206">
        <v>0</v>
      </c>
      <c r="IF206">
        <v>0</v>
      </c>
      <c r="IG206">
        <v>0</v>
      </c>
      <c r="IH206">
        <v>0</v>
      </c>
      <c r="II206">
        <v>0</v>
      </c>
      <c r="IJ206">
        <v>0</v>
      </c>
      <c r="IK206">
        <v>0</v>
      </c>
      <c r="IL206">
        <v>0</v>
      </c>
      <c r="IM206">
        <v>0</v>
      </c>
      <c r="IN206">
        <v>0</v>
      </c>
      <c r="IO206">
        <v>0</v>
      </c>
      <c r="IP206">
        <v>0</v>
      </c>
      <c r="IQ206">
        <v>0</v>
      </c>
      <c r="IR206">
        <v>0</v>
      </c>
      <c r="IS206">
        <v>0</v>
      </c>
      <c r="IT206">
        <v>0</v>
      </c>
      <c r="IU206">
        <v>0</v>
      </c>
      <c r="IV206">
        <v>0</v>
      </c>
      <c r="IW206">
        <v>0.46</v>
      </c>
      <c r="IX206">
        <v>0.115</v>
      </c>
      <c r="IY206">
        <v>0.46</v>
      </c>
      <c r="IZ206">
        <v>0.46</v>
      </c>
      <c r="JA206">
        <v>0</v>
      </c>
      <c r="JB206">
        <v>25.54</v>
      </c>
      <c r="JC206">
        <v>25.54</v>
      </c>
      <c r="JD206">
        <v>25.54</v>
      </c>
      <c r="JE206">
        <v>0</v>
      </c>
      <c r="JF206">
        <v>0</v>
      </c>
      <c r="JG206">
        <v>0</v>
      </c>
      <c r="JH206">
        <v>0</v>
      </c>
      <c r="JI206">
        <v>0</v>
      </c>
      <c r="JJ206">
        <v>27.024999999999999</v>
      </c>
      <c r="JK206">
        <v>27.024999999999999</v>
      </c>
      <c r="JL206" t="s">
        <v>883</v>
      </c>
      <c r="JM206">
        <v>-7.0610999999999993E-2</v>
      </c>
      <c r="JN206">
        <v>0</v>
      </c>
      <c r="JO206">
        <v>22211.68</v>
      </c>
      <c r="JP206">
        <v>99</v>
      </c>
      <c r="JQ206">
        <v>0.9</v>
      </c>
      <c r="JR206">
        <v>43954.6104003125</v>
      </c>
      <c r="JS206">
        <v>1</v>
      </c>
      <c r="JT206">
        <v>2</v>
      </c>
    </row>
    <row r="207" spans="1:280" x14ac:dyDescent="0.25">
      <c r="A207">
        <v>2110</v>
      </c>
      <c r="B207">
        <v>2110</v>
      </c>
      <c r="C207" t="s">
        <v>319</v>
      </c>
      <c r="D207" t="s">
        <v>313</v>
      </c>
      <c r="E207" t="s">
        <v>320</v>
      </c>
      <c r="G207">
        <v>2106</v>
      </c>
      <c r="H207">
        <v>968795</v>
      </c>
      <c r="I207">
        <v>0</v>
      </c>
      <c r="J207">
        <v>0</v>
      </c>
      <c r="K207">
        <v>400</v>
      </c>
      <c r="L207">
        <v>0</v>
      </c>
      <c r="M207">
        <v>0</v>
      </c>
      <c r="N207">
        <v>0</v>
      </c>
      <c r="O207">
        <v>0</v>
      </c>
      <c r="P207">
        <v>13.52</v>
      </c>
      <c r="Q207">
        <v>495000</v>
      </c>
      <c r="R207">
        <v>1226</v>
      </c>
      <c r="S207">
        <v>1226</v>
      </c>
      <c r="T207">
        <v>1226</v>
      </c>
      <c r="U207">
        <v>0</v>
      </c>
      <c r="V207" t="s">
        <v>875</v>
      </c>
      <c r="W207">
        <v>1226</v>
      </c>
      <c r="X207">
        <v>1226</v>
      </c>
      <c r="Y207">
        <v>1226</v>
      </c>
      <c r="Z207">
        <v>0</v>
      </c>
      <c r="AA207">
        <v>186</v>
      </c>
      <c r="AB207">
        <v>134.86000000000001</v>
      </c>
      <c r="AC207">
        <v>3</v>
      </c>
      <c r="AD207">
        <v>488</v>
      </c>
      <c r="AE207">
        <v>244</v>
      </c>
      <c r="AF207">
        <v>488</v>
      </c>
      <c r="AG207">
        <v>488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17</v>
      </c>
      <c r="AT207">
        <v>4.25</v>
      </c>
      <c r="AU207">
        <v>310.22000000000003</v>
      </c>
      <c r="AV207">
        <v>77.555000000000007</v>
      </c>
      <c r="AW207">
        <v>310.22000000000003</v>
      </c>
      <c r="AX207">
        <v>310.22000000000003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13.16</v>
      </c>
      <c r="BE207">
        <v>13.16</v>
      </c>
      <c r="BF207">
        <v>13.16</v>
      </c>
      <c r="BG207">
        <v>0</v>
      </c>
      <c r="BH207">
        <v>1596.0310999999999</v>
      </c>
      <c r="BI207">
        <v>1702.825</v>
      </c>
      <c r="BJ207">
        <v>1596.0310999999999</v>
      </c>
      <c r="BK207">
        <v>1702.825</v>
      </c>
      <c r="BL207">
        <v>1702.825</v>
      </c>
      <c r="BM207">
        <v>1702.825</v>
      </c>
      <c r="BN207" t="s">
        <v>876</v>
      </c>
      <c r="BO207">
        <v>-6.8499999999999995E-4</v>
      </c>
      <c r="BP207">
        <v>0</v>
      </c>
      <c r="BQ207">
        <v>403.75</v>
      </c>
      <c r="BR207">
        <v>12</v>
      </c>
      <c r="BS207">
        <v>0.7</v>
      </c>
      <c r="BT207" t="s">
        <v>877</v>
      </c>
      <c r="BU207" t="s">
        <v>877</v>
      </c>
      <c r="BV207" t="s">
        <v>877</v>
      </c>
      <c r="BW207" t="s">
        <v>877</v>
      </c>
      <c r="BX207">
        <v>2106</v>
      </c>
      <c r="BY207">
        <v>940578</v>
      </c>
      <c r="BZ207">
        <v>0</v>
      </c>
      <c r="CA207">
        <v>0</v>
      </c>
      <c r="CB207">
        <v>400</v>
      </c>
      <c r="CC207">
        <v>0</v>
      </c>
      <c r="CD207">
        <v>0</v>
      </c>
      <c r="CE207">
        <v>0</v>
      </c>
      <c r="CF207">
        <v>0</v>
      </c>
      <c r="CG207">
        <v>13.52</v>
      </c>
      <c r="CH207">
        <v>485000</v>
      </c>
      <c r="CI207">
        <v>1198.51</v>
      </c>
      <c r="CJ207">
        <v>1198.51</v>
      </c>
      <c r="CK207">
        <v>1198.51</v>
      </c>
      <c r="CL207">
        <v>0</v>
      </c>
      <c r="CM207">
        <v>0</v>
      </c>
      <c r="CN207" t="s">
        <v>878</v>
      </c>
      <c r="CO207">
        <v>1198.51</v>
      </c>
      <c r="CP207">
        <v>1198.51</v>
      </c>
      <c r="CQ207">
        <v>1198.51</v>
      </c>
      <c r="CR207">
        <v>0</v>
      </c>
      <c r="CS207">
        <v>182</v>
      </c>
      <c r="CT207">
        <v>131.83609999999999</v>
      </c>
      <c r="CU207">
        <v>3</v>
      </c>
      <c r="CV207">
        <v>338.92</v>
      </c>
      <c r="CW207">
        <v>169.46</v>
      </c>
      <c r="CX207">
        <v>338.92</v>
      </c>
      <c r="CY207">
        <v>338.92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17</v>
      </c>
      <c r="DL207">
        <v>4.25</v>
      </c>
      <c r="DM207">
        <v>303.26</v>
      </c>
      <c r="DN207">
        <v>75.814999999999998</v>
      </c>
      <c r="DO207">
        <v>303.26</v>
      </c>
      <c r="DP207">
        <v>303.26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13.16</v>
      </c>
      <c r="DW207">
        <v>13.16</v>
      </c>
      <c r="DX207">
        <v>13.16</v>
      </c>
      <c r="DY207">
        <v>0</v>
      </c>
      <c r="DZ207">
        <v>1578.8786</v>
      </c>
      <c r="EA207">
        <v>1596.0310999999999</v>
      </c>
      <c r="EB207">
        <v>1578.8786</v>
      </c>
      <c r="EC207">
        <v>1596.0310999999999</v>
      </c>
      <c r="ED207">
        <v>1596.0310999999999</v>
      </c>
      <c r="EE207">
        <v>1596.0310999999999</v>
      </c>
      <c r="EF207" t="s">
        <v>879</v>
      </c>
      <c r="EG207">
        <v>-7.0219999999999996E-3</v>
      </c>
      <c r="EH207">
        <v>0</v>
      </c>
      <c r="EI207">
        <v>401.83</v>
      </c>
      <c r="EJ207">
        <v>13</v>
      </c>
      <c r="EK207">
        <v>0.7</v>
      </c>
      <c r="EL207" t="s">
        <v>877</v>
      </c>
      <c r="EM207" t="s">
        <v>877</v>
      </c>
      <c r="EN207" t="s">
        <v>877</v>
      </c>
      <c r="EO207" t="s">
        <v>877</v>
      </c>
      <c r="EP207">
        <v>2106</v>
      </c>
      <c r="EQ207">
        <v>896705</v>
      </c>
      <c r="ER207" s="22">
        <v>0</v>
      </c>
      <c r="ES207">
        <v>115689</v>
      </c>
      <c r="ET207">
        <v>419</v>
      </c>
      <c r="EU207">
        <v>0</v>
      </c>
      <c r="EV207">
        <v>0</v>
      </c>
      <c r="EW207">
        <v>0</v>
      </c>
      <c r="EX207">
        <v>0</v>
      </c>
      <c r="EY207">
        <v>13.52</v>
      </c>
      <c r="EZ207">
        <v>469818</v>
      </c>
      <c r="FA207">
        <v>1179.26</v>
      </c>
      <c r="FB207">
        <v>1179.26</v>
      </c>
      <c r="FC207">
        <v>1179.26</v>
      </c>
      <c r="FD207">
        <v>0</v>
      </c>
      <c r="FE207">
        <v>0</v>
      </c>
      <c r="FF207" t="s">
        <v>880</v>
      </c>
      <c r="FG207">
        <v>1179.26</v>
      </c>
      <c r="FH207">
        <v>1179.26</v>
      </c>
      <c r="FI207">
        <v>1179.26</v>
      </c>
      <c r="FJ207">
        <v>0</v>
      </c>
      <c r="FK207">
        <v>165</v>
      </c>
      <c r="FL207">
        <v>129.71860000000001</v>
      </c>
      <c r="FM207">
        <v>3</v>
      </c>
      <c r="FN207">
        <v>344.28</v>
      </c>
      <c r="FO207">
        <v>172.14</v>
      </c>
      <c r="FP207">
        <v>344.28</v>
      </c>
      <c r="FQ207">
        <v>344.28</v>
      </c>
      <c r="FR207">
        <v>0</v>
      </c>
      <c r="FS207">
        <v>2.36</v>
      </c>
      <c r="FT207">
        <v>2.36</v>
      </c>
      <c r="FU207">
        <v>2.36</v>
      </c>
      <c r="FV207">
        <v>2.36</v>
      </c>
      <c r="FW207">
        <v>0</v>
      </c>
      <c r="FX207">
        <v>0</v>
      </c>
      <c r="FY207">
        <v>0</v>
      </c>
      <c r="FZ207">
        <v>0</v>
      </c>
      <c r="GA207">
        <v>0</v>
      </c>
      <c r="GB207">
        <v>0</v>
      </c>
      <c r="GC207">
        <v>14</v>
      </c>
      <c r="GD207">
        <v>3.5</v>
      </c>
      <c r="GE207">
        <v>302.95999999999998</v>
      </c>
      <c r="GF207">
        <v>75.739999999999995</v>
      </c>
      <c r="GG207">
        <v>302.95999999999998</v>
      </c>
      <c r="GH207">
        <v>302.95999999999998</v>
      </c>
      <c r="GI207">
        <v>0</v>
      </c>
      <c r="GJ207">
        <v>0</v>
      </c>
      <c r="GK207">
        <v>0</v>
      </c>
      <c r="GL207">
        <v>0</v>
      </c>
      <c r="GM207">
        <v>0</v>
      </c>
      <c r="GN207">
        <v>13.16</v>
      </c>
      <c r="GO207">
        <v>13.16</v>
      </c>
      <c r="GP207">
        <v>13.16</v>
      </c>
      <c r="GQ207">
        <v>0</v>
      </c>
      <c r="GR207">
        <v>1552.4468999999999</v>
      </c>
      <c r="GS207">
        <v>1578.8786</v>
      </c>
      <c r="GT207">
        <v>1552.4468999999999</v>
      </c>
      <c r="GU207">
        <v>1578.8786</v>
      </c>
      <c r="GV207">
        <v>1578.8786</v>
      </c>
      <c r="GW207">
        <v>1578.8786</v>
      </c>
      <c r="GX207" t="s">
        <v>881</v>
      </c>
      <c r="GY207">
        <v>-8.1040000000000001E-3</v>
      </c>
      <c r="GZ207">
        <v>0</v>
      </c>
      <c r="HA207">
        <v>398.4</v>
      </c>
      <c r="HB207">
        <v>13</v>
      </c>
      <c r="HC207">
        <v>0.7</v>
      </c>
      <c r="HD207" t="s">
        <v>877</v>
      </c>
      <c r="HE207" t="s">
        <v>877</v>
      </c>
      <c r="HF207" t="s">
        <v>877</v>
      </c>
      <c r="HG207" t="s">
        <v>877</v>
      </c>
      <c r="HH207">
        <v>2106</v>
      </c>
      <c r="HI207">
        <v>928598</v>
      </c>
      <c r="HJ207">
        <v>0</v>
      </c>
      <c r="HK207">
        <v>125360</v>
      </c>
      <c r="HL207">
        <v>328</v>
      </c>
      <c r="HM207">
        <v>0</v>
      </c>
      <c r="HN207">
        <v>0</v>
      </c>
      <c r="HO207">
        <v>0</v>
      </c>
      <c r="HP207">
        <v>0</v>
      </c>
      <c r="HQ207">
        <v>13.04</v>
      </c>
      <c r="HR207">
        <v>442313</v>
      </c>
      <c r="HS207">
        <v>1168.54</v>
      </c>
      <c r="HT207">
        <v>1168.54</v>
      </c>
      <c r="HU207">
        <v>1168.54</v>
      </c>
      <c r="HV207">
        <v>0</v>
      </c>
      <c r="HW207">
        <v>0</v>
      </c>
      <c r="HX207" t="s">
        <v>882</v>
      </c>
      <c r="HY207">
        <v>1168.54</v>
      </c>
      <c r="HZ207">
        <v>1168.54</v>
      </c>
      <c r="IA207">
        <v>1168.54</v>
      </c>
      <c r="IB207">
        <v>0</v>
      </c>
      <c r="IC207">
        <v>166</v>
      </c>
      <c r="ID207">
        <v>128.5394</v>
      </c>
      <c r="IE207">
        <v>0</v>
      </c>
      <c r="IF207">
        <v>326.81</v>
      </c>
      <c r="IG207">
        <v>163.405</v>
      </c>
      <c r="IH207">
        <v>326.81</v>
      </c>
      <c r="II207">
        <v>326.81</v>
      </c>
      <c r="IJ207">
        <v>0</v>
      </c>
      <c r="IK207">
        <v>3.35</v>
      </c>
      <c r="IL207">
        <v>3.35</v>
      </c>
      <c r="IM207">
        <v>3.35</v>
      </c>
      <c r="IN207">
        <v>3.35</v>
      </c>
      <c r="IO207">
        <v>0</v>
      </c>
      <c r="IP207">
        <v>0</v>
      </c>
      <c r="IQ207">
        <v>0</v>
      </c>
      <c r="IR207">
        <v>0</v>
      </c>
      <c r="IS207">
        <v>0</v>
      </c>
      <c r="IT207">
        <v>0</v>
      </c>
      <c r="IU207">
        <v>13</v>
      </c>
      <c r="IV207">
        <v>3.25</v>
      </c>
      <c r="IW207">
        <v>282.13</v>
      </c>
      <c r="IX207">
        <v>70.532499999999999</v>
      </c>
      <c r="IY207">
        <v>282.13</v>
      </c>
      <c r="IZ207">
        <v>282.13</v>
      </c>
      <c r="JA207">
        <v>0</v>
      </c>
      <c r="JB207">
        <v>0</v>
      </c>
      <c r="JC207">
        <v>0</v>
      </c>
      <c r="JD207">
        <v>0</v>
      </c>
      <c r="JE207">
        <v>0</v>
      </c>
      <c r="JF207">
        <v>14.83</v>
      </c>
      <c r="JG207">
        <v>14.83</v>
      </c>
      <c r="JH207">
        <v>14.83</v>
      </c>
      <c r="JI207">
        <v>0</v>
      </c>
      <c r="JJ207">
        <v>1552.4468999999999</v>
      </c>
      <c r="JK207">
        <v>1552.4468999999999</v>
      </c>
      <c r="JL207" t="s">
        <v>883</v>
      </c>
      <c r="JM207">
        <v>-6.4580000000000002E-3</v>
      </c>
      <c r="JN207">
        <v>0</v>
      </c>
      <c r="JO207">
        <v>378.52</v>
      </c>
      <c r="JP207">
        <v>9</v>
      </c>
      <c r="JQ207">
        <v>0.7</v>
      </c>
      <c r="JR207">
        <v>43954.6104003125</v>
      </c>
      <c r="JS207">
        <v>1</v>
      </c>
      <c r="JT207">
        <v>2</v>
      </c>
    </row>
    <row r="208" spans="1:280" x14ac:dyDescent="0.25">
      <c r="A208">
        <v>2111</v>
      </c>
      <c r="B208">
        <v>2111</v>
      </c>
      <c r="C208" t="s">
        <v>321</v>
      </c>
      <c r="D208" t="s">
        <v>313</v>
      </c>
      <c r="E208" t="s">
        <v>322</v>
      </c>
      <c r="G208">
        <v>2106</v>
      </c>
      <c r="H208">
        <v>190000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24.28</v>
      </c>
      <c r="Q208">
        <v>61500</v>
      </c>
      <c r="R208">
        <v>115</v>
      </c>
      <c r="S208">
        <v>115</v>
      </c>
      <c r="T208">
        <v>115</v>
      </c>
      <c r="U208">
        <v>0</v>
      </c>
      <c r="V208" t="s">
        <v>875</v>
      </c>
      <c r="W208">
        <v>115</v>
      </c>
      <c r="X208">
        <v>115</v>
      </c>
      <c r="Y208">
        <v>115</v>
      </c>
      <c r="Z208">
        <v>0</v>
      </c>
      <c r="AA208">
        <v>7</v>
      </c>
      <c r="AB208">
        <v>7</v>
      </c>
      <c r="AC208">
        <v>0</v>
      </c>
      <c r="AD208">
        <v>14</v>
      </c>
      <c r="AE208">
        <v>7</v>
      </c>
      <c r="AF208">
        <v>14</v>
      </c>
      <c r="AG208">
        <v>14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1</v>
      </c>
      <c r="AT208">
        <v>0.25</v>
      </c>
      <c r="AU208">
        <v>20</v>
      </c>
      <c r="AV208">
        <v>5</v>
      </c>
      <c r="AW208">
        <v>20</v>
      </c>
      <c r="AX208">
        <v>20</v>
      </c>
      <c r="AY208">
        <v>0</v>
      </c>
      <c r="AZ208">
        <v>0</v>
      </c>
      <c r="BA208">
        <v>65.53</v>
      </c>
      <c r="BB208">
        <v>0</v>
      </c>
      <c r="BC208">
        <v>65.53</v>
      </c>
      <c r="BD208">
        <v>0</v>
      </c>
      <c r="BE208">
        <v>0</v>
      </c>
      <c r="BF208">
        <v>0</v>
      </c>
      <c r="BG208">
        <v>0</v>
      </c>
      <c r="BH208">
        <v>23.192499999999999</v>
      </c>
      <c r="BI208">
        <v>134.25</v>
      </c>
      <c r="BJ208">
        <v>173.86500000000001</v>
      </c>
      <c r="BK208">
        <v>199.78</v>
      </c>
      <c r="BL208">
        <v>134.25</v>
      </c>
      <c r="BM208">
        <v>199.78</v>
      </c>
      <c r="BN208" t="s">
        <v>876</v>
      </c>
      <c r="BO208">
        <v>-4.7520000000000001E-3</v>
      </c>
      <c r="BP208">
        <v>0</v>
      </c>
      <c r="BQ208">
        <v>534.78</v>
      </c>
      <c r="BR208">
        <v>30</v>
      </c>
      <c r="BS208">
        <v>0.7</v>
      </c>
      <c r="BT208" t="s">
        <v>877</v>
      </c>
      <c r="BU208" t="s">
        <v>877</v>
      </c>
      <c r="BV208" t="s">
        <v>877</v>
      </c>
      <c r="BW208" t="s">
        <v>877</v>
      </c>
      <c r="BX208">
        <v>2106</v>
      </c>
      <c r="BY208">
        <v>189000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24.28</v>
      </c>
      <c r="CH208">
        <v>60000</v>
      </c>
      <c r="CI208">
        <v>15.12</v>
      </c>
      <c r="CJ208">
        <v>91.91</v>
      </c>
      <c r="CK208">
        <v>15.12</v>
      </c>
      <c r="CL208">
        <v>76.790000000000006</v>
      </c>
      <c r="CM208">
        <v>0</v>
      </c>
      <c r="CN208" t="s">
        <v>878</v>
      </c>
      <c r="CO208">
        <v>15.12</v>
      </c>
      <c r="CP208">
        <v>91.91</v>
      </c>
      <c r="CQ208">
        <v>15.12</v>
      </c>
      <c r="CR208">
        <v>76.790000000000006</v>
      </c>
      <c r="CS208">
        <v>7</v>
      </c>
      <c r="CT208">
        <v>7</v>
      </c>
      <c r="CU208">
        <v>0</v>
      </c>
      <c r="CV208">
        <v>0</v>
      </c>
      <c r="CW208">
        <v>0</v>
      </c>
      <c r="CX208">
        <v>8.35</v>
      </c>
      <c r="CY208">
        <v>0</v>
      </c>
      <c r="CZ208">
        <v>8.35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1</v>
      </c>
      <c r="DL208">
        <v>0.25</v>
      </c>
      <c r="DM208">
        <v>3.29</v>
      </c>
      <c r="DN208">
        <v>0.82250000000000001</v>
      </c>
      <c r="DO208">
        <v>20</v>
      </c>
      <c r="DP208">
        <v>3.29</v>
      </c>
      <c r="DQ208">
        <v>16.71</v>
      </c>
      <c r="DR208">
        <v>0</v>
      </c>
      <c r="DS208">
        <v>65.53</v>
      </c>
      <c r="DT208">
        <v>0</v>
      </c>
      <c r="DU208">
        <v>65.53</v>
      </c>
      <c r="DV208">
        <v>0</v>
      </c>
      <c r="DW208">
        <v>0</v>
      </c>
      <c r="DX208">
        <v>0</v>
      </c>
      <c r="DY208">
        <v>0</v>
      </c>
      <c r="DZ208">
        <v>21.11</v>
      </c>
      <c r="EA208">
        <v>23.192499999999999</v>
      </c>
      <c r="EB208">
        <v>184.14500000000001</v>
      </c>
      <c r="EC208">
        <v>173.86500000000001</v>
      </c>
      <c r="ED208">
        <v>23.192499999999999</v>
      </c>
      <c r="EE208">
        <v>184.14500000000001</v>
      </c>
      <c r="EF208" t="s">
        <v>879</v>
      </c>
      <c r="EG208">
        <v>-1.3233E-2</v>
      </c>
      <c r="EH208">
        <v>0</v>
      </c>
      <c r="EI208">
        <v>644.19000000000005</v>
      </c>
      <c r="EJ208">
        <v>48</v>
      </c>
      <c r="EK208">
        <v>0.7</v>
      </c>
      <c r="EL208" t="s">
        <v>877</v>
      </c>
      <c r="EM208" t="s">
        <v>877</v>
      </c>
      <c r="EN208" t="s">
        <v>877</v>
      </c>
      <c r="EO208" t="s">
        <v>877</v>
      </c>
      <c r="EP208">
        <v>2106</v>
      </c>
      <c r="EQ208">
        <v>196283</v>
      </c>
      <c r="ER208" s="22">
        <v>0</v>
      </c>
      <c r="ES208">
        <v>9571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24.28</v>
      </c>
      <c r="EZ208">
        <v>92556</v>
      </c>
      <c r="FA208">
        <v>13.41</v>
      </c>
      <c r="FB208">
        <v>103.17</v>
      </c>
      <c r="FC208">
        <v>13.41</v>
      </c>
      <c r="FD208">
        <v>89.76</v>
      </c>
      <c r="FE208">
        <v>0</v>
      </c>
      <c r="FF208" t="s">
        <v>880</v>
      </c>
      <c r="FG208">
        <v>13.41</v>
      </c>
      <c r="FH208">
        <v>103.17</v>
      </c>
      <c r="FI208">
        <v>13.41</v>
      </c>
      <c r="FJ208">
        <v>89.76</v>
      </c>
      <c r="FK208">
        <v>7</v>
      </c>
      <c r="FL208">
        <v>7</v>
      </c>
      <c r="FM208">
        <v>0</v>
      </c>
      <c r="FN208">
        <v>0</v>
      </c>
      <c r="FO208">
        <v>0</v>
      </c>
      <c r="FP208">
        <v>9.89</v>
      </c>
      <c r="FQ208">
        <v>0</v>
      </c>
      <c r="FR208">
        <v>9.89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1</v>
      </c>
      <c r="GD208">
        <v>0.25</v>
      </c>
      <c r="GE208">
        <v>1.8</v>
      </c>
      <c r="GF208">
        <v>0.45</v>
      </c>
      <c r="GG208">
        <v>13</v>
      </c>
      <c r="GH208">
        <v>1.8</v>
      </c>
      <c r="GI208">
        <v>11.2</v>
      </c>
      <c r="GJ208">
        <v>0</v>
      </c>
      <c r="GK208">
        <v>65.53</v>
      </c>
      <c r="GL208">
        <v>0</v>
      </c>
      <c r="GM208">
        <v>65.53</v>
      </c>
      <c r="GN208">
        <v>0</v>
      </c>
      <c r="GO208">
        <v>0</v>
      </c>
      <c r="GP208">
        <v>0</v>
      </c>
      <c r="GQ208">
        <v>0</v>
      </c>
      <c r="GR208">
        <v>26.762499999999999</v>
      </c>
      <c r="GS208">
        <v>21.11</v>
      </c>
      <c r="GT208">
        <v>183.815</v>
      </c>
      <c r="GU208">
        <v>184.14500000000001</v>
      </c>
      <c r="GV208">
        <v>26.762499999999999</v>
      </c>
      <c r="GW208">
        <v>184.14500000000001</v>
      </c>
      <c r="GX208" t="s">
        <v>881</v>
      </c>
      <c r="GY208">
        <v>-2.0460000000000001E-3</v>
      </c>
      <c r="GZ208">
        <v>0</v>
      </c>
      <c r="HA208">
        <v>897.12</v>
      </c>
      <c r="HB208">
        <v>73</v>
      </c>
      <c r="HC208">
        <v>0.7</v>
      </c>
      <c r="HD208" t="s">
        <v>877</v>
      </c>
      <c r="HE208" t="s">
        <v>877</v>
      </c>
      <c r="HF208" t="s">
        <v>877</v>
      </c>
      <c r="HG208" t="s">
        <v>877</v>
      </c>
      <c r="HH208">
        <v>2106</v>
      </c>
      <c r="HI208">
        <v>194758</v>
      </c>
      <c r="HJ208">
        <v>0</v>
      </c>
      <c r="HK208">
        <v>9825</v>
      </c>
      <c r="HL208">
        <v>0</v>
      </c>
      <c r="HM208">
        <v>0</v>
      </c>
      <c r="HN208">
        <v>0</v>
      </c>
      <c r="HO208">
        <v>0</v>
      </c>
      <c r="HP208">
        <v>0</v>
      </c>
      <c r="HQ208">
        <v>19.2</v>
      </c>
      <c r="HR208">
        <v>88630</v>
      </c>
      <c r="HS208">
        <v>16</v>
      </c>
      <c r="HT208">
        <v>101.42</v>
      </c>
      <c r="HU208">
        <v>16</v>
      </c>
      <c r="HV208">
        <v>85.42</v>
      </c>
      <c r="HW208">
        <v>0</v>
      </c>
      <c r="HX208" t="s">
        <v>882</v>
      </c>
      <c r="HY208">
        <v>16</v>
      </c>
      <c r="HZ208">
        <v>101.42</v>
      </c>
      <c r="IA208">
        <v>16</v>
      </c>
      <c r="IB208">
        <v>85.42</v>
      </c>
      <c r="IC208">
        <v>10</v>
      </c>
      <c r="ID208">
        <v>10</v>
      </c>
      <c r="IE208">
        <v>0</v>
      </c>
      <c r="IF208">
        <v>0</v>
      </c>
      <c r="IG208">
        <v>0</v>
      </c>
      <c r="IH208">
        <v>9.73</v>
      </c>
      <c r="II208">
        <v>0</v>
      </c>
      <c r="IJ208">
        <v>9.73</v>
      </c>
      <c r="IK208">
        <v>0</v>
      </c>
      <c r="IL208">
        <v>0</v>
      </c>
      <c r="IM208">
        <v>0</v>
      </c>
      <c r="IN208">
        <v>0</v>
      </c>
      <c r="IO208">
        <v>0</v>
      </c>
      <c r="IP208">
        <v>0</v>
      </c>
      <c r="IQ208">
        <v>0</v>
      </c>
      <c r="IR208">
        <v>0</v>
      </c>
      <c r="IS208">
        <v>0</v>
      </c>
      <c r="IT208">
        <v>0</v>
      </c>
      <c r="IU208">
        <v>1</v>
      </c>
      <c r="IV208">
        <v>0.25</v>
      </c>
      <c r="IW208">
        <v>2.0499999999999998</v>
      </c>
      <c r="IX208">
        <v>0.51249999999999996</v>
      </c>
      <c r="IY208">
        <v>13</v>
      </c>
      <c r="IZ208">
        <v>2.0499999999999998</v>
      </c>
      <c r="JA208">
        <v>10.95</v>
      </c>
      <c r="JB208">
        <v>0</v>
      </c>
      <c r="JC208">
        <v>64.03</v>
      </c>
      <c r="JD208">
        <v>0</v>
      </c>
      <c r="JE208">
        <v>64.03</v>
      </c>
      <c r="JF208">
        <v>0</v>
      </c>
      <c r="JG208">
        <v>0</v>
      </c>
      <c r="JH208">
        <v>0</v>
      </c>
      <c r="JI208">
        <v>0</v>
      </c>
      <c r="JJ208">
        <v>26.762499999999999</v>
      </c>
      <c r="JK208">
        <v>183.815</v>
      </c>
      <c r="JL208" t="s">
        <v>883</v>
      </c>
      <c r="JM208">
        <v>0</v>
      </c>
      <c r="JN208">
        <v>0</v>
      </c>
      <c r="JO208">
        <v>873.89</v>
      </c>
      <c r="JP208">
        <v>72</v>
      </c>
      <c r="JQ208">
        <v>0.7</v>
      </c>
      <c r="JR208">
        <v>43954.6104003125</v>
      </c>
      <c r="JS208">
        <v>1</v>
      </c>
      <c r="JT208">
        <v>2</v>
      </c>
    </row>
    <row r="209" spans="1:280" x14ac:dyDescent="0.25">
      <c r="A209">
        <v>705</v>
      </c>
      <c r="B209">
        <v>2111</v>
      </c>
      <c r="D209" t="s">
        <v>313</v>
      </c>
      <c r="E209" t="s">
        <v>322</v>
      </c>
      <c r="F209" t="s">
        <v>965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T209">
        <v>0</v>
      </c>
      <c r="U209">
        <v>0</v>
      </c>
      <c r="V209" t="s">
        <v>875</v>
      </c>
      <c r="W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G209">
        <v>0</v>
      </c>
      <c r="AH209">
        <v>0</v>
      </c>
      <c r="AI209">
        <v>0</v>
      </c>
      <c r="AJ209">
        <v>0</v>
      </c>
      <c r="AL209">
        <v>0</v>
      </c>
      <c r="AM209">
        <v>0</v>
      </c>
      <c r="AN209">
        <v>0</v>
      </c>
      <c r="AO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X209">
        <v>0</v>
      </c>
      <c r="AY209">
        <v>0</v>
      </c>
      <c r="AZ209">
        <v>65.53</v>
      </c>
      <c r="BB209">
        <v>65.53</v>
      </c>
      <c r="BC209">
        <v>0</v>
      </c>
      <c r="BD209">
        <v>0</v>
      </c>
      <c r="BF209">
        <v>0</v>
      </c>
      <c r="BG209">
        <v>0</v>
      </c>
      <c r="BH209">
        <v>150.67250000000001</v>
      </c>
      <c r="BI209">
        <v>65.53</v>
      </c>
      <c r="BL209">
        <v>150.67250000000001</v>
      </c>
      <c r="BN209" t="s">
        <v>876</v>
      </c>
      <c r="BO209">
        <v>0</v>
      </c>
      <c r="BP209">
        <v>0</v>
      </c>
      <c r="BQ209">
        <v>0</v>
      </c>
      <c r="BR209">
        <v>0</v>
      </c>
      <c r="BS209">
        <v>0</v>
      </c>
      <c r="BT209" t="s">
        <v>877</v>
      </c>
      <c r="BU209" t="s">
        <v>877</v>
      </c>
      <c r="BV209" t="s">
        <v>877</v>
      </c>
      <c r="BW209" t="s">
        <v>877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76.790000000000006</v>
      </c>
      <c r="CK209">
        <v>76.790000000000006</v>
      </c>
      <c r="CL209">
        <v>0</v>
      </c>
      <c r="CM209">
        <v>0</v>
      </c>
      <c r="CN209" t="s">
        <v>878</v>
      </c>
      <c r="CO209">
        <v>76.790000000000006</v>
      </c>
      <c r="CQ209">
        <v>76.790000000000006</v>
      </c>
      <c r="CR209">
        <v>0</v>
      </c>
      <c r="CS209">
        <v>0</v>
      </c>
      <c r="CT209">
        <v>0</v>
      </c>
      <c r="CU209">
        <v>0</v>
      </c>
      <c r="CV209">
        <v>8.35</v>
      </c>
      <c r="CW209">
        <v>4.1749999999999998</v>
      </c>
      <c r="CY209">
        <v>8.35</v>
      </c>
      <c r="CZ209">
        <v>0</v>
      </c>
      <c r="DA209">
        <v>0</v>
      </c>
      <c r="DB209">
        <v>0</v>
      </c>
      <c r="DD209">
        <v>0</v>
      </c>
      <c r="DE209">
        <v>0</v>
      </c>
      <c r="DF209">
        <v>0</v>
      </c>
      <c r="DG209">
        <v>0</v>
      </c>
      <c r="DI209">
        <v>0</v>
      </c>
      <c r="DJ209">
        <v>0</v>
      </c>
      <c r="DK209">
        <v>0</v>
      </c>
      <c r="DL209">
        <v>0</v>
      </c>
      <c r="DM209">
        <v>16.71</v>
      </c>
      <c r="DN209">
        <v>4.1775000000000002</v>
      </c>
      <c r="DP209">
        <v>16.71</v>
      </c>
      <c r="DQ209">
        <v>0</v>
      </c>
      <c r="DR209">
        <v>65.53</v>
      </c>
      <c r="DT209">
        <v>65.53</v>
      </c>
      <c r="DU209">
        <v>0</v>
      </c>
      <c r="DV209">
        <v>0</v>
      </c>
      <c r="DX209">
        <v>0</v>
      </c>
      <c r="DY209">
        <v>0</v>
      </c>
      <c r="DZ209">
        <v>163.035</v>
      </c>
      <c r="EA209">
        <v>150.67250000000001</v>
      </c>
      <c r="ED209">
        <v>163.035</v>
      </c>
      <c r="EF209" t="s">
        <v>879</v>
      </c>
      <c r="EG209">
        <v>-1.3233E-2</v>
      </c>
      <c r="EH209">
        <v>0</v>
      </c>
      <c r="EI209">
        <v>0</v>
      </c>
      <c r="EJ209">
        <v>0</v>
      </c>
      <c r="EK209">
        <v>0</v>
      </c>
      <c r="EL209" t="s">
        <v>877</v>
      </c>
      <c r="EM209" t="s">
        <v>877</v>
      </c>
      <c r="EN209" t="s">
        <v>877</v>
      </c>
      <c r="EO209" t="s">
        <v>877</v>
      </c>
      <c r="EQ209">
        <v>0</v>
      </c>
      <c r="ER209" s="22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89.76</v>
      </c>
      <c r="FC209">
        <v>89.76</v>
      </c>
      <c r="FD209">
        <v>0</v>
      </c>
      <c r="FE209">
        <v>0</v>
      </c>
      <c r="FF209" t="s">
        <v>880</v>
      </c>
      <c r="FG209">
        <v>89.76</v>
      </c>
      <c r="FI209">
        <v>89.76</v>
      </c>
      <c r="FJ209">
        <v>0</v>
      </c>
      <c r="FK209">
        <v>0</v>
      </c>
      <c r="FL209">
        <v>0</v>
      </c>
      <c r="FM209">
        <v>0</v>
      </c>
      <c r="FN209">
        <v>9.89</v>
      </c>
      <c r="FO209">
        <v>4.9450000000000003</v>
      </c>
      <c r="FQ209">
        <v>9.89</v>
      </c>
      <c r="FR209">
        <v>0</v>
      </c>
      <c r="FS209">
        <v>0</v>
      </c>
      <c r="FT209">
        <v>0</v>
      </c>
      <c r="FV209">
        <v>0</v>
      </c>
      <c r="FW209">
        <v>0</v>
      </c>
      <c r="FX209">
        <v>0</v>
      </c>
      <c r="FY209">
        <v>0</v>
      </c>
      <c r="GA209">
        <v>0</v>
      </c>
      <c r="GB209">
        <v>0</v>
      </c>
      <c r="GC209">
        <v>0</v>
      </c>
      <c r="GD209">
        <v>0</v>
      </c>
      <c r="GE209">
        <v>11.2</v>
      </c>
      <c r="GF209">
        <v>2.8</v>
      </c>
      <c r="GH209">
        <v>11.2</v>
      </c>
      <c r="GI209">
        <v>0</v>
      </c>
      <c r="GJ209">
        <v>65.53</v>
      </c>
      <c r="GL209">
        <v>65.53</v>
      </c>
      <c r="GM209">
        <v>0</v>
      </c>
      <c r="GN209">
        <v>0</v>
      </c>
      <c r="GP209">
        <v>0</v>
      </c>
      <c r="GQ209">
        <v>0</v>
      </c>
      <c r="GR209">
        <v>157.05250000000001</v>
      </c>
      <c r="GS209">
        <v>163.035</v>
      </c>
      <c r="GV209">
        <v>163.035</v>
      </c>
      <c r="GX209" t="s">
        <v>881</v>
      </c>
      <c r="GY209">
        <v>0</v>
      </c>
      <c r="GZ209">
        <v>0</v>
      </c>
      <c r="HA209">
        <v>0</v>
      </c>
      <c r="HB209">
        <v>0</v>
      </c>
      <c r="HC209">
        <v>0</v>
      </c>
      <c r="HD209" t="s">
        <v>877</v>
      </c>
      <c r="HE209" t="s">
        <v>877</v>
      </c>
      <c r="HF209" t="s">
        <v>877</v>
      </c>
      <c r="HG209" t="s">
        <v>877</v>
      </c>
      <c r="HI209">
        <v>0</v>
      </c>
      <c r="HJ209">
        <v>0</v>
      </c>
      <c r="HK209">
        <v>0</v>
      </c>
      <c r="HL209">
        <v>0</v>
      </c>
      <c r="HM209">
        <v>0</v>
      </c>
      <c r="HN209">
        <v>0</v>
      </c>
      <c r="HO209">
        <v>0</v>
      </c>
      <c r="HP209">
        <v>0</v>
      </c>
      <c r="HQ209">
        <v>0</v>
      </c>
      <c r="HR209">
        <v>0</v>
      </c>
      <c r="HS209">
        <v>85.42</v>
      </c>
      <c r="HU209">
        <v>85.42</v>
      </c>
      <c r="HV209">
        <v>0</v>
      </c>
      <c r="HW209">
        <v>0</v>
      </c>
      <c r="HX209" t="s">
        <v>882</v>
      </c>
      <c r="HY209">
        <v>85.42</v>
      </c>
      <c r="IA209">
        <v>85.42</v>
      </c>
      <c r="IB209">
        <v>0</v>
      </c>
      <c r="IC209">
        <v>0</v>
      </c>
      <c r="ID209">
        <v>0</v>
      </c>
      <c r="IE209">
        <v>0</v>
      </c>
      <c r="IF209">
        <v>9.73</v>
      </c>
      <c r="IG209">
        <v>4.8650000000000002</v>
      </c>
      <c r="II209">
        <v>9.73</v>
      </c>
      <c r="IJ209">
        <v>0</v>
      </c>
      <c r="IK209">
        <v>0</v>
      </c>
      <c r="IL209">
        <v>0</v>
      </c>
      <c r="IN209">
        <v>0</v>
      </c>
      <c r="IO209">
        <v>0</v>
      </c>
      <c r="IP209">
        <v>0</v>
      </c>
      <c r="IQ209">
        <v>0</v>
      </c>
      <c r="IS209">
        <v>0</v>
      </c>
      <c r="IT209">
        <v>0</v>
      </c>
      <c r="IU209">
        <v>0</v>
      </c>
      <c r="IV209">
        <v>0</v>
      </c>
      <c r="IW209">
        <v>10.95</v>
      </c>
      <c r="IX209">
        <v>2.7374999999999998</v>
      </c>
      <c r="IZ209">
        <v>10.95</v>
      </c>
      <c r="JA209">
        <v>0</v>
      </c>
      <c r="JB209">
        <v>64.03</v>
      </c>
      <c r="JD209">
        <v>64.03</v>
      </c>
      <c r="JE209">
        <v>0</v>
      </c>
      <c r="JF209">
        <v>0</v>
      </c>
      <c r="JH209">
        <v>0</v>
      </c>
      <c r="JI209">
        <v>0</v>
      </c>
      <c r="JJ209">
        <v>157.05250000000001</v>
      </c>
      <c r="JL209" t="s">
        <v>883</v>
      </c>
      <c r="JM209">
        <v>0</v>
      </c>
      <c r="JN209">
        <v>0</v>
      </c>
      <c r="JO209">
        <v>0</v>
      </c>
      <c r="JP209">
        <v>0</v>
      </c>
      <c r="JQ209">
        <v>0</v>
      </c>
      <c r="JR209">
        <v>43954.6104003125</v>
      </c>
      <c r="JS209">
        <v>1</v>
      </c>
      <c r="JT209">
        <v>3</v>
      </c>
    </row>
    <row r="210" spans="1:280" x14ac:dyDescent="0.25">
      <c r="A210">
        <v>2112</v>
      </c>
      <c r="B210">
        <v>2112</v>
      </c>
      <c r="C210" t="s">
        <v>323</v>
      </c>
      <c r="D210" t="s">
        <v>313</v>
      </c>
      <c r="E210" t="s">
        <v>324</v>
      </c>
      <c r="G210">
        <v>2106</v>
      </c>
      <c r="H210">
        <v>20000</v>
      </c>
      <c r="I210">
        <v>0</v>
      </c>
      <c r="J210">
        <v>0</v>
      </c>
      <c r="K210">
        <v>40</v>
      </c>
      <c r="L210">
        <v>0</v>
      </c>
      <c r="M210">
        <v>0</v>
      </c>
      <c r="N210">
        <v>0</v>
      </c>
      <c r="O210">
        <v>0</v>
      </c>
      <c r="P210">
        <v>12.11</v>
      </c>
      <c r="Q210">
        <v>520</v>
      </c>
      <c r="R210">
        <v>3</v>
      </c>
      <c r="S210">
        <v>3</v>
      </c>
      <c r="T210">
        <v>3</v>
      </c>
      <c r="U210">
        <v>0</v>
      </c>
      <c r="V210" t="s">
        <v>875</v>
      </c>
      <c r="W210">
        <v>3</v>
      </c>
      <c r="X210">
        <v>3</v>
      </c>
      <c r="Y210">
        <v>3</v>
      </c>
      <c r="Z210">
        <v>0</v>
      </c>
      <c r="AA210">
        <v>1</v>
      </c>
      <c r="AB210">
        <v>0.33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1</v>
      </c>
      <c r="AV210">
        <v>0.25</v>
      </c>
      <c r="AW210">
        <v>1</v>
      </c>
      <c r="AX210">
        <v>1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3.25</v>
      </c>
      <c r="BI210">
        <v>3.58</v>
      </c>
      <c r="BJ210">
        <v>3.25</v>
      </c>
      <c r="BK210">
        <v>3.58</v>
      </c>
      <c r="BL210">
        <v>3.58</v>
      </c>
      <c r="BM210">
        <v>3.58</v>
      </c>
      <c r="BN210" t="s">
        <v>876</v>
      </c>
      <c r="BO210">
        <v>0</v>
      </c>
      <c r="BP210">
        <v>0</v>
      </c>
      <c r="BQ210">
        <v>173.33</v>
      </c>
      <c r="BR210">
        <v>4</v>
      </c>
      <c r="BS210">
        <v>0.7</v>
      </c>
      <c r="BT210" t="s">
        <v>877</v>
      </c>
      <c r="BU210" t="s">
        <v>877</v>
      </c>
      <c r="BV210" t="s">
        <v>877</v>
      </c>
      <c r="BW210" t="s">
        <v>877</v>
      </c>
      <c r="BX210">
        <v>2106</v>
      </c>
      <c r="BY210">
        <v>20000</v>
      </c>
      <c r="BZ210">
        <v>0</v>
      </c>
      <c r="CA210">
        <v>0</v>
      </c>
      <c r="CB210">
        <v>40</v>
      </c>
      <c r="CC210">
        <v>0</v>
      </c>
      <c r="CD210">
        <v>0</v>
      </c>
      <c r="CE210">
        <v>0</v>
      </c>
      <c r="CF210">
        <v>0</v>
      </c>
      <c r="CG210">
        <v>12.11</v>
      </c>
      <c r="CH210">
        <v>520</v>
      </c>
      <c r="CI210">
        <v>3</v>
      </c>
      <c r="CJ210">
        <v>3</v>
      </c>
      <c r="CK210">
        <v>3</v>
      </c>
      <c r="CL210">
        <v>0</v>
      </c>
      <c r="CM210">
        <v>0</v>
      </c>
      <c r="CN210" t="s">
        <v>878</v>
      </c>
      <c r="CO210">
        <v>3</v>
      </c>
      <c r="CP210">
        <v>3</v>
      </c>
      <c r="CQ210">
        <v>3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1</v>
      </c>
      <c r="DN210">
        <v>0.25</v>
      </c>
      <c r="DO210">
        <v>1</v>
      </c>
      <c r="DP210">
        <v>1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3.25</v>
      </c>
      <c r="EA210">
        <v>3.25</v>
      </c>
      <c r="EB210">
        <v>3.25</v>
      </c>
      <c r="EC210">
        <v>3.25</v>
      </c>
      <c r="ED210">
        <v>3.25</v>
      </c>
      <c r="EE210">
        <v>3.25</v>
      </c>
      <c r="EF210" t="s">
        <v>879</v>
      </c>
      <c r="EG210">
        <v>0</v>
      </c>
      <c r="EH210">
        <v>0</v>
      </c>
      <c r="EI210">
        <v>173.33</v>
      </c>
      <c r="EJ210">
        <v>3</v>
      </c>
      <c r="EK210">
        <v>0.7</v>
      </c>
      <c r="EL210" t="s">
        <v>877</v>
      </c>
      <c r="EM210" t="s">
        <v>877</v>
      </c>
      <c r="EN210" t="s">
        <v>877</v>
      </c>
      <c r="EO210" t="s">
        <v>877</v>
      </c>
      <c r="EP210">
        <v>2106</v>
      </c>
      <c r="EQ210">
        <v>19672</v>
      </c>
      <c r="ER210" s="22">
        <v>0</v>
      </c>
      <c r="ES210">
        <v>353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12.11</v>
      </c>
      <c r="EZ210">
        <v>582</v>
      </c>
      <c r="FA210">
        <v>3</v>
      </c>
      <c r="FB210">
        <v>3</v>
      </c>
      <c r="FC210">
        <v>3</v>
      </c>
      <c r="FD210">
        <v>0</v>
      </c>
      <c r="FE210">
        <v>0</v>
      </c>
      <c r="FF210" t="s">
        <v>880</v>
      </c>
      <c r="FG210">
        <v>3</v>
      </c>
      <c r="FH210">
        <v>3</v>
      </c>
      <c r="FI210">
        <v>3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>
        <v>0</v>
      </c>
      <c r="FY210">
        <v>0</v>
      </c>
      <c r="FZ210">
        <v>0</v>
      </c>
      <c r="GA210">
        <v>0</v>
      </c>
      <c r="GB210">
        <v>0</v>
      </c>
      <c r="GC210">
        <v>0</v>
      </c>
      <c r="GD210">
        <v>0</v>
      </c>
      <c r="GE210">
        <v>1</v>
      </c>
      <c r="GF210">
        <v>0.25</v>
      </c>
      <c r="GG210">
        <v>1</v>
      </c>
      <c r="GH210">
        <v>1</v>
      </c>
      <c r="GI210">
        <v>0</v>
      </c>
      <c r="GJ210">
        <v>0</v>
      </c>
      <c r="GK210">
        <v>0</v>
      </c>
      <c r="GL210">
        <v>0</v>
      </c>
      <c r="GM210">
        <v>0</v>
      </c>
      <c r="GN210">
        <v>0</v>
      </c>
      <c r="GO210">
        <v>0</v>
      </c>
      <c r="GP210">
        <v>0</v>
      </c>
      <c r="GQ210">
        <v>0</v>
      </c>
      <c r="GR210">
        <v>2.74</v>
      </c>
      <c r="GS210">
        <v>3.25</v>
      </c>
      <c r="GT210">
        <v>2.74</v>
      </c>
      <c r="GU210">
        <v>3.25</v>
      </c>
      <c r="GV210">
        <v>3.25</v>
      </c>
      <c r="GW210">
        <v>3.25</v>
      </c>
      <c r="GX210" t="s">
        <v>881</v>
      </c>
      <c r="GY210">
        <v>0</v>
      </c>
      <c r="GZ210">
        <v>0</v>
      </c>
      <c r="HA210">
        <v>194</v>
      </c>
      <c r="HB210">
        <v>4</v>
      </c>
      <c r="HC210">
        <v>0.7</v>
      </c>
      <c r="HD210" t="s">
        <v>877</v>
      </c>
      <c r="HE210" t="s">
        <v>877</v>
      </c>
      <c r="HF210" t="s">
        <v>877</v>
      </c>
      <c r="HG210" t="s">
        <v>877</v>
      </c>
      <c r="HH210">
        <v>2106</v>
      </c>
      <c r="HI210">
        <v>19624</v>
      </c>
      <c r="HJ210">
        <v>0</v>
      </c>
      <c r="HK210">
        <v>708</v>
      </c>
      <c r="HL210">
        <v>0</v>
      </c>
      <c r="HM210">
        <v>0</v>
      </c>
      <c r="HN210">
        <v>0</v>
      </c>
      <c r="HO210">
        <v>0</v>
      </c>
      <c r="HP210">
        <v>0</v>
      </c>
      <c r="HQ210">
        <v>12.09</v>
      </c>
      <c r="HR210">
        <v>503</v>
      </c>
      <c r="HS210">
        <v>2.5299999999999998</v>
      </c>
      <c r="HT210">
        <v>2.5299999999999998</v>
      </c>
      <c r="HU210">
        <v>2.5299999999999998</v>
      </c>
      <c r="HV210">
        <v>0</v>
      </c>
      <c r="HW210">
        <v>0</v>
      </c>
      <c r="HX210" t="s">
        <v>882</v>
      </c>
      <c r="HY210">
        <v>2.5299999999999998</v>
      </c>
      <c r="HZ210">
        <v>2.5299999999999998</v>
      </c>
      <c r="IA210">
        <v>2.5299999999999998</v>
      </c>
      <c r="IB210">
        <v>0</v>
      </c>
      <c r="IC210">
        <v>0</v>
      </c>
      <c r="ID210">
        <v>0</v>
      </c>
      <c r="IE210">
        <v>0</v>
      </c>
      <c r="IF210">
        <v>0</v>
      </c>
      <c r="IG210">
        <v>0</v>
      </c>
      <c r="IH210">
        <v>0</v>
      </c>
      <c r="II210">
        <v>0</v>
      </c>
      <c r="IJ210">
        <v>0</v>
      </c>
      <c r="IK210">
        <v>0</v>
      </c>
      <c r="IL210">
        <v>0</v>
      </c>
      <c r="IM210">
        <v>0</v>
      </c>
      <c r="IN210">
        <v>0</v>
      </c>
      <c r="IO210">
        <v>0</v>
      </c>
      <c r="IP210">
        <v>0</v>
      </c>
      <c r="IQ210">
        <v>0</v>
      </c>
      <c r="IR210">
        <v>0</v>
      </c>
      <c r="IS210">
        <v>0</v>
      </c>
      <c r="IT210">
        <v>0</v>
      </c>
      <c r="IU210">
        <v>0</v>
      </c>
      <c r="IV210">
        <v>0</v>
      </c>
      <c r="IW210">
        <v>0.84</v>
      </c>
      <c r="IX210">
        <v>0.21</v>
      </c>
      <c r="IY210">
        <v>0.84</v>
      </c>
      <c r="IZ210">
        <v>0.84</v>
      </c>
      <c r="JA210">
        <v>0</v>
      </c>
      <c r="JB210">
        <v>0</v>
      </c>
      <c r="JC210">
        <v>0</v>
      </c>
      <c r="JD210">
        <v>0</v>
      </c>
      <c r="JE210">
        <v>0</v>
      </c>
      <c r="JF210">
        <v>0</v>
      </c>
      <c r="JG210">
        <v>0</v>
      </c>
      <c r="JH210">
        <v>0</v>
      </c>
      <c r="JI210">
        <v>0</v>
      </c>
      <c r="JJ210">
        <v>2.74</v>
      </c>
      <c r="JK210">
        <v>2.74</v>
      </c>
      <c r="JL210" t="s">
        <v>883</v>
      </c>
      <c r="JM210">
        <v>-3.3908000000000001E-2</v>
      </c>
      <c r="JN210">
        <v>0</v>
      </c>
      <c r="JO210">
        <v>198.81</v>
      </c>
      <c r="JP210">
        <v>3</v>
      </c>
      <c r="JQ210">
        <v>0.7</v>
      </c>
      <c r="JR210">
        <v>43954.6104003125</v>
      </c>
      <c r="JS210">
        <v>1</v>
      </c>
      <c r="JT210">
        <v>2</v>
      </c>
    </row>
    <row r="211" spans="1:280" x14ac:dyDescent="0.25">
      <c r="A211">
        <v>2113</v>
      </c>
      <c r="B211">
        <v>2113</v>
      </c>
      <c r="C211" t="s">
        <v>325</v>
      </c>
      <c r="D211" t="s">
        <v>313</v>
      </c>
      <c r="E211" t="s">
        <v>326</v>
      </c>
      <c r="G211">
        <v>2106</v>
      </c>
      <c r="H211">
        <v>363291</v>
      </c>
      <c r="I211">
        <v>0</v>
      </c>
      <c r="J211">
        <v>0</v>
      </c>
      <c r="K211">
        <v>95</v>
      </c>
      <c r="L211">
        <v>0</v>
      </c>
      <c r="M211">
        <v>0</v>
      </c>
      <c r="N211">
        <v>0</v>
      </c>
      <c r="O211">
        <v>0</v>
      </c>
      <c r="P211">
        <v>18.63</v>
      </c>
      <c r="Q211">
        <v>283306</v>
      </c>
      <c r="R211">
        <v>295</v>
      </c>
      <c r="S211">
        <v>295</v>
      </c>
      <c r="T211">
        <v>295</v>
      </c>
      <c r="U211">
        <v>0</v>
      </c>
      <c r="V211" t="s">
        <v>875</v>
      </c>
      <c r="W211">
        <v>295</v>
      </c>
      <c r="X211">
        <v>295</v>
      </c>
      <c r="Y211">
        <v>295</v>
      </c>
      <c r="Z211">
        <v>0</v>
      </c>
      <c r="AA211">
        <v>51</v>
      </c>
      <c r="AB211">
        <v>32.450000000000003</v>
      </c>
      <c r="AC211">
        <v>1</v>
      </c>
      <c r="AD211">
        <v>28</v>
      </c>
      <c r="AE211">
        <v>14</v>
      </c>
      <c r="AF211">
        <v>28</v>
      </c>
      <c r="AG211">
        <v>28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3</v>
      </c>
      <c r="AT211">
        <v>0.75</v>
      </c>
      <c r="AU211">
        <v>43</v>
      </c>
      <c r="AV211">
        <v>10.75</v>
      </c>
      <c r="AW211">
        <v>43</v>
      </c>
      <c r="AX211">
        <v>43</v>
      </c>
      <c r="AY211">
        <v>0</v>
      </c>
      <c r="AZ211">
        <v>46.3</v>
      </c>
      <c r="BA211">
        <v>46.3</v>
      </c>
      <c r="BB211">
        <v>46.3</v>
      </c>
      <c r="BC211">
        <v>0</v>
      </c>
      <c r="BD211">
        <v>67.12</v>
      </c>
      <c r="BE211">
        <v>67.12</v>
      </c>
      <c r="BF211">
        <v>67.12</v>
      </c>
      <c r="BG211">
        <v>0</v>
      </c>
      <c r="BH211">
        <v>462.952</v>
      </c>
      <c r="BI211">
        <v>468.37</v>
      </c>
      <c r="BJ211">
        <v>462.952</v>
      </c>
      <c r="BK211">
        <v>468.37</v>
      </c>
      <c r="BL211">
        <v>468.37</v>
      </c>
      <c r="BM211">
        <v>468.37</v>
      </c>
      <c r="BN211" t="s">
        <v>876</v>
      </c>
      <c r="BO211">
        <v>-7.424E-3</v>
      </c>
      <c r="BP211">
        <v>0</v>
      </c>
      <c r="BQ211">
        <v>960.36</v>
      </c>
      <c r="BR211">
        <v>72</v>
      </c>
      <c r="BS211">
        <v>0.7</v>
      </c>
      <c r="BT211" t="s">
        <v>877</v>
      </c>
      <c r="BU211" t="s">
        <v>877</v>
      </c>
      <c r="BV211" t="s">
        <v>877</v>
      </c>
      <c r="BW211" t="s">
        <v>877</v>
      </c>
      <c r="BX211">
        <v>2106</v>
      </c>
      <c r="BY211">
        <v>362712</v>
      </c>
      <c r="BZ211">
        <v>0</v>
      </c>
      <c r="CA211">
        <v>0</v>
      </c>
      <c r="CB211">
        <v>95</v>
      </c>
      <c r="CC211">
        <v>0</v>
      </c>
      <c r="CD211">
        <v>0</v>
      </c>
      <c r="CE211">
        <v>0</v>
      </c>
      <c r="CF211">
        <v>0</v>
      </c>
      <c r="CG211">
        <v>18.63</v>
      </c>
      <c r="CH211">
        <v>277243</v>
      </c>
      <c r="CI211">
        <v>290.7</v>
      </c>
      <c r="CJ211">
        <v>290.7</v>
      </c>
      <c r="CK211">
        <v>290.7</v>
      </c>
      <c r="CL211">
        <v>0</v>
      </c>
      <c r="CM211">
        <v>0</v>
      </c>
      <c r="CN211" t="s">
        <v>878</v>
      </c>
      <c r="CO211">
        <v>290.7</v>
      </c>
      <c r="CP211">
        <v>290.7</v>
      </c>
      <c r="CQ211">
        <v>290.7</v>
      </c>
      <c r="CR211">
        <v>0</v>
      </c>
      <c r="CS211">
        <v>51</v>
      </c>
      <c r="CT211">
        <v>31.977</v>
      </c>
      <c r="CU211">
        <v>1</v>
      </c>
      <c r="CV211">
        <v>28.71</v>
      </c>
      <c r="CW211">
        <v>14.355</v>
      </c>
      <c r="CX211">
        <v>28.71</v>
      </c>
      <c r="CY211">
        <v>28.71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3</v>
      </c>
      <c r="DL211">
        <v>0.75</v>
      </c>
      <c r="DM211">
        <v>43</v>
      </c>
      <c r="DN211">
        <v>10.75</v>
      </c>
      <c r="DO211">
        <v>43</v>
      </c>
      <c r="DP211">
        <v>43</v>
      </c>
      <c r="DQ211">
        <v>0</v>
      </c>
      <c r="DR211">
        <v>46.3</v>
      </c>
      <c r="DS211">
        <v>46.3</v>
      </c>
      <c r="DT211">
        <v>46.3</v>
      </c>
      <c r="DU211">
        <v>0</v>
      </c>
      <c r="DV211">
        <v>67.12</v>
      </c>
      <c r="DW211">
        <v>67.12</v>
      </c>
      <c r="DX211">
        <v>67.12</v>
      </c>
      <c r="DY211">
        <v>0</v>
      </c>
      <c r="DZ211">
        <v>460.00360000000001</v>
      </c>
      <c r="EA211">
        <v>462.952</v>
      </c>
      <c r="EB211">
        <v>460.00360000000001</v>
      </c>
      <c r="EC211">
        <v>462.952</v>
      </c>
      <c r="ED211">
        <v>462.952</v>
      </c>
      <c r="EE211">
        <v>462.952</v>
      </c>
      <c r="EF211" t="s">
        <v>879</v>
      </c>
      <c r="EG211">
        <v>-4.7450000000000001E-3</v>
      </c>
      <c r="EH211">
        <v>0</v>
      </c>
      <c r="EI211">
        <v>949.17</v>
      </c>
      <c r="EJ211">
        <v>73</v>
      </c>
      <c r="EK211">
        <v>0.7</v>
      </c>
      <c r="EL211" t="s">
        <v>877</v>
      </c>
      <c r="EM211" t="s">
        <v>877</v>
      </c>
      <c r="EN211" t="s">
        <v>877</v>
      </c>
      <c r="EO211" t="s">
        <v>877</v>
      </c>
      <c r="EP211">
        <v>2106</v>
      </c>
      <c r="EQ211">
        <v>343449</v>
      </c>
      <c r="ER211" s="22">
        <v>0</v>
      </c>
      <c r="ES211">
        <v>29706</v>
      </c>
      <c r="ET211">
        <v>110</v>
      </c>
      <c r="EU211">
        <v>0</v>
      </c>
      <c r="EV211">
        <v>0</v>
      </c>
      <c r="EW211">
        <v>0</v>
      </c>
      <c r="EX211">
        <v>0</v>
      </c>
      <c r="EY211">
        <v>18.63</v>
      </c>
      <c r="EZ211">
        <v>221870</v>
      </c>
      <c r="FA211">
        <v>289.26</v>
      </c>
      <c r="FB211">
        <v>289.26</v>
      </c>
      <c r="FC211">
        <v>289.26</v>
      </c>
      <c r="FD211">
        <v>0</v>
      </c>
      <c r="FE211">
        <v>0</v>
      </c>
      <c r="FF211" t="s">
        <v>880</v>
      </c>
      <c r="FG211">
        <v>289.26</v>
      </c>
      <c r="FH211">
        <v>289.26</v>
      </c>
      <c r="FI211">
        <v>289.26</v>
      </c>
      <c r="FJ211">
        <v>0</v>
      </c>
      <c r="FK211">
        <v>42</v>
      </c>
      <c r="FL211">
        <v>31.8186</v>
      </c>
      <c r="FM211">
        <v>1</v>
      </c>
      <c r="FN211">
        <v>24.51</v>
      </c>
      <c r="FO211">
        <v>12.255000000000001</v>
      </c>
      <c r="FP211">
        <v>24.51</v>
      </c>
      <c r="FQ211">
        <v>24.51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3</v>
      </c>
      <c r="GD211">
        <v>0.75</v>
      </c>
      <c r="GE211">
        <v>46</v>
      </c>
      <c r="GF211">
        <v>11.5</v>
      </c>
      <c r="GG211">
        <v>46</v>
      </c>
      <c r="GH211">
        <v>46</v>
      </c>
      <c r="GI211">
        <v>0</v>
      </c>
      <c r="GJ211">
        <v>46.3</v>
      </c>
      <c r="GK211">
        <v>46.3</v>
      </c>
      <c r="GL211">
        <v>46.3</v>
      </c>
      <c r="GM211">
        <v>0</v>
      </c>
      <c r="GN211">
        <v>67.12</v>
      </c>
      <c r="GO211">
        <v>67.12</v>
      </c>
      <c r="GP211">
        <v>67.12</v>
      </c>
      <c r="GQ211">
        <v>0</v>
      </c>
      <c r="GR211">
        <v>477.54910000000001</v>
      </c>
      <c r="GS211">
        <v>460.00360000000001</v>
      </c>
      <c r="GT211">
        <v>477.54910000000001</v>
      </c>
      <c r="GU211">
        <v>460.00360000000001</v>
      </c>
      <c r="GV211">
        <v>477.54910000000001</v>
      </c>
      <c r="GW211">
        <v>477.54910000000001</v>
      </c>
      <c r="GX211" t="s">
        <v>881</v>
      </c>
      <c r="GY211">
        <v>0</v>
      </c>
      <c r="GZ211">
        <v>0</v>
      </c>
      <c r="HA211">
        <v>767.03</v>
      </c>
      <c r="HB211">
        <v>63</v>
      </c>
      <c r="HC211">
        <v>0.7</v>
      </c>
      <c r="HD211" t="s">
        <v>877</v>
      </c>
      <c r="HE211" t="s">
        <v>877</v>
      </c>
      <c r="HF211" t="s">
        <v>877</v>
      </c>
      <c r="HG211" t="s">
        <v>877</v>
      </c>
      <c r="HH211">
        <v>2106</v>
      </c>
      <c r="HI211">
        <v>392465</v>
      </c>
      <c r="HJ211">
        <v>0</v>
      </c>
      <c r="HK211">
        <v>30975</v>
      </c>
      <c r="HL211">
        <v>82</v>
      </c>
      <c r="HM211">
        <v>0</v>
      </c>
      <c r="HN211">
        <v>0</v>
      </c>
      <c r="HO211">
        <v>0</v>
      </c>
      <c r="HP211">
        <v>0</v>
      </c>
      <c r="HQ211">
        <v>18.91</v>
      </c>
      <c r="HR211">
        <v>245290</v>
      </c>
      <c r="HS211">
        <v>305.81</v>
      </c>
      <c r="HT211">
        <v>305.81</v>
      </c>
      <c r="HU211">
        <v>305.81</v>
      </c>
      <c r="HV211">
        <v>0</v>
      </c>
      <c r="HW211">
        <v>0</v>
      </c>
      <c r="HX211" t="s">
        <v>882</v>
      </c>
      <c r="HY211">
        <v>305.81</v>
      </c>
      <c r="HZ211">
        <v>305.81</v>
      </c>
      <c r="IA211">
        <v>305.81</v>
      </c>
      <c r="IB211">
        <v>0</v>
      </c>
      <c r="IC211">
        <v>53</v>
      </c>
      <c r="ID211">
        <v>33.639099999999999</v>
      </c>
      <c r="IE211">
        <v>2.2999999999999998</v>
      </c>
      <c r="IF211">
        <v>23.76</v>
      </c>
      <c r="IG211">
        <v>11.88</v>
      </c>
      <c r="IH211">
        <v>23.76</v>
      </c>
      <c r="II211">
        <v>23.76</v>
      </c>
      <c r="IJ211">
        <v>0</v>
      </c>
      <c r="IK211">
        <v>0</v>
      </c>
      <c r="IL211">
        <v>0</v>
      </c>
      <c r="IM211">
        <v>0</v>
      </c>
      <c r="IN211">
        <v>0</v>
      </c>
      <c r="IO211">
        <v>0</v>
      </c>
      <c r="IP211">
        <v>0</v>
      </c>
      <c r="IQ211">
        <v>0</v>
      </c>
      <c r="IR211">
        <v>0</v>
      </c>
      <c r="IS211">
        <v>0</v>
      </c>
      <c r="IT211">
        <v>0</v>
      </c>
      <c r="IU211">
        <v>1</v>
      </c>
      <c r="IV211">
        <v>0.25</v>
      </c>
      <c r="IW211">
        <v>50</v>
      </c>
      <c r="IX211">
        <v>12.5</v>
      </c>
      <c r="IY211">
        <v>50</v>
      </c>
      <c r="IZ211">
        <v>50</v>
      </c>
      <c r="JA211">
        <v>0</v>
      </c>
      <c r="JB211">
        <v>40.22</v>
      </c>
      <c r="JC211">
        <v>40.22</v>
      </c>
      <c r="JD211">
        <v>40.22</v>
      </c>
      <c r="JE211">
        <v>0</v>
      </c>
      <c r="JF211">
        <v>70.95</v>
      </c>
      <c r="JG211">
        <v>70.95</v>
      </c>
      <c r="JH211">
        <v>70.95</v>
      </c>
      <c r="JI211">
        <v>0</v>
      </c>
      <c r="JJ211">
        <v>477.54910000000001</v>
      </c>
      <c r="JK211">
        <v>477.54910000000001</v>
      </c>
      <c r="JL211" t="s">
        <v>883</v>
      </c>
      <c r="JM211">
        <v>0</v>
      </c>
      <c r="JN211">
        <v>0</v>
      </c>
      <c r="JO211">
        <v>802.1</v>
      </c>
      <c r="JP211">
        <v>70</v>
      </c>
      <c r="JQ211">
        <v>0.7</v>
      </c>
      <c r="JR211">
        <v>43954.6104003125</v>
      </c>
      <c r="JS211">
        <v>1</v>
      </c>
      <c r="JT211">
        <v>2</v>
      </c>
    </row>
    <row r="212" spans="1:280" x14ac:dyDescent="0.25">
      <c r="A212">
        <v>2114</v>
      </c>
      <c r="B212">
        <v>2114</v>
      </c>
      <c r="C212" t="s">
        <v>327</v>
      </c>
      <c r="D212" t="s">
        <v>313</v>
      </c>
      <c r="E212" t="s">
        <v>328</v>
      </c>
      <c r="G212">
        <v>2106</v>
      </c>
      <c r="H212">
        <v>113000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16.850000000000001</v>
      </c>
      <c r="Q212">
        <v>225000</v>
      </c>
      <c r="R212">
        <v>100</v>
      </c>
      <c r="S212">
        <v>100</v>
      </c>
      <c r="T212">
        <v>100</v>
      </c>
      <c r="U212">
        <v>0</v>
      </c>
      <c r="V212" t="s">
        <v>875</v>
      </c>
      <c r="W212">
        <v>100</v>
      </c>
      <c r="X212">
        <v>100</v>
      </c>
      <c r="Y212">
        <v>100</v>
      </c>
      <c r="Z212">
        <v>0</v>
      </c>
      <c r="AA212">
        <v>18</v>
      </c>
      <c r="AB212">
        <v>11</v>
      </c>
      <c r="AC212">
        <v>0.2</v>
      </c>
      <c r="AD212">
        <v>6</v>
      </c>
      <c r="AE212">
        <v>3</v>
      </c>
      <c r="AF212">
        <v>6</v>
      </c>
      <c r="AG212">
        <v>6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20</v>
      </c>
      <c r="AV212">
        <v>5</v>
      </c>
      <c r="AW212">
        <v>20</v>
      </c>
      <c r="AX212">
        <v>20</v>
      </c>
      <c r="AY212">
        <v>0</v>
      </c>
      <c r="AZ212">
        <v>0</v>
      </c>
      <c r="BA212">
        <v>53.6</v>
      </c>
      <c r="BB212">
        <v>0</v>
      </c>
      <c r="BC212">
        <v>53.6</v>
      </c>
      <c r="BD212">
        <v>0</v>
      </c>
      <c r="BE212">
        <v>50.46</v>
      </c>
      <c r="BF212">
        <v>0</v>
      </c>
      <c r="BG212">
        <v>50.46</v>
      </c>
      <c r="BH212">
        <v>13.086499999999999</v>
      </c>
      <c r="BI212">
        <v>119.2</v>
      </c>
      <c r="BJ212">
        <v>242.29650000000001</v>
      </c>
      <c r="BK212">
        <v>223.26</v>
      </c>
      <c r="BL212">
        <v>119.2</v>
      </c>
      <c r="BM212">
        <v>242.29650000000001</v>
      </c>
      <c r="BN212" t="s">
        <v>876</v>
      </c>
      <c r="BO212">
        <v>0</v>
      </c>
      <c r="BP212">
        <v>0</v>
      </c>
      <c r="BQ212">
        <v>2250</v>
      </c>
      <c r="BR212">
        <v>92</v>
      </c>
      <c r="BS212">
        <v>0.9</v>
      </c>
      <c r="BT212" t="s">
        <v>877</v>
      </c>
      <c r="BU212" t="s">
        <v>877</v>
      </c>
      <c r="BV212" t="s">
        <v>877</v>
      </c>
      <c r="BW212" t="s">
        <v>877</v>
      </c>
      <c r="BX212">
        <v>2106</v>
      </c>
      <c r="BY212">
        <v>110000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16.850000000000001</v>
      </c>
      <c r="CH212">
        <v>220000</v>
      </c>
      <c r="CI212">
        <v>0</v>
      </c>
      <c r="CJ212">
        <v>117.15</v>
      </c>
      <c r="CK212">
        <v>0</v>
      </c>
      <c r="CL212">
        <v>117.15</v>
      </c>
      <c r="CM212">
        <v>0</v>
      </c>
      <c r="CN212" t="s">
        <v>878</v>
      </c>
      <c r="CO212">
        <v>0</v>
      </c>
      <c r="CP212">
        <v>117.15</v>
      </c>
      <c r="CQ212">
        <v>0</v>
      </c>
      <c r="CR212">
        <v>117.15</v>
      </c>
      <c r="CS212">
        <v>18</v>
      </c>
      <c r="CT212">
        <v>12.8865</v>
      </c>
      <c r="CU212">
        <v>0.2</v>
      </c>
      <c r="CV212">
        <v>0</v>
      </c>
      <c r="CW212">
        <v>0</v>
      </c>
      <c r="CX212">
        <v>6</v>
      </c>
      <c r="CY212">
        <v>0</v>
      </c>
      <c r="CZ212">
        <v>6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20</v>
      </c>
      <c r="DP212">
        <v>0</v>
      </c>
      <c r="DQ212">
        <v>20</v>
      </c>
      <c r="DR212">
        <v>0</v>
      </c>
      <c r="DS212">
        <v>53.6</v>
      </c>
      <c r="DT212">
        <v>0</v>
      </c>
      <c r="DU212">
        <v>53.6</v>
      </c>
      <c r="DV212">
        <v>0</v>
      </c>
      <c r="DW212">
        <v>50.46</v>
      </c>
      <c r="DX212">
        <v>0</v>
      </c>
      <c r="DY212">
        <v>50.46</v>
      </c>
      <c r="DZ212">
        <v>11.850099999999999</v>
      </c>
      <c r="EA212">
        <v>13.086499999999999</v>
      </c>
      <c r="EB212">
        <v>224.93260000000001</v>
      </c>
      <c r="EC212">
        <v>242.29650000000001</v>
      </c>
      <c r="ED212">
        <v>13.086499999999999</v>
      </c>
      <c r="EE212">
        <v>242.29650000000001</v>
      </c>
      <c r="EF212" t="s">
        <v>879</v>
      </c>
      <c r="EG212">
        <v>-7.7000000000000001E-5</v>
      </c>
      <c r="EH212">
        <v>0</v>
      </c>
      <c r="EI212">
        <v>1877.77</v>
      </c>
      <c r="EJ212">
        <v>91</v>
      </c>
      <c r="EK212">
        <v>0.9</v>
      </c>
      <c r="EL212" t="s">
        <v>877</v>
      </c>
      <c r="EM212" t="s">
        <v>877</v>
      </c>
      <c r="EN212" t="s">
        <v>877</v>
      </c>
      <c r="EO212" t="s">
        <v>877</v>
      </c>
      <c r="EP212">
        <v>2106</v>
      </c>
      <c r="EQ212">
        <v>110231</v>
      </c>
      <c r="ER212" s="22">
        <v>0</v>
      </c>
      <c r="ES212">
        <v>10148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16.850000000000001</v>
      </c>
      <c r="EZ212">
        <v>188411</v>
      </c>
      <c r="FA212">
        <v>0</v>
      </c>
      <c r="FB212">
        <v>104.66</v>
      </c>
      <c r="FC212">
        <v>0</v>
      </c>
      <c r="FD212">
        <v>104.66</v>
      </c>
      <c r="FE212">
        <v>0</v>
      </c>
      <c r="FF212" t="s">
        <v>880</v>
      </c>
      <c r="FG212">
        <v>0</v>
      </c>
      <c r="FH212">
        <v>104.66</v>
      </c>
      <c r="FI212">
        <v>0</v>
      </c>
      <c r="FJ212">
        <v>104.66</v>
      </c>
      <c r="FK212">
        <v>13</v>
      </c>
      <c r="FL212">
        <v>11.512600000000001</v>
      </c>
      <c r="FM212">
        <v>0.2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>
        <v>0</v>
      </c>
      <c r="GC212">
        <v>1</v>
      </c>
      <c r="GD212">
        <v>0.25</v>
      </c>
      <c r="GE212">
        <v>-0.45</v>
      </c>
      <c r="GF212">
        <v>-0.1125</v>
      </c>
      <c r="GG212">
        <v>17</v>
      </c>
      <c r="GH212">
        <v>-0.45</v>
      </c>
      <c r="GI212">
        <v>17.45</v>
      </c>
      <c r="GJ212">
        <v>0</v>
      </c>
      <c r="GK212">
        <v>53.6</v>
      </c>
      <c r="GL212">
        <v>0</v>
      </c>
      <c r="GM212">
        <v>53.6</v>
      </c>
      <c r="GN212">
        <v>0</v>
      </c>
      <c r="GO212">
        <v>50.46</v>
      </c>
      <c r="GP212">
        <v>0</v>
      </c>
      <c r="GQ212">
        <v>50.46</v>
      </c>
      <c r="GR212">
        <v>13.8065</v>
      </c>
      <c r="GS212">
        <v>11.850099999999999</v>
      </c>
      <c r="GT212">
        <v>227.7765</v>
      </c>
      <c r="GU212">
        <v>224.93260000000001</v>
      </c>
      <c r="GV212">
        <v>13.8065</v>
      </c>
      <c r="GW212">
        <v>227.7765</v>
      </c>
      <c r="GX212" t="s">
        <v>881</v>
      </c>
      <c r="GY212">
        <v>-2.7929999999999999E-3</v>
      </c>
      <c r="GZ212">
        <v>0</v>
      </c>
      <c r="HA212">
        <v>1800.22</v>
      </c>
      <c r="HB212">
        <v>91</v>
      </c>
      <c r="HC212">
        <v>0.9</v>
      </c>
      <c r="HD212" t="s">
        <v>877</v>
      </c>
      <c r="HE212" t="s">
        <v>877</v>
      </c>
      <c r="HF212" t="s">
        <v>877</v>
      </c>
      <c r="HG212" t="s">
        <v>877</v>
      </c>
      <c r="HH212">
        <v>2106</v>
      </c>
      <c r="HI212">
        <v>106016</v>
      </c>
      <c r="HJ212">
        <v>0</v>
      </c>
      <c r="HK212">
        <v>11170</v>
      </c>
      <c r="HL212">
        <v>0</v>
      </c>
      <c r="HM212">
        <v>0</v>
      </c>
      <c r="HN212">
        <v>0</v>
      </c>
      <c r="HO212">
        <v>0</v>
      </c>
      <c r="HP212">
        <v>0</v>
      </c>
      <c r="HQ212">
        <v>15.21</v>
      </c>
      <c r="HR212">
        <v>179460</v>
      </c>
      <c r="HS212">
        <v>0</v>
      </c>
      <c r="HT212">
        <v>104.15</v>
      </c>
      <c r="HU212">
        <v>0</v>
      </c>
      <c r="HV212">
        <v>104.15</v>
      </c>
      <c r="HW212">
        <v>0</v>
      </c>
      <c r="HX212" t="s">
        <v>882</v>
      </c>
      <c r="HY212">
        <v>0</v>
      </c>
      <c r="HZ212">
        <v>104.15</v>
      </c>
      <c r="IA212">
        <v>0</v>
      </c>
      <c r="IB212">
        <v>104.15</v>
      </c>
      <c r="IC212">
        <v>18</v>
      </c>
      <c r="ID212">
        <v>11.4565</v>
      </c>
      <c r="IE212">
        <v>1.1000000000000001</v>
      </c>
      <c r="IF212">
        <v>0</v>
      </c>
      <c r="IG212">
        <v>0</v>
      </c>
      <c r="IH212">
        <v>0</v>
      </c>
      <c r="II212">
        <v>0</v>
      </c>
      <c r="IJ212">
        <v>0</v>
      </c>
      <c r="IK212">
        <v>0</v>
      </c>
      <c r="IL212">
        <v>0</v>
      </c>
      <c r="IM212">
        <v>0</v>
      </c>
      <c r="IN212">
        <v>0</v>
      </c>
      <c r="IO212">
        <v>0</v>
      </c>
      <c r="IP212">
        <v>0</v>
      </c>
      <c r="IQ212">
        <v>0</v>
      </c>
      <c r="IR212">
        <v>0</v>
      </c>
      <c r="IS212">
        <v>0</v>
      </c>
      <c r="IT212">
        <v>0</v>
      </c>
      <c r="IU212">
        <v>5</v>
      </c>
      <c r="IV212">
        <v>1.25</v>
      </c>
      <c r="IW212">
        <v>0</v>
      </c>
      <c r="IX212">
        <v>0</v>
      </c>
      <c r="IY212">
        <v>18</v>
      </c>
      <c r="IZ212">
        <v>0</v>
      </c>
      <c r="JA212">
        <v>18</v>
      </c>
      <c r="JB212">
        <v>0</v>
      </c>
      <c r="JC212">
        <v>54.86</v>
      </c>
      <c r="JD212">
        <v>0</v>
      </c>
      <c r="JE212">
        <v>54.86</v>
      </c>
      <c r="JF212">
        <v>0</v>
      </c>
      <c r="JG212">
        <v>50.46</v>
      </c>
      <c r="JH212">
        <v>0</v>
      </c>
      <c r="JI212">
        <v>50.46</v>
      </c>
      <c r="JJ212">
        <v>13.8065</v>
      </c>
      <c r="JK212">
        <v>227.7765</v>
      </c>
      <c r="JL212" t="s">
        <v>883</v>
      </c>
      <c r="JM212">
        <v>0</v>
      </c>
      <c r="JN212">
        <v>0</v>
      </c>
      <c r="JO212">
        <v>1723.09</v>
      </c>
      <c r="JP212">
        <v>88</v>
      </c>
      <c r="JQ212">
        <v>0.8</v>
      </c>
      <c r="JR212">
        <v>43954.6104003125</v>
      </c>
      <c r="JS212">
        <v>1</v>
      </c>
      <c r="JT212">
        <v>2</v>
      </c>
    </row>
    <row r="213" spans="1:280" x14ac:dyDescent="0.25">
      <c r="A213">
        <v>3362</v>
      </c>
      <c r="B213">
        <v>2114</v>
      </c>
      <c r="D213" t="s">
        <v>313</v>
      </c>
      <c r="E213" t="s">
        <v>328</v>
      </c>
      <c r="F213" t="s">
        <v>966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T213">
        <v>0</v>
      </c>
      <c r="U213">
        <v>0</v>
      </c>
      <c r="V213" t="s">
        <v>875</v>
      </c>
      <c r="W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G213">
        <v>0</v>
      </c>
      <c r="AH213">
        <v>0</v>
      </c>
      <c r="AI213">
        <v>0</v>
      </c>
      <c r="AJ213">
        <v>0</v>
      </c>
      <c r="AL213">
        <v>0</v>
      </c>
      <c r="AM213">
        <v>0</v>
      </c>
      <c r="AN213">
        <v>0</v>
      </c>
      <c r="AO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X213">
        <v>0</v>
      </c>
      <c r="AY213">
        <v>0</v>
      </c>
      <c r="AZ213">
        <v>53.6</v>
      </c>
      <c r="BB213">
        <v>53.6</v>
      </c>
      <c r="BC213">
        <v>0</v>
      </c>
      <c r="BD213">
        <v>50.46</v>
      </c>
      <c r="BF213">
        <v>50.46</v>
      </c>
      <c r="BG213">
        <v>0</v>
      </c>
      <c r="BH213">
        <v>229.21</v>
      </c>
      <c r="BI213">
        <v>104.06</v>
      </c>
      <c r="BL213">
        <v>229.21</v>
      </c>
      <c r="BN213" t="s">
        <v>876</v>
      </c>
      <c r="BO213">
        <v>0</v>
      </c>
      <c r="BP213">
        <v>0</v>
      </c>
      <c r="BQ213">
        <v>0</v>
      </c>
      <c r="BR213">
        <v>0</v>
      </c>
      <c r="BS213">
        <v>0</v>
      </c>
      <c r="BT213" t="s">
        <v>877</v>
      </c>
      <c r="BU213" t="s">
        <v>877</v>
      </c>
      <c r="BV213" t="s">
        <v>877</v>
      </c>
      <c r="BW213" t="s">
        <v>877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117.15</v>
      </c>
      <c r="CK213">
        <v>117.15</v>
      </c>
      <c r="CL213">
        <v>0</v>
      </c>
      <c r="CM213">
        <v>0</v>
      </c>
      <c r="CN213" t="s">
        <v>878</v>
      </c>
      <c r="CO213">
        <v>117.15</v>
      </c>
      <c r="CQ213">
        <v>117.15</v>
      </c>
      <c r="CR213">
        <v>0</v>
      </c>
      <c r="CS213">
        <v>0</v>
      </c>
      <c r="CT213">
        <v>0</v>
      </c>
      <c r="CU213">
        <v>0</v>
      </c>
      <c r="CV213">
        <v>6</v>
      </c>
      <c r="CW213">
        <v>3</v>
      </c>
      <c r="CY213">
        <v>6</v>
      </c>
      <c r="CZ213">
        <v>0</v>
      </c>
      <c r="DA213">
        <v>0</v>
      </c>
      <c r="DB213">
        <v>0</v>
      </c>
      <c r="DD213">
        <v>0</v>
      </c>
      <c r="DE213">
        <v>0</v>
      </c>
      <c r="DF213">
        <v>0</v>
      </c>
      <c r="DG213">
        <v>0</v>
      </c>
      <c r="DI213">
        <v>0</v>
      </c>
      <c r="DJ213">
        <v>0</v>
      </c>
      <c r="DK213">
        <v>0</v>
      </c>
      <c r="DL213">
        <v>0</v>
      </c>
      <c r="DM213">
        <v>20</v>
      </c>
      <c r="DN213">
        <v>5</v>
      </c>
      <c r="DP213">
        <v>20</v>
      </c>
      <c r="DQ213">
        <v>0</v>
      </c>
      <c r="DR213">
        <v>53.6</v>
      </c>
      <c r="DT213">
        <v>53.6</v>
      </c>
      <c r="DU213">
        <v>0</v>
      </c>
      <c r="DV213">
        <v>50.46</v>
      </c>
      <c r="DX213">
        <v>50.46</v>
      </c>
      <c r="DY213">
        <v>0</v>
      </c>
      <c r="DZ213">
        <v>213.08250000000001</v>
      </c>
      <c r="EA213">
        <v>229.21</v>
      </c>
      <c r="ED213">
        <v>229.21</v>
      </c>
      <c r="EF213" t="s">
        <v>879</v>
      </c>
      <c r="EG213">
        <v>-7.7000000000000001E-5</v>
      </c>
      <c r="EH213">
        <v>0</v>
      </c>
      <c r="EI213">
        <v>0</v>
      </c>
      <c r="EJ213">
        <v>0</v>
      </c>
      <c r="EK213">
        <v>0</v>
      </c>
      <c r="EL213" t="s">
        <v>877</v>
      </c>
      <c r="EM213" t="s">
        <v>877</v>
      </c>
      <c r="EN213" t="s">
        <v>877</v>
      </c>
      <c r="EO213" t="s">
        <v>877</v>
      </c>
      <c r="EQ213">
        <v>0</v>
      </c>
      <c r="ER213" s="22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104.66</v>
      </c>
      <c r="FC213">
        <v>104.66</v>
      </c>
      <c r="FD213">
        <v>0</v>
      </c>
      <c r="FE213">
        <v>0</v>
      </c>
      <c r="FF213" t="s">
        <v>880</v>
      </c>
      <c r="FG213">
        <v>104.66</v>
      </c>
      <c r="FI213">
        <v>104.66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Q213">
        <v>0</v>
      </c>
      <c r="FR213">
        <v>0</v>
      </c>
      <c r="FS213">
        <v>0</v>
      </c>
      <c r="FT213">
        <v>0</v>
      </c>
      <c r="FV213">
        <v>0</v>
      </c>
      <c r="FW213">
        <v>0</v>
      </c>
      <c r="FX213">
        <v>0</v>
      </c>
      <c r="FY213">
        <v>0</v>
      </c>
      <c r="GA213">
        <v>0</v>
      </c>
      <c r="GB213">
        <v>0</v>
      </c>
      <c r="GC213">
        <v>0</v>
      </c>
      <c r="GD213">
        <v>0</v>
      </c>
      <c r="GE213">
        <v>17.45</v>
      </c>
      <c r="GF213">
        <v>4.3624999999999998</v>
      </c>
      <c r="GH213">
        <v>17.45</v>
      </c>
      <c r="GI213">
        <v>0</v>
      </c>
      <c r="GJ213">
        <v>53.6</v>
      </c>
      <c r="GL213">
        <v>53.6</v>
      </c>
      <c r="GM213">
        <v>0</v>
      </c>
      <c r="GN213">
        <v>50.46</v>
      </c>
      <c r="GP213">
        <v>50.46</v>
      </c>
      <c r="GQ213">
        <v>0</v>
      </c>
      <c r="GR213">
        <v>213.97</v>
      </c>
      <c r="GS213">
        <v>213.08250000000001</v>
      </c>
      <c r="GV213">
        <v>213.97</v>
      </c>
      <c r="GX213" t="s">
        <v>881</v>
      </c>
      <c r="GY213">
        <v>0</v>
      </c>
      <c r="GZ213">
        <v>0</v>
      </c>
      <c r="HA213">
        <v>0</v>
      </c>
      <c r="HB213">
        <v>0</v>
      </c>
      <c r="HC213">
        <v>0</v>
      </c>
      <c r="HD213" t="s">
        <v>877</v>
      </c>
      <c r="HE213" t="s">
        <v>877</v>
      </c>
      <c r="HF213" t="s">
        <v>877</v>
      </c>
      <c r="HG213" t="s">
        <v>877</v>
      </c>
      <c r="HI213">
        <v>0</v>
      </c>
      <c r="HJ213">
        <v>0</v>
      </c>
      <c r="HK213">
        <v>0</v>
      </c>
      <c r="HL213">
        <v>0</v>
      </c>
      <c r="HM213">
        <v>0</v>
      </c>
      <c r="HN213">
        <v>0</v>
      </c>
      <c r="HO213">
        <v>0</v>
      </c>
      <c r="HP213">
        <v>0</v>
      </c>
      <c r="HQ213">
        <v>0</v>
      </c>
      <c r="HR213">
        <v>0</v>
      </c>
      <c r="HS213">
        <v>104.15</v>
      </c>
      <c r="HU213">
        <v>104.15</v>
      </c>
      <c r="HV213">
        <v>0</v>
      </c>
      <c r="HW213">
        <v>0</v>
      </c>
      <c r="HX213" t="s">
        <v>882</v>
      </c>
      <c r="HY213">
        <v>104.15</v>
      </c>
      <c r="IA213">
        <v>104.15</v>
      </c>
      <c r="IB213">
        <v>0</v>
      </c>
      <c r="IC213">
        <v>0</v>
      </c>
      <c r="ID213">
        <v>0</v>
      </c>
      <c r="IE213">
        <v>0</v>
      </c>
      <c r="IF213">
        <v>0</v>
      </c>
      <c r="IG213">
        <v>0</v>
      </c>
      <c r="II213">
        <v>0</v>
      </c>
      <c r="IJ213">
        <v>0</v>
      </c>
      <c r="IK213">
        <v>0</v>
      </c>
      <c r="IL213">
        <v>0</v>
      </c>
      <c r="IN213">
        <v>0</v>
      </c>
      <c r="IO213">
        <v>0</v>
      </c>
      <c r="IP213">
        <v>0</v>
      </c>
      <c r="IQ213">
        <v>0</v>
      </c>
      <c r="IS213">
        <v>0</v>
      </c>
      <c r="IT213">
        <v>0</v>
      </c>
      <c r="IU213">
        <v>0</v>
      </c>
      <c r="IV213">
        <v>0</v>
      </c>
      <c r="IW213">
        <v>18</v>
      </c>
      <c r="IX213">
        <v>4.5</v>
      </c>
      <c r="IZ213">
        <v>18</v>
      </c>
      <c r="JA213">
        <v>0</v>
      </c>
      <c r="JB213">
        <v>54.86</v>
      </c>
      <c r="JD213">
        <v>54.86</v>
      </c>
      <c r="JE213">
        <v>0</v>
      </c>
      <c r="JF213">
        <v>50.46</v>
      </c>
      <c r="JH213">
        <v>50.46</v>
      </c>
      <c r="JI213">
        <v>0</v>
      </c>
      <c r="JJ213">
        <v>213.97</v>
      </c>
      <c r="JL213" t="s">
        <v>883</v>
      </c>
      <c r="JM213">
        <v>0</v>
      </c>
      <c r="JN213">
        <v>0</v>
      </c>
      <c r="JO213">
        <v>0</v>
      </c>
      <c r="JP213">
        <v>0</v>
      </c>
      <c r="JQ213">
        <v>0</v>
      </c>
      <c r="JR213">
        <v>43954.6104003125</v>
      </c>
      <c r="JS213">
        <v>1</v>
      </c>
      <c r="JT213">
        <v>3</v>
      </c>
    </row>
    <row r="214" spans="1:280" x14ac:dyDescent="0.25">
      <c r="A214">
        <v>2115</v>
      </c>
      <c r="B214">
        <v>2115</v>
      </c>
      <c r="C214" t="s">
        <v>329</v>
      </c>
      <c r="D214" t="s">
        <v>313</v>
      </c>
      <c r="E214" t="s">
        <v>330</v>
      </c>
      <c r="G214">
        <v>2106</v>
      </c>
      <c r="H214">
        <v>79850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11.5</v>
      </c>
      <c r="Q214">
        <v>93000</v>
      </c>
      <c r="R214">
        <v>24</v>
      </c>
      <c r="S214">
        <v>24</v>
      </c>
      <c r="T214">
        <v>24</v>
      </c>
      <c r="U214">
        <v>0</v>
      </c>
      <c r="V214" t="s">
        <v>875</v>
      </c>
      <c r="W214">
        <v>24</v>
      </c>
      <c r="X214">
        <v>24</v>
      </c>
      <c r="Y214">
        <v>24</v>
      </c>
      <c r="Z214">
        <v>0</v>
      </c>
      <c r="AA214">
        <v>2</v>
      </c>
      <c r="AB214">
        <v>2</v>
      </c>
      <c r="AC214">
        <v>0</v>
      </c>
      <c r="AD214">
        <v>1</v>
      </c>
      <c r="AE214">
        <v>0.5</v>
      </c>
      <c r="AF214">
        <v>1</v>
      </c>
      <c r="AG214">
        <v>1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1</v>
      </c>
      <c r="AT214">
        <v>0.25</v>
      </c>
      <c r="AU214">
        <v>10.56</v>
      </c>
      <c r="AV214">
        <v>2.64</v>
      </c>
      <c r="AW214">
        <v>10.56</v>
      </c>
      <c r="AX214">
        <v>10.56</v>
      </c>
      <c r="AY214">
        <v>0</v>
      </c>
      <c r="AZ214">
        <v>25.54</v>
      </c>
      <c r="BA214">
        <v>25.54</v>
      </c>
      <c r="BB214">
        <v>25.54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45.537500000000001</v>
      </c>
      <c r="BI214">
        <v>54.93</v>
      </c>
      <c r="BJ214">
        <v>45.537500000000001</v>
      </c>
      <c r="BK214">
        <v>54.93</v>
      </c>
      <c r="BL214">
        <v>54.93</v>
      </c>
      <c r="BM214">
        <v>54.93</v>
      </c>
      <c r="BN214" t="s">
        <v>876</v>
      </c>
      <c r="BO214">
        <v>-2.8032000000000001E-2</v>
      </c>
      <c r="BP214">
        <v>0</v>
      </c>
      <c r="BQ214">
        <v>3875</v>
      </c>
      <c r="BR214">
        <v>96</v>
      </c>
      <c r="BS214">
        <v>0.9</v>
      </c>
      <c r="BT214" t="s">
        <v>877</v>
      </c>
      <c r="BU214" t="s">
        <v>877</v>
      </c>
      <c r="BV214" t="s">
        <v>877</v>
      </c>
      <c r="BW214" t="s">
        <v>877</v>
      </c>
      <c r="BX214">
        <v>2106</v>
      </c>
      <c r="BY214">
        <v>77500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11.5</v>
      </c>
      <c r="CH214">
        <v>92000</v>
      </c>
      <c r="CI214">
        <v>16.89</v>
      </c>
      <c r="CJ214">
        <v>16.89</v>
      </c>
      <c r="CK214">
        <v>16.89</v>
      </c>
      <c r="CL214">
        <v>0</v>
      </c>
      <c r="CM214">
        <v>0</v>
      </c>
      <c r="CN214" t="s">
        <v>878</v>
      </c>
      <c r="CO214">
        <v>16.89</v>
      </c>
      <c r="CP214">
        <v>16.89</v>
      </c>
      <c r="CQ214">
        <v>16.89</v>
      </c>
      <c r="CR214">
        <v>0</v>
      </c>
      <c r="CS214">
        <v>1</v>
      </c>
      <c r="CT214">
        <v>1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1</v>
      </c>
      <c r="DL214">
        <v>0.25</v>
      </c>
      <c r="DM214">
        <v>7.43</v>
      </c>
      <c r="DN214">
        <v>1.8574999999999999</v>
      </c>
      <c r="DO214">
        <v>7.43</v>
      </c>
      <c r="DP214">
        <v>7.43</v>
      </c>
      <c r="DQ214">
        <v>0</v>
      </c>
      <c r="DR214">
        <v>25.54</v>
      </c>
      <c r="DS214">
        <v>25.54</v>
      </c>
      <c r="DT214">
        <v>25.54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45.357500000000002</v>
      </c>
      <c r="EA214">
        <v>45.537500000000001</v>
      </c>
      <c r="EB214">
        <v>45.357500000000002</v>
      </c>
      <c r="EC214">
        <v>45.537500000000001</v>
      </c>
      <c r="ED214">
        <v>45.537500000000001</v>
      </c>
      <c r="EE214">
        <v>45.537500000000001</v>
      </c>
      <c r="EF214" t="s">
        <v>879</v>
      </c>
      <c r="EG214">
        <v>-6.3660000000000001E-3</v>
      </c>
      <c r="EH214">
        <v>0</v>
      </c>
      <c r="EI214">
        <v>5411.76</v>
      </c>
      <c r="EJ214">
        <v>97</v>
      </c>
      <c r="EK214">
        <v>0.9</v>
      </c>
      <c r="EL214" t="s">
        <v>877</v>
      </c>
      <c r="EM214" t="s">
        <v>877</v>
      </c>
      <c r="EN214" t="s">
        <v>877</v>
      </c>
      <c r="EO214" t="s">
        <v>877</v>
      </c>
      <c r="EP214">
        <v>2106</v>
      </c>
      <c r="EQ214">
        <v>79286</v>
      </c>
      <c r="ER214" s="22">
        <v>0</v>
      </c>
      <c r="ES214">
        <v>1502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11.5</v>
      </c>
      <c r="EZ214">
        <v>106526</v>
      </c>
      <c r="FA214">
        <v>18.52</v>
      </c>
      <c r="FB214">
        <v>18.52</v>
      </c>
      <c r="FC214">
        <v>18.52</v>
      </c>
      <c r="FD214">
        <v>0</v>
      </c>
      <c r="FE214">
        <v>0</v>
      </c>
      <c r="FF214" t="s">
        <v>880</v>
      </c>
      <c r="FG214">
        <v>18.52</v>
      </c>
      <c r="FH214">
        <v>18.52</v>
      </c>
      <c r="FI214">
        <v>18.52</v>
      </c>
      <c r="FJ214">
        <v>0</v>
      </c>
      <c r="FK214">
        <v>0</v>
      </c>
      <c r="FL214">
        <v>0</v>
      </c>
      <c r="FM214">
        <v>0</v>
      </c>
      <c r="FN214">
        <v>0</v>
      </c>
      <c r="FO214">
        <v>0</v>
      </c>
      <c r="FP214">
        <v>0</v>
      </c>
      <c r="FQ214">
        <v>0</v>
      </c>
      <c r="FR214">
        <v>0</v>
      </c>
      <c r="FS214">
        <v>0</v>
      </c>
      <c r="FT214">
        <v>0</v>
      </c>
      <c r="FU214">
        <v>0</v>
      </c>
      <c r="FV214">
        <v>0</v>
      </c>
      <c r="FW214">
        <v>0</v>
      </c>
      <c r="FX214">
        <v>0</v>
      </c>
      <c r="FY214">
        <v>0</v>
      </c>
      <c r="FZ214">
        <v>0</v>
      </c>
      <c r="GA214">
        <v>0</v>
      </c>
      <c r="GB214">
        <v>0</v>
      </c>
      <c r="GC214">
        <v>0</v>
      </c>
      <c r="GD214">
        <v>0</v>
      </c>
      <c r="GE214">
        <v>5.19</v>
      </c>
      <c r="GF214">
        <v>1.2975000000000001</v>
      </c>
      <c r="GG214">
        <v>5.19</v>
      </c>
      <c r="GH214">
        <v>5.19</v>
      </c>
      <c r="GI214">
        <v>0</v>
      </c>
      <c r="GJ214">
        <v>25.54</v>
      </c>
      <c r="GK214">
        <v>25.54</v>
      </c>
      <c r="GL214">
        <v>25.54</v>
      </c>
      <c r="GM214">
        <v>0</v>
      </c>
      <c r="GN214">
        <v>0</v>
      </c>
      <c r="GO214">
        <v>0</v>
      </c>
      <c r="GP214">
        <v>0</v>
      </c>
      <c r="GQ214">
        <v>0</v>
      </c>
      <c r="GR214">
        <v>42.284999999999997</v>
      </c>
      <c r="GS214">
        <v>45.357500000000002</v>
      </c>
      <c r="GT214">
        <v>42.284999999999997</v>
      </c>
      <c r="GU214">
        <v>45.357500000000002</v>
      </c>
      <c r="GV214">
        <v>45.357500000000002</v>
      </c>
      <c r="GW214">
        <v>45.357500000000002</v>
      </c>
      <c r="GX214" t="s">
        <v>881</v>
      </c>
      <c r="GY214">
        <v>0</v>
      </c>
      <c r="GZ214">
        <v>0</v>
      </c>
      <c r="HA214">
        <v>5751.94</v>
      </c>
      <c r="HB214">
        <v>97</v>
      </c>
      <c r="HC214">
        <v>0.9</v>
      </c>
      <c r="HD214" t="s">
        <v>877</v>
      </c>
      <c r="HE214" t="s">
        <v>877</v>
      </c>
      <c r="HF214" t="s">
        <v>877</v>
      </c>
      <c r="HG214" t="s">
        <v>877</v>
      </c>
      <c r="HH214">
        <v>2106</v>
      </c>
      <c r="HI214">
        <v>75654</v>
      </c>
      <c r="HJ214">
        <v>0</v>
      </c>
      <c r="HK214">
        <v>1426</v>
      </c>
      <c r="HL214">
        <v>0</v>
      </c>
      <c r="HM214">
        <v>0</v>
      </c>
      <c r="HN214">
        <v>0</v>
      </c>
      <c r="HO214">
        <v>0</v>
      </c>
      <c r="HP214">
        <v>0</v>
      </c>
      <c r="HQ214">
        <v>10.5</v>
      </c>
      <c r="HR214">
        <v>88550</v>
      </c>
      <c r="HS214">
        <v>15.65</v>
      </c>
      <c r="HT214">
        <v>15.65</v>
      </c>
      <c r="HU214">
        <v>15.65</v>
      </c>
      <c r="HV214">
        <v>0</v>
      </c>
      <c r="HW214">
        <v>0</v>
      </c>
      <c r="HX214" t="s">
        <v>882</v>
      </c>
      <c r="HY214">
        <v>15.65</v>
      </c>
      <c r="HZ214">
        <v>15.65</v>
      </c>
      <c r="IA214">
        <v>15.65</v>
      </c>
      <c r="IB214">
        <v>0</v>
      </c>
      <c r="IC214">
        <v>0</v>
      </c>
      <c r="ID214">
        <v>0</v>
      </c>
      <c r="IE214">
        <v>0</v>
      </c>
      <c r="IF214">
        <v>0</v>
      </c>
      <c r="IG214">
        <v>0</v>
      </c>
      <c r="IH214">
        <v>0</v>
      </c>
      <c r="II214">
        <v>0</v>
      </c>
      <c r="IJ214">
        <v>0</v>
      </c>
      <c r="IK214">
        <v>0</v>
      </c>
      <c r="IL214">
        <v>0</v>
      </c>
      <c r="IM214">
        <v>0</v>
      </c>
      <c r="IN214">
        <v>0</v>
      </c>
      <c r="IO214">
        <v>0</v>
      </c>
      <c r="IP214">
        <v>0</v>
      </c>
      <c r="IQ214">
        <v>0</v>
      </c>
      <c r="IR214">
        <v>0</v>
      </c>
      <c r="IS214">
        <v>0</v>
      </c>
      <c r="IT214">
        <v>0</v>
      </c>
      <c r="IU214">
        <v>0</v>
      </c>
      <c r="IV214">
        <v>0</v>
      </c>
      <c r="IW214">
        <v>4.38</v>
      </c>
      <c r="IX214">
        <v>1.095</v>
      </c>
      <c r="IY214">
        <v>4.38</v>
      </c>
      <c r="IZ214">
        <v>4.38</v>
      </c>
      <c r="JA214">
        <v>0</v>
      </c>
      <c r="JB214">
        <v>25.54</v>
      </c>
      <c r="JC214">
        <v>25.54</v>
      </c>
      <c r="JD214">
        <v>25.54</v>
      </c>
      <c r="JE214">
        <v>0</v>
      </c>
      <c r="JF214">
        <v>0</v>
      </c>
      <c r="JG214">
        <v>0</v>
      </c>
      <c r="JH214">
        <v>0</v>
      </c>
      <c r="JI214">
        <v>0</v>
      </c>
      <c r="JJ214">
        <v>42.284999999999997</v>
      </c>
      <c r="JK214">
        <v>42.284999999999997</v>
      </c>
      <c r="JL214" t="s">
        <v>883</v>
      </c>
      <c r="JM214">
        <v>-1.4527E-2</v>
      </c>
      <c r="JN214">
        <v>0</v>
      </c>
      <c r="JO214">
        <v>5658.15</v>
      </c>
      <c r="JP214">
        <v>96</v>
      </c>
      <c r="JQ214">
        <v>0.9</v>
      </c>
      <c r="JR214">
        <v>43954.6104003125</v>
      </c>
      <c r="JS214">
        <v>1</v>
      </c>
      <c r="JT214">
        <v>2</v>
      </c>
    </row>
    <row r="215" spans="1:280" x14ac:dyDescent="0.25">
      <c r="A215">
        <v>2116</v>
      </c>
      <c r="B215">
        <v>2116</v>
      </c>
      <c r="C215" t="s">
        <v>331</v>
      </c>
      <c r="D215" t="s">
        <v>313</v>
      </c>
      <c r="E215" t="s">
        <v>332</v>
      </c>
      <c r="G215">
        <v>2106</v>
      </c>
      <c r="H215">
        <v>1929000</v>
      </c>
      <c r="I215">
        <v>0</v>
      </c>
      <c r="J215">
        <v>0</v>
      </c>
      <c r="K215">
        <v>315</v>
      </c>
      <c r="L215">
        <v>0</v>
      </c>
      <c r="M215">
        <v>0</v>
      </c>
      <c r="N215">
        <v>0</v>
      </c>
      <c r="O215">
        <v>0</v>
      </c>
      <c r="P215">
        <v>15.53</v>
      </c>
      <c r="Q215">
        <v>661000</v>
      </c>
      <c r="R215">
        <v>880</v>
      </c>
      <c r="S215">
        <v>880</v>
      </c>
      <c r="T215">
        <v>880</v>
      </c>
      <c r="U215">
        <v>0</v>
      </c>
      <c r="V215" t="s">
        <v>875</v>
      </c>
      <c r="W215">
        <v>880</v>
      </c>
      <c r="X215">
        <v>880</v>
      </c>
      <c r="Y215">
        <v>880</v>
      </c>
      <c r="Z215">
        <v>0</v>
      </c>
      <c r="AA215">
        <v>131</v>
      </c>
      <c r="AB215">
        <v>96.8</v>
      </c>
      <c r="AC215">
        <v>0.2</v>
      </c>
      <c r="AD215">
        <v>38</v>
      </c>
      <c r="AE215">
        <v>19</v>
      </c>
      <c r="AF215">
        <v>38</v>
      </c>
      <c r="AG215">
        <v>38</v>
      </c>
      <c r="AH215">
        <v>0</v>
      </c>
      <c r="AI215">
        <v>2</v>
      </c>
      <c r="AJ215">
        <v>2</v>
      </c>
      <c r="AK215">
        <v>2</v>
      </c>
      <c r="AL215">
        <v>2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9</v>
      </c>
      <c r="AT215">
        <v>2.25</v>
      </c>
      <c r="AU215">
        <v>230.79</v>
      </c>
      <c r="AV215">
        <v>57.697499999999998</v>
      </c>
      <c r="AW215">
        <v>230.79</v>
      </c>
      <c r="AX215">
        <v>230.79</v>
      </c>
      <c r="AY215">
        <v>0</v>
      </c>
      <c r="AZ215">
        <v>49.58</v>
      </c>
      <c r="BA215">
        <v>49.58</v>
      </c>
      <c r="BB215">
        <v>49.58</v>
      </c>
      <c r="BC215">
        <v>0</v>
      </c>
      <c r="BD215">
        <v>66.319999999999993</v>
      </c>
      <c r="BE215">
        <v>66.319999999999993</v>
      </c>
      <c r="BF215">
        <v>66.319999999999993</v>
      </c>
      <c r="BG215">
        <v>0</v>
      </c>
      <c r="BH215">
        <v>1197.3037999999999</v>
      </c>
      <c r="BI215">
        <v>1173.8475000000001</v>
      </c>
      <c r="BJ215">
        <v>1197.3037999999999</v>
      </c>
      <c r="BK215">
        <v>1173.8475000000001</v>
      </c>
      <c r="BL215">
        <v>1197.3037999999999</v>
      </c>
      <c r="BM215">
        <v>1197.3037999999999</v>
      </c>
      <c r="BN215" t="s">
        <v>876</v>
      </c>
      <c r="BO215">
        <v>0</v>
      </c>
      <c r="BP215">
        <v>0</v>
      </c>
      <c r="BQ215">
        <v>751.14</v>
      </c>
      <c r="BR215">
        <v>58</v>
      </c>
      <c r="BS215">
        <v>0.7</v>
      </c>
      <c r="BT215" t="s">
        <v>877</v>
      </c>
      <c r="BU215" t="s">
        <v>877</v>
      </c>
      <c r="BV215" t="s">
        <v>877</v>
      </c>
      <c r="BW215" t="s">
        <v>877</v>
      </c>
      <c r="BX215">
        <v>2106</v>
      </c>
      <c r="BY215">
        <v>1820000</v>
      </c>
      <c r="BZ215">
        <v>0</v>
      </c>
      <c r="CA215">
        <v>0</v>
      </c>
      <c r="CB215">
        <v>315</v>
      </c>
      <c r="CC215">
        <v>0</v>
      </c>
      <c r="CD215">
        <v>0</v>
      </c>
      <c r="CE215">
        <v>0</v>
      </c>
      <c r="CF215">
        <v>0</v>
      </c>
      <c r="CG215">
        <v>15.53</v>
      </c>
      <c r="CH215">
        <v>587500</v>
      </c>
      <c r="CI215">
        <v>900.83</v>
      </c>
      <c r="CJ215">
        <v>900.83</v>
      </c>
      <c r="CK215">
        <v>900.83</v>
      </c>
      <c r="CL215">
        <v>0</v>
      </c>
      <c r="CM215">
        <v>0</v>
      </c>
      <c r="CN215" t="s">
        <v>878</v>
      </c>
      <c r="CO215">
        <v>900.83</v>
      </c>
      <c r="CP215">
        <v>900.83</v>
      </c>
      <c r="CQ215">
        <v>900.83</v>
      </c>
      <c r="CR215">
        <v>0</v>
      </c>
      <c r="CS215">
        <v>127</v>
      </c>
      <c r="CT215">
        <v>99.091300000000004</v>
      </c>
      <c r="CU215">
        <v>0.2</v>
      </c>
      <c r="CV215">
        <v>35.94</v>
      </c>
      <c r="CW215">
        <v>17.97</v>
      </c>
      <c r="CX215">
        <v>35.94</v>
      </c>
      <c r="CY215">
        <v>35.94</v>
      </c>
      <c r="CZ215">
        <v>0</v>
      </c>
      <c r="DA215">
        <v>2</v>
      </c>
      <c r="DB215">
        <v>2</v>
      </c>
      <c r="DC215">
        <v>2</v>
      </c>
      <c r="DD215">
        <v>2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9</v>
      </c>
      <c r="DL215">
        <v>2.25</v>
      </c>
      <c r="DM215">
        <v>236.25</v>
      </c>
      <c r="DN215">
        <v>59.0625</v>
      </c>
      <c r="DO215">
        <v>236.25</v>
      </c>
      <c r="DP215">
        <v>236.25</v>
      </c>
      <c r="DQ215">
        <v>0</v>
      </c>
      <c r="DR215">
        <v>49.58</v>
      </c>
      <c r="DS215">
        <v>49.58</v>
      </c>
      <c r="DT215">
        <v>49.58</v>
      </c>
      <c r="DU215">
        <v>0</v>
      </c>
      <c r="DV215">
        <v>66.319999999999993</v>
      </c>
      <c r="DW215">
        <v>66.319999999999993</v>
      </c>
      <c r="DX215">
        <v>66.319999999999993</v>
      </c>
      <c r="DY215">
        <v>0</v>
      </c>
      <c r="DZ215">
        <v>1223.9580000000001</v>
      </c>
      <c r="EA215">
        <v>1197.3037999999999</v>
      </c>
      <c r="EB215">
        <v>1223.9580000000001</v>
      </c>
      <c r="EC215">
        <v>1197.3037999999999</v>
      </c>
      <c r="ED215">
        <v>1223.9580000000001</v>
      </c>
      <c r="EE215">
        <v>1223.9580000000001</v>
      </c>
      <c r="EF215" t="s">
        <v>879</v>
      </c>
      <c r="EG215">
        <v>-4.1300000000000001E-4</v>
      </c>
      <c r="EH215">
        <v>0</v>
      </c>
      <c r="EI215">
        <v>651.91</v>
      </c>
      <c r="EJ215">
        <v>49</v>
      </c>
      <c r="EK215">
        <v>0.7</v>
      </c>
      <c r="EL215" t="s">
        <v>877</v>
      </c>
      <c r="EM215" t="s">
        <v>877</v>
      </c>
      <c r="EN215" t="s">
        <v>877</v>
      </c>
      <c r="EO215" t="s">
        <v>877</v>
      </c>
      <c r="EP215">
        <v>2106</v>
      </c>
      <c r="EQ215">
        <v>1704928</v>
      </c>
      <c r="ER215" s="22">
        <v>0</v>
      </c>
      <c r="ES215">
        <v>91798</v>
      </c>
      <c r="ET215">
        <v>325</v>
      </c>
      <c r="EU215">
        <v>0</v>
      </c>
      <c r="EV215">
        <v>0</v>
      </c>
      <c r="EW215">
        <v>0</v>
      </c>
      <c r="EX215">
        <v>0</v>
      </c>
      <c r="EY215">
        <v>15.53</v>
      </c>
      <c r="EZ215">
        <v>441348</v>
      </c>
      <c r="FA215">
        <v>921.8</v>
      </c>
      <c r="FB215">
        <v>921.8</v>
      </c>
      <c r="FC215">
        <v>921.8</v>
      </c>
      <c r="FD215">
        <v>0</v>
      </c>
      <c r="FE215">
        <v>0</v>
      </c>
      <c r="FF215" t="s">
        <v>880</v>
      </c>
      <c r="FG215">
        <v>921.8</v>
      </c>
      <c r="FH215">
        <v>921.8</v>
      </c>
      <c r="FI215">
        <v>921.8</v>
      </c>
      <c r="FJ215">
        <v>0</v>
      </c>
      <c r="FK215">
        <v>104</v>
      </c>
      <c r="FL215">
        <v>101.398</v>
      </c>
      <c r="FM215">
        <v>0.2</v>
      </c>
      <c r="FN215">
        <v>40.9</v>
      </c>
      <c r="FO215">
        <v>20.45</v>
      </c>
      <c r="FP215">
        <v>40.9</v>
      </c>
      <c r="FQ215">
        <v>40.9</v>
      </c>
      <c r="FR215">
        <v>0</v>
      </c>
      <c r="FS215">
        <v>2.71</v>
      </c>
      <c r="FT215">
        <v>2.71</v>
      </c>
      <c r="FU215">
        <v>2.71</v>
      </c>
      <c r="FV215">
        <v>2.71</v>
      </c>
      <c r="FW215">
        <v>0</v>
      </c>
      <c r="FX215">
        <v>0</v>
      </c>
      <c r="FY215">
        <v>0</v>
      </c>
      <c r="FZ215">
        <v>0</v>
      </c>
      <c r="GA215">
        <v>0</v>
      </c>
      <c r="GB215">
        <v>0</v>
      </c>
      <c r="GC215">
        <v>10</v>
      </c>
      <c r="GD215">
        <v>2.5</v>
      </c>
      <c r="GE215">
        <v>236</v>
      </c>
      <c r="GF215">
        <v>59</v>
      </c>
      <c r="GG215">
        <v>236</v>
      </c>
      <c r="GH215">
        <v>236</v>
      </c>
      <c r="GI215">
        <v>0</v>
      </c>
      <c r="GJ215">
        <v>49.58</v>
      </c>
      <c r="GK215">
        <v>49.58</v>
      </c>
      <c r="GL215">
        <v>49.58</v>
      </c>
      <c r="GM215">
        <v>0</v>
      </c>
      <c r="GN215">
        <v>66.319999999999993</v>
      </c>
      <c r="GO215">
        <v>66.319999999999993</v>
      </c>
      <c r="GP215">
        <v>66.319999999999993</v>
      </c>
      <c r="GQ215">
        <v>0</v>
      </c>
      <c r="GR215">
        <v>1202.8271999999999</v>
      </c>
      <c r="GS215">
        <v>1223.9580000000001</v>
      </c>
      <c r="GT215">
        <v>1202.8271999999999</v>
      </c>
      <c r="GU215">
        <v>1223.9580000000001</v>
      </c>
      <c r="GV215">
        <v>1223.9580000000001</v>
      </c>
      <c r="GW215">
        <v>1223.9580000000001</v>
      </c>
      <c r="GX215" t="s">
        <v>881</v>
      </c>
      <c r="GY215">
        <v>-7.1349999999999998E-3</v>
      </c>
      <c r="GZ215">
        <v>0</v>
      </c>
      <c r="HA215">
        <v>478.79</v>
      </c>
      <c r="HB215">
        <v>21</v>
      </c>
      <c r="HC215">
        <v>0.7</v>
      </c>
      <c r="HD215" t="s">
        <v>877</v>
      </c>
      <c r="HE215" t="s">
        <v>877</v>
      </c>
      <c r="HF215" t="s">
        <v>877</v>
      </c>
      <c r="HG215" t="s">
        <v>877</v>
      </c>
      <c r="HH215">
        <v>2106</v>
      </c>
      <c r="HI215">
        <v>1816302</v>
      </c>
      <c r="HJ215">
        <v>0</v>
      </c>
      <c r="HK215">
        <v>100696</v>
      </c>
      <c r="HL215">
        <v>267</v>
      </c>
      <c r="HM215">
        <v>0</v>
      </c>
      <c r="HN215">
        <v>0</v>
      </c>
      <c r="HO215">
        <v>0</v>
      </c>
      <c r="HP215">
        <v>0</v>
      </c>
      <c r="HQ215">
        <v>16.690000000000001</v>
      </c>
      <c r="HR215">
        <v>452943</v>
      </c>
      <c r="HS215">
        <v>906.52</v>
      </c>
      <c r="HT215">
        <v>906.52</v>
      </c>
      <c r="HU215">
        <v>906.52</v>
      </c>
      <c r="HV215">
        <v>0</v>
      </c>
      <c r="HW215">
        <v>0</v>
      </c>
      <c r="HX215" t="s">
        <v>882</v>
      </c>
      <c r="HY215">
        <v>906.52</v>
      </c>
      <c r="HZ215">
        <v>906.52</v>
      </c>
      <c r="IA215">
        <v>906.52</v>
      </c>
      <c r="IB215">
        <v>0</v>
      </c>
      <c r="IC215">
        <v>114</v>
      </c>
      <c r="ID215">
        <v>99.717200000000005</v>
      </c>
      <c r="IE215">
        <v>1.5</v>
      </c>
      <c r="IF215">
        <v>45.51</v>
      </c>
      <c r="IG215">
        <v>22.754999999999999</v>
      </c>
      <c r="IH215">
        <v>45.51</v>
      </c>
      <c r="II215">
        <v>45.51</v>
      </c>
      <c r="IJ215">
        <v>0</v>
      </c>
      <c r="IK215">
        <v>1.1000000000000001</v>
      </c>
      <c r="IL215">
        <v>1.1000000000000001</v>
      </c>
      <c r="IM215">
        <v>1.1000000000000001</v>
      </c>
      <c r="IN215">
        <v>1.1000000000000001</v>
      </c>
      <c r="IO215">
        <v>0</v>
      </c>
      <c r="IP215">
        <v>0</v>
      </c>
      <c r="IQ215">
        <v>0</v>
      </c>
      <c r="IR215">
        <v>0</v>
      </c>
      <c r="IS215">
        <v>0</v>
      </c>
      <c r="IT215">
        <v>0</v>
      </c>
      <c r="IU215">
        <v>10</v>
      </c>
      <c r="IV215">
        <v>2.5</v>
      </c>
      <c r="IW215">
        <v>234.62</v>
      </c>
      <c r="IX215">
        <v>58.655000000000001</v>
      </c>
      <c r="IY215">
        <v>234.62</v>
      </c>
      <c r="IZ215">
        <v>234.62</v>
      </c>
      <c r="JA215">
        <v>0</v>
      </c>
      <c r="JB215">
        <v>49.96</v>
      </c>
      <c r="JC215">
        <v>49.96</v>
      </c>
      <c r="JD215">
        <v>49.96</v>
      </c>
      <c r="JE215">
        <v>0</v>
      </c>
      <c r="JF215">
        <v>60.12</v>
      </c>
      <c r="JG215">
        <v>60.12</v>
      </c>
      <c r="JH215">
        <v>60.12</v>
      </c>
      <c r="JI215">
        <v>0</v>
      </c>
      <c r="JJ215">
        <v>1202.8271999999999</v>
      </c>
      <c r="JK215">
        <v>1202.8271999999999</v>
      </c>
      <c r="JL215" t="s">
        <v>883</v>
      </c>
      <c r="JM215">
        <v>-6.182E-3</v>
      </c>
      <c r="JN215">
        <v>0</v>
      </c>
      <c r="JO215">
        <v>499.65</v>
      </c>
      <c r="JP215">
        <v>26</v>
      </c>
      <c r="JQ215">
        <v>0.7</v>
      </c>
      <c r="JR215">
        <v>43954.6104003125</v>
      </c>
      <c r="JS215">
        <v>1</v>
      </c>
      <c r="JT215">
        <v>2</v>
      </c>
    </row>
    <row r="216" spans="1:280" x14ac:dyDescent="0.25">
      <c r="A216">
        <v>4399</v>
      </c>
      <c r="B216">
        <v>2104</v>
      </c>
      <c r="D216" t="s">
        <v>334</v>
      </c>
      <c r="E216" t="s">
        <v>309</v>
      </c>
      <c r="F216" t="s">
        <v>962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T216">
        <v>0</v>
      </c>
      <c r="U216">
        <v>0</v>
      </c>
      <c r="V216" t="s">
        <v>875</v>
      </c>
      <c r="W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G216">
        <v>0</v>
      </c>
      <c r="AH216">
        <v>0</v>
      </c>
      <c r="AI216">
        <v>0</v>
      </c>
      <c r="AJ216">
        <v>0</v>
      </c>
      <c r="AL216">
        <v>0</v>
      </c>
      <c r="AM216">
        <v>0</v>
      </c>
      <c r="AN216">
        <v>0</v>
      </c>
      <c r="AO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X216">
        <v>0</v>
      </c>
      <c r="AY216">
        <v>0</v>
      </c>
      <c r="AZ216">
        <v>0</v>
      </c>
      <c r="BB216">
        <v>0</v>
      </c>
      <c r="BC216">
        <v>0</v>
      </c>
      <c r="BD216">
        <v>0</v>
      </c>
      <c r="BF216">
        <v>0</v>
      </c>
      <c r="BG216">
        <v>0</v>
      </c>
      <c r="BH216">
        <v>3921.17</v>
      </c>
      <c r="BI216">
        <v>0</v>
      </c>
      <c r="BL216">
        <v>3921.17</v>
      </c>
      <c r="BN216" t="s">
        <v>876</v>
      </c>
      <c r="BO216">
        <v>0</v>
      </c>
      <c r="BP216">
        <v>0</v>
      </c>
      <c r="BQ216">
        <v>0</v>
      </c>
      <c r="BR216">
        <v>0</v>
      </c>
      <c r="BS216">
        <v>0</v>
      </c>
      <c r="BT216" t="s">
        <v>877</v>
      </c>
      <c r="BU216" t="s">
        <v>877</v>
      </c>
      <c r="BV216" t="s">
        <v>877</v>
      </c>
      <c r="BW216" t="s">
        <v>877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3870.08</v>
      </c>
      <c r="CK216">
        <v>3870.08</v>
      </c>
      <c r="CL216">
        <v>0</v>
      </c>
      <c r="CM216">
        <v>0</v>
      </c>
      <c r="CN216" t="s">
        <v>878</v>
      </c>
      <c r="CO216">
        <v>3870.08</v>
      </c>
      <c r="CQ216">
        <v>3870.08</v>
      </c>
      <c r="CR216">
        <v>0</v>
      </c>
      <c r="CS216">
        <v>0</v>
      </c>
      <c r="CT216">
        <v>0</v>
      </c>
      <c r="CU216">
        <v>0</v>
      </c>
      <c r="CV216">
        <v>45.57</v>
      </c>
      <c r="CW216">
        <v>22.785</v>
      </c>
      <c r="CY216">
        <v>45.57</v>
      </c>
      <c r="CZ216">
        <v>0</v>
      </c>
      <c r="DA216">
        <v>4.2699999999999996</v>
      </c>
      <c r="DB216">
        <v>4.2699999999999996</v>
      </c>
      <c r="DD216">
        <v>4.2699999999999996</v>
      </c>
      <c r="DE216">
        <v>0</v>
      </c>
      <c r="DF216">
        <v>0</v>
      </c>
      <c r="DG216">
        <v>0</v>
      </c>
      <c r="DI216">
        <v>0</v>
      </c>
      <c r="DJ216">
        <v>0</v>
      </c>
      <c r="DK216">
        <v>0</v>
      </c>
      <c r="DL216">
        <v>0</v>
      </c>
      <c r="DM216">
        <v>96.14</v>
      </c>
      <c r="DN216">
        <v>24.035</v>
      </c>
      <c r="DP216">
        <v>96.14</v>
      </c>
      <c r="DQ216">
        <v>0</v>
      </c>
      <c r="DR216">
        <v>0</v>
      </c>
      <c r="DT216">
        <v>0</v>
      </c>
      <c r="DU216">
        <v>0</v>
      </c>
      <c r="DV216">
        <v>0</v>
      </c>
      <c r="DX216">
        <v>0</v>
      </c>
      <c r="DY216">
        <v>0</v>
      </c>
      <c r="DZ216">
        <v>4190.8225000000002</v>
      </c>
      <c r="EA216">
        <v>3921.17</v>
      </c>
      <c r="ED216">
        <v>4190.8225000000002</v>
      </c>
      <c r="EF216" t="s">
        <v>879</v>
      </c>
      <c r="EG216">
        <v>0</v>
      </c>
      <c r="EH216">
        <v>0</v>
      </c>
      <c r="EI216">
        <v>0</v>
      </c>
      <c r="EJ216">
        <v>0</v>
      </c>
      <c r="EK216">
        <v>0</v>
      </c>
      <c r="EL216" t="s">
        <v>877</v>
      </c>
      <c r="EM216" t="s">
        <v>877</v>
      </c>
      <c r="EN216" t="s">
        <v>877</v>
      </c>
      <c r="EO216" t="s">
        <v>877</v>
      </c>
      <c r="EQ216">
        <v>0</v>
      </c>
      <c r="ER216" s="22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4141.07</v>
      </c>
      <c r="FC216">
        <v>4141.07</v>
      </c>
      <c r="FD216">
        <v>0</v>
      </c>
      <c r="FE216">
        <v>0</v>
      </c>
      <c r="FF216" t="s">
        <v>880</v>
      </c>
      <c r="FG216">
        <v>4141.07</v>
      </c>
      <c r="FI216">
        <v>4141.07</v>
      </c>
      <c r="FJ216">
        <v>0</v>
      </c>
      <c r="FK216">
        <v>0</v>
      </c>
      <c r="FL216">
        <v>0</v>
      </c>
      <c r="FM216">
        <v>0</v>
      </c>
      <c r="FN216">
        <v>35.01</v>
      </c>
      <c r="FO216">
        <v>17.504999999999999</v>
      </c>
      <c r="FQ216">
        <v>35.01</v>
      </c>
      <c r="FR216">
        <v>0</v>
      </c>
      <c r="FS216">
        <v>9.01</v>
      </c>
      <c r="FT216">
        <v>9.01</v>
      </c>
      <c r="FV216">
        <v>9.01</v>
      </c>
      <c r="FW216">
        <v>0</v>
      </c>
      <c r="FX216">
        <v>0</v>
      </c>
      <c r="FY216">
        <v>0</v>
      </c>
      <c r="GA216">
        <v>0</v>
      </c>
      <c r="GB216">
        <v>0</v>
      </c>
      <c r="GC216">
        <v>0</v>
      </c>
      <c r="GD216">
        <v>0</v>
      </c>
      <c r="GE216">
        <v>92.95</v>
      </c>
      <c r="GF216">
        <v>23.237500000000001</v>
      </c>
      <c r="GH216">
        <v>92.95</v>
      </c>
      <c r="GI216">
        <v>0</v>
      </c>
      <c r="GJ216">
        <v>0</v>
      </c>
      <c r="GL216">
        <v>0</v>
      </c>
      <c r="GM216">
        <v>0</v>
      </c>
      <c r="GN216">
        <v>0</v>
      </c>
      <c r="GP216">
        <v>0</v>
      </c>
      <c r="GQ216">
        <v>0</v>
      </c>
      <c r="GR216">
        <v>4043.0749999999998</v>
      </c>
      <c r="GS216">
        <v>4190.8225000000002</v>
      </c>
      <c r="GV216">
        <v>4190.8225000000002</v>
      </c>
      <c r="GX216" t="s">
        <v>881</v>
      </c>
      <c r="GY216">
        <v>0</v>
      </c>
      <c r="GZ216">
        <v>0</v>
      </c>
      <c r="HA216">
        <v>0</v>
      </c>
      <c r="HB216">
        <v>0</v>
      </c>
      <c r="HC216">
        <v>0</v>
      </c>
      <c r="HD216" t="s">
        <v>877</v>
      </c>
      <c r="HE216" t="s">
        <v>877</v>
      </c>
      <c r="HF216" t="s">
        <v>877</v>
      </c>
      <c r="HG216" t="s">
        <v>877</v>
      </c>
      <c r="HI216">
        <v>0</v>
      </c>
      <c r="HJ216">
        <v>0</v>
      </c>
      <c r="HK216">
        <v>0</v>
      </c>
      <c r="HL216">
        <v>0</v>
      </c>
      <c r="HM216">
        <v>0</v>
      </c>
      <c r="HN216">
        <v>0</v>
      </c>
      <c r="HO216">
        <v>0</v>
      </c>
      <c r="HP216">
        <v>0</v>
      </c>
      <c r="HQ216">
        <v>0</v>
      </c>
      <c r="HR216">
        <v>0</v>
      </c>
      <c r="HS216">
        <v>3992.73</v>
      </c>
      <c r="HU216">
        <v>3992.73</v>
      </c>
      <c r="HV216">
        <v>0</v>
      </c>
      <c r="HW216">
        <v>0</v>
      </c>
      <c r="HX216" t="s">
        <v>882</v>
      </c>
      <c r="HY216">
        <v>3992.73</v>
      </c>
      <c r="IA216">
        <v>3992.73</v>
      </c>
      <c r="IB216">
        <v>0</v>
      </c>
      <c r="IC216">
        <v>0</v>
      </c>
      <c r="ID216">
        <v>0</v>
      </c>
      <c r="IE216">
        <v>0</v>
      </c>
      <c r="IF216">
        <v>29.43</v>
      </c>
      <c r="IG216">
        <v>14.715</v>
      </c>
      <c r="II216">
        <v>29.43</v>
      </c>
      <c r="IJ216">
        <v>0</v>
      </c>
      <c r="IK216">
        <v>12.22</v>
      </c>
      <c r="IL216">
        <v>12.22</v>
      </c>
      <c r="IN216">
        <v>12.22</v>
      </c>
      <c r="IO216">
        <v>0</v>
      </c>
      <c r="IP216">
        <v>0</v>
      </c>
      <c r="IQ216">
        <v>0</v>
      </c>
      <c r="IS216">
        <v>0</v>
      </c>
      <c r="IT216">
        <v>0</v>
      </c>
      <c r="IU216">
        <v>0</v>
      </c>
      <c r="IV216">
        <v>0</v>
      </c>
      <c r="IW216">
        <v>93.64</v>
      </c>
      <c r="IX216">
        <v>23.41</v>
      </c>
      <c r="IZ216">
        <v>93.64</v>
      </c>
      <c r="JA216">
        <v>0</v>
      </c>
      <c r="JB216">
        <v>0</v>
      </c>
      <c r="JD216">
        <v>0</v>
      </c>
      <c r="JE216">
        <v>0</v>
      </c>
      <c r="JF216">
        <v>0</v>
      </c>
      <c r="JH216">
        <v>0</v>
      </c>
      <c r="JI216">
        <v>0</v>
      </c>
      <c r="JJ216">
        <v>4043.0749999999998</v>
      </c>
      <c r="JL216" t="s">
        <v>883</v>
      </c>
      <c r="JM216">
        <v>0</v>
      </c>
      <c r="JN216">
        <v>0</v>
      </c>
      <c r="JO216">
        <v>0</v>
      </c>
      <c r="JP216">
        <v>0</v>
      </c>
      <c r="JQ216">
        <v>0</v>
      </c>
      <c r="JR216">
        <v>43954.6104003125</v>
      </c>
      <c r="JS216">
        <v>1</v>
      </c>
      <c r="JT216">
        <v>3</v>
      </c>
    </row>
    <row r="217" spans="1:280" x14ac:dyDescent="0.25">
      <c r="A217">
        <v>2137</v>
      </c>
      <c r="B217">
        <v>2137</v>
      </c>
      <c r="C217" t="s">
        <v>333</v>
      </c>
      <c r="D217" t="s">
        <v>334</v>
      </c>
      <c r="E217" t="s">
        <v>335</v>
      </c>
      <c r="G217">
        <v>2117</v>
      </c>
      <c r="H217">
        <v>2650000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10.34</v>
      </c>
      <c r="Q217">
        <v>830000</v>
      </c>
      <c r="R217">
        <v>1410</v>
      </c>
      <c r="S217">
        <v>1410</v>
      </c>
      <c r="T217">
        <v>1410</v>
      </c>
      <c r="U217">
        <v>0</v>
      </c>
      <c r="V217" t="s">
        <v>875</v>
      </c>
      <c r="W217">
        <v>1410</v>
      </c>
      <c r="X217">
        <v>1410</v>
      </c>
      <c r="Y217">
        <v>1410</v>
      </c>
      <c r="Z217">
        <v>0</v>
      </c>
      <c r="AA217">
        <v>190</v>
      </c>
      <c r="AB217">
        <v>155.1</v>
      </c>
      <c r="AC217">
        <v>1.6</v>
      </c>
      <c r="AD217">
        <v>210</v>
      </c>
      <c r="AE217">
        <v>105</v>
      </c>
      <c r="AF217">
        <v>210</v>
      </c>
      <c r="AG217">
        <v>210</v>
      </c>
      <c r="AH217">
        <v>0</v>
      </c>
      <c r="AI217">
        <v>2</v>
      </c>
      <c r="AJ217">
        <v>2</v>
      </c>
      <c r="AK217">
        <v>2</v>
      </c>
      <c r="AL217">
        <v>2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6</v>
      </c>
      <c r="AT217">
        <v>1.5</v>
      </c>
      <c r="AU217">
        <v>196.9</v>
      </c>
      <c r="AV217">
        <v>49.225000000000001</v>
      </c>
      <c r="AW217">
        <v>196.9</v>
      </c>
      <c r="AX217">
        <v>196.9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51.25</v>
      </c>
      <c r="BE217">
        <v>51.25</v>
      </c>
      <c r="BF217">
        <v>51.25</v>
      </c>
      <c r="BG217">
        <v>0</v>
      </c>
      <c r="BH217">
        <v>1368.3253</v>
      </c>
      <c r="BI217">
        <v>1775.675</v>
      </c>
      <c r="BJ217">
        <v>1764.6578</v>
      </c>
      <c r="BK217">
        <v>1775.675</v>
      </c>
      <c r="BL217">
        <v>1775.675</v>
      </c>
      <c r="BM217">
        <v>1775.675</v>
      </c>
      <c r="BN217" t="s">
        <v>876</v>
      </c>
      <c r="BO217">
        <v>0</v>
      </c>
      <c r="BP217">
        <v>0</v>
      </c>
      <c r="BQ217">
        <v>588.65</v>
      </c>
      <c r="BR217">
        <v>39</v>
      </c>
      <c r="BS217">
        <v>0.7</v>
      </c>
      <c r="BT217" t="s">
        <v>877</v>
      </c>
      <c r="BU217" t="s">
        <v>877</v>
      </c>
      <c r="BV217" t="s">
        <v>877</v>
      </c>
      <c r="BW217" t="s">
        <v>877</v>
      </c>
      <c r="BX217">
        <v>2117</v>
      </c>
      <c r="BY217">
        <v>2700000</v>
      </c>
      <c r="BZ217">
        <v>6500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10.34</v>
      </c>
      <c r="CH217">
        <v>800000</v>
      </c>
      <c r="CI217">
        <v>988.75</v>
      </c>
      <c r="CJ217">
        <v>1371.23</v>
      </c>
      <c r="CK217">
        <v>988.75</v>
      </c>
      <c r="CL217">
        <v>382.48</v>
      </c>
      <c r="CM217">
        <v>0</v>
      </c>
      <c r="CN217" t="s">
        <v>878</v>
      </c>
      <c r="CO217">
        <v>988.75</v>
      </c>
      <c r="CP217">
        <v>1371.23</v>
      </c>
      <c r="CQ217">
        <v>988.75</v>
      </c>
      <c r="CR217">
        <v>382.48</v>
      </c>
      <c r="CS217">
        <v>176</v>
      </c>
      <c r="CT217">
        <v>150.83529999999999</v>
      </c>
      <c r="CU217">
        <v>1.6</v>
      </c>
      <c r="CV217">
        <v>272.22000000000003</v>
      </c>
      <c r="CW217">
        <v>136.11000000000001</v>
      </c>
      <c r="CX217">
        <v>273.22000000000003</v>
      </c>
      <c r="CY217">
        <v>272.22000000000003</v>
      </c>
      <c r="CZ217">
        <v>1</v>
      </c>
      <c r="DA217">
        <v>3.76</v>
      </c>
      <c r="DB217">
        <v>3.76</v>
      </c>
      <c r="DC217">
        <v>3.76</v>
      </c>
      <c r="DD217">
        <v>3.76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6</v>
      </c>
      <c r="DL217">
        <v>1.5</v>
      </c>
      <c r="DM217">
        <v>138.08000000000001</v>
      </c>
      <c r="DN217">
        <v>34.520000000000003</v>
      </c>
      <c r="DO217">
        <v>191.49</v>
      </c>
      <c r="DP217">
        <v>138.08000000000001</v>
      </c>
      <c r="DQ217">
        <v>53.41</v>
      </c>
      <c r="DR217">
        <v>0</v>
      </c>
      <c r="DS217">
        <v>0</v>
      </c>
      <c r="DT217">
        <v>0</v>
      </c>
      <c r="DU217">
        <v>0</v>
      </c>
      <c r="DV217">
        <v>51.25</v>
      </c>
      <c r="DW217">
        <v>51.25</v>
      </c>
      <c r="DX217">
        <v>51.25</v>
      </c>
      <c r="DY217">
        <v>0</v>
      </c>
      <c r="DZ217">
        <v>1335.0334</v>
      </c>
      <c r="EA217">
        <v>1368.3253</v>
      </c>
      <c r="EB217">
        <v>1670.6709000000001</v>
      </c>
      <c r="EC217">
        <v>1764.6578</v>
      </c>
      <c r="ED217">
        <v>1368.3253</v>
      </c>
      <c r="EE217">
        <v>1764.6578</v>
      </c>
      <c r="EF217" t="s">
        <v>879</v>
      </c>
      <c r="EG217">
        <v>0</v>
      </c>
      <c r="EH217">
        <v>0</v>
      </c>
      <c r="EI217">
        <v>583.41999999999996</v>
      </c>
      <c r="EJ217">
        <v>43</v>
      </c>
      <c r="EK217">
        <v>0.7</v>
      </c>
      <c r="EL217" t="s">
        <v>877</v>
      </c>
      <c r="EM217" t="s">
        <v>877</v>
      </c>
      <c r="EN217" t="s">
        <v>877</v>
      </c>
      <c r="EO217" t="s">
        <v>877</v>
      </c>
      <c r="EP217">
        <v>2117</v>
      </c>
      <c r="EQ217">
        <v>2508799</v>
      </c>
      <c r="ER217" s="22">
        <v>0</v>
      </c>
      <c r="ES217">
        <v>110221</v>
      </c>
      <c r="ET217">
        <v>23587</v>
      </c>
      <c r="EU217">
        <v>0</v>
      </c>
      <c r="EV217">
        <v>0</v>
      </c>
      <c r="EW217">
        <v>0</v>
      </c>
      <c r="EX217">
        <v>0</v>
      </c>
      <c r="EY217">
        <v>10.34</v>
      </c>
      <c r="EZ217">
        <v>874832</v>
      </c>
      <c r="FA217">
        <v>971.94</v>
      </c>
      <c r="FB217">
        <v>1294.19</v>
      </c>
      <c r="FC217">
        <v>971.94</v>
      </c>
      <c r="FD217">
        <v>322.25</v>
      </c>
      <c r="FE217">
        <v>0</v>
      </c>
      <c r="FF217" t="s">
        <v>880</v>
      </c>
      <c r="FG217">
        <v>971.94</v>
      </c>
      <c r="FH217">
        <v>1294.19</v>
      </c>
      <c r="FI217">
        <v>971.94</v>
      </c>
      <c r="FJ217">
        <v>322.25</v>
      </c>
      <c r="FK217">
        <v>167</v>
      </c>
      <c r="FL217">
        <v>142.36089999999999</v>
      </c>
      <c r="FM217">
        <v>1.6</v>
      </c>
      <c r="FN217">
        <v>247.56</v>
      </c>
      <c r="FO217">
        <v>123.78</v>
      </c>
      <c r="FP217">
        <v>249.15</v>
      </c>
      <c r="FQ217">
        <v>247.56</v>
      </c>
      <c r="FR217">
        <v>1.59</v>
      </c>
      <c r="FS217">
        <v>4.37</v>
      </c>
      <c r="FT217">
        <v>4.37</v>
      </c>
      <c r="FU217">
        <v>4.37</v>
      </c>
      <c r="FV217">
        <v>4.37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7</v>
      </c>
      <c r="GD217">
        <v>1.75</v>
      </c>
      <c r="GE217">
        <v>151.93</v>
      </c>
      <c r="GF217">
        <v>37.982500000000002</v>
      </c>
      <c r="GG217">
        <v>202.3</v>
      </c>
      <c r="GH217">
        <v>151.93</v>
      </c>
      <c r="GI217">
        <v>50.37</v>
      </c>
      <c r="GJ217">
        <v>0</v>
      </c>
      <c r="GK217">
        <v>0</v>
      </c>
      <c r="GL217">
        <v>0</v>
      </c>
      <c r="GM217">
        <v>0</v>
      </c>
      <c r="GN217">
        <v>51.25</v>
      </c>
      <c r="GO217">
        <v>51.25</v>
      </c>
      <c r="GP217">
        <v>51.25</v>
      </c>
      <c r="GQ217">
        <v>0</v>
      </c>
      <c r="GR217">
        <v>1347.9612</v>
      </c>
      <c r="GS217">
        <v>1335.0334</v>
      </c>
      <c r="GT217">
        <v>1490.8737000000001</v>
      </c>
      <c r="GU217">
        <v>1670.6709000000001</v>
      </c>
      <c r="GV217">
        <v>1347.9612</v>
      </c>
      <c r="GW217">
        <v>1670.6709000000001</v>
      </c>
      <c r="GX217" t="s">
        <v>881</v>
      </c>
      <c r="GY217">
        <v>0</v>
      </c>
      <c r="GZ217">
        <v>0</v>
      </c>
      <c r="HA217">
        <v>675.97</v>
      </c>
      <c r="HB217">
        <v>53</v>
      </c>
      <c r="HC217">
        <v>0.7</v>
      </c>
      <c r="HD217" t="s">
        <v>877</v>
      </c>
      <c r="HE217" t="s">
        <v>877</v>
      </c>
      <c r="HF217" t="s">
        <v>877</v>
      </c>
      <c r="HG217" t="s">
        <v>877</v>
      </c>
      <c r="HH217">
        <v>2117</v>
      </c>
      <c r="HI217">
        <v>2366519</v>
      </c>
      <c r="HJ217">
        <v>0</v>
      </c>
      <c r="HK217">
        <v>100085</v>
      </c>
      <c r="HL217">
        <v>7645</v>
      </c>
      <c r="HM217">
        <v>0</v>
      </c>
      <c r="HN217">
        <v>0</v>
      </c>
      <c r="HO217">
        <v>0</v>
      </c>
      <c r="HP217">
        <v>0</v>
      </c>
      <c r="HQ217">
        <v>11.24</v>
      </c>
      <c r="HR217">
        <v>832566</v>
      </c>
      <c r="HS217">
        <v>1005.59</v>
      </c>
      <c r="HT217">
        <v>1143.47</v>
      </c>
      <c r="HU217">
        <v>1005.59</v>
      </c>
      <c r="HV217">
        <v>137.88</v>
      </c>
      <c r="HW217">
        <v>0</v>
      </c>
      <c r="HX217" t="s">
        <v>882</v>
      </c>
      <c r="HY217">
        <v>1005.59</v>
      </c>
      <c r="HZ217">
        <v>1143.47</v>
      </c>
      <c r="IA217">
        <v>1005.59</v>
      </c>
      <c r="IB217">
        <v>137.88</v>
      </c>
      <c r="IC217">
        <v>133</v>
      </c>
      <c r="ID217">
        <v>125.7817</v>
      </c>
      <c r="IE217">
        <v>0.8</v>
      </c>
      <c r="IF217">
        <v>240.95</v>
      </c>
      <c r="IG217">
        <v>120.47499999999999</v>
      </c>
      <c r="IH217">
        <v>240.95</v>
      </c>
      <c r="II217">
        <v>240.95</v>
      </c>
      <c r="IJ217">
        <v>0</v>
      </c>
      <c r="IK217">
        <v>6.13</v>
      </c>
      <c r="IL217">
        <v>6.13</v>
      </c>
      <c r="IM217">
        <v>6.13</v>
      </c>
      <c r="IN217">
        <v>6.13</v>
      </c>
      <c r="IO217">
        <v>0</v>
      </c>
      <c r="IP217">
        <v>0.67</v>
      </c>
      <c r="IQ217">
        <v>-0.10050000000000001</v>
      </c>
      <c r="IR217">
        <v>0.67</v>
      </c>
      <c r="IS217">
        <v>0.67</v>
      </c>
      <c r="IT217">
        <v>0</v>
      </c>
      <c r="IU217">
        <v>3</v>
      </c>
      <c r="IV217">
        <v>0.75</v>
      </c>
      <c r="IW217">
        <v>146.82</v>
      </c>
      <c r="IX217">
        <v>36.704999999999998</v>
      </c>
      <c r="IY217">
        <v>166.95</v>
      </c>
      <c r="IZ217">
        <v>146.82</v>
      </c>
      <c r="JA217">
        <v>20.13</v>
      </c>
      <c r="JB217">
        <v>0</v>
      </c>
      <c r="JC217">
        <v>0</v>
      </c>
      <c r="JD217">
        <v>0</v>
      </c>
      <c r="JE217">
        <v>0</v>
      </c>
      <c r="JF217">
        <v>51.83</v>
      </c>
      <c r="JG217">
        <v>51.83</v>
      </c>
      <c r="JH217">
        <v>51.83</v>
      </c>
      <c r="JI217">
        <v>0</v>
      </c>
      <c r="JJ217">
        <v>1347.9612</v>
      </c>
      <c r="JK217">
        <v>1490.8737000000001</v>
      </c>
      <c r="JL217" t="s">
        <v>883</v>
      </c>
      <c r="JM217">
        <v>0</v>
      </c>
      <c r="JN217">
        <v>0</v>
      </c>
      <c r="JO217">
        <v>728.1</v>
      </c>
      <c r="JP217">
        <v>62</v>
      </c>
      <c r="JQ217">
        <v>0.7</v>
      </c>
      <c r="JR217">
        <v>43954.6104003125</v>
      </c>
      <c r="JS217">
        <v>1</v>
      </c>
      <c r="JT217">
        <v>2</v>
      </c>
    </row>
    <row r="218" spans="1:280" x14ac:dyDescent="0.25">
      <c r="A218">
        <v>5392</v>
      </c>
      <c r="B218">
        <v>2137</v>
      </c>
      <c r="D218" t="s">
        <v>334</v>
      </c>
      <c r="E218" t="s">
        <v>335</v>
      </c>
      <c r="F218" t="s">
        <v>967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T218">
        <v>0</v>
      </c>
      <c r="U218">
        <v>0</v>
      </c>
      <c r="V218" t="s">
        <v>875</v>
      </c>
      <c r="W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G218">
        <v>0</v>
      </c>
      <c r="AH218">
        <v>0</v>
      </c>
      <c r="AI218">
        <v>0</v>
      </c>
      <c r="AJ218">
        <v>0</v>
      </c>
      <c r="AL218">
        <v>0</v>
      </c>
      <c r="AM218">
        <v>0</v>
      </c>
      <c r="AN218">
        <v>0</v>
      </c>
      <c r="AO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X218">
        <v>0</v>
      </c>
      <c r="AY218">
        <v>0</v>
      </c>
      <c r="AZ218">
        <v>0</v>
      </c>
      <c r="BB218">
        <v>0</v>
      </c>
      <c r="BC218">
        <v>0</v>
      </c>
      <c r="BD218">
        <v>0</v>
      </c>
      <c r="BF218">
        <v>0</v>
      </c>
      <c r="BG218">
        <v>0</v>
      </c>
      <c r="BH218">
        <v>396.33249999999998</v>
      </c>
      <c r="BI218">
        <v>0</v>
      </c>
      <c r="BL218">
        <v>396.33249999999998</v>
      </c>
      <c r="BN218" t="s">
        <v>876</v>
      </c>
      <c r="BO218">
        <v>0</v>
      </c>
      <c r="BP218">
        <v>0</v>
      </c>
      <c r="BQ218">
        <v>0</v>
      </c>
      <c r="BR218">
        <v>0</v>
      </c>
      <c r="BS218">
        <v>0</v>
      </c>
      <c r="BT218" t="s">
        <v>877</v>
      </c>
      <c r="BU218" t="s">
        <v>877</v>
      </c>
      <c r="BV218" t="s">
        <v>877</v>
      </c>
      <c r="BW218" t="s">
        <v>877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382.48</v>
      </c>
      <c r="CK218">
        <v>382.48</v>
      </c>
      <c r="CL218">
        <v>0</v>
      </c>
      <c r="CM218">
        <v>0</v>
      </c>
      <c r="CN218" t="s">
        <v>878</v>
      </c>
      <c r="CO218">
        <v>382.48</v>
      </c>
      <c r="CQ218">
        <v>382.48</v>
      </c>
      <c r="CR218">
        <v>0</v>
      </c>
      <c r="CS218">
        <v>0</v>
      </c>
      <c r="CT218">
        <v>0</v>
      </c>
      <c r="CU218">
        <v>0</v>
      </c>
      <c r="CV218">
        <v>1</v>
      </c>
      <c r="CW218">
        <v>0.5</v>
      </c>
      <c r="CY218">
        <v>1</v>
      </c>
      <c r="CZ218">
        <v>0</v>
      </c>
      <c r="DA218">
        <v>0</v>
      </c>
      <c r="DB218">
        <v>0</v>
      </c>
      <c r="DD218">
        <v>0</v>
      </c>
      <c r="DE218">
        <v>0</v>
      </c>
      <c r="DF218">
        <v>0</v>
      </c>
      <c r="DG218">
        <v>0</v>
      </c>
      <c r="DI218">
        <v>0</v>
      </c>
      <c r="DJ218">
        <v>0</v>
      </c>
      <c r="DK218">
        <v>0</v>
      </c>
      <c r="DL218">
        <v>0</v>
      </c>
      <c r="DM218">
        <v>53.41</v>
      </c>
      <c r="DN218">
        <v>13.352499999999999</v>
      </c>
      <c r="DP218">
        <v>53.41</v>
      </c>
      <c r="DQ218">
        <v>0</v>
      </c>
      <c r="DR218">
        <v>0</v>
      </c>
      <c r="DT218">
        <v>0</v>
      </c>
      <c r="DU218">
        <v>0</v>
      </c>
      <c r="DV218">
        <v>0</v>
      </c>
      <c r="DX218">
        <v>0</v>
      </c>
      <c r="DY218">
        <v>0</v>
      </c>
      <c r="DZ218">
        <v>335.63749999999999</v>
      </c>
      <c r="EA218">
        <v>396.33249999999998</v>
      </c>
      <c r="ED218">
        <v>396.33249999999998</v>
      </c>
      <c r="EF218" t="s">
        <v>879</v>
      </c>
      <c r="EG218">
        <v>0</v>
      </c>
      <c r="EH218">
        <v>0</v>
      </c>
      <c r="EI218">
        <v>0</v>
      </c>
      <c r="EJ218">
        <v>0</v>
      </c>
      <c r="EK218">
        <v>0</v>
      </c>
      <c r="EL218" t="s">
        <v>877</v>
      </c>
      <c r="EM218" t="s">
        <v>877</v>
      </c>
      <c r="EN218" t="s">
        <v>877</v>
      </c>
      <c r="EO218" t="s">
        <v>877</v>
      </c>
      <c r="EQ218">
        <v>0</v>
      </c>
      <c r="ER218" s="22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322.25</v>
      </c>
      <c r="FC218">
        <v>322.25</v>
      </c>
      <c r="FD218">
        <v>0</v>
      </c>
      <c r="FE218">
        <v>0</v>
      </c>
      <c r="FF218" t="s">
        <v>880</v>
      </c>
      <c r="FG218">
        <v>322.25</v>
      </c>
      <c r="FI218">
        <v>322.25</v>
      </c>
      <c r="FJ218">
        <v>0</v>
      </c>
      <c r="FK218">
        <v>0</v>
      </c>
      <c r="FL218">
        <v>0</v>
      </c>
      <c r="FM218">
        <v>0</v>
      </c>
      <c r="FN218">
        <v>1.59</v>
      </c>
      <c r="FO218">
        <v>0.79500000000000004</v>
      </c>
      <c r="FQ218">
        <v>1.59</v>
      </c>
      <c r="FR218">
        <v>0</v>
      </c>
      <c r="FS218">
        <v>0</v>
      </c>
      <c r="FT218">
        <v>0</v>
      </c>
      <c r="FV218">
        <v>0</v>
      </c>
      <c r="FW218">
        <v>0</v>
      </c>
      <c r="FX218">
        <v>0</v>
      </c>
      <c r="FY218">
        <v>0</v>
      </c>
      <c r="GA218">
        <v>0</v>
      </c>
      <c r="GB218">
        <v>0</v>
      </c>
      <c r="GC218">
        <v>0</v>
      </c>
      <c r="GD218">
        <v>0</v>
      </c>
      <c r="GE218">
        <v>50.37</v>
      </c>
      <c r="GF218">
        <v>12.592499999999999</v>
      </c>
      <c r="GH218">
        <v>50.37</v>
      </c>
      <c r="GI218">
        <v>0</v>
      </c>
      <c r="GJ218">
        <v>0</v>
      </c>
      <c r="GL218">
        <v>0</v>
      </c>
      <c r="GM218">
        <v>0</v>
      </c>
      <c r="GN218">
        <v>0</v>
      </c>
      <c r="GP218">
        <v>0</v>
      </c>
      <c r="GQ218">
        <v>0</v>
      </c>
      <c r="GR218">
        <v>142.91249999999999</v>
      </c>
      <c r="GS218">
        <v>335.63749999999999</v>
      </c>
      <c r="GV218">
        <v>335.63749999999999</v>
      </c>
      <c r="GX218" t="s">
        <v>881</v>
      </c>
      <c r="GY218">
        <v>0</v>
      </c>
      <c r="GZ218">
        <v>0</v>
      </c>
      <c r="HA218">
        <v>0</v>
      </c>
      <c r="HB218">
        <v>0</v>
      </c>
      <c r="HC218">
        <v>0</v>
      </c>
      <c r="HD218" t="s">
        <v>877</v>
      </c>
      <c r="HE218" t="s">
        <v>877</v>
      </c>
      <c r="HF218" t="s">
        <v>877</v>
      </c>
      <c r="HG218" t="s">
        <v>877</v>
      </c>
      <c r="HI218">
        <v>0</v>
      </c>
      <c r="HJ218">
        <v>0</v>
      </c>
      <c r="HK218">
        <v>0</v>
      </c>
      <c r="HL218">
        <v>0</v>
      </c>
      <c r="HM218">
        <v>0</v>
      </c>
      <c r="HN218">
        <v>0</v>
      </c>
      <c r="HO218">
        <v>0</v>
      </c>
      <c r="HP218">
        <v>0</v>
      </c>
      <c r="HQ218">
        <v>0</v>
      </c>
      <c r="HR218">
        <v>0</v>
      </c>
      <c r="HS218">
        <v>137.88</v>
      </c>
      <c r="HU218">
        <v>137.88</v>
      </c>
      <c r="HV218">
        <v>0</v>
      </c>
      <c r="HW218">
        <v>0</v>
      </c>
      <c r="HX218" t="s">
        <v>882</v>
      </c>
      <c r="HY218">
        <v>137.88</v>
      </c>
      <c r="IA218">
        <v>137.88</v>
      </c>
      <c r="IB218">
        <v>0</v>
      </c>
      <c r="IC218">
        <v>0</v>
      </c>
      <c r="ID218">
        <v>0</v>
      </c>
      <c r="IE218">
        <v>0</v>
      </c>
      <c r="IF218">
        <v>0</v>
      </c>
      <c r="IG218">
        <v>0</v>
      </c>
      <c r="II218">
        <v>0</v>
      </c>
      <c r="IJ218">
        <v>0</v>
      </c>
      <c r="IK218">
        <v>0</v>
      </c>
      <c r="IL218">
        <v>0</v>
      </c>
      <c r="IN218">
        <v>0</v>
      </c>
      <c r="IO218">
        <v>0</v>
      </c>
      <c r="IP218">
        <v>0</v>
      </c>
      <c r="IQ218">
        <v>0</v>
      </c>
      <c r="IS218">
        <v>0</v>
      </c>
      <c r="IT218">
        <v>0</v>
      </c>
      <c r="IU218">
        <v>0</v>
      </c>
      <c r="IV218">
        <v>0</v>
      </c>
      <c r="IW218">
        <v>20.13</v>
      </c>
      <c r="IX218">
        <v>5.0324999999999998</v>
      </c>
      <c r="IZ218">
        <v>20.13</v>
      </c>
      <c r="JA218">
        <v>0</v>
      </c>
      <c r="JB218">
        <v>0</v>
      </c>
      <c r="JD218">
        <v>0</v>
      </c>
      <c r="JE218">
        <v>0</v>
      </c>
      <c r="JF218">
        <v>0</v>
      </c>
      <c r="JH218">
        <v>0</v>
      </c>
      <c r="JI218">
        <v>0</v>
      </c>
      <c r="JJ218">
        <v>142.91249999999999</v>
      </c>
      <c r="JL218" t="s">
        <v>883</v>
      </c>
      <c r="JM218">
        <v>0</v>
      </c>
      <c r="JN218">
        <v>0</v>
      </c>
      <c r="JO218">
        <v>0</v>
      </c>
      <c r="JP218">
        <v>0</v>
      </c>
      <c r="JQ218">
        <v>0</v>
      </c>
      <c r="JR218">
        <v>43954.6104003125</v>
      </c>
      <c r="JS218">
        <v>1</v>
      </c>
      <c r="JT218">
        <v>3</v>
      </c>
    </row>
    <row r="219" spans="1:280" x14ac:dyDescent="0.25">
      <c r="A219">
        <v>2138</v>
      </c>
      <c r="B219">
        <v>2138</v>
      </c>
      <c r="C219" t="s">
        <v>336</v>
      </c>
      <c r="D219" t="s">
        <v>334</v>
      </c>
      <c r="E219" t="s">
        <v>337</v>
      </c>
      <c r="G219">
        <v>2117</v>
      </c>
      <c r="H219">
        <v>8700000</v>
      </c>
      <c r="I219">
        <v>5000</v>
      </c>
      <c r="J219">
        <v>0</v>
      </c>
      <c r="K219">
        <v>25000</v>
      </c>
      <c r="L219">
        <v>300000</v>
      </c>
      <c r="M219">
        <v>0</v>
      </c>
      <c r="N219">
        <v>0</v>
      </c>
      <c r="O219">
        <v>0</v>
      </c>
      <c r="P219">
        <v>12.53</v>
      </c>
      <c r="Q219">
        <v>2625000</v>
      </c>
      <c r="R219">
        <v>3995</v>
      </c>
      <c r="S219">
        <v>3995</v>
      </c>
      <c r="T219">
        <v>3995</v>
      </c>
      <c r="U219">
        <v>0</v>
      </c>
      <c r="V219" t="s">
        <v>875</v>
      </c>
      <c r="W219">
        <v>3995</v>
      </c>
      <c r="X219">
        <v>3995</v>
      </c>
      <c r="Y219">
        <v>3995</v>
      </c>
      <c r="Z219">
        <v>0</v>
      </c>
      <c r="AA219">
        <v>519</v>
      </c>
      <c r="AB219">
        <v>439.45</v>
      </c>
      <c r="AC219">
        <v>9.1</v>
      </c>
      <c r="AD219">
        <v>140</v>
      </c>
      <c r="AE219">
        <v>70</v>
      </c>
      <c r="AF219">
        <v>140</v>
      </c>
      <c r="AG219">
        <v>140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7</v>
      </c>
      <c r="AT219">
        <v>1.75</v>
      </c>
      <c r="AU219">
        <v>374.53</v>
      </c>
      <c r="AV219">
        <v>93.632499999999993</v>
      </c>
      <c r="AW219">
        <v>374.53</v>
      </c>
      <c r="AX219">
        <v>374.53</v>
      </c>
      <c r="AY219">
        <v>0</v>
      </c>
      <c r="AZ219">
        <v>28.35</v>
      </c>
      <c r="BA219">
        <v>28.35</v>
      </c>
      <c r="BB219">
        <v>28.35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4319.2440999999999</v>
      </c>
      <c r="BI219">
        <v>4638.2825000000003</v>
      </c>
      <c r="BJ219">
        <v>4584.0965999999999</v>
      </c>
      <c r="BK219">
        <v>4638.2825000000003</v>
      </c>
      <c r="BL219">
        <v>4638.2825000000003</v>
      </c>
      <c r="BM219">
        <v>4638.2825000000003</v>
      </c>
      <c r="BN219" t="s">
        <v>876</v>
      </c>
      <c r="BO219">
        <v>-2.5370000000000002E-3</v>
      </c>
      <c r="BP219">
        <v>0</v>
      </c>
      <c r="BQ219">
        <v>657.07</v>
      </c>
      <c r="BR219">
        <v>48</v>
      </c>
      <c r="BS219">
        <v>0.7</v>
      </c>
      <c r="BT219" t="s">
        <v>877</v>
      </c>
      <c r="BU219" t="s">
        <v>877</v>
      </c>
      <c r="BV219" t="s">
        <v>877</v>
      </c>
      <c r="BW219" t="s">
        <v>877</v>
      </c>
      <c r="BX219">
        <v>2117</v>
      </c>
      <c r="BY219">
        <v>8325000</v>
      </c>
      <c r="BZ219">
        <v>5000</v>
      </c>
      <c r="CA219">
        <v>0</v>
      </c>
      <c r="CB219">
        <v>10000</v>
      </c>
      <c r="CC219">
        <v>525000</v>
      </c>
      <c r="CD219">
        <v>0</v>
      </c>
      <c r="CE219">
        <v>0</v>
      </c>
      <c r="CF219">
        <v>0</v>
      </c>
      <c r="CG219">
        <v>12.53</v>
      </c>
      <c r="CH219">
        <v>2500000</v>
      </c>
      <c r="CI219">
        <v>3688.35</v>
      </c>
      <c r="CJ219">
        <v>3946.06</v>
      </c>
      <c r="CK219">
        <v>3688.35</v>
      </c>
      <c r="CL219">
        <v>257.70999999999998</v>
      </c>
      <c r="CM219">
        <v>0</v>
      </c>
      <c r="CN219" t="s">
        <v>878</v>
      </c>
      <c r="CO219">
        <v>3688.35</v>
      </c>
      <c r="CP219">
        <v>3946.06</v>
      </c>
      <c r="CQ219">
        <v>3688.35</v>
      </c>
      <c r="CR219">
        <v>257.70999999999998</v>
      </c>
      <c r="CS219">
        <v>519</v>
      </c>
      <c r="CT219">
        <v>434.06659999999999</v>
      </c>
      <c r="CU219">
        <v>9.1</v>
      </c>
      <c r="CV219">
        <v>140.46</v>
      </c>
      <c r="CW219">
        <v>70.23</v>
      </c>
      <c r="CX219">
        <v>142.46</v>
      </c>
      <c r="CY219">
        <v>140.46</v>
      </c>
      <c r="CZ219">
        <v>2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7</v>
      </c>
      <c r="DL219">
        <v>1.75</v>
      </c>
      <c r="DM219">
        <v>349.59</v>
      </c>
      <c r="DN219">
        <v>87.397499999999994</v>
      </c>
      <c r="DO219">
        <v>374.16</v>
      </c>
      <c r="DP219">
        <v>349.59</v>
      </c>
      <c r="DQ219">
        <v>24.57</v>
      </c>
      <c r="DR219">
        <v>28.35</v>
      </c>
      <c r="DS219">
        <v>28.35</v>
      </c>
      <c r="DT219">
        <v>28.35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4305.9692999999997</v>
      </c>
      <c r="EA219">
        <v>4319.2440999999999</v>
      </c>
      <c r="EB219">
        <v>4577.7417999999998</v>
      </c>
      <c r="EC219">
        <v>4584.0965999999999</v>
      </c>
      <c r="ED219">
        <v>4319.2440999999999</v>
      </c>
      <c r="EE219">
        <v>4584.0965999999999</v>
      </c>
      <c r="EF219" t="s">
        <v>879</v>
      </c>
      <c r="EG219">
        <v>-5.2979999999999998E-3</v>
      </c>
      <c r="EH219">
        <v>0</v>
      </c>
      <c r="EI219">
        <v>630.19000000000005</v>
      </c>
      <c r="EJ219">
        <v>47</v>
      </c>
      <c r="EK219">
        <v>0.7</v>
      </c>
      <c r="EL219" t="s">
        <v>877</v>
      </c>
      <c r="EM219" t="s">
        <v>877</v>
      </c>
      <c r="EN219" t="s">
        <v>877</v>
      </c>
      <c r="EO219" t="s">
        <v>877</v>
      </c>
      <c r="EP219">
        <v>2117</v>
      </c>
      <c r="EQ219">
        <v>8010683</v>
      </c>
      <c r="ER219" s="22">
        <v>884</v>
      </c>
      <c r="ES219">
        <v>420768</v>
      </c>
      <c r="ET219">
        <v>86458</v>
      </c>
      <c r="EU219">
        <v>1074605</v>
      </c>
      <c r="EV219">
        <v>0</v>
      </c>
      <c r="EW219">
        <v>0</v>
      </c>
      <c r="EX219">
        <v>0</v>
      </c>
      <c r="EY219">
        <v>12.53</v>
      </c>
      <c r="EZ219">
        <v>2450413</v>
      </c>
      <c r="FA219">
        <v>3673.98</v>
      </c>
      <c r="FB219">
        <v>3938.63</v>
      </c>
      <c r="FC219">
        <v>3673.98</v>
      </c>
      <c r="FD219">
        <v>264.64999999999998</v>
      </c>
      <c r="FE219">
        <v>0</v>
      </c>
      <c r="FF219" t="s">
        <v>880</v>
      </c>
      <c r="FG219">
        <v>3673.98</v>
      </c>
      <c r="FH219">
        <v>3938.63</v>
      </c>
      <c r="FI219">
        <v>3673.98</v>
      </c>
      <c r="FJ219">
        <v>264.64999999999998</v>
      </c>
      <c r="FK219">
        <v>496</v>
      </c>
      <c r="FL219">
        <v>433.24930000000001</v>
      </c>
      <c r="FM219">
        <v>9.1</v>
      </c>
      <c r="FN219">
        <v>138.88999999999999</v>
      </c>
      <c r="FO219">
        <v>69.444999999999993</v>
      </c>
      <c r="FP219">
        <v>140.30000000000001</v>
      </c>
      <c r="FQ219">
        <v>138.88999999999999</v>
      </c>
      <c r="FR219">
        <v>1.41</v>
      </c>
      <c r="FS219">
        <v>0</v>
      </c>
      <c r="FT219">
        <v>0</v>
      </c>
      <c r="FU219">
        <v>0</v>
      </c>
      <c r="FV219">
        <v>0</v>
      </c>
      <c r="FW219">
        <v>0</v>
      </c>
      <c r="FX219">
        <v>0</v>
      </c>
      <c r="FY219">
        <v>0</v>
      </c>
      <c r="FZ219">
        <v>0</v>
      </c>
      <c r="GA219">
        <v>0</v>
      </c>
      <c r="GB219">
        <v>0</v>
      </c>
      <c r="GC219">
        <v>11</v>
      </c>
      <c r="GD219">
        <v>2.75</v>
      </c>
      <c r="GE219">
        <v>356.38</v>
      </c>
      <c r="GF219">
        <v>89.094999999999999</v>
      </c>
      <c r="GG219">
        <v>382.05</v>
      </c>
      <c r="GH219">
        <v>356.38</v>
      </c>
      <c r="GI219">
        <v>25.67</v>
      </c>
      <c r="GJ219">
        <v>28.35</v>
      </c>
      <c r="GK219">
        <v>28.35</v>
      </c>
      <c r="GL219">
        <v>28.35</v>
      </c>
      <c r="GM219">
        <v>0</v>
      </c>
      <c r="GN219">
        <v>0</v>
      </c>
      <c r="GO219">
        <v>0</v>
      </c>
      <c r="GP219">
        <v>0</v>
      </c>
      <c r="GQ219">
        <v>0</v>
      </c>
      <c r="GR219">
        <v>4258.0032000000001</v>
      </c>
      <c r="GS219">
        <v>4305.9692999999997</v>
      </c>
      <c r="GT219">
        <v>4519.9982</v>
      </c>
      <c r="GU219">
        <v>4577.7417999999998</v>
      </c>
      <c r="GV219">
        <v>4305.9692999999997</v>
      </c>
      <c r="GW219">
        <v>4577.7417999999998</v>
      </c>
      <c r="GX219" t="s">
        <v>881</v>
      </c>
      <c r="GY219">
        <v>-1.024E-3</v>
      </c>
      <c r="GZ219">
        <v>0</v>
      </c>
      <c r="HA219">
        <v>622.15</v>
      </c>
      <c r="HB219">
        <v>46</v>
      </c>
      <c r="HC219">
        <v>0.7</v>
      </c>
      <c r="HD219" t="s">
        <v>877</v>
      </c>
      <c r="HE219" t="s">
        <v>877</v>
      </c>
      <c r="HF219" t="s">
        <v>877</v>
      </c>
      <c r="HG219" t="s">
        <v>877</v>
      </c>
      <c r="HH219">
        <v>2117</v>
      </c>
      <c r="HI219">
        <v>7529496</v>
      </c>
      <c r="HJ219">
        <v>3407</v>
      </c>
      <c r="HK219">
        <v>388770</v>
      </c>
      <c r="HL219">
        <v>31790</v>
      </c>
      <c r="HM219">
        <v>332780</v>
      </c>
      <c r="HN219">
        <v>0</v>
      </c>
      <c r="HO219">
        <v>5426</v>
      </c>
      <c r="HP219">
        <v>0</v>
      </c>
      <c r="HQ219">
        <v>12.18</v>
      </c>
      <c r="HR219">
        <v>2219347</v>
      </c>
      <c r="HS219">
        <v>3635.5</v>
      </c>
      <c r="HT219">
        <v>3891.37</v>
      </c>
      <c r="HU219">
        <v>3635.5</v>
      </c>
      <c r="HV219">
        <v>255.87</v>
      </c>
      <c r="HW219">
        <v>0</v>
      </c>
      <c r="HX219" t="s">
        <v>882</v>
      </c>
      <c r="HY219">
        <v>3635.5</v>
      </c>
      <c r="HZ219">
        <v>3891.37</v>
      </c>
      <c r="IA219">
        <v>3635.5</v>
      </c>
      <c r="IB219">
        <v>255.87</v>
      </c>
      <c r="IC219">
        <v>471</v>
      </c>
      <c r="ID219">
        <v>428.05070000000001</v>
      </c>
      <c r="IE219">
        <v>6.4</v>
      </c>
      <c r="IF219">
        <v>153.69999999999999</v>
      </c>
      <c r="IG219">
        <v>76.849999999999994</v>
      </c>
      <c r="IH219">
        <v>154.57</v>
      </c>
      <c r="II219">
        <v>153.69999999999999</v>
      </c>
      <c r="IJ219">
        <v>0.87</v>
      </c>
      <c r="IK219">
        <v>0</v>
      </c>
      <c r="IL219">
        <v>0</v>
      </c>
      <c r="IM219">
        <v>0</v>
      </c>
      <c r="IN219">
        <v>0</v>
      </c>
      <c r="IO219">
        <v>0</v>
      </c>
      <c r="IP219">
        <v>0</v>
      </c>
      <c r="IQ219">
        <v>0</v>
      </c>
      <c r="IR219">
        <v>0</v>
      </c>
      <c r="IS219">
        <v>0</v>
      </c>
      <c r="IT219">
        <v>0</v>
      </c>
      <c r="IU219">
        <v>9</v>
      </c>
      <c r="IV219">
        <v>2.25</v>
      </c>
      <c r="IW219">
        <v>323.45</v>
      </c>
      <c r="IX219">
        <v>80.862499999999997</v>
      </c>
      <c r="IY219">
        <v>346.21</v>
      </c>
      <c r="IZ219">
        <v>323.45</v>
      </c>
      <c r="JA219">
        <v>22.76</v>
      </c>
      <c r="JB219">
        <v>28.09</v>
      </c>
      <c r="JC219">
        <v>28.09</v>
      </c>
      <c r="JD219">
        <v>28.09</v>
      </c>
      <c r="JE219">
        <v>0</v>
      </c>
      <c r="JF219">
        <v>0</v>
      </c>
      <c r="JG219">
        <v>0</v>
      </c>
      <c r="JH219">
        <v>0</v>
      </c>
      <c r="JI219">
        <v>0</v>
      </c>
      <c r="JJ219">
        <v>4258.0032000000001</v>
      </c>
      <c r="JK219">
        <v>4519.9982</v>
      </c>
      <c r="JL219" t="s">
        <v>883</v>
      </c>
      <c r="JM219">
        <v>-9.59E-4</v>
      </c>
      <c r="JN219">
        <v>0</v>
      </c>
      <c r="JO219">
        <v>570.33000000000004</v>
      </c>
      <c r="JP219">
        <v>44</v>
      </c>
      <c r="JQ219">
        <v>0.7</v>
      </c>
      <c r="JR219">
        <v>43954.6104003125</v>
      </c>
      <c r="JS219">
        <v>1</v>
      </c>
      <c r="JT219">
        <v>2</v>
      </c>
    </row>
    <row r="220" spans="1:280" x14ac:dyDescent="0.25">
      <c r="A220">
        <v>784</v>
      </c>
      <c r="B220">
        <v>2138</v>
      </c>
      <c r="D220" t="s">
        <v>334</v>
      </c>
      <c r="E220" t="s">
        <v>337</v>
      </c>
      <c r="F220" t="s">
        <v>968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T220">
        <v>0</v>
      </c>
      <c r="U220">
        <v>0</v>
      </c>
      <c r="V220" t="s">
        <v>875</v>
      </c>
      <c r="W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G220">
        <v>0</v>
      </c>
      <c r="AH220">
        <v>0</v>
      </c>
      <c r="AI220">
        <v>0</v>
      </c>
      <c r="AJ220">
        <v>0</v>
      </c>
      <c r="AL220">
        <v>0</v>
      </c>
      <c r="AM220">
        <v>0</v>
      </c>
      <c r="AN220">
        <v>0</v>
      </c>
      <c r="AO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X220">
        <v>0</v>
      </c>
      <c r="AY220">
        <v>0</v>
      </c>
      <c r="AZ220">
        <v>0</v>
      </c>
      <c r="BB220">
        <v>0</v>
      </c>
      <c r="BC220">
        <v>0</v>
      </c>
      <c r="BD220">
        <v>0</v>
      </c>
      <c r="BF220">
        <v>0</v>
      </c>
      <c r="BG220">
        <v>0</v>
      </c>
      <c r="BH220">
        <v>137.03</v>
      </c>
      <c r="BI220">
        <v>0</v>
      </c>
      <c r="BL220">
        <v>137.03</v>
      </c>
      <c r="BN220" t="s">
        <v>876</v>
      </c>
      <c r="BO220">
        <v>0</v>
      </c>
      <c r="BP220">
        <v>0</v>
      </c>
      <c r="BQ220">
        <v>0</v>
      </c>
      <c r="BR220">
        <v>0</v>
      </c>
      <c r="BS220">
        <v>0</v>
      </c>
      <c r="BT220" t="s">
        <v>877</v>
      </c>
      <c r="BU220" t="s">
        <v>877</v>
      </c>
      <c r="BV220" t="s">
        <v>877</v>
      </c>
      <c r="BW220" t="s">
        <v>877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133.84</v>
      </c>
      <c r="CK220">
        <v>133.84</v>
      </c>
      <c r="CL220">
        <v>0</v>
      </c>
      <c r="CM220">
        <v>0</v>
      </c>
      <c r="CN220" t="s">
        <v>878</v>
      </c>
      <c r="CO220">
        <v>133.84</v>
      </c>
      <c r="CQ220">
        <v>133.84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Y220">
        <v>0</v>
      </c>
      <c r="CZ220">
        <v>0</v>
      </c>
      <c r="DA220">
        <v>0</v>
      </c>
      <c r="DB220">
        <v>0</v>
      </c>
      <c r="DD220">
        <v>0</v>
      </c>
      <c r="DE220">
        <v>0</v>
      </c>
      <c r="DF220">
        <v>0</v>
      </c>
      <c r="DG220">
        <v>0</v>
      </c>
      <c r="DI220">
        <v>0</v>
      </c>
      <c r="DJ220">
        <v>0</v>
      </c>
      <c r="DK220">
        <v>0</v>
      </c>
      <c r="DL220">
        <v>0</v>
      </c>
      <c r="DM220">
        <v>12.76</v>
      </c>
      <c r="DN220">
        <v>3.19</v>
      </c>
      <c r="DP220">
        <v>12.76</v>
      </c>
      <c r="DQ220">
        <v>0</v>
      </c>
      <c r="DR220">
        <v>0</v>
      </c>
      <c r="DT220">
        <v>0</v>
      </c>
      <c r="DU220">
        <v>0</v>
      </c>
      <c r="DV220">
        <v>0</v>
      </c>
      <c r="DX220">
        <v>0</v>
      </c>
      <c r="DY220">
        <v>0</v>
      </c>
      <c r="DZ220">
        <v>139.95249999999999</v>
      </c>
      <c r="EA220">
        <v>137.03</v>
      </c>
      <c r="ED220">
        <v>139.95249999999999</v>
      </c>
      <c r="EF220" t="s">
        <v>879</v>
      </c>
      <c r="EG220">
        <v>-5.2979999999999998E-3</v>
      </c>
      <c r="EH220">
        <v>0</v>
      </c>
      <c r="EI220">
        <v>0</v>
      </c>
      <c r="EJ220">
        <v>0</v>
      </c>
      <c r="EK220">
        <v>0</v>
      </c>
      <c r="EL220" t="s">
        <v>877</v>
      </c>
      <c r="EM220" t="s">
        <v>877</v>
      </c>
      <c r="EN220" t="s">
        <v>877</v>
      </c>
      <c r="EO220" t="s">
        <v>877</v>
      </c>
      <c r="EQ220">
        <v>0</v>
      </c>
      <c r="ER220" s="22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136.59</v>
      </c>
      <c r="FC220">
        <v>136.59</v>
      </c>
      <c r="FD220">
        <v>0</v>
      </c>
      <c r="FE220">
        <v>0</v>
      </c>
      <c r="FF220" t="s">
        <v>880</v>
      </c>
      <c r="FG220">
        <v>136.59</v>
      </c>
      <c r="FI220">
        <v>136.59</v>
      </c>
      <c r="FJ220">
        <v>0</v>
      </c>
      <c r="FK220">
        <v>0</v>
      </c>
      <c r="FL220">
        <v>0</v>
      </c>
      <c r="FM220">
        <v>0</v>
      </c>
      <c r="FN220">
        <v>0.1</v>
      </c>
      <c r="FO220">
        <v>0.05</v>
      </c>
      <c r="FQ220">
        <v>0.1</v>
      </c>
      <c r="FR220">
        <v>0</v>
      </c>
      <c r="FS220">
        <v>0</v>
      </c>
      <c r="FT220">
        <v>0</v>
      </c>
      <c r="FV220">
        <v>0</v>
      </c>
      <c r="FW220">
        <v>0</v>
      </c>
      <c r="FX220">
        <v>0</v>
      </c>
      <c r="FY220">
        <v>0</v>
      </c>
      <c r="GA220">
        <v>0</v>
      </c>
      <c r="GB220">
        <v>0</v>
      </c>
      <c r="GC220">
        <v>0</v>
      </c>
      <c r="GD220">
        <v>0</v>
      </c>
      <c r="GE220">
        <v>13.25</v>
      </c>
      <c r="GF220">
        <v>3.3125</v>
      </c>
      <c r="GH220">
        <v>13.25</v>
      </c>
      <c r="GI220">
        <v>0</v>
      </c>
      <c r="GJ220">
        <v>0</v>
      </c>
      <c r="GL220">
        <v>0</v>
      </c>
      <c r="GM220">
        <v>0</v>
      </c>
      <c r="GN220">
        <v>0</v>
      </c>
      <c r="GP220">
        <v>0</v>
      </c>
      <c r="GQ220">
        <v>0</v>
      </c>
      <c r="GR220">
        <v>139.52500000000001</v>
      </c>
      <c r="GS220">
        <v>139.95249999999999</v>
      </c>
      <c r="GV220">
        <v>139.95249999999999</v>
      </c>
      <c r="GX220" t="s">
        <v>881</v>
      </c>
      <c r="GY220">
        <v>0</v>
      </c>
      <c r="GZ220">
        <v>0</v>
      </c>
      <c r="HA220">
        <v>0</v>
      </c>
      <c r="HB220">
        <v>0</v>
      </c>
      <c r="HC220">
        <v>0</v>
      </c>
      <c r="HD220" t="s">
        <v>877</v>
      </c>
      <c r="HE220" t="s">
        <v>877</v>
      </c>
      <c r="HF220" t="s">
        <v>877</v>
      </c>
      <c r="HG220" t="s">
        <v>877</v>
      </c>
      <c r="HI220">
        <v>0</v>
      </c>
      <c r="HJ220">
        <v>0</v>
      </c>
      <c r="HK220">
        <v>0</v>
      </c>
      <c r="HL220">
        <v>0</v>
      </c>
      <c r="HM220">
        <v>0</v>
      </c>
      <c r="HN220">
        <v>0</v>
      </c>
      <c r="HO220">
        <v>0</v>
      </c>
      <c r="HP220">
        <v>0</v>
      </c>
      <c r="HQ220">
        <v>0</v>
      </c>
      <c r="HR220">
        <v>0</v>
      </c>
      <c r="HS220">
        <v>136.49</v>
      </c>
      <c r="HU220">
        <v>136.49</v>
      </c>
      <c r="HV220">
        <v>0</v>
      </c>
      <c r="HW220">
        <v>0</v>
      </c>
      <c r="HX220" t="s">
        <v>882</v>
      </c>
      <c r="HY220">
        <v>136.49</v>
      </c>
      <c r="IA220">
        <v>136.49</v>
      </c>
      <c r="IB220">
        <v>0</v>
      </c>
      <c r="IC220">
        <v>0</v>
      </c>
      <c r="ID220">
        <v>0</v>
      </c>
      <c r="IE220">
        <v>0</v>
      </c>
      <c r="IF220">
        <v>0</v>
      </c>
      <c r="IG220">
        <v>0</v>
      </c>
      <c r="II220">
        <v>0</v>
      </c>
      <c r="IJ220">
        <v>0</v>
      </c>
      <c r="IK220">
        <v>0</v>
      </c>
      <c r="IL220">
        <v>0</v>
      </c>
      <c r="IN220">
        <v>0</v>
      </c>
      <c r="IO220">
        <v>0</v>
      </c>
      <c r="IP220">
        <v>0</v>
      </c>
      <c r="IQ220">
        <v>0</v>
      </c>
      <c r="IS220">
        <v>0</v>
      </c>
      <c r="IT220">
        <v>0</v>
      </c>
      <c r="IU220">
        <v>0</v>
      </c>
      <c r="IV220">
        <v>0</v>
      </c>
      <c r="IW220">
        <v>12.14</v>
      </c>
      <c r="IX220">
        <v>3.0350000000000001</v>
      </c>
      <c r="IZ220">
        <v>12.14</v>
      </c>
      <c r="JA220">
        <v>0</v>
      </c>
      <c r="JB220">
        <v>0</v>
      </c>
      <c r="JD220">
        <v>0</v>
      </c>
      <c r="JE220">
        <v>0</v>
      </c>
      <c r="JF220">
        <v>0</v>
      </c>
      <c r="JH220">
        <v>0</v>
      </c>
      <c r="JI220">
        <v>0</v>
      </c>
      <c r="JJ220">
        <v>139.52500000000001</v>
      </c>
      <c r="JL220" t="s">
        <v>883</v>
      </c>
      <c r="JM220">
        <v>0</v>
      </c>
      <c r="JN220">
        <v>0</v>
      </c>
      <c r="JO220">
        <v>0</v>
      </c>
      <c r="JP220">
        <v>0</v>
      </c>
      <c r="JQ220">
        <v>0</v>
      </c>
      <c r="JR220">
        <v>43954.6104003125</v>
      </c>
      <c r="JS220">
        <v>1</v>
      </c>
      <c r="JT220">
        <v>3</v>
      </c>
    </row>
    <row r="221" spans="1:280" x14ac:dyDescent="0.25">
      <c r="A221">
        <v>4746</v>
      </c>
      <c r="B221">
        <v>2138</v>
      </c>
      <c r="D221" t="s">
        <v>334</v>
      </c>
      <c r="E221" t="s">
        <v>337</v>
      </c>
      <c r="F221" t="s">
        <v>969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T221">
        <v>0</v>
      </c>
      <c r="U221">
        <v>0</v>
      </c>
      <c r="V221" t="s">
        <v>875</v>
      </c>
      <c r="W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G221">
        <v>0</v>
      </c>
      <c r="AH221">
        <v>0</v>
      </c>
      <c r="AI221">
        <v>0</v>
      </c>
      <c r="AJ221">
        <v>0</v>
      </c>
      <c r="AL221">
        <v>0</v>
      </c>
      <c r="AM221">
        <v>0</v>
      </c>
      <c r="AN221">
        <v>0</v>
      </c>
      <c r="AO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X221">
        <v>0</v>
      </c>
      <c r="AY221">
        <v>0</v>
      </c>
      <c r="AZ221">
        <v>0</v>
      </c>
      <c r="BB221">
        <v>0</v>
      </c>
      <c r="BC221">
        <v>0</v>
      </c>
      <c r="BD221">
        <v>0</v>
      </c>
      <c r="BF221">
        <v>0</v>
      </c>
      <c r="BG221">
        <v>0</v>
      </c>
      <c r="BH221">
        <v>127.82250000000001</v>
      </c>
      <c r="BI221">
        <v>0</v>
      </c>
      <c r="BL221">
        <v>127.82250000000001</v>
      </c>
      <c r="BN221" t="s">
        <v>876</v>
      </c>
      <c r="BO221">
        <v>0</v>
      </c>
      <c r="BP221">
        <v>0</v>
      </c>
      <c r="BQ221">
        <v>0</v>
      </c>
      <c r="BR221">
        <v>0</v>
      </c>
      <c r="BS221">
        <v>0</v>
      </c>
      <c r="BT221" t="s">
        <v>877</v>
      </c>
      <c r="BU221" t="s">
        <v>877</v>
      </c>
      <c r="BV221" t="s">
        <v>877</v>
      </c>
      <c r="BW221" t="s">
        <v>877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123.87</v>
      </c>
      <c r="CK221">
        <v>123.87</v>
      </c>
      <c r="CL221">
        <v>0</v>
      </c>
      <c r="CM221">
        <v>0</v>
      </c>
      <c r="CN221" t="s">
        <v>878</v>
      </c>
      <c r="CO221">
        <v>123.87</v>
      </c>
      <c r="CQ221">
        <v>123.87</v>
      </c>
      <c r="CR221">
        <v>0</v>
      </c>
      <c r="CS221">
        <v>0</v>
      </c>
      <c r="CT221">
        <v>0</v>
      </c>
      <c r="CU221">
        <v>0</v>
      </c>
      <c r="CV221">
        <v>2</v>
      </c>
      <c r="CW221">
        <v>1</v>
      </c>
      <c r="CY221">
        <v>2</v>
      </c>
      <c r="CZ221">
        <v>0</v>
      </c>
      <c r="DA221">
        <v>0</v>
      </c>
      <c r="DB221">
        <v>0</v>
      </c>
      <c r="DD221">
        <v>0</v>
      </c>
      <c r="DE221">
        <v>0</v>
      </c>
      <c r="DF221">
        <v>0</v>
      </c>
      <c r="DG221">
        <v>0</v>
      </c>
      <c r="DI221">
        <v>0</v>
      </c>
      <c r="DJ221">
        <v>0</v>
      </c>
      <c r="DK221">
        <v>0</v>
      </c>
      <c r="DL221">
        <v>0</v>
      </c>
      <c r="DM221">
        <v>11.81</v>
      </c>
      <c r="DN221">
        <v>2.9525000000000001</v>
      </c>
      <c r="DP221">
        <v>11.81</v>
      </c>
      <c r="DQ221">
        <v>0</v>
      </c>
      <c r="DR221">
        <v>0</v>
      </c>
      <c r="DT221">
        <v>0</v>
      </c>
      <c r="DU221">
        <v>0</v>
      </c>
      <c r="DV221">
        <v>0</v>
      </c>
      <c r="DX221">
        <v>0</v>
      </c>
      <c r="DY221">
        <v>0</v>
      </c>
      <c r="DZ221">
        <v>131.82</v>
      </c>
      <c r="EA221">
        <v>127.82250000000001</v>
      </c>
      <c r="ED221">
        <v>131.82</v>
      </c>
      <c r="EF221" t="s">
        <v>879</v>
      </c>
      <c r="EG221">
        <v>-5.2979999999999998E-3</v>
      </c>
      <c r="EH221">
        <v>0</v>
      </c>
      <c r="EI221">
        <v>0</v>
      </c>
      <c r="EJ221">
        <v>0</v>
      </c>
      <c r="EK221">
        <v>0</v>
      </c>
      <c r="EL221" t="s">
        <v>877</v>
      </c>
      <c r="EM221" t="s">
        <v>877</v>
      </c>
      <c r="EN221" t="s">
        <v>877</v>
      </c>
      <c r="EO221" t="s">
        <v>877</v>
      </c>
      <c r="EQ221">
        <v>0</v>
      </c>
      <c r="ER221" s="22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128.06</v>
      </c>
      <c r="FC221">
        <v>128.06</v>
      </c>
      <c r="FD221">
        <v>0</v>
      </c>
      <c r="FE221">
        <v>0</v>
      </c>
      <c r="FF221" t="s">
        <v>880</v>
      </c>
      <c r="FG221">
        <v>128.06</v>
      </c>
      <c r="FI221">
        <v>128.06</v>
      </c>
      <c r="FJ221">
        <v>0</v>
      </c>
      <c r="FK221">
        <v>0</v>
      </c>
      <c r="FL221">
        <v>0</v>
      </c>
      <c r="FM221">
        <v>0</v>
      </c>
      <c r="FN221">
        <v>1.31</v>
      </c>
      <c r="FO221">
        <v>0.65500000000000003</v>
      </c>
      <c r="FQ221">
        <v>1.31</v>
      </c>
      <c r="FR221">
        <v>0</v>
      </c>
      <c r="FS221">
        <v>0</v>
      </c>
      <c r="FT221">
        <v>0</v>
      </c>
      <c r="FV221">
        <v>0</v>
      </c>
      <c r="FW221">
        <v>0</v>
      </c>
      <c r="FX221">
        <v>0</v>
      </c>
      <c r="FY221">
        <v>0</v>
      </c>
      <c r="GA221">
        <v>0</v>
      </c>
      <c r="GB221">
        <v>0</v>
      </c>
      <c r="GC221">
        <v>0</v>
      </c>
      <c r="GD221">
        <v>0</v>
      </c>
      <c r="GE221">
        <v>12.42</v>
      </c>
      <c r="GF221">
        <v>3.105</v>
      </c>
      <c r="GH221">
        <v>12.42</v>
      </c>
      <c r="GI221">
        <v>0</v>
      </c>
      <c r="GJ221">
        <v>0</v>
      </c>
      <c r="GL221">
        <v>0</v>
      </c>
      <c r="GM221">
        <v>0</v>
      </c>
      <c r="GN221">
        <v>0</v>
      </c>
      <c r="GP221">
        <v>0</v>
      </c>
      <c r="GQ221">
        <v>0</v>
      </c>
      <c r="GR221">
        <v>122.47</v>
      </c>
      <c r="GS221">
        <v>131.82</v>
      </c>
      <c r="GV221">
        <v>131.82</v>
      </c>
      <c r="GX221" t="s">
        <v>881</v>
      </c>
      <c r="GY221">
        <v>0</v>
      </c>
      <c r="GZ221">
        <v>0</v>
      </c>
      <c r="HA221">
        <v>0</v>
      </c>
      <c r="HB221">
        <v>0</v>
      </c>
      <c r="HC221">
        <v>0</v>
      </c>
      <c r="HD221" t="s">
        <v>877</v>
      </c>
      <c r="HE221" t="s">
        <v>877</v>
      </c>
      <c r="HF221" t="s">
        <v>877</v>
      </c>
      <c r="HG221" t="s">
        <v>877</v>
      </c>
      <c r="HI221">
        <v>0</v>
      </c>
      <c r="HJ221">
        <v>0</v>
      </c>
      <c r="HK221">
        <v>0</v>
      </c>
      <c r="HL221">
        <v>0</v>
      </c>
      <c r="HM221">
        <v>0</v>
      </c>
      <c r="HN221">
        <v>0</v>
      </c>
      <c r="HO221">
        <v>0</v>
      </c>
      <c r="HP221">
        <v>0</v>
      </c>
      <c r="HQ221">
        <v>0</v>
      </c>
      <c r="HR221">
        <v>0</v>
      </c>
      <c r="HS221">
        <v>119.38</v>
      </c>
      <c r="HU221">
        <v>119.38</v>
      </c>
      <c r="HV221">
        <v>0</v>
      </c>
      <c r="HW221">
        <v>0</v>
      </c>
      <c r="HX221" t="s">
        <v>882</v>
      </c>
      <c r="HY221">
        <v>119.38</v>
      </c>
      <c r="IA221">
        <v>119.38</v>
      </c>
      <c r="IB221">
        <v>0</v>
      </c>
      <c r="IC221">
        <v>0</v>
      </c>
      <c r="ID221">
        <v>0</v>
      </c>
      <c r="IE221">
        <v>0</v>
      </c>
      <c r="IF221">
        <v>0.87</v>
      </c>
      <c r="IG221">
        <v>0.435</v>
      </c>
      <c r="II221">
        <v>0.87</v>
      </c>
      <c r="IJ221">
        <v>0</v>
      </c>
      <c r="IK221">
        <v>0</v>
      </c>
      <c r="IL221">
        <v>0</v>
      </c>
      <c r="IN221">
        <v>0</v>
      </c>
      <c r="IO221">
        <v>0</v>
      </c>
      <c r="IP221">
        <v>0</v>
      </c>
      <c r="IQ221">
        <v>0</v>
      </c>
      <c r="IS221">
        <v>0</v>
      </c>
      <c r="IT221">
        <v>0</v>
      </c>
      <c r="IU221">
        <v>0</v>
      </c>
      <c r="IV221">
        <v>0</v>
      </c>
      <c r="IW221">
        <v>10.62</v>
      </c>
      <c r="IX221">
        <v>2.6549999999999998</v>
      </c>
      <c r="IZ221">
        <v>10.62</v>
      </c>
      <c r="JA221">
        <v>0</v>
      </c>
      <c r="JB221">
        <v>0</v>
      </c>
      <c r="JD221">
        <v>0</v>
      </c>
      <c r="JE221">
        <v>0</v>
      </c>
      <c r="JF221">
        <v>0</v>
      </c>
      <c r="JH221">
        <v>0</v>
      </c>
      <c r="JI221">
        <v>0</v>
      </c>
      <c r="JJ221">
        <v>122.47</v>
      </c>
      <c r="JL221" t="s">
        <v>883</v>
      </c>
      <c r="JM221">
        <v>0</v>
      </c>
      <c r="JN221">
        <v>0</v>
      </c>
      <c r="JO221">
        <v>0</v>
      </c>
      <c r="JP221">
        <v>0</v>
      </c>
      <c r="JQ221">
        <v>0</v>
      </c>
      <c r="JR221">
        <v>43954.6104003125</v>
      </c>
      <c r="JS221">
        <v>1</v>
      </c>
      <c r="JT221">
        <v>3</v>
      </c>
    </row>
    <row r="222" spans="1:280" x14ac:dyDescent="0.25">
      <c r="A222">
        <v>2139</v>
      </c>
      <c r="B222">
        <v>2139</v>
      </c>
      <c r="C222" t="s">
        <v>338</v>
      </c>
      <c r="D222" t="s">
        <v>334</v>
      </c>
      <c r="E222" t="s">
        <v>339</v>
      </c>
      <c r="G222">
        <v>2117</v>
      </c>
      <c r="H222">
        <v>5836720</v>
      </c>
      <c r="I222">
        <v>0</v>
      </c>
      <c r="J222">
        <v>0</v>
      </c>
      <c r="K222">
        <v>55755</v>
      </c>
      <c r="L222">
        <v>0</v>
      </c>
      <c r="M222">
        <v>0</v>
      </c>
      <c r="N222">
        <v>0</v>
      </c>
      <c r="O222">
        <v>0</v>
      </c>
      <c r="P222">
        <v>11.56</v>
      </c>
      <c r="Q222">
        <v>1512072</v>
      </c>
      <c r="R222">
        <v>2517</v>
      </c>
      <c r="S222">
        <v>2517</v>
      </c>
      <c r="T222">
        <v>2517</v>
      </c>
      <c r="U222">
        <v>0</v>
      </c>
      <c r="V222" t="s">
        <v>875</v>
      </c>
      <c r="W222">
        <v>2517</v>
      </c>
      <c r="X222">
        <v>2517</v>
      </c>
      <c r="Y222">
        <v>2517</v>
      </c>
      <c r="Z222">
        <v>0</v>
      </c>
      <c r="AA222">
        <v>360</v>
      </c>
      <c r="AB222">
        <v>276.87</v>
      </c>
      <c r="AC222">
        <v>33.5</v>
      </c>
      <c r="AD222">
        <v>75</v>
      </c>
      <c r="AE222">
        <v>37.5</v>
      </c>
      <c r="AF222">
        <v>75</v>
      </c>
      <c r="AG222">
        <v>75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10</v>
      </c>
      <c r="AT222">
        <v>2.5</v>
      </c>
      <c r="AU222">
        <v>454.43</v>
      </c>
      <c r="AV222">
        <v>113.6075</v>
      </c>
      <c r="AW222">
        <v>454.43</v>
      </c>
      <c r="AX222">
        <v>454.43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2963.5844000000002</v>
      </c>
      <c r="BI222">
        <v>2981.9775</v>
      </c>
      <c r="BJ222">
        <v>2963.5844000000002</v>
      </c>
      <c r="BK222">
        <v>2981.9775</v>
      </c>
      <c r="BL222">
        <v>2981.9775</v>
      </c>
      <c r="BM222">
        <v>2981.9775</v>
      </c>
      <c r="BN222" t="s">
        <v>876</v>
      </c>
      <c r="BO222">
        <v>-1.7819999999999999E-3</v>
      </c>
      <c r="BP222">
        <v>0</v>
      </c>
      <c r="BQ222">
        <v>600.74</v>
      </c>
      <c r="BR222">
        <v>40</v>
      </c>
      <c r="BS222">
        <v>0.7</v>
      </c>
      <c r="BT222" t="s">
        <v>877</v>
      </c>
      <c r="BU222" t="s">
        <v>877</v>
      </c>
      <c r="BV222" t="s">
        <v>877</v>
      </c>
      <c r="BW222" t="s">
        <v>877</v>
      </c>
      <c r="BX222">
        <v>2117</v>
      </c>
      <c r="BY222">
        <v>5558761</v>
      </c>
      <c r="BZ222">
        <v>0</v>
      </c>
      <c r="CA222">
        <v>0</v>
      </c>
      <c r="CB222">
        <v>55745</v>
      </c>
      <c r="CC222">
        <v>0</v>
      </c>
      <c r="CD222">
        <v>0</v>
      </c>
      <c r="CE222">
        <v>0</v>
      </c>
      <c r="CF222">
        <v>0</v>
      </c>
      <c r="CG222">
        <v>11.56</v>
      </c>
      <c r="CH222">
        <v>1453915</v>
      </c>
      <c r="CI222">
        <v>2499.29</v>
      </c>
      <c r="CJ222">
        <v>2499.29</v>
      </c>
      <c r="CK222">
        <v>2499.29</v>
      </c>
      <c r="CL222">
        <v>0</v>
      </c>
      <c r="CM222">
        <v>0</v>
      </c>
      <c r="CN222" t="s">
        <v>878</v>
      </c>
      <c r="CO222">
        <v>2499.29</v>
      </c>
      <c r="CP222">
        <v>2499.29</v>
      </c>
      <c r="CQ222">
        <v>2499.29</v>
      </c>
      <c r="CR222">
        <v>0</v>
      </c>
      <c r="CS222">
        <v>370</v>
      </c>
      <c r="CT222">
        <v>274.92189999999999</v>
      </c>
      <c r="CU222">
        <v>33.5</v>
      </c>
      <c r="CV222">
        <v>81.13</v>
      </c>
      <c r="CW222">
        <v>40.564999999999998</v>
      </c>
      <c r="CX222">
        <v>81.13</v>
      </c>
      <c r="CY222">
        <v>81.13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10</v>
      </c>
      <c r="DL222">
        <v>2.5</v>
      </c>
      <c r="DM222">
        <v>451.23</v>
      </c>
      <c r="DN222">
        <v>112.8075</v>
      </c>
      <c r="DO222">
        <v>451.23</v>
      </c>
      <c r="DP222">
        <v>451.23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2784.6223</v>
      </c>
      <c r="EA222">
        <v>2963.5844000000002</v>
      </c>
      <c r="EB222">
        <v>2784.6223</v>
      </c>
      <c r="EC222">
        <v>2963.5844000000002</v>
      </c>
      <c r="ED222">
        <v>2963.5844000000002</v>
      </c>
      <c r="EE222">
        <v>2963.5844000000002</v>
      </c>
      <c r="EF222" t="s">
        <v>879</v>
      </c>
      <c r="EG222">
        <v>-4.0359999999999997E-3</v>
      </c>
      <c r="EH222">
        <v>0</v>
      </c>
      <c r="EI222">
        <v>579.38</v>
      </c>
      <c r="EJ222">
        <v>41</v>
      </c>
      <c r="EK222">
        <v>0.7</v>
      </c>
      <c r="EL222" t="s">
        <v>877</v>
      </c>
      <c r="EM222" t="s">
        <v>877</v>
      </c>
      <c r="EN222" t="s">
        <v>877</v>
      </c>
      <c r="EO222" t="s">
        <v>877</v>
      </c>
      <c r="EP222">
        <v>2117</v>
      </c>
      <c r="EQ222">
        <v>5408183</v>
      </c>
      <c r="ER222" s="22">
        <v>0</v>
      </c>
      <c r="ES222">
        <v>242300</v>
      </c>
      <c r="ET222">
        <v>55645</v>
      </c>
      <c r="EU222">
        <v>0</v>
      </c>
      <c r="EV222">
        <v>0</v>
      </c>
      <c r="EW222">
        <v>0</v>
      </c>
      <c r="EX222">
        <v>0</v>
      </c>
      <c r="EY222">
        <v>11.56</v>
      </c>
      <c r="EZ222">
        <v>1715096</v>
      </c>
      <c r="FA222">
        <v>2348.1799999999998</v>
      </c>
      <c r="FB222">
        <v>2348.1799999999998</v>
      </c>
      <c r="FC222">
        <v>2348.1799999999998</v>
      </c>
      <c r="FD222">
        <v>0</v>
      </c>
      <c r="FE222">
        <v>0</v>
      </c>
      <c r="FF222" t="s">
        <v>880</v>
      </c>
      <c r="FG222">
        <v>2348.1799999999998</v>
      </c>
      <c r="FH222">
        <v>2348.1799999999998</v>
      </c>
      <c r="FI222">
        <v>2348.1799999999998</v>
      </c>
      <c r="FJ222">
        <v>0</v>
      </c>
      <c r="FK222">
        <v>342</v>
      </c>
      <c r="FL222">
        <v>258.2998</v>
      </c>
      <c r="FM222">
        <v>33.5</v>
      </c>
      <c r="FN222">
        <v>63.42</v>
      </c>
      <c r="FO222">
        <v>31.71</v>
      </c>
      <c r="FP222">
        <v>63.42</v>
      </c>
      <c r="FQ222">
        <v>63.42</v>
      </c>
      <c r="FR222">
        <v>0</v>
      </c>
      <c r="FS222">
        <v>0</v>
      </c>
      <c r="FT222">
        <v>0</v>
      </c>
      <c r="FU222">
        <v>0</v>
      </c>
      <c r="FV222">
        <v>0</v>
      </c>
      <c r="FW222">
        <v>0</v>
      </c>
      <c r="FX222">
        <v>0</v>
      </c>
      <c r="FY222">
        <v>0</v>
      </c>
      <c r="FZ222">
        <v>0</v>
      </c>
      <c r="GA222">
        <v>0</v>
      </c>
      <c r="GB222">
        <v>0</v>
      </c>
      <c r="GC222">
        <v>9</v>
      </c>
      <c r="GD222">
        <v>2.25</v>
      </c>
      <c r="GE222">
        <v>442.73</v>
      </c>
      <c r="GF222">
        <v>110.6825</v>
      </c>
      <c r="GG222">
        <v>442.73</v>
      </c>
      <c r="GH222">
        <v>442.73</v>
      </c>
      <c r="GI222">
        <v>0</v>
      </c>
      <c r="GJ222">
        <v>0</v>
      </c>
      <c r="GK222">
        <v>0</v>
      </c>
      <c r="GL222">
        <v>0</v>
      </c>
      <c r="GM222">
        <v>0</v>
      </c>
      <c r="GN222">
        <v>0</v>
      </c>
      <c r="GO222">
        <v>0</v>
      </c>
      <c r="GP222">
        <v>0</v>
      </c>
      <c r="GQ222">
        <v>0</v>
      </c>
      <c r="GR222">
        <v>2692.3182000000002</v>
      </c>
      <c r="GS222">
        <v>2784.6223</v>
      </c>
      <c r="GT222">
        <v>2692.3182000000002</v>
      </c>
      <c r="GU222">
        <v>2784.6223</v>
      </c>
      <c r="GV222">
        <v>2784.6223</v>
      </c>
      <c r="GW222">
        <v>2784.6223</v>
      </c>
      <c r="GX222" t="s">
        <v>881</v>
      </c>
      <c r="GY222">
        <v>-6.8430000000000001E-3</v>
      </c>
      <c r="GZ222">
        <v>0</v>
      </c>
      <c r="HA222">
        <v>730.39</v>
      </c>
      <c r="HB222">
        <v>59</v>
      </c>
      <c r="HC222">
        <v>0.7</v>
      </c>
      <c r="HD222" t="s">
        <v>877</v>
      </c>
      <c r="HE222" t="s">
        <v>877</v>
      </c>
      <c r="HF222" t="s">
        <v>877</v>
      </c>
      <c r="HG222" t="s">
        <v>877</v>
      </c>
      <c r="HH222">
        <v>2117</v>
      </c>
      <c r="HI222">
        <v>5037143</v>
      </c>
      <c r="HJ222">
        <v>0</v>
      </c>
      <c r="HK222">
        <v>257037</v>
      </c>
      <c r="HL222">
        <v>18037</v>
      </c>
      <c r="HM222">
        <v>0</v>
      </c>
      <c r="HN222">
        <v>0</v>
      </c>
      <c r="HO222">
        <v>0</v>
      </c>
      <c r="HP222">
        <v>0</v>
      </c>
      <c r="HQ222">
        <v>11.93</v>
      </c>
      <c r="HR222">
        <v>1614967</v>
      </c>
      <c r="HS222">
        <v>2302.87</v>
      </c>
      <c r="HT222">
        <v>2302.87</v>
      </c>
      <c r="HU222">
        <v>2302.87</v>
      </c>
      <c r="HV222">
        <v>0</v>
      </c>
      <c r="HW222">
        <v>0</v>
      </c>
      <c r="HX222" t="s">
        <v>882</v>
      </c>
      <c r="HY222">
        <v>2302.87</v>
      </c>
      <c r="HZ222">
        <v>2302.87</v>
      </c>
      <c r="IA222">
        <v>2302.87</v>
      </c>
      <c r="IB222">
        <v>0</v>
      </c>
      <c r="IC222">
        <v>311</v>
      </c>
      <c r="ID222">
        <v>253.31569999999999</v>
      </c>
      <c r="IE222">
        <v>18.7</v>
      </c>
      <c r="IF222">
        <v>78.400000000000006</v>
      </c>
      <c r="IG222">
        <v>39.200000000000003</v>
      </c>
      <c r="IH222">
        <v>78.400000000000006</v>
      </c>
      <c r="II222">
        <v>78.400000000000006</v>
      </c>
      <c r="IJ222">
        <v>0</v>
      </c>
      <c r="IK222">
        <v>0</v>
      </c>
      <c r="IL222">
        <v>0</v>
      </c>
      <c r="IM222">
        <v>0</v>
      </c>
      <c r="IN222">
        <v>0</v>
      </c>
      <c r="IO222">
        <v>0</v>
      </c>
      <c r="IP222">
        <v>0</v>
      </c>
      <c r="IQ222">
        <v>0</v>
      </c>
      <c r="IR222">
        <v>0</v>
      </c>
      <c r="IS222">
        <v>0</v>
      </c>
      <c r="IT222">
        <v>0</v>
      </c>
      <c r="IU222">
        <v>8</v>
      </c>
      <c r="IV222">
        <v>2</v>
      </c>
      <c r="IW222">
        <v>304.93</v>
      </c>
      <c r="IX222">
        <v>76.232500000000002</v>
      </c>
      <c r="IY222">
        <v>304.93</v>
      </c>
      <c r="IZ222">
        <v>304.93</v>
      </c>
      <c r="JA222">
        <v>0</v>
      </c>
      <c r="JB222">
        <v>0</v>
      </c>
      <c r="JC222">
        <v>0</v>
      </c>
      <c r="JD222">
        <v>0</v>
      </c>
      <c r="JE222">
        <v>0</v>
      </c>
      <c r="JF222">
        <v>0</v>
      </c>
      <c r="JG222">
        <v>0</v>
      </c>
      <c r="JH222">
        <v>0</v>
      </c>
      <c r="JI222">
        <v>0</v>
      </c>
      <c r="JJ222">
        <v>2692.3182000000002</v>
      </c>
      <c r="JK222">
        <v>2692.3182000000002</v>
      </c>
      <c r="JL222" t="s">
        <v>883</v>
      </c>
      <c r="JM222">
        <v>-3.388E-3</v>
      </c>
      <c r="JN222">
        <v>0</v>
      </c>
      <c r="JO222">
        <v>701.28</v>
      </c>
      <c r="JP222">
        <v>57</v>
      </c>
      <c r="JQ222">
        <v>0.7</v>
      </c>
      <c r="JR222">
        <v>43954.6104003125</v>
      </c>
      <c r="JS222">
        <v>1</v>
      </c>
      <c r="JT222">
        <v>2</v>
      </c>
    </row>
    <row r="223" spans="1:280" x14ac:dyDescent="0.25">
      <c r="A223">
        <v>2140</v>
      </c>
      <c r="B223">
        <v>2140</v>
      </c>
      <c r="C223" t="s">
        <v>340</v>
      </c>
      <c r="D223" t="s">
        <v>334</v>
      </c>
      <c r="E223" t="s">
        <v>341</v>
      </c>
      <c r="G223">
        <v>2117</v>
      </c>
      <c r="H223">
        <v>2315994</v>
      </c>
      <c r="I223">
        <v>7000</v>
      </c>
      <c r="J223">
        <v>0</v>
      </c>
      <c r="K223">
        <v>20000</v>
      </c>
      <c r="L223">
        <v>1000</v>
      </c>
      <c r="M223">
        <v>0</v>
      </c>
      <c r="N223">
        <v>0</v>
      </c>
      <c r="O223">
        <v>0</v>
      </c>
      <c r="P223">
        <v>12.85</v>
      </c>
      <c r="Q223">
        <v>644648</v>
      </c>
      <c r="R223">
        <v>846</v>
      </c>
      <c r="S223">
        <v>846</v>
      </c>
      <c r="T223">
        <v>846</v>
      </c>
      <c r="U223">
        <v>0</v>
      </c>
      <c r="V223" t="s">
        <v>875</v>
      </c>
      <c r="W223">
        <v>846</v>
      </c>
      <c r="X223">
        <v>846</v>
      </c>
      <c r="Y223">
        <v>846</v>
      </c>
      <c r="Z223">
        <v>0</v>
      </c>
      <c r="AA223">
        <v>145</v>
      </c>
      <c r="AB223">
        <v>93.06</v>
      </c>
      <c r="AC223">
        <v>19.399999999999999</v>
      </c>
      <c r="AD223">
        <v>64</v>
      </c>
      <c r="AE223">
        <v>32</v>
      </c>
      <c r="AF223">
        <v>64</v>
      </c>
      <c r="AG223">
        <v>64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1</v>
      </c>
      <c r="AT223">
        <v>0.25</v>
      </c>
      <c r="AU223">
        <v>91.12</v>
      </c>
      <c r="AV223">
        <v>22.78</v>
      </c>
      <c r="AW223">
        <v>91.12</v>
      </c>
      <c r="AX223">
        <v>91.12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72.59</v>
      </c>
      <c r="BE223">
        <v>72.59</v>
      </c>
      <c r="BF223">
        <v>72.59</v>
      </c>
      <c r="BG223">
        <v>0</v>
      </c>
      <c r="BH223">
        <v>1047.338</v>
      </c>
      <c r="BI223">
        <v>1086.08</v>
      </c>
      <c r="BJ223">
        <v>1047.338</v>
      </c>
      <c r="BK223">
        <v>1086.08</v>
      </c>
      <c r="BL223">
        <v>1086.08</v>
      </c>
      <c r="BM223">
        <v>1086.08</v>
      </c>
      <c r="BN223" t="s">
        <v>876</v>
      </c>
      <c r="BO223">
        <v>-9.3019999999999995E-3</v>
      </c>
      <c r="BP223">
        <v>0</v>
      </c>
      <c r="BQ223">
        <v>762</v>
      </c>
      <c r="BR223">
        <v>60</v>
      </c>
      <c r="BS223">
        <v>0.7</v>
      </c>
      <c r="BT223" t="s">
        <v>877</v>
      </c>
      <c r="BU223" t="s">
        <v>877</v>
      </c>
      <c r="BV223" t="s">
        <v>877</v>
      </c>
      <c r="BW223" t="s">
        <v>877</v>
      </c>
      <c r="BX223">
        <v>2117</v>
      </c>
      <c r="BY223">
        <v>2248538</v>
      </c>
      <c r="BZ223">
        <v>7000</v>
      </c>
      <c r="CA223">
        <v>0</v>
      </c>
      <c r="CB223">
        <v>3500</v>
      </c>
      <c r="CC223">
        <v>1000</v>
      </c>
      <c r="CD223">
        <v>0</v>
      </c>
      <c r="CE223">
        <v>0</v>
      </c>
      <c r="CF223">
        <v>0</v>
      </c>
      <c r="CG223">
        <v>12.85</v>
      </c>
      <c r="CH223">
        <v>628925</v>
      </c>
      <c r="CI223">
        <v>814.3</v>
      </c>
      <c r="CJ223">
        <v>814.3</v>
      </c>
      <c r="CK223">
        <v>814.3</v>
      </c>
      <c r="CL223">
        <v>0</v>
      </c>
      <c r="CM223">
        <v>0</v>
      </c>
      <c r="CN223" t="s">
        <v>878</v>
      </c>
      <c r="CO223">
        <v>814.3</v>
      </c>
      <c r="CP223">
        <v>814.3</v>
      </c>
      <c r="CQ223">
        <v>814.3</v>
      </c>
      <c r="CR223">
        <v>0</v>
      </c>
      <c r="CS223">
        <v>144</v>
      </c>
      <c r="CT223">
        <v>89.572999999999993</v>
      </c>
      <c r="CU223">
        <v>19.399999999999999</v>
      </c>
      <c r="CV223">
        <v>58.6</v>
      </c>
      <c r="CW223">
        <v>29.3</v>
      </c>
      <c r="CX223">
        <v>58.6</v>
      </c>
      <c r="CY223">
        <v>58.6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1</v>
      </c>
      <c r="DL223">
        <v>0.25</v>
      </c>
      <c r="DM223">
        <v>87.7</v>
      </c>
      <c r="DN223">
        <v>21.925000000000001</v>
      </c>
      <c r="DO223">
        <v>87.7</v>
      </c>
      <c r="DP223">
        <v>87.7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72.59</v>
      </c>
      <c r="DW223">
        <v>72.59</v>
      </c>
      <c r="DX223">
        <v>72.59</v>
      </c>
      <c r="DY223">
        <v>0</v>
      </c>
      <c r="DZ223">
        <v>1088.761</v>
      </c>
      <c r="EA223">
        <v>1047.338</v>
      </c>
      <c r="EB223">
        <v>1088.761</v>
      </c>
      <c r="EC223">
        <v>1047.338</v>
      </c>
      <c r="ED223">
        <v>1088.761</v>
      </c>
      <c r="EE223">
        <v>1088.761</v>
      </c>
      <c r="EF223" t="s">
        <v>879</v>
      </c>
      <c r="EG223">
        <v>-1.7084999999999999E-2</v>
      </c>
      <c r="EH223">
        <v>0</v>
      </c>
      <c r="EI223">
        <v>759.16</v>
      </c>
      <c r="EJ223">
        <v>62</v>
      </c>
      <c r="EK223">
        <v>0.7</v>
      </c>
      <c r="EL223" t="s">
        <v>877</v>
      </c>
      <c r="EM223" t="s">
        <v>877</v>
      </c>
      <c r="EN223" t="s">
        <v>877</v>
      </c>
      <c r="EO223" t="s">
        <v>877</v>
      </c>
      <c r="EP223">
        <v>2117</v>
      </c>
      <c r="EQ223">
        <v>2308954</v>
      </c>
      <c r="ER223" s="22">
        <v>1239</v>
      </c>
      <c r="ES223">
        <v>91004</v>
      </c>
      <c r="ET223">
        <v>20913</v>
      </c>
      <c r="EU223">
        <v>567</v>
      </c>
      <c r="EV223">
        <v>0</v>
      </c>
      <c r="EW223">
        <v>0</v>
      </c>
      <c r="EX223">
        <v>0</v>
      </c>
      <c r="EY223">
        <v>12.85</v>
      </c>
      <c r="EZ223">
        <v>564745</v>
      </c>
      <c r="FA223">
        <v>836.1</v>
      </c>
      <c r="FB223">
        <v>836.1</v>
      </c>
      <c r="FC223">
        <v>836.1</v>
      </c>
      <c r="FD223">
        <v>0</v>
      </c>
      <c r="FE223">
        <v>0</v>
      </c>
      <c r="FF223" t="s">
        <v>880</v>
      </c>
      <c r="FG223">
        <v>836.1</v>
      </c>
      <c r="FH223">
        <v>836.1</v>
      </c>
      <c r="FI223">
        <v>836.1</v>
      </c>
      <c r="FJ223">
        <v>0</v>
      </c>
      <c r="FK223">
        <v>134</v>
      </c>
      <c r="FL223">
        <v>91.971000000000004</v>
      </c>
      <c r="FM223">
        <v>19.399999999999999</v>
      </c>
      <c r="FN223">
        <v>76.930000000000007</v>
      </c>
      <c r="FO223">
        <v>38.465000000000003</v>
      </c>
      <c r="FP223">
        <v>76.930000000000007</v>
      </c>
      <c r="FQ223">
        <v>76.930000000000007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>
        <v>0</v>
      </c>
      <c r="FY223">
        <v>0</v>
      </c>
      <c r="FZ223">
        <v>0</v>
      </c>
      <c r="GA223">
        <v>0</v>
      </c>
      <c r="GB223">
        <v>0</v>
      </c>
      <c r="GC223">
        <v>1</v>
      </c>
      <c r="GD223">
        <v>0.25</v>
      </c>
      <c r="GE223">
        <v>119.94</v>
      </c>
      <c r="GF223">
        <v>29.984999999999999</v>
      </c>
      <c r="GG223">
        <v>119.94</v>
      </c>
      <c r="GH223">
        <v>119.94</v>
      </c>
      <c r="GI223">
        <v>0</v>
      </c>
      <c r="GJ223">
        <v>0</v>
      </c>
      <c r="GK223">
        <v>0</v>
      </c>
      <c r="GL223">
        <v>0</v>
      </c>
      <c r="GM223">
        <v>0</v>
      </c>
      <c r="GN223">
        <v>72.59</v>
      </c>
      <c r="GO223">
        <v>72.59</v>
      </c>
      <c r="GP223">
        <v>72.59</v>
      </c>
      <c r="GQ223">
        <v>0</v>
      </c>
      <c r="GR223">
        <v>1101.5389</v>
      </c>
      <c r="GS223">
        <v>1088.761</v>
      </c>
      <c r="GT223">
        <v>1101.5389</v>
      </c>
      <c r="GU223">
        <v>1088.761</v>
      </c>
      <c r="GV223">
        <v>1101.5389</v>
      </c>
      <c r="GW223">
        <v>1101.5389</v>
      </c>
      <c r="GX223" t="s">
        <v>881</v>
      </c>
      <c r="GY223">
        <v>-1.1388000000000001E-2</v>
      </c>
      <c r="GZ223">
        <v>0</v>
      </c>
      <c r="HA223">
        <v>675.45</v>
      </c>
      <c r="HB223">
        <v>53</v>
      </c>
      <c r="HC223">
        <v>0.7</v>
      </c>
      <c r="HD223" t="s">
        <v>877</v>
      </c>
      <c r="HE223" t="s">
        <v>877</v>
      </c>
      <c r="HF223" t="s">
        <v>877</v>
      </c>
      <c r="HG223" t="s">
        <v>877</v>
      </c>
      <c r="HH223">
        <v>2117</v>
      </c>
      <c r="HI223">
        <v>2261655</v>
      </c>
      <c r="HJ223">
        <v>827</v>
      </c>
      <c r="HK223">
        <v>86530</v>
      </c>
      <c r="HL223">
        <v>8064</v>
      </c>
      <c r="HM223">
        <v>0</v>
      </c>
      <c r="HN223">
        <v>0</v>
      </c>
      <c r="HO223">
        <v>0</v>
      </c>
      <c r="HP223">
        <v>0</v>
      </c>
      <c r="HQ223">
        <v>13.02</v>
      </c>
      <c r="HR223">
        <v>552732</v>
      </c>
      <c r="HS223">
        <v>844.24</v>
      </c>
      <c r="HT223">
        <v>844.24</v>
      </c>
      <c r="HU223">
        <v>844.24</v>
      </c>
      <c r="HV223">
        <v>0</v>
      </c>
      <c r="HW223">
        <v>0</v>
      </c>
      <c r="HX223" t="s">
        <v>882</v>
      </c>
      <c r="HY223">
        <v>844.24</v>
      </c>
      <c r="HZ223">
        <v>844.24</v>
      </c>
      <c r="IA223">
        <v>844.24</v>
      </c>
      <c r="IB223">
        <v>0</v>
      </c>
      <c r="IC223">
        <v>136</v>
      </c>
      <c r="ID223">
        <v>92.866399999999999</v>
      </c>
      <c r="IE223">
        <v>21.2</v>
      </c>
      <c r="IF223">
        <v>85.44</v>
      </c>
      <c r="IG223">
        <v>42.72</v>
      </c>
      <c r="IH223">
        <v>85.44</v>
      </c>
      <c r="II223">
        <v>85.44</v>
      </c>
      <c r="IJ223">
        <v>0</v>
      </c>
      <c r="IK223">
        <v>0.41</v>
      </c>
      <c r="IL223">
        <v>0.41</v>
      </c>
      <c r="IM223">
        <v>0.41</v>
      </c>
      <c r="IN223">
        <v>0.41</v>
      </c>
      <c r="IO223">
        <v>0</v>
      </c>
      <c r="IP223">
        <v>0</v>
      </c>
      <c r="IQ223">
        <v>0</v>
      </c>
      <c r="IR223">
        <v>0</v>
      </c>
      <c r="IS223">
        <v>0</v>
      </c>
      <c r="IT223">
        <v>0</v>
      </c>
      <c r="IU223">
        <v>2</v>
      </c>
      <c r="IV223">
        <v>0.5</v>
      </c>
      <c r="IW223">
        <v>125.05</v>
      </c>
      <c r="IX223">
        <v>31.262499999999999</v>
      </c>
      <c r="IY223">
        <v>125.05</v>
      </c>
      <c r="IZ223">
        <v>125.05</v>
      </c>
      <c r="JA223">
        <v>0</v>
      </c>
      <c r="JB223">
        <v>0</v>
      </c>
      <c r="JC223">
        <v>0</v>
      </c>
      <c r="JD223">
        <v>0</v>
      </c>
      <c r="JE223">
        <v>0</v>
      </c>
      <c r="JF223">
        <v>68.34</v>
      </c>
      <c r="JG223">
        <v>68.34</v>
      </c>
      <c r="JH223">
        <v>68.34</v>
      </c>
      <c r="JI223">
        <v>0</v>
      </c>
      <c r="JJ223">
        <v>1101.5389</v>
      </c>
      <c r="JK223">
        <v>1101.5389</v>
      </c>
      <c r="JL223" t="s">
        <v>883</v>
      </c>
      <c r="JM223">
        <v>-8.8599999999999996E-4</v>
      </c>
      <c r="JN223">
        <v>0</v>
      </c>
      <c r="JO223">
        <v>654.71</v>
      </c>
      <c r="JP223">
        <v>52</v>
      </c>
      <c r="JQ223">
        <v>0.7</v>
      </c>
      <c r="JR223">
        <v>43954.6104003125</v>
      </c>
      <c r="JS223">
        <v>1</v>
      </c>
      <c r="JT223">
        <v>2</v>
      </c>
    </row>
    <row r="224" spans="1:280" x14ac:dyDescent="0.25">
      <c r="A224">
        <v>2141</v>
      </c>
      <c r="B224">
        <v>2141</v>
      </c>
      <c r="C224" t="s">
        <v>342</v>
      </c>
      <c r="D224" t="s">
        <v>334</v>
      </c>
      <c r="E224" t="s">
        <v>343</v>
      </c>
      <c r="G224">
        <v>2117</v>
      </c>
      <c r="H224">
        <v>3942840</v>
      </c>
      <c r="I224">
        <v>0</v>
      </c>
      <c r="J224">
        <v>0</v>
      </c>
      <c r="K224">
        <v>40000</v>
      </c>
      <c r="L224">
        <v>0</v>
      </c>
      <c r="M224">
        <v>0</v>
      </c>
      <c r="N224">
        <v>0</v>
      </c>
      <c r="O224">
        <v>0</v>
      </c>
      <c r="P224">
        <v>10.83</v>
      </c>
      <c r="Q224">
        <v>1524400</v>
      </c>
      <c r="R224">
        <v>1825</v>
      </c>
      <c r="S224">
        <v>1825</v>
      </c>
      <c r="T224">
        <v>1825</v>
      </c>
      <c r="U224">
        <v>0</v>
      </c>
      <c r="V224" t="s">
        <v>875</v>
      </c>
      <c r="W224">
        <v>1825</v>
      </c>
      <c r="X224">
        <v>1825</v>
      </c>
      <c r="Y224">
        <v>1825</v>
      </c>
      <c r="Z224">
        <v>0</v>
      </c>
      <c r="AA224">
        <v>240</v>
      </c>
      <c r="AB224">
        <v>200.75</v>
      </c>
      <c r="AC224">
        <v>34.4</v>
      </c>
      <c r="AD224">
        <v>290</v>
      </c>
      <c r="AE224">
        <v>145</v>
      </c>
      <c r="AF224">
        <v>290</v>
      </c>
      <c r="AG224">
        <v>290</v>
      </c>
      <c r="AH224">
        <v>0</v>
      </c>
      <c r="AI224">
        <v>1</v>
      </c>
      <c r="AJ224">
        <v>1</v>
      </c>
      <c r="AK224">
        <v>1</v>
      </c>
      <c r="AL224">
        <v>1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3</v>
      </c>
      <c r="AT224">
        <v>0.75</v>
      </c>
      <c r="AU224">
        <v>235.43</v>
      </c>
      <c r="AV224">
        <v>58.857500000000002</v>
      </c>
      <c r="AW224">
        <v>235.43</v>
      </c>
      <c r="AX224">
        <v>235.43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2270.3856999999998</v>
      </c>
      <c r="BI224">
        <v>2265.7575000000002</v>
      </c>
      <c r="BJ224">
        <v>2270.3856999999998</v>
      </c>
      <c r="BK224">
        <v>2265.7575000000002</v>
      </c>
      <c r="BL224">
        <v>2270.3856999999998</v>
      </c>
      <c r="BM224">
        <v>2270.3856999999998</v>
      </c>
      <c r="BN224" t="s">
        <v>876</v>
      </c>
      <c r="BO224">
        <v>-3.5439999999999998E-3</v>
      </c>
      <c r="BP224">
        <v>0</v>
      </c>
      <c r="BQ224">
        <v>835.29</v>
      </c>
      <c r="BR224">
        <v>68</v>
      </c>
      <c r="BS224">
        <v>0.7</v>
      </c>
      <c r="BT224" t="s">
        <v>877</v>
      </c>
      <c r="BU224" t="s">
        <v>877</v>
      </c>
      <c r="BV224" t="s">
        <v>877</v>
      </c>
      <c r="BW224" t="s">
        <v>877</v>
      </c>
      <c r="BX224">
        <v>2117</v>
      </c>
      <c r="BY224">
        <v>3758000</v>
      </c>
      <c r="BZ224">
        <v>0</v>
      </c>
      <c r="CA224">
        <v>0</v>
      </c>
      <c r="CB224">
        <v>51844</v>
      </c>
      <c r="CC224">
        <v>0</v>
      </c>
      <c r="CD224">
        <v>0</v>
      </c>
      <c r="CE224">
        <v>0</v>
      </c>
      <c r="CF224">
        <v>0</v>
      </c>
      <c r="CG224">
        <v>10.83</v>
      </c>
      <c r="CH224">
        <v>1320000</v>
      </c>
      <c r="CI224">
        <v>1822.62</v>
      </c>
      <c r="CJ224">
        <v>1822.62</v>
      </c>
      <c r="CK224">
        <v>1822.62</v>
      </c>
      <c r="CL224">
        <v>0</v>
      </c>
      <c r="CM224">
        <v>0</v>
      </c>
      <c r="CN224" t="s">
        <v>878</v>
      </c>
      <c r="CO224">
        <v>1822.62</v>
      </c>
      <c r="CP224">
        <v>1822.62</v>
      </c>
      <c r="CQ224">
        <v>1822.62</v>
      </c>
      <c r="CR224">
        <v>0</v>
      </c>
      <c r="CS224">
        <v>291</v>
      </c>
      <c r="CT224">
        <v>200.48820000000001</v>
      </c>
      <c r="CU224">
        <v>34.4</v>
      </c>
      <c r="CV224">
        <v>308.77999999999997</v>
      </c>
      <c r="CW224">
        <v>154.38999999999999</v>
      </c>
      <c r="CX224">
        <v>308.77999999999997</v>
      </c>
      <c r="CY224">
        <v>308.77999999999997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3</v>
      </c>
      <c r="DL224">
        <v>0.75</v>
      </c>
      <c r="DM224">
        <v>230.95</v>
      </c>
      <c r="DN224">
        <v>57.737499999999997</v>
      </c>
      <c r="DO224">
        <v>230.95</v>
      </c>
      <c r="DP224">
        <v>230.95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2315.9621000000002</v>
      </c>
      <c r="EA224">
        <v>2270.3856999999998</v>
      </c>
      <c r="EB224">
        <v>2315.9621000000002</v>
      </c>
      <c r="EC224">
        <v>2270.3856999999998</v>
      </c>
      <c r="ED224">
        <v>2315.9621000000002</v>
      </c>
      <c r="EE224">
        <v>2315.9621000000002</v>
      </c>
      <c r="EF224" t="s">
        <v>879</v>
      </c>
      <c r="EG224">
        <v>-8.9779999999999999E-3</v>
      </c>
      <c r="EH224">
        <v>0</v>
      </c>
      <c r="EI224">
        <v>717.73</v>
      </c>
      <c r="EJ224">
        <v>60</v>
      </c>
      <c r="EK224">
        <v>0.7</v>
      </c>
      <c r="EL224" t="s">
        <v>877</v>
      </c>
      <c r="EM224" t="s">
        <v>877</v>
      </c>
      <c r="EN224" t="s">
        <v>877</v>
      </c>
      <c r="EO224" t="s">
        <v>877</v>
      </c>
      <c r="EP224">
        <v>2117</v>
      </c>
      <c r="EQ224">
        <v>3608733</v>
      </c>
      <c r="ER224" s="22">
        <v>0</v>
      </c>
      <c r="ES224">
        <v>203467</v>
      </c>
      <c r="ET224">
        <v>44957</v>
      </c>
      <c r="EU224">
        <v>0</v>
      </c>
      <c r="EV224">
        <v>0</v>
      </c>
      <c r="EW224">
        <v>0</v>
      </c>
      <c r="EX224">
        <v>0</v>
      </c>
      <c r="EY224">
        <v>10.83</v>
      </c>
      <c r="EZ224">
        <v>1300448</v>
      </c>
      <c r="FA224">
        <v>1866.86</v>
      </c>
      <c r="FB224">
        <v>1866.86</v>
      </c>
      <c r="FC224">
        <v>1866.86</v>
      </c>
      <c r="FD224">
        <v>0</v>
      </c>
      <c r="FE224">
        <v>0</v>
      </c>
      <c r="FF224" t="s">
        <v>880</v>
      </c>
      <c r="FG224">
        <v>1866.86</v>
      </c>
      <c r="FH224">
        <v>1866.86</v>
      </c>
      <c r="FI224">
        <v>1866.86</v>
      </c>
      <c r="FJ224">
        <v>0</v>
      </c>
      <c r="FK224">
        <v>299</v>
      </c>
      <c r="FL224">
        <v>205.3546</v>
      </c>
      <c r="FM224">
        <v>34.4</v>
      </c>
      <c r="FN224">
        <v>298.44</v>
      </c>
      <c r="FO224">
        <v>149.22</v>
      </c>
      <c r="FP224">
        <v>298.44</v>
      </c>
      <c r="FQ224">
        <v>298.44</v>
      </c>
      <c r="FR224">
        <v>0</v>
      </c>
      <c r="FS224">
        <v>0.79</v>
      </c>
      <c r="FT224">
        <v>0.79</v>
      </c>
      <c r="FU224">
        <v>0.79</v>
      </c>
      <c r="FV224">
        <v>0.79</v>
      </c>
      <c r="FW224">
        <v>0</v>
      </c>
      <c r="FX224">
        <v>0</v>
      </c>
      <c r="FY224">
        <v>0</v>
      </c>
      <c r="FZ224">
        <v>0</v>
      </c>
      <c r="GA224">
        <v>0</v>
      </c>
      <c r="GB224">
        <v>0</v>
      </c>
      <c r="GC224">
        <v>2</v>
      </c>
      <c r="GD224">
        <v>0.5</v>
      </c>
      <c r="GE224">
        <v>235.35</v>
      </c>
      <c r="GF224">
        <v>58.837499999999999</v>
      </c>
      <c r="GG224">
        <v>235.35</v>
      </c>
      <c r="GH224">
        <v>235.35</v>
      </c>
      <c r="GI224">
        <v>0</v>
      </c>
      <c r="GJ224">
        <v>0</v>
      </c>
      <c r="GK224">
        <v>0</v>
      </c>
      <c r="GL224">
        <v>0</v>
      </c>
      <c r="GM224">
        <v>0</v>
      </c>
      <c r="GN224">
        <v>0</v>
      </c>
      <c r="GO224">
        <v>0</v>
      </c>
      <c r="GP224">
        <v>0</v>
      </c>
      <c r="GQ224">
        <v>0</v>
      </c>
      <c r="GR224">
        <v>2320.7727</v>
      </c>
      <c r="GS224">
        <v>2315.9621000000002</v>
      </c>
      <c r="GT224">
        <v>2320.7727</v>
      </c>
      <c r="GU224">
        <v>2315.9621000000002</v>
      </c>
      <c r="GV224">
        <v>2320.7727</v>
      </c>
      <c r="GW224">
        <v>2320.7727</v>
      </c>
      <c r="GX224" t="s">
        <v>881</v>
      </c>
      <c r="GY224">
        <v>-4.8279999999999998E-3</v>
      </c>
      <c r="GZ224">
        <v>0</v>
      </c>
      <c r="HA224">
        <v>696.6</v>
      </c>
      <c r="HB224">
        <v>56</v>
      </c>
      <c r="HC224">
        <v>0.7</v>
      </c>
      <c r="HD224" t="s">
        <v>877</v>
      </c>
      <c r="HE224" t="s">
        <v>877</v>
      </c>
      <c r="HF224" t="s">
        <v>877</v>
      </c>
      <c r="HG224" t="s">
        <v>877</v>
      </c>
      <c r="HH224">
        <v>2117</v>
      </c>
      <c r="HI224">
        <v>3270520</v>
      </c>
      <c r="HJ224">
        <v>0</v>
      </c>
      <c r="HK224">
        <v>190763</v>
      </c>
      <c r="HL224">
        <v>14572</v>
      </c>
      <c r="HM224">
        <v>0</v>
      </c>
      <c r="HN224">
        <v>0</v>
      </c>
      <c r="HO224">
        <v>0</v>
      </c>
      <c r="HP224">
        <v>0</v>
      </c>
      <c r="HQ224">
        <v>10.91</v>
      </c>
      <c r="HR224">
        <v>1157207</v>
      </c>
      <c r="HS224">
        <v>1886.57</v>
      </c>
      <c r="HT224">
        <v>1886.57</v>
      </c>
      <c r="HU224">
        <v>1886.57</v>
      </c>
      <c r="HV224">
        <v>0</v>
      </c>
      <c r="HW224">
        <v>0</v>
      </c>
      <c r="HX224" t="s">
        <v>882</v>
      </c>
      <c r="HY224">
        <v>1886.57</v>
      </c>
      <c r="HZ224">
        <v>1886.57</v>
      </c>
      <c r="IA224">
        <v>1886.57</v>
      </c>
      <c r="IB224">
        <v>0</v>
      </c>
      <c r="IC224">
        <v>290</v>
      </c>
      <c r="ID224">
        <v>207.52269999999999</v>
      </c>
      <c r="IE224">
        <v>25.9</v>
      </c>
      <c r="IF224">
        <v>277.58</v>
      </c>
      <c r="IG224">
        <v>138.79</v>
      </c>
      <c r="IH224">
        <v>277.58</v>
      </c>
      <c r="II224">
        <v>277.58</v>
      </c>
      <c r="IJ224">
        <v>0</v>
      </c>
      <c r="IK224">
        <v>1.52</v>
      </c>
      <c r="IL224">
        <v>1.52</v>
      </c>
      <c r="IM224">
        <v>1.52</v>
      </c>
      <c r="IN224">
        <v>1.52</v>
      </c>
      <c r="IO224">
        <v>0</v>
      </c>
      <c r="IP224">
        <v>0</v>
      </c>
      <c r="IQ224">
        <v>0</v>
      </c>
      <c r="IR224">
        <v>0</v>
      </c>
      <c r="IS224">
        <v>0</v>
      </c>
      <c r="IT224">
        <v>0</v>
      </c>
      <c r="IU224">
        <v>2</v>
      </c>
      <c r="IV224">
        <v>0.5</v>
      </c>
      <c r="IW224">
        <v>239.88</v>
      </c>
      <c r="IX224">
        <v>59.97</v>
      </c>
      <c r="IY224">
        <v>239.88</v>
      </c>
      <c r="IZ224">
        <v>239.88</v>
      </c>
      <c r="JA224">
        <v>0</v>
      </c>
      <c r="JB224">
        <v>0</v>
      </c>
      <c r="JC224">
        <v>0</v>
      </c>
      <c r="JD224">
        <v>0</v>
      </c>
      <c r="JE224">
        <v>0</v>
      </c>
      <c r="JF224">
        <v>0</v>
      </c>
      <c r="JG224">
        <v>0</v>
      </c>
      <c r="JH224">
        <v>0</v>
      </c>
      <c r="JI224">
        <v>0</v>
      </c>
      <c r="JJ224">
        <v>2320.7727</v>
      </c>
      <c r="JK224">
        <v>2320.7727</v>
      </c>
      <c r="JL224" t="s">
        <v>883</v>
      </c>
      <c r="JM224">
        <v>-4.4349999999999997E-3</v>
      </c>
      <c r="JN224">
        <v>0</v>
      </c>
      <c r="JO224">
        <v>613.39</v>
      </c>
      <c r="JP224">
        <v>46</v>
      </c>
      <c r="JQ224">
        <v>0.7</v>
      </c>
      <c r="JR224">
        <v>43954.6104003125</v>
      </c>
      <c r="JS224">
        <v>1</v>
      </c>
      <c r="JT224">
        <v>2</v>
      </c>
    </row>
    <row r="225" spans="1:280" x14ac:dyDescent="0.25">
      <c r="A225">
        <v>2142</v>
      </c>
      <c r="B225">
        <v>2142</v>
      </c>
      <c r="C225" t="s">
        <v>344</v>
      </c>
      <c r="D225" t="s">
        <v>334</v>
      </c>
      <c r="E225" t="s">
        <v>345</v>
      </c>
      <c r="G225">
        <v>2117</v>
      </c>
      <c r="H225">
        <v>88850000</v>
      </c>
      <c r="I225">
        <v>0</v>
      </c>
      <c r="J225">
        <v>0</v>
      </c>
      <c r="K225">
        <v>300000</v>
      </c>
      <c r="L225">
        <v>0</v>
      </c>
      <c r="M225">
        <v>0</v>
      </c>
      <c r="N225">
        <v>0</v>
      </c>
      <c r="O225">
        <v>0</v>
      </c>
      <c r="P225">
        <v>11.54</v>
      </c>
      <c r="Q225">
        <v>18524154</v>
      </c>
      <c r="R225">
        <v>41361</v>
      </c>
      <c r="S225">
        <v>41361</v>
      </c>
      <c r="T225">
        <v>41361</v>
      </c>
      <c r="U225">
        <v>0</v>
      </c>
      <c r="V225" t="s">
        <v>875</v>
      </c>
      <c r="W225">
        <v>41361</v>
      </c>
      <c r="X225">
        <v>41361</v>
      </c>
      <c r="Y225">
        <v>41361</v>
      </c>
      <c r="Z225">
        <v>0</v>
      </c>
      <c r="AA225">
        <v>6563</v>
      </c>
      <c r="AB225">
        <v>4549.71</v>
      </c>
      <c r="AC225">
        <v>1304.3</v>
      </c>
      <c r="AD225">
        <v>6774</v>
      </c>
      <c r="AE225">
        <v>3387</v>
      </c>
      <c r="AF225">
        <v>6774</v>
      </c>
      <c r="AG225">
        <v>6774</v>
      </c>
      <c r="AH225">
        <v>0</v>
      </c>
      <c r="AI225">
        <v>45</v>
      </c>
      <c r="AJ225">
        <v>45</v>
      </c>
      <c r="AK225">
        <v>45</v>
      </c>
      <c r="AL225">
        <v>45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262</v>
      </c>
      <c r="AT225">
        <v>65.5</v>
      </c>
      <c r="AU225">
        <v>6616.56</v>
      </c>
      <c r="AV225">
        <v>1654.14</v>
      </c>
      <c r="AW225">
        <v>6616.56</v>
      </c>
      <c r="AX225">
        <v>6616.56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51395.247000000003</v>
      </c>
      <c r="BI225">
        <v>52366.65</v>
      </c>
      <c r="BJ225">
        <v>52146.654499999997</v>
      </c>
      <c r="BK225">
        <v>52366.65</v>
      </c>
      <c r="BL225">
        <v>52366.65</v>
      </c>
      <c r="BM225">
        <v>52366.65</v>
      </c>
      <c r="BN225" t="s">
        <v>876</v>
      </c>
      <c r="BO225">
        <v>-4.4390000000000002E-3</v>
      </c>
      <c r="BP225">
        <v>0</v>
      </c>
      <c r="BQ225">
        <v>447.87</v>
      </c>
      <c r="BR225">
        <v>17</v>
      </c>
      <c r="BS225">
        <v>0.7</v>
      </c>
      <c r="BT225" t="s">
        <v>877</v>
      </c>
      <c r="BU225" t="s">
        <v>877</v>
      </c>
      <c r="BV225" t="s">
        <v>877</v>
      </c>
      <c r="BW225" t="s">
        <v>877</v>
      </c>
      <c r="BX225">
        <v>2117</v>
      </c>
      <c r="BY225">
        <v>87000000</v>
      </c>
      <c r="BZ225">
        <v>0</v>
      </c>
      <c r="CA225">
        <v>0</v>
      </c>
      <c r="CB225">
        <v>300000</v>
      </c>
      <c r="CC225">
        <v>0</v>
      </c>
      <c r="CD225">
        <v>0</v>
      </c>
      <c r="CE225">
        <v>0</v>
      </c>
      <c r="CF225">
        <v>0</v>
      </c>
      <c r="CG225">
        <v>11.54</v>
      </c>
      <c r="CH225">
        <v>17039362</v>
      </c>
      <c r="CI225">
        <v>40427.599999999999</v>
      </c>
      <c r="CJ225">
        <v>41142.449999999997</v>
      </c>
      <c r="CK225">
        <v>40427.599999999999</v>
      </c>
      <c r="CL225">
        <v>714.85</v>
      </c>
      <c r="CM225">
        <v>0</v>
      </c>
      <c r="CN225" t="s">
        <v>878</v>
      </c>
      <c r="CO225">
        <v>40427.599999999999</v>
      </c>
      <c r="CP225">
        <v>41142.449999999997</v>
      </c>
      <c r="CQ225">
        <v>40427.599999999999</v>
      </c>
      <c r="CR225">
        <v>714.85</v>
      </c>
      <c r="CS225">
        <v>6706</v>
      </c>
      <c r="CT225">
        <v>4525.6695</v>
      </c>
      <c r="CU225">
        <v>1304.3</v>
      </c>
      <c r="CV225">
        <v>6809.2</v>
      </c>
      <c r="CW225">
        <v>3404.6</v>
      </c>
      <c r="CX225">
        <v>6824.67</v>
      </c>
      <c r="CY225">
        <v>6809.2</v>
      </c>
      <c r="CZ225">
        <v>15.47</v>
      </c>
      <c r="DA225">
        <v>51</v>
      </c>
      <c r="DB225">
        <v>51</v>
      </c>
      <c r="DC225">
        <v>51</v>
      </c>
      <c r="DD225">
        <v>51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262</v>
      </c>
      <c r="DL225">
        <v>65.5</v>
      </c>
      <c r="DM225">
        <v>6466.31</v>
      </c>
      <c r="DN225">
        <v>1616.5775000000001</v>
      </c>
      <c r="DO225">
        <v>6581.6</v>
      </c>
      <c r="DP225">
        <v>6466.31</v>
      </c>
      <c r="DQ225">
        <v>115.29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51592.723899999997</v>
      </c>
      <c r="EA225">
        <v>51395.247000000003</v>
      </c>
      <c r="EB225">
        <v>52339.8439</v>
      </c>
      <c r="EC225">
        <v>52146.654499999997</v>
      </c>
      <c r="ED225">
        <v>51592.723899999997</v>
      </c>
      <c r="EE225">
        <v>52339.8439</v>
      </c>
      <c r="EF225" t="s">
        <v>879</v>
      </c>
      <c r="EG225">
        <v>-8.1720000000000004E-3</v>
      </c>
      <c r="EH225">
        <v>0</v>
      </c>
      <c r="EI225">
        <v>410.77</v>
      </c>
      <c r="EJ225">
        <v>14</v>
      </c>
      <c r="EK225">
        <v>0.7</v>
      </c>
      <c r="EL225" t="s">
        <v>877</v>
      </c>
      <c r="EM225" t="s">
        <v>877</v>
      </c>
      <c r="EN225" t="s">
        <v>877</v>
      </c>
      <c r="EO225" t="s">
        <v>877</v>
      </c>
      <c r="EP225">
        <v>2117</v>
      </c>
      <c r="EQ225">
        <v>84573727</v>
      </c>
      <c r="ER225" s="22">
        <v>385</v>
      </c>
      <c r="ES225">
        <v>4472941</v>
      </c>
      <c r="ET225">
        <v>865412</v>
      </c>
      <c r="EU225">
        <v>0</v>
      </c>
      <c r="EV225">
        <v>0</v>
      </c>
      <c r="EW225">
        <v>0</v>
      </c>
      <c r="EX225">
        <v>0</v>
      </c>
      <c r="EY225">
        <v>11.54</v>
      </c>
      <c r="EZ225">
        <v>19717470</v>
      </c>
      <c r="FA225">
        <v>40465.81</v>
      </c>
      <c r="FB225">
        <v>41173.24</v>
      </c>
      <c r="FC225">
        <v>40465.81</v>
      </c>
      <c r="FD225">
        <v>707.43</v>
      </c>
      <c r="FE225">
        <v>0</v>
      </c>
      <c r="FF225" t="s">
        <v>880</v>
      </c>
      <c r="FG225">
        <v>40465.81</v>
      </c>
      <c r="FH225">
        <v>41173.24</v>
      </c>
      <c r="FI225">
        <v>40465.81</v>
      </c>
      <c r="FJ225">
        <v>707.43</v>
      </c>
      <c r="FK225">
        <v>6672</v>
      </c>
      <c r="FL225">
        <v>4529.0564000000004</v>
      </c>
      <c r="FM225">
        <v>1304.3</v>
      </c>
      <c r="FN225">
        <v>6836.02</v>
      </c>
      <c r="FO225">
        <v>3418.01</v>
      </c>
      <c r="FP225">
        <v>6854.02</v>
      </c>
      <c r="FQ225">
        <v>6836.02</v>
      </c>
      <c r="FR225">
        <v>18</v>
      </c>
      <c r="FS225">
        <v>50.54</v>
      </c>
      <c r="FT225">
        <v>50.54</v>
      </c>
      <c r="FU225">
        <v>50.54</v>
      </c>
      <c r="FV225">
        <v>50.54</v>
      </c>
      <c r="FW225">
        <v>0</v>
      </c>
      <c r="FX225">
        <v>0</v>
      </c>
      <c r="FY225">
        <v>0</v>
      </c>
      <c r="FZ225">
        <v>0</v>
      </c>
      <c r="GA225">
        <v>0</v>
      </c>
      <c r="GB225">
        <v>0</v>
      </c>
      <c r="GC225">
        <v>278</v>
      </c>
      <c r="GD225">
        <v>69.5</v>
      </c>
      <c r="GE225">
        <v>7022.03</v>
      </c>
      <c r="GF225">
        <v>1755.5074999999999</v>
      </c>
      <c r="GG225">
        <v>7144.79</v>
      </c>
      <c r="GH225">
        <v>7022.03</v>
      </c>
      <c r="GI225">
        <v>122.76</v>
      </c>
      <c r="GJ225">
        <v>0</v>
      </c>
      <c r="GK225">
        <v>0</v>
      </c>
      <c r="GL225">
        <v>0</v>
      </c>
      <c r="GM225">
        <v>0</v>
      </c>
      <c r="GN225">
        <v>0</v>
      </c>
      <c r="GO225">
        <v>0</v>
      </c>
      <c r="GP225">
        <v>0</v>
      </c>
      <c r="GQ225">
        <v>0</v>
      </c>
      <c r="GR225">
        <v>51896.351199999997</v>
      </c>
      <c r="GS225">
        <v>51592.723899999997</v>
      </c>
      <c r="GT225">
        <v>52628.766199999998</v>
      </c>
      <c r="GU225">
        <v>52339.8439</v>
      </c>
      <c r="GV225">
        <v>51896.351199999997</v>
      </c>
      <c r="GW225">
        <v>52628.766199999998</v>
      </c>
      <c r="GX225" t="s">
        <v>881</v>
      </c>
      <c r="GY225">
        <v>-7.9159999999999994E-3</v>
      </c>
      <c r="GZ225">
        <v>0</v>
      </c>
      <c r="HA225">
        <v>478.89</v>
      </c>
      <c r="HB225">
        <v>22</v>
      </c>
      <c r="HC225">
        <v>0.7</v>
      </c>
      <c r="HD225" t="s">
        <v>877</v>
      </c>
      <c r="HE225" t="s">
        <v>877</v>
      </c>
      <c r="HF225" t="s">
        <v>877</v>
      </c>
      <c r="HG225" t="s">
        <v>877</v>
      </c>
      <c r="HH225">
        <v>2117</v>
      </c>
      <c r="HI225">
        <v>79490892</v>
      </c>
      <c r="HJ225">
        <v>392</v>
      </c>
      <c r="HK225">
        <v>4187498</v>
      </c>
      <c r="HL225">
        <v>280509</v>
      </c>
      <c r="HM225">
        <v>0</v>
      </c>
      <c r="HN225">
        <v>0</v>
      </c>
      <c r="HO225">
        <v>0</v>
      </c>
      <c r="HP225">
        <v>0</v>
      </c>
      <c r="HQ225">
        <v>11.75</v>
      </c>
      <c r="HR225">
        <v>18964125</v>
      </c>
      <c r="HS225">
        <v>40642.019999999997</v>
      </c>
      <c r="HT225">
        <v>41340.17</v>
      </c>
      <c r="HU225">
        <v>40642.019999999997</v>
      </c>
      <c r="HV225">
        <v>698.15</v>
      </c>
      <c r="HW225">
        <v>0</v>
      </c>
      <c r="HX225" t="s">
        <v>882</v>
      </c>
      <c r="HY225">
        <v>40642.019999999997</v>
      </c>
      <c r="HZ225">
        <v>41340.17</v>
      </c>
      <c r="IA225">
        <v>40642.019999999997</v>
      </c>
      <c r="IB225">
        <v>698.15</v>
      </c>
      <c r="IC225">
        <v>6768</v>
      </c>
      <c r="ID225">
        <v>4547.4187000000002</v>
      </c>
      <c r="IE225">
        <v>1389.5</v>
      </c>
      <c r="IF225">
        <v>7051.43</v>
      </c>
      <c r="IG225">
        <v>3525.7150000000001</v>
      </c>
      <c r="IH225">
        <v>7062.68</v>
      </c>
      <c r="II225">
        <v>7051.43</v>
      </c>
      <c r="IJ225">
        <v>11.25</v>
      </c>
      <c r="IK225">
        <v>47.2</v>
      </c>
      <c r="IL225">
        <v>47.2</v>
      </c>
      <c r="IM225">
        <v>47.2</v>
      </c>
      <c r="IN225">
        <v>47.2</v>
      </c>
      <c r="IO225">
        <v>0</v>
      </c>
      <c r="IP225">
        <v>0</v>
      </c>
      <c r="IQ225">
        <v>0</v>
      </c>
      <c r="IR225">
        <v>0</v>
      </c>
      <c r="IS225">
        <v>0</v>
      </c>
      <c r="IT225">
        <v>0</v>
      </c>
      <c r="IU225">
        <v>309</v>
      </c>
      <c r="IV225">
        <v>77.25</v>
      </c>
      <c r="IW225">
        <v>6668.99</v>
      </c>
      <c r="IX225">
        <v>1667.2474999999999</v>
      </c>
      <c r="IY225">
        <v>6783.55</v>
      </c>
      <c r="IZ225">
        <v>6668.99</v>
      </c>
      <c r="JA225">
        <v>114.56</v>
      </c>
      <c r="JB225">
        <v>0</v>
      </c>
      <c r="JC225">
        <v>0</v>
      </c>
      <c r="JD225">
        <v>0</v>
      </c>
      <c r="JE225">
        <v>0</v>
      </c>
      <c r="JF225">
        <v>0</v>
      </c>
      <c r="JG225">
        <v>0</v>
      </c>
      <c r="JH225">
        <v>0</v>
      </c>
      <c r="JI225">
        <v>0</v>
      </c>
      <c r="JJ225">
        <v>51896.351199999997</v>
      </c>
      <c r="JK225">
        <v>52628.766199999998</v>
      </c>
      <c r="JL225" t="s">
        <v>883</v>
      </c>
      <c r="JM225">
        <v>-7.5380000000000004E-3</v>
      </c>
      <c r="JN225">
        <v>0</v>
      </c>
      <c r="JO225">
        <v>458.73</v>
      </c>
      <c r="JP225">
        <v>16</v>
      </c>
      <c r="JQ225">
        <v>0.7</v>
      </c>
      <c r="JR225">
        <v>43954.6104003125</v>
      </c>
      <c r="JS225">
        <v>1</v>
      </c>
      <c r="JT225">
        <v>2</v>
      </c>
    </row>
    <row r="226" spans="1:280" x14ac:dyDescent="0.25">
      <c r="A226">
        <v>1358</v>
      </c>
      <c r="B226">
        <v>2142</v>
      </c>
      <c r="D226" t="s">
        <v>334</v>
      </c>
      <c r="E226" t="s">
        <v>345</v>
      </c>
      <c r="F226" t="s">
        <v>970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T226">
        <v>0</v>
      </c>
      <c r="U226">
        <v>0</v>
      </c>
      <c r="V226" t="s">
        <v>875</v>
      </c>
      <c r="W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G226">
        <v>0</v>
      </c>
      <c r="AH226">
        <v>0</v>
      </c>
      <c r="AI226">
        <v>0</v>
      </c>
      <c r="AJ226">
        <v>0</v>
      </c>
      <c r="AL226">
        <v>0</v>
      </c>
      <c r="AM226">
        <v>0</v>
      </c>
      <c r="AN226">
        <v>0</v>
      </c>
      <c r="AO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X226">
        <v>0</v>
      </c>
      <c r="AY226">
        <v>0</v>
      </c>
      <c r="AZ226">
        <v>0</v>
      </c>
      <c r="BB226">
        <v>0</v>
      </c>
      <c r="BC226">
        <v>0</v>
      </c>
      <c r="BD226">
        <v>0</v>
      </c>
      <c r="BF226">
        <v>0</v>
      </c>
      <c r="BG226">
        <v>0</v>
      </c>
      <c r="BH226">
        <v>189.06</v>
      </c>
      <c r="BI226">
        <v>0</v>
      </c>
      <c r="BL226">
        <v>189.06</v>
      </c>
      <c r="BN226" t="s">
        <v>876</v>
      </c>
      <c r="BO226">
        <v>0</v>
      </c>
      <c r="BP226">
        <v>0</v>
      </c>
      <c r="BQ226">
        <v>0</v>
      </c>
      <c r="BR226">
        <v>0</v>
      </c>
      <c r="BS226">
        <v>0</v>
      </c>
      <c r="BT226" t="s">
        <v>877</v>
      </c>
      <c r="BU226" t="s">
        <v>877</v>
      </c>
      <c r="BV226" t="s">
        <v>877</v>
      </c>
      <c r="BW226" t="s">
        <v>877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179.81</v>
      </c>
      <c r="CK226">
        <v>179.81</v>
      </c>
      <c r="CL226">
        <v>0</v>
      </c>
      <c r="CM226">
        <v>0</v>
      </c>
      <c r="CN226" t="s">
        <v>878</v>
      </c>
      <c r="CO226">
        <v>179.81</v>
      </c>
      <c r="CQ226">
        <v>179.81</v>
      </c>
      <c r="CR226">
        <v>0</v>
      </c>
      <c r="CS226">
        <v>0</v>
      </c>
      <c r="CT226">
        <v>0</v>
      </c>
      <c r="CU226">
        <v>0</v>
      </c>
      <c r="CV226">
        <v>4</v>
      </c>
      <c r="CW226">
        <v>2</v>
      </c>
      <c r="CY226">
        <v>4</v>
      </c>
      <c r="CZ226">
        <v>0</v>
      </c>
      <c r="DA226">
        <v>0</v>
      </c>
      <c r="DB226">
        <v>0</v>
      </c>
      <c r="DD226">
        <v>0</v>
      </c>
      <c r="DE226">
        <v>0</v>
      </c>
      <c r="DF226">
        <v>0</v>
      </c>
      <c r="DG226">
        <v>0</v>
      </c>
      <c r="DI226">
        <v>0</v>
      </c>
      <c r="DJ226">
        <v>0</v>
      </c>
      <c r="DK226">
        <v>0</v>
      </c>
      <c r="DL226">
        <v>0</v>
      </c>
      <c r="DM226">
        <v>29</v>
      </c>
      <c r="DN226">
        <v>7.25</v>
      </c>
      <c r="DP226">
        <v>29</v>
      </c>
      <c r="DQ226">
        <v>0</v>
      </c>
      <c r="DR226">
        <v>0</v>
      </c>
      <c r="DT226">
        <v>0</v>
      </c>
      <c r="DU226">
        <v>0</v>
      </c>
      <c r="DV226">
        <v>0</v>
      </c>
      <c r="DX226">
        <v>0</v>
      </c>
      <c r="DY226">
        <v>0</v>
      </c>
      <c r="DZ226">
        <v>182.69499999999999</v>
      </c>
      <c r="EA226">
        <v>189.06</v>
      </c>
      <c r="ED226">
        <v>189.06</v>
      </c>
      <c r="EF226" t="s">
        <v>879</v>
      </c>
      <c r="EG226">
        <v>-8.1720000000000004E-3</v>
      </c>
      <c r="EH226">
        <v>0</v>
      </c>
      <c r="EI226">
        <v>0</v>
      </c>
      <c r="EJ226">
        <v>0</v>
      </c>
      <c r="EK226">
        <v>0</v>
      </c>
      <c r="EL226" t="s">
        <v>877</v>
      </c>
      <c r="EM226" t="s">
        <v>877</v>
      </c>
      <c r="EN226" t="s">
        <v>877</v>
      </c>
      <c r="EO226" t="s">
        <v>877</v>
      </c>
      <c r="EQ226">
        <v>0</v>
      </c>
      <c r="ER226" s="22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174.14</v>
      </c>
      <c r="FC226">
        <v>174.14</v>
      </c>
      <c r="FD226">
        <v>0</v>
      </c>
      <c r="FE226">
        <v>0</v>
      </c>
      <c r="FF226" t="s">
        <v>880</v>
      </c>
      <c r="FG226">
        <v>174.14</v>
      </c>
      <c r="FI226">
        <v>174.14</v>
      </c>
      <c r="FJ226">
        <v>0</v>
      </c>
      <c r="FK226">
        <v>0</v>
      </c>
      <c r="FL226">
        <v>0</v>
      </c>
      <c r="FM226">
        <v>0</v>
      </c>
      <c r="FN226">
        <v>2</v>
      </c>
      <c r="FO226">
        <v>1</v>
      </c>
      <c r="FQ226">
        <v>2</v>
      </c>
      <c r="FR226">
        <v>0</v>
      </c>
      <c r="FS226">
        <v>0</v>
      </c>
      <c r="FT226">
        <v>0</v>
      </c>
      <c r="FV226">
        <v>0</v>
      </c>
      <c r="FW226">
        <v>0</v>
      </c>
      <c r="FX226">
        <v>0</v>
      </c>
      <c r="FY226">
        <v>0</v>
      </c>
      <c r="GA226">
        <v>0</v>
      </c>
      <c r="GB226">
        <v>0</v>
      </c>
      <c r="GC226">
        <v>0</v>
      </c>
      <c r="GD226">
        <v>0</v>
      </c>
      <c r="GE226">
        <v>30.22</v>
      </c>
      <c r="GF226">
        <v>7.5549999999999997</v>
      </c>
      <c r="GH226">
        <v>30.22</v>
      </c>
      <c r="GI226">
        <v>0</v>
      </c>
      <c r="GJ226">
        <v>0</v>
      </c>
      <c r="GL226">
        <v>0</v>
      </c>
      <c r="GM226">
        <v>0</v>
      </c>
      <c r="GN226">
        <v>0</v>
      </c>
      <c r="GP226">
        <v>0</v>
      </c>
      <c r="GQ226">
        <v>0</v>
      </c>
      <c r="GR226">
        <v>171.72749999999999</v>
      </c>
      <c r="GS226">
        <v>182.69499999999999</v>
      </c>
      <c r="GV226">
        <v>182.69499999999999</v>
      </c>
      <c r="GX226" t="s">
        <v>881</v>
      </c>
      <c r="GY226">
        <v>0</v>
      </c>
      <c r="GZ226">
        <v>0</v>
      </c>
      <c r="HA226">
        <v>0</v>
      </c>
      <c r="HB226">
        <v>0</v>
      </c>
      <c r="HC226">
        <v>0</v>
      </c>
      <c r="HD226" t="s">
        <v>877</v>
      </c>
      <c r="HE226" t="s">
        <v>877</v>
      </c>
      <c r="HF226" t="s">
        <v>877</v>
      </c>
      <c r="HG226" t="s">
        <v>877</v>
      </c>
      <c r="HI226">
        <v>0</v>
      </c>
      <c r="HJ226">
        <v>0</v>
      </c>
      <c r="HK226">
        <v>0</v>
      </c>
      <c r="HL226">
        <v>0</v>
      </c>
      <c r="HM226">
        <v>0</v>
      </c>
      <c r="HN226">
        <v>0</v>
      </c>
      <c r="HO226">
        <v>0</v>
      </c>
      <c r="HP226">
        <v>0</v>
      </c>
      <c r="HQ226">
        <v>0</v>
      </c>
      <c r="HR226">
        <v>0</v>
      </c>
      <c r="HS226">
        <v>164.96</v>
      </c>
      <c r="HU226">
        <v>164.96</v>
      </c>
      <c r="HV226">
        <v>0</v>
      </c>
      <c r="HW226">
        <v>0</v>
      </c>
      <c r="HX226" t="s">
        <v>882</v>
      </c>
      <c r="HY226">
        <v>164.96</v>
      </c>
      <c r="IA226">
        <v>164.96</v>
      </c>
      <c r="IB226">
        <v>0</v>
      </c>
      <c r="IC226">
        <v>0</v>
      </c>
      <c r="ID226">
        <v>0</v>
      </c>
      <c r="IE226">
        <v>0</v>
      </c>
      <c r="IF226">
        <v>0</v>
      </c>
      <c r="IG226">
        <v>0</v>
      </c>
      <c r="II226">
        <v>0</v>
      </c>
      <c r="IJ226">
        <v>0</v>
      </c>
      <c r="IK226">
        <v>0</v>
      </c>
      <c r="IL226">
        <v>0</v>
      </c>
      <c r="IN226">
        <v>0</v>
      </c>
      <c r="IO226">
        <v>0</v>
      </c>
      <c r="IP226">
        <v>0</v>
      </c>
      <c r="IQ226">
        <v>0</v>
      </c>
      <c r="IS226">
        <v>0</v>
      </c>
      <c r="IT226">
        <v>0</v>
      </c>
      <c r="IU226">
        <v>0</v>
      </c>
      <c r="IV226">
        <v>0</v>
      </c>
      <c r="IW226">
        <v>27.07</v>
      </c>
      <c r="IX226">
        <v>6.7675000000000001</v>
      </c>
      <c r="IZ226">
        <v>27.07</v>
      </c>
      <c r="JA226">
        <v>0</v>
      </c>
      <c r="JB226">
        <v>0</v>
      </c>
      <c r="JD226">
        <v>0</v>
      </c>
      <c r="JE226">
        <v>0</v>
      </c>
      <c r="JF226">
        <v>0</v>
      </c>
      <c r="JH226">
        <v>0</v>
      </c>
      <c r="JI226">
        <v>0</v>
      </c>
      <c r="JJ226">
        <v>171.72749999999999</v>
      </c>
      <c r="JL226" t="s">
        <v>883</v>
      </c>
      <c r="JM226">
        <v>0</v>
      </c>
      <c r="JN226">
        <v>0</v>
      </c>
      <c r="JO226">
        <v>0</v>
      </c>
      <c r="JP226">
        <v>0</v>
      </c>
      <c r="JQ226">
        <v>0</v>
      </c>
      <c r="JR226">
        <v>43954.6104003125</v>
      </c>
      <c r="JS226">
        <v>1</v>
      </c>
      <c r="JT226">
        <v>3</v>
      </c>
    </row>
    <row r="227" spans="1:280" x14ac:dyDescent="0.25">
      <c r="A227">
        <v>3528</v>
      </c>
      <c r="B227">
        <v>2142</v>
      </c>
      <c r="D227" t="s">
        <v>334</v>
      </c>
      <c r="E227" t="s">
        <v>345</v>
      </c>
      <c r="F227" t="s">
        <v>971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T227">
        <v>0</v>
      </c>
      <c r="U227">
        <v>0</v>
      </c>
      <c r="V227" t="s">
        <v>875</v>
      </c>
      <c r="W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G227">
        <v>0</v>
      </c>
      <c r="AH227">
        <v>0</v>
      </c>
      <c r="AI227">
        <v>0</v>
      </c>
      <c r="AJ227">
        <v>0</v>
      </c>
      <c r="AL227">
        <v>0</v>
      </c>
      <c r="AM227">
        <v>0</v>
      </c>
      <c r="AN227">
        <v>0</v>
      </c>
      <c r="AO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X227">
        <v>0</v>
      </c>
      <c r="AY227">
        <v>0</v>
      </c>
      <c r="AZ227">
        <v>0</v>
      </c>
      <c r="BB227">
        <v>0</v>
      </c>
      <c r="BC227">
        <v>0</v>
      </c>
      <c r="BD227">
        <v>0</v>
      </c>
      <c r="BF227">
        <v>0</v>
      </c>
      <c r="BG227">
        <v>0</v>
      </c>
      <c r="BH227">
        <v>138.035</v>
      </c>
      <c r="BI227">
        <v>0</v>
      </c>
      <c r="BL227">
        <v>138.035</v>
      </c>
      <c r="BN227" t="s">
        <v>876</v>
      </c>
      <c r="BO227">
        <v>0</v>
      </c>
      <c r="BP227">
        <v>0</v>
      </c>
      <c r="BQ227">
        <v>0</v>
      </c>
      <c r="BR227">
        <v>0</v>
      </c>
      <c r="BS227">
        <v>0</v>
      </c>
      <c r="BT227" t="s">
        <v>877</v>
      </c>
      <c r="BU227" t="s">
        <v>877</v>
      </c>
      <c r="BV227" t="s">
        <v>877</v>
      </c>
      <c r="BW227" t="s">
        <v>877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129.32</v>
      </c>
      <c r="CK227">
        <v>129.32</v>
      </c>
      <c r="CL227">
        <v>0</v>
      </c>
      <c r="CM227">
        <v>0</v>
      </c>
      <c r="CN227" t="s">
        <v>878</v>
      </c>
      <c r="CO227">
        <v>129.32</v>
      </c>
      <c r="CQ227">
        <v>129.32</v>
      </c>
      <c r="CR227">
        <v>0</v>
      </c>
      <c r="CS227">
        <v>0</v>
      </c>
      <c r="CT227">
        <v>0</v>
      </c>
      <c r="CU227">
        <v>0</v>
      </c>
      <c r="CV227">
        <v>7</v>
      </c>
      <c r="CW227">
        <v>3.5</v>
      </c>
      <c r="CY227">
        <v>7</v>
      </c>
      <c r="CZ227">
        <v>0</v>
      </c>
      <c r="DA227">
        <v>0</v>
      </c>
      <c r="DB227">
        <v>0</v>
      </c>
      <c r="DD227">
        <v>0</v>
      </c>
      <c r="DE227">
        <v>0</v>
      </c>
      <c r="DF227">
        <v>0</v>
      </c>
      <c r="DG227">
        <v>0</v>
      </c>
      <c r="DI227">
        <v>0</v>
      </c>
      <c r="DJ227">
        <v>0</v>
      </c>
      <c r="DK227">
        <v>0</v>
      </c>
      <c r="DL227">
        <v>0</v>
      </c>
      <c r="DM227">
        <v>20.86</v>
      </c>
      <c r="DN227">
        <v>5.2149999999999999</v>
      </c>
      <c r="DP227">
        <v>20.86</v>
      </c>
      <c r="DQ227">
        <v>0</v>
      </c>
      <c r="DR227">
        <v>0</v>
      </c>
      <c r="DT227">
        <v>0</v>
      </c>
      <c r="DU227">
        <v>0</v>
      </c>
      <c r="DV227">
        <v>0</v>
      </c>
      <c r="DX227">
        <v>0</v>
      </c>
      <c r="DY227">
        <v>0</v>
      </c>
      <c r="DZ227">
        <v>138.69</v>
      </c>
      <c r="EA227">
        <v>138.035</v>
      </c>
      <c r="ED227">
        <v>138.69</v>
      </c>
      <c r="EF227" t="s">
        <v>879</v>
      </c>
      <c r="EG227">
        <v>-8.1720000000000004E-3</v>
      </c>
      <c r="EH227">
        <v>0</v>
      </c>
      <c r="EI227">
        <v>0</v>
      </c>
      <c r="EJ227">
        <v>0</v>
      </c>
      <c r="EK227">
        <v>0</v>
      </c>
      <c r="EL227" t="s">
        <v>877</v>
      </c>
      <c r="EM227" t="s">
        <v>877</v>
      </c>
      <c r="EN227" t="s">
        <v>877</v>
      </c>
      <c r="EO227" t="s">
        <v>877</v>
      </c>
      <c r="EQ227">
        <v>0</v>
      </c>
      <c r="ER227" s="22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129.57</v>
      </c>
      <c r="FC227">
        <v>129.57</v>
      </c>
      <c r="FD227">
        <v>0</v>
      </c>
      <c r="FE227">
        <v>0</v>
      </c>
      <c r="FF227" t="s">
        <v>880</v>
      </c>
      <c r="FG227">
        <v>129.57</v>
      </c>
      <c r="FI227">
        <v>129.57</v>
      </c>
      <c r="FJ227">
        <v>0</v>
      </c>
      <c r="FK227">
        <v>0</v>
      </c>
      <c r="FL227">
        <v>0</v>
      </c>
      <c r="FM227">
        <v>0</v>
      </c>
      <c r="FN227">
        <v>7</v>
      </c>
      <c r="FO227">
        <v>3.5</v>
      </c>
      <c r="FQ227">
        <v>7</v>
      </c>
      <c r="FR227">
        <v>0</v>
      </c>
      <c r="FS227">
        <v>0</v>
      </c>
      <c r="FT227">
        <v>0</v>
      </c>
      <c r="FV227">
        <v>0</v>
      </c>
      <c r="FW227">
        <v>0</v>
      </c>
      <c r="FX227">
        <v>0</v>
      </c>
      <c r="FY227">
        <v>0</v>
      </c>
      <c r="GA227">
        <v>0</v>
      </c>
      <c r="GB227">
        <v>0</v>
      </c>
      <c r="GC227">
        <v>0</v>
      </c>
      <c r="GD227">
        <v>0</v>
      </c>
      <c r="GE227">
        <v>22.48</v>
      </c>
      <c r="GF227">
        <v>5.62</v>
      </c>
      <c r="GH227">
        <v>22.48</v>
      </c>
      <c r="GI227">
        <v>0</v>
      </c>
      <c r="GJ227">
        <v>0</v>
      </c>
      <c r="GL227">
        <v>0</v>
      </c>
      <c r="GM227">
        <v>0</v>
      </c>
      <c r="GN227">
        <v>0</v>
      </c>
      <c r="GP227">
        <v>0</v>
      </c>
      <c r="GQ227">
        <v>0</v>
      </c>
      <c r="GR227">
        <v>135.07499999999999</v>
      </c>
      <c r="GS227">
        <v>138.69</v>
      </c>
      <c r="GV227">
        <v>138.69</v>
      </c>
      <c r="GX227" t="s">
        <v>881</v>
      </c>
      <c r="GY227">
        <v>0</v>
      </c>
      <c r="GZ227">
        <v>0</v>
      </c>
      <c r="HA227">
        <v>0</v>
      </c>
      <c r="HB227">
        <v>0</v>
      </c>
      <c r="HC227">
        <v>0</v>
      </c>
      <c r="HD227" t="s">
        <v>877</v>
      </c>
      <c r="HE227" t="s">
        <v>877</v>
      </c>
      <c r="HF227" t="s">
        <v>877</v>
      </c>
      <c r="HG227" t="s">
        <v>877</v>
      </c>
      <c r="HI227">
        <v>0</v>
      </c>
      <c r="HJ227">
        <v>0</v>
      </c>
      <c r="HK227">
        <v>0</v>
      </c>
      <c r="HL227">
        <v>0</v>
      </c>
      <c r="HM227">
        <v>0</v>
      </c>
      <c r="HN227">
        <v>0</v>
      </c>
      <c r="HO227">
        <v>0</v>
      </c>
      <c r="HP227">
        <v>0</v>
      </c>
      <c r="HQ227">
        <v>0</v>
      </c>
      <c r="HR227">
        <v>0</v>
      </c>
      <c r="HS227">
        <v>127.83</v>
      </c>
      <c r="HU227">
        <v>127.83</v>
      </c>
      <c r="HV227">
        <v>0</v>
      </c>
      <c r="HW227">
        <v>0</v>
      </c>
      <c r="HX227" t="s">
        <v>882</v>
      </c>
      <c r="HY227">
        <v>127.83</v>
      </c>
      <c r="IA227">
        <v>127.83</v>
      </c>
      <c r="IB227">
        <v>0</v>
      </c>
      <c r="IC227">
        <v>0</v>
      </c>
      <c r="ID227">
        <v>0</v>
      </c>
      <c r="IE227">
        <v>0</v>
      </c>
      <c r="IF227">
        <v>4</v>
      </c>
      <c r="IG227">
        <v>2</v>
      </c>
      <c r="II227">
        <v>4</v>
      </c>
      <c r="IJ227">
        <v>0</v>
      </c>
      <c r="IK227">
        <v>0</v>
      </c>
      <c r="IL227">
        <v>0</v>
      </c>
      <c r="IN227">
        <v>0</v>
      </c>
      <c r="IO227">
        <v>0</v>
      </c>
      <c r="IP227">
        <v>0</v>
      </c>
      <c r="IQ227">
        <v>0</v>
      </c>
      <c r="IS227">
        <v>0</v>
      </c>
      <c r="IT227">
        <v>0</v>
      </c>
      <c r="IU227">
        <v>0</v>
      </c>
      <c r="IV227">
        <v>0</v>
      </c>
      <c r="IW227">
        <v>20.98</v>
      </c>
      <c r="IX227">
        <v>5.2450000000000001</v>
      </c>
      <c r="IZ227">
        <v>20.98</v>
      </c>
      <c r="JA227">
        <v>0</v>
      </c>
      <c r="JB227">
        <v>0</v>
      </c>
      <c r="JD227">
        <v>0</v>
      </c>
      <c r="JE227">
        <v>0</v>
      </c>
      <c r="JF227">
        <v>0</v>
      </c>
      <c r="JH227">
        <v>0</v>
      </c>
      <c r="JI227">
        <v>0</v>
      </c>
      <c r="JJ227">
        <v>135.07499999999999</v>
      </c>
      <c r="JL227" t="s">
        <v>883</v>
      </c>
      <c r="JM227">
        <v>0</v>
      </c>
      <c r="JN227">
        <v>0</v>
      </c>
      <c r="JO227">
        <v>0</v>
      </c>
      <c r="JP227">
        <v>0</v>
      </c>
      <c r="JQ227">
        <v>0</v>
      </c>
      <c r="JR227">
        <v>43954.6104003125</v>
      </c>
      <c r="JS227">
        <v>1</v>
      </c>
      <c r="JT227">
        <v>3</v>
      </c>
    </row>
    <row r="228" spans="1:280" x14ac:dyDescent="0.25">
      <c r="A228">
        <v>4210</v>
      </c>
      <c r="B228">
        <v>2142</v>
      </c>
      <c r="D228" t="s">
        <v>334</v>
      </c>
      <c r="E228" t="s">
        <v>345</v>
      </c>
      <c r="F228" t="s">
        <v>972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T228">
        <v>0</v>
      </c>
      <c r="U228">
        <v>0</v>
      </c>
      <c r="V228" t="s">
        <v>875</v>
      </c>
      <c r="W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G228">
        <v>0</v>
      </c>
      <c r="AH228">
        <v>0</v>
      </c>
      <c r="AI228">
        <v>0</v>
      </c>
      <c r="AJ228">
        <v>0</v>
      </c>
      <c r="AL228">
        <v>0</v>
      </c>
      <c r="AM228">
        <v>0</v>
      </c>
      <c r="AN228">
        <v>0</v>
      </c>
      <c r="AO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X228">
        <v>0</v>
      </c>
      <c r="AY228">
        <v>0</v>
      </c>
      <c r="AZ228">
        <v>0</v>
      </c>
      <c r="BB228">
        <v>0</v>
      </c>
      <c r="BC228">
        <v>0</v>
      </c>
      <c r="BD228">
        <v>0</v>
      </c>
      <c r="BF228">
        <v>0</v>
      </c>
      <c r="BG228">
        <v>0</v>
      </c>
      <c r="BH228">
        <v>101.785</v>
      </c>
      <c r="BI228">
        <v>0</v>
      </c>
      <c r="BL228">
        <v>101.785</v>
      </c>
      <c r="BN228" t="s">
        <v>876</v>
      </c>
      <c r="BO228">
        <v>0</v>
      </c>
      <c r="BP228">
        <v>0</v>
      </c>
      <c r="BQ228">
        <v>0</v>
      </c>
      <c r="BR228">
        <v>0</v>
      </c>
      <c r="BS228">
        <v>0</v>
      </c>
      <c r="BT228" t="s">
        <v>877</v>
      </c>
      <c r="BU228" t="s">
        <v>877</v>
      </c>
      <c r="BV228" t="s">
        <v>877</v>
      </c>
      <c r="BW228" t="s">
        <v>877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97.36</v>
      </c>
      <c r="CK228">
        <v>97.36</v>
      </c>
      <c r="CL228">
        <v>0</v>
      </c>
      <c r="CM228">
        <v>0</v>
      </c>
      <c r="CN228" t="s">
        <v>878</v>
      </c>
      <c r="CO228">
        <v>97.36</v>
      </c>
      <c r="CQ228">
        <v>97.36</v>
      </c>
      <c r="CR228">
        <v>0</v>
      </c>
      <c r="CS228">
        <v>0</v>
      </c>
      <c r="CT228">
        <v>0</v>
      </c>
      <c r="CU228">
        <v>0</v>
      </c>
      <c r="CV228">
        <v>1</v>
      </c>
      <c r="CW228">
        <v>0.5</v>
      </c>
      <c r="CY228">
        <v>1</v>
      </c>
      <c r="CZ228">
        <v>0</v>
      </c>
      <c r="DA228">
        <v>0</v>
      </c>
      <c r="DB228">
        <v>0</v>
      </c>
      <c r="DD228">
        <v>0</v>
      </c>
      <c r="DE228">
        <v>0</v>
      </c>
      <c r="DF228">
        <v>0</v>
      </c>
      <c r="DG228">
        <v>0</v>
      </c>
      <c r="DI228">
        <v>0</v>
      </c>
      <c r="DJ228">
        <v>0</v>
      </c>
      <c r="DK228">
        <v>0</v>
      </c>
      <c r="DL228">
        <v>0</v>
      </c>
      <c r="DM228">
        <v>15.7</v>
      </c>
      <c r="DN228">
        <v>3.9249999999999998</v>
      </c>
      <c r="DP228">
        <v>15.7</v>
      </c>
      <c r="DQ228">
        <v>0</v>
      </c>
      <c r="DR228">
        <v>0</v>
      </c>
      <c r="DT228">
        <v>0</v>
      </c>
      <c r="DU228">
        <v>0</v>
      </c>
      <c r="DV228">
        <v>0</v>
      </c>
      <c r="DX228">
        <v>0</v>
      </c>
      <c r="DY228">
        <v>0</v>
      </c>
      <c r="DZ228">
        <v>102.55249999999999</v>
      </c>
      <c r="EA228">
        <v>101.785</v>
      </c>
      <c r="ED228">
        <v>102.55249999999999</v>
      </c>
      <c r="EF228" t="s">
        <v>879</v>
      </c>
      <c r="EG228">
        <v>-8.1720000000000004E-3</v>
      </c>
      <c r="EH228">
        <v>0</v>
      </c>
      <c r="EI228">
        <v>0</v>
      </c>
      <c r="EJ228">
        <v>0</v>
      </c>
      <c r="EK228">
        <v>0</v>
      </c>
      <c r="EL228" t="s">
        <v>877</v>
      </c>
      <c r="EM228" t="s">
        <v>877</v>
      </c>
      <c r="EN228" t="s">
        <v>877</v>
      </c>
      <c r="EO228" t="s">
        <v>877</v>
      </c>
      <c r="EQ228">
        <v>0</v>
      </c>
      <c r="ER228" s="22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97.33</v>
      </c>
      <c r="FC228">
        <v>97.33</v>
      </c>
      <c r="FD228">
        <v>0</v>
      </c>
      <c r="FE228">
        <v>0</v>
      </c>
      <c r="FF228" t="s">
        <v>880</v>
      </c>
      <c r="FG228">
        <v>97.33</v>
      </c>
      <c r="FI228">
        <v>97.33</v>
      </c>
      <c r="FJ228">
        <v>0</v>
      </c>
      <c r="FK228">
        <v>0</v>
      </c>
      <c r="FL228">
        <v>0</v>
      </c>
      <c r="FM228">
        <v>0</v>
      </c>
      <c r="FN228">
        <v>2</v>
      </c>
      <c r="FO228">
        <v>1</v>
      </c>
      <c r="FQ228">
        <v>2</v>
      </c>
      <c r="FR228">
        <v>0</v>
      </c>
      <c r="FS228">
        <v>0</v>
      </c>
      <c r="FT228">
        <v>0</v>
      </c>
      <c r="FV228">
        <v>0</v>
      </c>
      <c r="FW228">
        <v>0</v>
      </c>
      <c r="FX228">
        <v>0</v>
      </c>
      <c r="FY228">
        <v>0</v>
      </c>
      <c r="GA228">
        <v>0</v>
      </c>
      <c r="GB228">
        <v>0</v>
      </c>
      <c r="GC228">
        <v>0</v>
      </c>
      <c r="GD228">
        <v>0</v>
      </c>
      <c r="GE228">
        <v>16.89</v>
      </c>
      <c r="GF228">
        <v>4.2225000000000001</v>
      </c>
      <c r="GH228">
        <v>16.89</v>
      </c>
      <c r="GI228">
        <v>0</v>
      </c>
      <c r="GJ228">
        <v>0</v>
      </c>
      <c r="GL228">
        <v>0</v>
      </c>
      <c r="GM228">
        <v>0</v>
      </c>
      <c r="GN228">
        <v>0</v>
      </c>
      <c r="GP228">
        <v>0</v>
      </c>
      <c r="GQ228">
        <v>0</v>
      </c>
      <c r="GR228">
        <v>100.82250000000001</v>
      </c>
      <c r="GS228">
        <v>102.55249999999999</v>
      </c>
      <c r="GV228">
        <v>102.55249999999999</v>
      </c>
      <c r="GX228" t="s">
        <v>881</v>
      </c>
      <c r="GY228">
        <v>0</v>
      </c>
      <c r="GZ228">
        <v>0</v>
      </c>
      <c r="HA228">
        <v>0</v>
      </c>
      <c r="HB228">
        <v>0</v>
      </c>
      <c r="HC228">
        <v>0</v>
      </c>
      <c r="HD228" t="s">
        <v>877</v>
      </c>
      <c r="HE228" t="s">
        <v>877</v>
      </c>
      <c r="HF228" t="s">
        <v>877</v>
      </c>
      <c r="HG228" t="s">
        <v>877</v>
      </c>
      <c r="HI228">
        <v>0</v>
      </c>
      <c r="HJ228">
        <v>0</v>
      </c>
      <c r="HK228">
        <v>0</v>
      </c>
      <c r="HL228">
        <v>0</v>
      </c>
      <c r="HM228">
        <v>0</v>
      </c>
      <c r="HN228">
        <v>0</v>
      </c>
      <c r="HO228">
        <v>0</v>
      </c>
      <c r="HP228">
        <v>0</v>
      </c>
      <c r="HQ228">
        <v>0</v>
      </c>
      <c r="HR228">
        <v>0</v>
      </c>
      <c r="HS228">
        <v>96.85</v>
      </c>
      <c r="HU228">
        <v>96.85</v>
      </c>
      <c r="HV228">
        <v>0</v>
      </c>
      <c r="HW228">
        <v>0</v>
      </c>
      <c r="HX228" t="s">
        <v>882</v>
      </c>
      <c r="HY228">
        <v>96.85</v>
      </c>
      <c r="IA228">
        <v>96.85</v>
      </c>
      <c r="IB228">
        <v>0</v>
      </c>
      <c r="IC228">
        <v>0</v>
      </c>
      <c r="ID228">
        <v>0</v>
      </c>
      <c r="IE228">
        <v>0</v>
      </c>
      <c r="IF228">
        <v>0</v>
      </c>
      <c r="IG228">
        <v>0</v>
      </c>
      <c r="II228">
        <v>0</v>
      </c>
      <c r="IJ228">
        <v>0</v>
      </c>
      <c r="IK228">
        <v>0</v>
      </c>
      <c r="IL228">
        <v>0</v>
      </c>
      <c r="IN228">
        <v>0</v>
      </c>
      <c r="IO228">
        <v>0</v>
      </c>
      <c r="IP228">
        <v>0</v>
      </c>
      <c r="IQ228">
        <v>0</v>
      </c>
      <c r="IS228">
        <v>0</v>
      </c>
      <c r="IT228">
        <v>0</v>
      </c>
      <c r="IU228">
        <v>0</v>
      </c>
      <c r="IV228">
        <v>0</v>
      </c>
      <c r="IW228">
        <v>15.89</v>
      </c>
      <c r="IX228">
        <v>3.9725000000000001</v>
      </c>
      <c r="IZ228">
        <v>15.89</v>
      </c>
      <c r="JA228">
        <v>0</v>
      </c>
      <c r="JB228">
        <v>0</v>
      </c>
      <c r="JD228">
        <v>0</v>
      </c>
      <c r="JE228">
        <v>0</v>
      </c>
      <c r="JF228">
        <v>0</v>
      </c>
      <c r="JH228">
        <v>0</v>
      </c>
      <c r="JI228">
        <v>0</v>
      </c>
      <c r="JJ228">
        <v>100.82250000000001</v>
      </c>
      <c r="JL228" t="s">
        <v>883</v>
      </c>
      <c r="JM228">
        <v>0</v>
      </c>
      <c r="JN228">
        <v>0</v>
      </c>
      <c r="JO228">
        <v>0</v>
      </c>
      <c r="JP228">
        <v>0</v>
      </c>
      <c r="JQ228">
        <v>0</v>
      </c>
      <c r="JR228">
        <v>43954.6104003125</v>
      </c>
      <c r="JS228">
        <v>1</v>
      </c>
      <c r="JT228">
        <v>3</v>
      </c>
    </row>
    <row r="229" spans="1:280" x14ac:dyDescent="0.25">
      <c r="A229">
        <v>4390</v>
      </c>
      <c r="B229">
        <v>2142</v>
      </c>
      <c r="D229" t="s">
        <v>334</v>
      </c>
      <c r="E229" t="s">
        <v>345</v>
      </c>
      <c r="F229" t="s">
        <v>973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T229">
        <v>0</v>
      </c>
      <c r="U229">
        <v>0</v>
      </c>
      <c r="V229" t="s">
        <v>875</v>
      </c>
      <c r="W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G229">
        <v>0</v>
      </c>
      <c r="AH229">
        <v>0</v>
      </c>
      <c r="AI229">
        <v>0</v>
      </c>
      <c r="AJ229">
        <v>0</v>
      </c>
      <c r="AL229">
        <v>0</v>
      </c>
      <c r="AM229">
        <v>0</v>
      </c>
      <c r="AN229">
        <v>0</v>
      </c>
      <c r="AO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X229">
        <v>0</v>
      </c>
      <c r="AY229">
        <v>0</v>
      </c>
      <c r="AZ229">
        <v>0</v>
      </c>
      <c r="BB229">
        <v>0</v>
      </c>
      <c r="BC229">
        <v>0</v>
      </c>
      <c r="BD229">
        <v>0</v>
      </c>
      <c r="BF229">
        <v>0</v>
      </c>
      <c r="BG229">
        <v>0</v>
      </c>
      <c r="BH229">
        <v>173.57499999999999</v>
      </c>
      <c r="BI229">
        <v>0</v>
      </c>
      <c r="BL229">
        <v>173.57499999999999</v>
      </c>
      <c r="BN229" t="s">
        <v>876</v>
      </c>
      <c r="BO229">
        <v>0</v>
      </c>
      <c r="BP229">
        <v>0</v>
      </c>
      <c r="BQ229">
        <v>0</v>
      </c>
      <c r="BR229">
        <v>0</v>
      </c>
      <c r="BS229">
        <v>0</v>
      </c>
      <c r="BT229" t="s">
        <v>877</v>
      </c>
      <c r="BU229" t="s">
        <v>877</v>
      </c>
      <c r="BV229" t="s">
        <v>877</v>
      </c>
      <c r="BW229" t="s">
        <v>877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165.18</v>
      </c>
      <c r="CK229">
        <v>165.18</v>
      </c>
      <c r="CL229">
        <v>0</v>
      </c>
      <c r="CM229">
        <v>0</v>
      </c>
      <c r="CN229" t="s">
        <v>878</v>
      </c>
      <c r="CO229">
        <v>165.18</v>
      </c>
      <c r="CQ229">
        <v>165.18</v>
      </c>
      <c r="CR229">
        <v>0</v>
      </c>
      <c r="CS229">
        <v>0</v>
      </c>
      <c r="CT229">
        <v>0</v>
      </c>
      <c r="CU229">
        <v>0</v>
      </c>
      <c r="CV229">
        <v>3.47</v>
      </c>
      <c r="CW229">
        <v>1.7350000000000001</v>
      </c>
      <c r="CY229">
        <v>3.47</v>
      </c>
      <c r="CZ229">
        <v>0</v>
      </c>
      <c r="DA229">
        <v>0</v>
      </c>
      <c r="DB229">
        <v>0</v>
      </c>
      <c r="DD229">
        <v>0</v>
      </c>
      <c r="DE229">
        <v>0</v>
      </c>
      <c r="DF229">
        <v>0</v>
      </c>
      <c r="DG229">
        <v>0</v>
      </c>
      <c r="DI229">
        <v>0</v>
      </c>
      <c r="DJ229">
        <v>0</v>
      </c>
      <c r="DK229">
        <v>0</v>
      </c>
      <c r="DL229">
        <v>0</v>
      </c>
      <c r="DM229">
        <v>26.64</v>
      </c>
      <c r="DN229">
        <v>6.66</v>
      </c>
      <c r="DP229">
        <v>26.64</v>
      </c>
      <c r="DQ229">
        <v>0</v>
      </c>
      <c r="DR229">
        <v>0</v>
      </c>
      <c r="DT229">
        <v>0</v>
      </c>
      <c r="DU229">
        <v>0</v>
      </c>
      <c r="DV229">
        <v>0</v>
      </c>
      <c r="DX229">
        <v>0</v>
      </c>
      <c r="DY229">
        <v>0</v>
      </c>
      <c r="DZ229">
        <v>176.88</v>
      </c>
      <c r="EA229">
        <v>173.57499999999999</v>
      </c>
      <c r="ED229">
        <v>176.88</v>
      </c>
      <c r="EF229" t="s">
        <v>879</v>
      </c>
      <c r="EG229">
        <v>-8.1720000000000004E-3</v>
      </c>
      <c r="EH229">
        <v>0</v>
      </c>
      <c r="EI229">
        <v>0</v>
      </c>
      <c r="EJ229">
        <v>0</v>
      </c>
      <c r="EK229">
        <v>0</v>
      </c>
      <c r="EL229" t="s">
        <v>877</v>
      </c>
      <c r="EM229" t="s">
        <v>877</v>
      </c>
      <c r="EN229" t="s">
        <v>877</v>
      </c>
      <c r="EO229" t="s">
        <v>877</v>
      </c>
      <c r="EQ229">
        <v>0</v>
      </c>
      <c r="ER229" s="22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166.17</v>
      </c>
      <c r="FC229">
        <v>166.17</v>
      </c>
      <c r="FD229">
        <v>0</v>
      </c>
      <c r="FE229">
        <v>0</v>
      </c>
      <c r="FF229" t="s">
        <v>880</v>
      </c>
      <c r="FG229">
        <v>166.17</v>
      </c>
      <c r="FI229">
        <v>166.17</v>
      </c>
      <c r="FJ229">
        <v>0</v>
      </c>
      <c r="FK229">
        <v>0</v>
      </c>
      <c r="FL229">
        <v>0</v>
      </c>
      <c r="FM229">
        <v>0</v>
      </c>
      <c r="FN229">
        <v>7</v>
      </c>
      <c r="FO229">
        <v>3.5</v>
      </c>
      <c r="FQ229">
        <v>7</v>
      </c>
      <c r="FR229">
        <v>0</v>
      </c>
      <c r="FS229">
        <v>0</v>
      </c>
      <c r="FT229">
        <v>0</v>
      </c>
      <c r="FV229">
        <v>0</v>
      </c>
      <c r="FW229">
        <v>0</v>
      </c>
      <c r="FX229">
        <v>0</v>
      </c>
      <c r="FY229">
        <v>0</v>
      </c>
      <c r="GA229">
        <v>0</v>
      </c>
      <c r="GB229">
        <v>0</v>
      </c>
      <c r="GC229">
        <v>0</v>
      </c>
      <c r="GD229">
        <v>0</v>
      </c>
      <c r="GE229">
        <v>28.84</v>
      </c>
      <c r="GF229">
        <v>7.21</v>
      </c>
      <c r="GH229">
        <v>28.84</v>
      </c>
      <c r="GI229">
        <v>0</v>
      </c>
      <c r="GJ229">
        <v>0</v>
      </c>
      <c r="GL229">
        <v>0</v>
      </c>
      <c r="GM229">
        <v>0</v>
      </c>
      <c r="GN229">
        <v>0</v>
      </c>
      <c r="GP229">
        <v>0</v>
      </c>
      <c r="GQ229">
        <v>0</v>
      </c>
      <c r="GR229">
        <v>175.48750000000001</v>
      </c>
      <c r="GS229">
        <v>176.88</v>
      </c>
      <c r="GV229">
        <v>176.88</v>
      </c>
      <c r="GX229" t="s">
        <v>881</v>
      </c>
      <c r="GY229">
        <v>0</v>
      </c>
      <c r="GZ229">
        <v>0</v>
      </c>
      <c r="HA229">
        <v>0</v>
      </c>
      <c r="HB229">
        <v>0</v>
      </c>
      <c r="HC229">
        <v>0</v>
      </c>
      <c r="HD229" t="s">
        <v>877</v>
      </c>
      <c r="HE229" t="s">
        <v>877</v>
      </c>
      <c r="HF229" t="s">
        <v>877</v>
      </c>
      <c r="HG229" t="s">
        <v>877</v>
      </c>
      <c r="HI229">
        <v>0</v>
      </c>
      <c r="HJ229">
        <v>0</v>
      </c>
      <c r="HK229">
        <v>0</v>
      </c>
      <c r="HL229">
        <v>0</v>
      </c>
      <c r="HM229">
        <v>0</v>
      </c>
      <c r="HN229">
        <v>0</v>
      </c>
      <c r="HO229">
        <v>0</v>
      </c>
      <c r="HP229">
        <v>0</v>
      </c>
      <c r="HQ229">
        <v>0</v>
      </c>
      <c r="HR229">
        <v>0</v>
      </c>
      <c r="HS229">
        <v>165.09</v>
      </c>
      <c r="HU229">
        <v>165.09</v>
      </c>
      <c r="HV229">
        <v>0</v>
      </c>
      <c r="HW229">
        <v>0</v>
      </c>
      <c r="HX229" t="s">
        <v>882</v>
      </c>
      <c r="HY229">
        <v>165.09</v>
      </c>
      <c r="IA229">
        <v>165.09</v>
      </c>
      <c r="IB229">
        <v>0</v>
      </c>
      <c r="IC229">
        <v>0</v>
      </c>
      <c r="ID229">
        <v>0</v>
      </c>
      <c r="IE229">
        <v>0</v>
      </c>
      <c r="IF229">
        <v>7.25</v>
      </c>
      <c r="IG229">
        <v>3.625</v>
      </c>
      <c r="II229">
        <v>7.25</v>
      </c>
      <c r="IJ229">
        <v>0</v>
      </c>
      <c r="IK229">
        <v>0</v>
      </c>
      <c r="IL229">
        <v>0</v>
      </c>
      <c r="IN229">
        <v>0</v>
      </c>
      <c r="IO229">
        <v>0</v>
      </c>
      <c r="IP229">
        <v>0</v>
      </c>
      <c r="IQ229">
        <v>0</v>
      </c>
      <c r="IS229">
        <v>0</v>
      </c>
      <c r="IT229">
        <v>0</v>
      </c>
      <c r="IU229">
        <v>0</v>
      </c>
      <c r="IV229">
        <v>0</v>
      </c>
      <c r="IW229">
        <v>27.09</v>
      </c>
      <c r="IX229">
        <v>6.7725</v>
      </c>
      <c r="IZ229">
        <v>27.09</v>
      </c>
      <c r="JA229">
        <v>0</v>
      </c>
      <c r="JB229">
        <v>0</v>
      </c>
      <c r="JD229">
        <v>0</v>
      </c>
      <c r="JE229">
        <v>0</v>
      </c>
      <c r="JF229">
        <v>0</v>
      </c>
      <c r="JH229">
        <v>0</v>
      </c>
      <c r="JI229">
        <v>0</v>
      </c>
      <c r="JJ229">
        <v>175.48750000000001</v>
      </c>
      <c r="JL229" t="s">
        <v>883</v>
      </c>
      <c r="JM229">
        <v>0</v>
      </c>
      <c r="JN229">
        <v>0</v>
      </c>
      <c r="JO229">
        <v>0</v>
      </c>
      <c r="JP229">
        <v>0</v>
      </c>
      <c r="JQ229">
        <v>0</v>
      </c>
      <c r="JR229">
        <v>43954.6104003125</v>
      </c>
      <c r="JS229">
        <v>1</v>
      </c>
      <c r="JT229">
        <v>3</v>
      </c>
    </row>
    <row r="230" spans="1:280" x14ac:dyDescent="0.25">
      <c r="A230">
        <v>4850</v>
      </c>
      <c r="B230">
        <v>2142</v>
      </c>
      <c r="D230" t="s">
        <v>334</v>
      </c>
      <c r="E230" t="s">
        <v>345</v>
      </c>
      <c r="F230" t="s">
        <v>974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T230">
        <v>0</v>
      </c>
      <c r="U230">
        <v>0</v>
      </c>
      <c r="V230" t="s">
        <v>875</v>
      </c>
      <c r="W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G230">
        <v>0</v>
      </c>
      <c r="AH230">
        <v>0</v>
      </c>
      <c r="AI230">
        <v>0</v>
      </c>
      <c r="AJ230">
        <v>0</v>
      </c>
      <c r="AL230">
        <v>0</v>
      </c>
      <c r="AM230">
        <v>0</v>
      </c>
      <c r="AN230">
        <v>0</v>
      </c>
      <c r="AO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X230">
        <v>0</v>
      </c>
      <c r="AY230">
        <v>0</v>
      </c>
      <c r="AZ230">
        <v>0</v>
      </c>
      <c r="BB230">
        <v>0</v>
      </c>
      <c r="BC230">
        <v>0</v>
      </c>
      <c r="BD230">
        <v>0</v>
      </c>
      <c r="BF230">
        <v>0</v>
      </c>
      <c r="BG230">
        <v>0</v>
      </c>
      <c r="BH230">
        <v>148.95249999999999</v>
      </c>
      <c r="BI230">
        <v>0</v>
      </c>
      <c r="BL230">
        <v>148.95249999999999</v>
      </c>
      <c r="BN230" t="s">
        <v>876</v>
      </c>
      <c r="BO230">
        <v>0</v>
      </c>
      <c r="BP230">
        <v>0</v>
      </c>
      <c r="BQ230">
        <v>0</v>
      </c>
      <c r="BR230">
        <v>0</v>
      </c>
      <c r="BS230">
        <v>0</v>
      </c>
      <c r="BT230" t="s">
        <v>877</v>
      </c>
      <c r="BU230" t="s">
        <v>877</v>
      </c>
      <c r="BV230" t="s">
        <v>877</v>
      </c>
      <c r="BW230" t="s">
        <v>877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143.18</v>
      </c>
      <c r="CK230">
        <v>143.18</v>
      </c>
      <c r="CL230">
        <v>0</v>
      </c>
      <c r="CM230">
        <v>0</v>
      </c>
      <c r="CN230" t="s">
        <v>878</v>
      </c>
      <c r="CO230">
        <v>143.18</v>
      </c>
      <c r="CQ230">
        <v>143.18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Y230">
        <v>0</v>
      </c>
      <c r="CZ230">
        <v>0</v>
      </c>
      <c r="DA230">
        <v>0</v>
      </c>
      <c r="DB230">
        <v>0</v>
      </c>
      <c r="DD230">
        <v>0</v>
      </c>
      <c r="DE230">
        <v>0</v>
      </c>
      <c r="DF230">
        <v>0</v>
      </c>
      <c r="DG230">
        <v>0</v>
      </c>
      <c r="DI230">
        <v>0</v>
      </c>
      <c r="DJ230">
        <v>0</v>
      </c>
      <c r="DK230">
        <v>0</v>
      </c>
      <c r="DL230">
        <v>0</v>
      </c>
      <c r="DM230">
        <v>23.09</v>
      </c>
      <c r="DN230">
        <v>5.7725</v>
      </c>
      <c r="DP230">
        <v>23.09</v>
      </c>
      <c r="DQ230">
        <v>0</v>
      </c>
      <c r="DR230">
        <v>0</v>
      </c>
      <c r="DT230">
        <v>0</v>
      </c>
      <c r="DU230">
        <v>0</v>
      </c>
      <c r="DV230">
        <v>0</v>
      </c>
      <c r="DX230">
        <v>0</v>
      </c>
      <c r="DY230">
        <v>0</v>
      </c>
      <c r="DZ230">
        <v>146.30250000000001</v>
      </c>
      <c r="EA230">
        <v>148.95249999999999</v>
      </c>
      <c r="ED230">
        <v>148.95249999999999</v>
      </c>
      <c r="EF230" t="s">
        <v>879</v>
      </c>
      <c r="EG230">
        <v>-8.1720000000000004E-3</v>
      </c>
      <c r="EH230">
        <v>0</v>
      </c>
      <c r="EI230">
        <v>0</v>
      </c>
      <c r="EJ230">
        <v>0</v>
      </c>
      <c r="EK230">
        <v>0</v>
      </c>
      <c r="EL230" t="s">
        <v>877</v>
      </c>
      <c r="EM230" t="s">
        <v>877</v>
      </c>
      <c r="EN230" t="s">
        <v>877</v>
      </c>
      <c r="EO230" t="s">
        <v>877</v>
      </c>
      <c r="EQ230">
        <v>0</v>
      </c>
      <c r="ER230" s="22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140.22</v>
      </c>
      <c r="FC230">
        <v>140.22</v>
      </c>
      <c r="FD230">
        <v>0</v>
      </c>
      <c r="FE230">
        <v>0</v>
      </c>
      <c r="FF230" t="s">
        <v>880</v>
      </c>
      <c r="FG230">
        <v>140.22</v>
      </c>
      <c r="FI230">
        <v>140.22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Q230">
        <v>0</v>
      </c>
      <c r="FR230">
        <v>0</v>
      </c>
      <c r="FS230">
        <v>0</v>
      </c>
      <c r="FT230">
        <v>0</v>
      </c>
      <c r="FV230">
        <v>0</v>
      </c>
      <c r="FW230">
        <v>0</v>
      </c>
      <c r="FX230">
        <v>0</v>
      </c>
      <c r="FY230">
        <v>0</v>
      </c>
      <c r="GA230">
        <v>0</v>
      </c>
      <c r="GB230">
        <v>0</v>
      </c>
      <c r="GC230">
        <v>0</v>
      </c>
      <c r="GD230">
        <v>0</v>
      </c>
      <c r="GE230">
        <v>24.33</v>
      </c>
      <c r="GF230">
        <v>6.0824999999999996</v>
      </c>
      <c r="GH230">
        <v>24.33</v>
      </c>
      <c r="GI230">
        <v>0</v>
      </c>
      <c r="GJ230">
        <v>0</v>
      </c>
      <c r="GL230">
        <v>0</v>
      </c>
      <c r="GM230">
        <v>0</v>
      </c>
      <c r="GN230">
        <v>0</v>
      </c>
      <c r="GP230">
        <v>0</v>
      </c>
      <c r="GQ230">
        <v>0</v>
      </c>
      <c r="GR230">
        <v>149.30250000000001</v>
      </c>
      <c r="GS230">
        <v>146.30250000000001</v>
      </c>
      <c r="GV230">
        <v>149.30250000000001</v>
      </c>
      <c r="GX230" t="s">
        <v>881</v>
      </c>
      <c r="GY230">
        <v>0</v>
      </c>
      <c r="GZ230">
        <v>0</v>
      </c>
      <c r="HA230">
        <v>0</v>
      </c>
      <c r="HB230">
        <v>0</v>
      </c>
      <c r="HC230">
        <v>0</v>
      </c>
      <c r="HD230" t="s">
        <v>877</v>
      </c>
      <c r="HE230" t="s">
        <v>877</v>
      </c>
      <c r="HF230" t="s">
        <v>877</v>
      </c>
      <c r="HG230" t="s">
        <v>877</v>
      </c>
      <c r="HI230">
        <v>0</v>
      </c>
      <c r="HJ230">
        <v>0</v>
      </c>
      <c r="HK230">
        <v>0</v>
      </c>
      <c r="HL230">
        <v>0</v>
      </c>
      <c r="HM230">
        <v>0</v>
      </c>
      <c r="HN230">
        <v>0</v>
      </c>
      <c r="HO230">
        <v>0</v>
      </c>
      <c r="HP230">
        <v>0</v>
      </c>
      <c r="HQ230">
        <v>0</v>
      </c>
      <c r="HR230">
        <v>0</v>
      </c>
      <c r="HS230">
        <v>143.41999999999999</v>
      </c>
      <c r="HU230">
        <v>143.41999999999999</v>
      </c>
      <c r="HV230">
        <v>0</v>
      </c>
      <c r="HW230">
        <v>0</v>
      </c>
      <c r="HX230" t="s">
        <v>882</v>
      </c>
      <c r="HY230">
        <v>143.41999999999999</v>
      </c>
      <c r="IA230">
        <v>143.41999999999999</v>
      </c>
      <c r="IB230">
        <v>0</v>
      </c>
      <c r="IC230">
        <v>0</v>
      </c>
      <c r="ID230">
        <v>0</v>
      </c>
      <c r="IE230">
        <v>0</v>
      </c>
      <c r="IF230">
        <v>0</v>
      </c>
      <c r="IG230">
        <v>0</v>
      </c>
      <c r="II230">
        <v>0</v>
      </c>
      <c r="IJ230">
        <v>0</v>
      </c>
      <c r="IK230">
        <v>0</v>
      </c>
      <c r="IL230">
        <v>0</v>
      </c>
      <c r="IN230">
        <v>0</v>
      </c>
      <c r="IO230">
        <v>0</v>
      </c>
      <c r="IP230">
        <v>0</v>
      </c>
      <c r="IQ230">
        <v>0</v>
      </c>
      <c r="IS230">
        <v>0</v>
      </c>
      <c r="IT230">
        <v>0</v>
      </c>
      <c r="IU230">
        <v>0</v>
      </c>
      <c r="IV230">
        <v>0</v>
      </c>
      <c r="IW230">
        <v>23.53</v>
      </c>
      <c r="IX230">
        <v>5.8825000000000003</v>
      </c>
      <c r="IZ230">
        <v>23.53</v>
      </c>
      <c r="JA230">
        <v>0</v>
      </c>
      <c r="JB230">
        <v>0</v>
      </c>
      <c r="JD230">
        <v>0</v>
      </c>
      <c r="JE230">
        <v>0</v>
      </c>
      <c r="JF230">
        <v>0</v>
      </c>
      <c r="JH230">
        <v>0</v>
      </c>
      <c r="JI230">
        <v>0</v>
      </c>
      <c r="JJ230">
        <v>149.30250000000001</v>
      </c>
      <c r="JL230" t="s">
        <v>883</v>
      </c>
      <c r="JM230">
        <v>0</v>
      </c>
      <c r="JN230">
        <v>0</v>
      </c>
      <c r="JO230">
        <v>0</v>
      </c>
      <c r="JP230">
        <v>0</v>
      </c>
      <c r="JQ230">
        <v>0</v>
      </c>
      <c r="JR230">
        <v>43954.6104003125</v>
      </c>
      <c r="JS230">
        <v>1</v>
      </c>
      <c r="JT230">
        <v>3</v>
      </c>
    </row>
    <row r="231" spans="1:280" x14ac:dyDescent="0.25">
      <c r="A231">
        <v>2143</v>
      </c>
      <c r="B231">
        <v>2143</v>
      </c>
      <c r="C231" t="s">
        <v>346</v>
      </c>
      <c r="D231" t="s">
        <v>334</v>
      </c>
      <c r="E231" t="s">
        <v>347</v>
      </c>
      <c r="G231">
        <v>2117</v>
      </c>
      <c r="H231">
        <v>6480000</v>
      </c>
      <c r="I231">
        <v>10000</v>
      </c>
      <c r="J231">
        <v>0</v>
      </c>
      <c r="K231">
        <v>45000</v>
      </c>
      <c r="L231">
        <v>250000</v>
      </c>
      <c r="M231">
        <v>0</v>
      </c>
      <c r="N231">
        <v>0</v>
      </c>
      <c r="O231">
        <v>0</v>
      </c>
      <c r="P231">
        <v>10.39</v>
      </c>
      <c r="Q231">
        <v>960000</v>
      </c>
      <c r="R231">
        <v>2235</v>
      </c>
      <c r="S231">
        <v>2235</v>
      </c>
      <c r="T231">
        <v>2235</v>
      </c>
      <c r="U231">
        <v>0</v>
      </c>
      <c r="V231" t="s">
        <v>875</v>
      </c>
      <c r="W231">
        <v>2235</v>
      </c>
      <c r="X231">
        <v>2235</v>
      </c>
      <c r="Y231">
        <v>2235</v>
      </c>
      <c r="Z231">
        <v>0</v>
      </c>
      <c r="AA231">
        <v>340</v>
      </c>
      <c r="AB231">
        <v>245.85</v>
      </c>
      <c r="AC231">
        <v>20.399999999999999</v>
      </c>
      <c r="AD231">
        <v>100</v>
      </c>
      <c r="AE231">
        <v>50</v>
      </c>
      <c r="AF231">
        <v>100</v>
      </c>
      <c r="AG231">
        <v>100</v>
      </c>
      <c r="AH231">
        <v>0</v>
      </c>
      <c r="AI231">
        <v>2</v>
      </c>
      <c r="AJ231">
        <v>2</v>
      </c>
      <c r="AK231">
        <v>2</v>
      </c>
      <c r="AL231">
        <v>2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11</v>
      </c>
      <c r="AT231">
        <v>2.75</v>
      </c>
      <c r="AU231">
        <v>249.59</v>
      </c>
      <c r="AV231">
        <v>62.397500000000001</v>
      </c>
      <c r="AW231">
        <v>249.59</v>
      </c>
      <c r="AX231">
        <v>249.59</v>
      </c>
      <c r="AY231">
        <v>0</v>
      </c>
      <c r="AZ231">
        <v>26.84</v>
      </c>
      <c r="BA231">
        <v>26.84</v>
      </c>
      <c r="BB231">
        <v>26.84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2674.6743999999999</v>
      </c>
      <c r="BI231">
        <v>2645.2375000000002</v>
      </c>
      <c r="BJ231">
        <v>2674.6743999999999</v>
      </c>
      <c r="BK231">
        <v>2645.2375000000002</v>
      </c>
      <c r="BL231">
        <v>2674.6743999999999</v>
      </c>
      <c r="BM231">
        <v>2674.6743999999999</v>
      </c>
      <c r="BN231" t="s">
        <v>876</v>
      </c>
      <c r="BO231">
        <v>-2.3879999999999999E-3</v>
      </c>
      <c r="BP231">
        <v>0</v>
      </c>
      <c r="BQ231">
        <v>429.53</v>
      </c>
      <c r="BR231">
        <v>15</v>
      </c>
      <c r="BS231">
        <v>0.7</v>
      </c>
      <c r="BT231" t="s">
        <v>877</v>
      </c>
      <c r="BU231" t="s">
        <v>877</v>
      </c>
      <c r="BV231" t="s">
        <v>877</v>
      </c>
      <c r="BW231" t="s">
        <v>877</v>
      </c>
      <c r="BX231">
        <v>2117</v>
      </c>
      <c r="BY231">
        <v>6300000</v>
      </c>
      <c r="BZ231">
        <v>10000</v>
      </c>
      <c r="CA231">
        <v>0</v>
      </c>
      <c r="CB231">
        <v>45000</v>
      </c>
      <c r="CC231">
        <v>250000</v>
      </c>
      <c r="CD231">
        <v>0</v>
      </c>
      <c r="CE231">
        <v>0</v>
      </c>
      <c r="CF231">
        <v>0</v>
      </c>
      <c r="CG231">
        <v>10.39</v>
      </c>
      <c r="CH231">
        <v>950000</v>
      </c>
      <c r="CI231">
        <v>2259.54</v>
      </c>
      <c r="CJ231">
        <v>2259.54</v>
      </c>
      <c r="CK231">
        <v>2259.54</v>
      </c>
      <c r="CL231">
        <v>0</v>
      </c>
      <c r="CM231">
        <v>0</v>
      </c>
      <c r="CN231" t="s">
        <v>878</v>
      </c>
      <c r="CO231">
        <v>2259.54</v>
      </c>
      <c r="CP231">
        <v>2259.54</v>
      </c>
      <c r="CQ231">
        <v>2259.54</v>
      </c>
      <c r="CR231">
        <v>0</v>
      </c>
      <c r="CS231">
        <v>372</v>
      </c>
      <c r="CT231">
        <v>248.54939999999999</v>
      </c>
      <c r="CU231">
        <v>20.399999999999999</v>
      </c>
      <c r="CV231">
        <v>108.03</v>
      </c>
      <c r="CW231">
        <v>54.015000000000001</v>
      </c>
      <c r="CX231">
        <v>108.03</v>
      </c>
      <c r="CY231">
        <v>108.03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11</v>
      </c>
      <c r="DL231">
        <v>2.75</v>
      </c>
      <c r="DM231">
        <v>250.32</v>
      </c>
      <c r="DN231">
        <v>62.58</v>
      </c>
      <c r="DO231">
        <v>250.32</v>
      </c>
      <c r="DP231">
        <v>250.32</v>
      </c>
      <c r="DQ231">
        <v>0</v>
      </c>
      <c r="DR231">
        <v>26.84</v>
      </c>
      <c r="DS231">
        <v>26.84</v>
      </c>
      <c r="DT231">
        <v>26.84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2645.0792999999999</v>
      </c>
      <c r="EA231">
        <v>2674.6743999999999</v>
      </c>
      <c r="EB231">
        <v>2645.0792999999999</v>
      </c>
      <c r="EC231">
        <v>2674.6743999999999</v>
      </c>
      <c r="ED231">
        <v>2674.6743999999999</v>
      </c>
      <c r="EE231">
        <v>2674.6743999999999</v>
      </c>
      <c r="EF231" t="s">
        <v>879</v>
      </c>
      <c r="EG231">
        <v>-4.5209999999999998E-3</v>
      </c>
      <c r="EH231">
        <v>0</v>
      </c>
      <c r="EI231">
        <v>418.54</v>
      </c>
      <c r="EJ231">
        <v>16</v>
      </c>
      <c r="EK231">
        <v>0.7</v>
      </c>
      <c r="EL231" t="s">
        <v>877</v>
      </c>
      <c r="EM231" t="s">
        <v>877</v>
      </c>
      <c r="EN231" t="s">
        <v>877</v>
      </c>
      <c r="EO231" t="s">
        <v>877</v>
      </c>
      <c r="EP231">
        <v>2117</v>
      </c>
      <c r="EQ231">
        <v>6200570</v>
      </c>
      <c r="ER231" s="22">
        <v>10764</v>
      </c>
      <c r="ES231">
        <v>241480</v>
      </c>
      <c r="ET231">
        <v>51752</v>
      </c>
      <c r="EU231">
        <v>1275683</v>
      </c>
      <c r="EV231">
        <v>0</v>
      </c>
      <c r="EW231">
        <v>0</v>
      </c>
      <c r="EX231">
        <v>0</v>
      </c>
      <c r="EY231">
        <v>10.39</v>
      </c>
      <c r="EZ231">
        <v>865268</v>
      </c>
      <c r="FA231">
        <v>2237.63</v>
      </c>
      <c r="FB231">
        <v>2237.63</v>
      </c>
      <c r="FC231">
        <v>2237.63</v>
      </c>
      <c r="FD231">
        <v>0</v>
      </c>
      <c r="FE231">
        <v>0</v>
      </c>
      <c r="FF231" t="s">
        <v>880</v>
      </c>
      <c r="FG231">
        <v>2237.63</v>
      </c>
      <c r="FH231">
        <v>2237.63</v>
      </c>
      <c r="FI231">
        <v>2237.63</v>
      </c>
      <c r="FJ231">
        <v>0</v>
      </c>
      <c r="FK231">
        <v>343</v>
      </c>
      <c r="FL231">
        <v>246.13929999999999</v>
      </c>
      <c r="FM231">
        <v>20.399999999999999</v>
      </c>
      <c r="FN231">
        <v>88.11</v>
      </c>
      <c r="FO231">
        <v>44.055</v>
      </c>
      <c r="FP231">
        <v>88.11</v>
      </c>
      <c r="FQ231">
        <v>88.11</v>
      </c>
      <c r="FR231">
        <v>0</v>
      </c>
      <c r="FS231">
        <v>2.9</v>
      </c>
      <c r="FT231">
        <v>2.9</v>
      </c>
      <c r="FU231">
        <v>2.9</v>
      </c>
      <c r="FV231">
        <v>2.9</v>
      </c>
      <c r="FW231">
        <v>0</v>
      </c>
      <c r="FX231">
        <v>0</v>
      </c>
      <c r="FY231">
        <v>0</v>
      </c>
      <c r="FZ231">
        <v>0</v>
      </c>
      <c r="GA231">
        <v>0</v>
      </c>
      <c r="GB231">
        <v>0</v>
      </c>
      <c r="GC231">
        <v>8</v>
      </c>
      <c r="GD231">
        <v>2</v>
      </c>
      <c r="GE231">
        <v>260.45999999999998</v>
      </c>
      <c r="GF231">
        <v>65.114999999999995</v>
      </c>
      <c r="GG231">
        <v>260.45999999999998</v>
      </c>
      <c r="GH231">
        <v>260.45999999999998</v>
      </c>
      <c r="GI231">
        <v>0</v>
      </c>
      <c r="GJ231">
        <v>26.84</v>
      </c>
      <c r="GK231">
        <v>26.84</v>
      </c>
      <c r="GL231">
        <v>26.84</v>
      </c>
      <c r="GM231">
        <v>0</v>
      </c>
      <c r="GN231">
        <v>0</v>
      </c>
      <c r="GO231">
        <v>0</v>
      </c>
      <c r="GP231">
        <v>0</v>
      </c>
      <c r="GQ231">
        <v>0</v>
      </c>
      <c r="GR231">
        <v>2670.9429</v>
      </c>
      <c r="GS231">
        <v>2645.0792999999999</v>
      </c>
      <c r="GT231">
        <v>2670.9429</v>
      </c>
      <c r="GU231">
        <v>2645.0792999999999</v>
      </c>
      <c r="GV231">
        <v>2670.9429</v>
      </c>
      <c r="GW231">
        <v>2670.9429</v>
      </c>
      <c r="GX231" t="s">
        <v>881</v>
      </c>
      <c r="GY231">
        <v>-5.4409999999999997E-3</v>
      </c>
      <c r="GZ231">
        <v>0</v>
      </c>
      <c r="HA231">
        <v>386.69</v>
      </c>
      <c r="HB231">
        <v>11</v>
      </c>
      <c r="HC231">
        <v>0.7</v>
      </c>
      <c r="HD231" t="s">
        <v>877</v>
      </c>
      <c r="HE231" t="s">
        <v>877</v>
      </c>
      <c r="HF231" t="s">
        <v>877</v>
      </c>
      <c r="HG231" t="s">
        <v>877</v>
      </c>
      <c r="HH231">
        <v>2117</v>
      </c>
      <c r="HI231">
        <v>5777099</v>
      </c>
      <c r="HJ231">
        <v>1774</v>
      </c>
      <c r="HK231">
        <v>228664</v>
      </c>
      <c r="HL231">
        <v>22202</v>
      </c>
      <c r="HM231">
        <v>12220</v>
      </c>
      <c r="HN231">
        <v>0</v>
      </c>
      <c r="HO231">
        <v>0</v>
      </c>
      <c r="HP231">
        <v>0</v>
      </c>
      <c r="HQ231">
        <v>10.44</v>
      </c>
      <c r="HR231">
        <v>876389</v>
      </c>
      <c r="HS231">
        <v>2247.14</v>
      </c>
      <c r="HT231">
        <v>2247.14</v>
      </c>
      <c r="HU231">
        <v>2247.14</v>
      </c>
      <c r="HV231">
        <v>0</v>
      </c>
      <c r="HW231">
        <v>0</v>
      </c>
      <c r="HX231" t="s">
        <v>882</v>
      </c>
      <c r="HY231">
        <v>2247.14</v>
      </c>
      <c r="HZ231">
        <v>2247.14</v>
      </c>
      <c r="IA231">
        <v>2247.14</v>
      </c>
      <c r="IB231">
        <v>0</v>
      </c>
      <c r="IC231">
        <v>348</v>
      </c>
      <c r="ID231">
        <v>247.18539999999999</v>
      </c>
      <c r="IE231">
        <v>25.8</v>
      </c>
      <c r="IF231">
        <v>99.75</v>
      </c>
      <c r="IG231">
        <v>49.875</v>
      </c>
      <c r="IH231">
        <v>99.75</v>
      </c>
      <c r="II231">
        <v>99.75</v>
      </c>
      <c r="IJ231">
        <v>0</v>
      </c>
      <c r="IK231">
        <v>2.98</v>
      </c>
      <c r="IL231">
        <v>2.98</v>
      </c>
      <c r="IM231">
        <v>2.98</v>
      </c>
      <c r="IN231">
        <v>2.98</v>
      </c>
      <c r="IO231">
        <v>0</v>
      </c>
      <c r="IP231">
        <v>0</v>
      </c>
      <c r="IQ231">
        <v>0</v>
      </c>
      <c r="IR231">
        <v>0</v>
      </c>
      <c r="IS231">
        <v>0</v>
      </c>
      <c r="IT231">
        <v>0</v>
      </c>
      <c r="IU231">
        <v>17</v>
      </c>
      <c r="IV231">
        <v>4.25</v>
      </c>
      <c r="IW231">
        <v>276.77</v>
      </c>
      <c r="IX231">
        <v>69.192499999999995</v>
      </c>
      <c r="IY231">
        <v>276.77</v>
      </c>
      <c r="IZ231">
        <v>276.77</v>
      </c>
      <c r="JA231">
        <v>0</v>
      </c>
      <c r="JB231">
        <v>24.52</v>
      </c>
      <c r="JC231">
        <v>24.52</v>
      </c>
      <c r="JD231">
        <v>24.52</v>
      </c>
      <c r="JE231">
        <v>0</v>
      </c>
      <c r="JF231">
        <v>0</v>
      </c>
      <c r="JG231">
        <v>0</v>
      </c>
      <c r="JH231">
        <v>0</v>
      </c>
      <c r="JI231">
        <v>0</v>
      </c>
      <c r="JJ231">
        <v>2670.9429</v>
      </c>
      <c r="JK231">
        <v>2670.9429</v>
      </c>
      <c r="JL231" t="s">
        <v>883</v>
      </c>
      <c r="JM231">
        <v>-4.8979999999999996E-3</v>
      </c>
      <c r="JN231">
        <v>0</v>
      </c>
      <c r="JO231">
        <v>390</v>
      </c>
      <c r="JP231">
        <v>10</v>
      </c>
      <c r="JQ231">
        <v>0.7</v>
      </c>
      <c r="JR231">
        <v>43954.6104003125</v>
      </c>
      <c r="JS231">
        <v>1</v>
      </c>
      <c r="JT231">
        <v>2</v>
      </c>
    </row>
    <row r="232" spans="1:280" x14ac:dyDescent="0.25">
      <c r="A232">
        <v>2144</v>
      </c>
      <c r="B232">
        <v>2144</v>
      </c>
      <c r="C232" t="s">
        <v>348</v>
      </c>
      <c r="D232" t="s">
        <v>334</v>
      </c>
      <c r="E232" t="s">
        <v>349</v>
      </c>
      <c r="G232">
        <v>2117</v>
      </c>
      <c r="H232">
        <v>875000</v>
      </c>
      <c r="I232">
        <v>0</v>
      </c>
      <c r="J232">
        <v>0</v>
      </c>
      <c r="K232">
        <v>1500</v>
      </c>
      <c r="L232">
        <v>0</v>
      </c>
      <c r="M232">
        <v>0</v>
      </c>
      <c r="N232">
        <v>0</v>
      </c>
      <c r="O232">
        <v>0</v>
      </c>
      <c r="P232">
        <v>12.78</v>
      </c>
      <c r="Q232">
        <v>115000</v>
      </c>
      <c r="R232">
        <v>232</v>
      </c>
      <c r="S232">
        <v>232</v>
      </c>
      <c r="T232">
        <v>232</v>
      </c>
      <c r="U232">
        <v>0</v>
      </c>
      <c r="V232" t="s">
        <v>875</v>
      </c>
      <c r="W232">
        <v>232</v>
      </c>
      <c r="X232">
        <v>232</v>
      </c>
      <c r="Y232">
        <v>232</v>
      </c>
      <c r="Z232">
        <v>0</v>
      </c>
      <c r="AA232">
        <v>19</v>
      </c>
      <c r="AB232">
        <v>19</v>
      </c>
      <c r="AC232">
        <v>0</v>
      </c>
      <c r="AD232">
        <v>35</v>
      </c>
      <c r="AE232">
        <v>17.5</v>
      </c>
      <c r="AF232">
        <v>35</v>
      </c>
      <c r="AG232">
        <v>35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1</v>
      </c>
      <c r="AT232">
        <v>0.25</v>
      </c>
      <c r="AU232">
        <v>23.63</v>
      </c>
      <c r="AV232">
        <v>5.9074999999999998</v>
      </c>
      <c r="AW232">
        <v>23.63</v>
      </c>
      <c r="AX232">
        <v>23.63</v>
      </c>
      <c r="AY232">
        <v>0</v>
      </c>
      <c r="AZ232">
        <v>55.19</v>
      </c>
      <c r="BA232">
        <v>55.19</v>
      </c>
      <c r="BB232">
        <v>55.19</v>
      </c>
      <c r="BC232">
        <v>0</v>
      </c>
      <c r="BD232">
        <v>67.77</v>
      </c>
      <c r="BE232">
        <v>67.77</v>
      </c>
      <c r="BF232">
        <v>67.77</v>
      </c>
      <c r="BG232">
        <v>0</v>
      </c>
      <c r="BH232">
        <v>400.88249999999999</v>
      </c>
      <c r="BI232">
        <v>397.61750000000001</v>
      </c>
      <c r="BJ232">
        <v>400.88249999999999</v>
      </c>
      <c r="BK232">
        <v>397.61750000000001</v>
      </c>
      <c r="BL232">
        <v>400.88249999999999</v>
      </c>
      <c r="BM232">
        <v>400.88249999999999</v>
      </c>
      <c r="BN232" t="s">
        <v>876</v>
      </c>
      <c r="BO232">
        <v>0</v>
      </c>
      <c r="BP232">
        <v>0</v>
      </c>
      <c r="BQ232">
        <v>495.69</v>
      </c>
      <c r="BR232">
        <v>23</v>
      </c>
      <c r="BS232">
        <v>0.7</v>
      </c>
      <c r="BT232" t="s">
        <v>877</v>
      </c>
      <c r="BU232" t="s">
        <v>877</v>
      </c>
      <c r="BV232" t="s">
        <v>877</v>
      </c>
      <c r="BW232" t="s">
        <v>877</v>
      </c>
      <c r="BX232">
        <v>2117</v>
      </c>
      <c r="BY232">
        <v>825000</v>
      </c>
      <c r="BZ232">
        <v>0</v>
      </c>
      <c r="CA232">
        <v>0</v>
      </c>
      <c r="CB232">
        <v>1500</v>
      </c>
      <c r="CC232">
        <v>0</v>
      </c>
      <c r="CD232">
        <v>0</v>
      </c>
      <c r="CE232">
        <v>0</v>
      </c>
      <c r="CF232">
        <v>0</v>
      </c>
      <c r="CG232">
        <v>12.78</v>
      </c>
      <c r="CH232">
        <v>108000</v>
      </c>
      <c r="CI232">
        <v>239.29</v>
      </c>
      <c r="CJ232">
        <v>239.29</v>
      </c>
      <c r="CK232">
        <v>239.29</v>
      </c>
      <c r="CL232">
        <v>0</v>
      </c>
      <c r="CM232">
        <v>0</v>
      </c>
      <c r="CN232" t="s">
        <v>878</v>
      </c>
      <c r="CO232">
        <v>239.29</v>
      </c>
      <c r="CP232">
        <v>239.29</v>
      </c>
      <c r="CQ232">
        <v>239.29</v>
      </c>
      <c r="CR232">
        <v>0</v>
      </c>
      <c r="CS232">
        <v>14</v>
      </c>
      <c r="CT232">
        <v>14</v>
      </c>
      <c r="CU232">
        <v>0</v>
      </c>
      <c r="CV232">
        <v>36.58</v>
      </c>
      <c r="CW232">
        <v>18.29</v>
      </c>
      <c r="CX232">
        <v>36.58</v>
      </c>
      <c r="CY232">
        <v>36.58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1</v>
      </c>
      <c r="DL232">
        <v>0.25</v>
      </c>
      <c r="DM232">
        <v>24.37</v>
      </c>
      <c r="DN232">
        <v>6.0925000000000002</v>
      </c>
      <c r="DO232">
        <v>24.37</v>
      </c>
      <c r="DP232">
        <v>24.37</v>
      </c>
      <c r="DQ232">
        <v>0</v>
      </c>
      <c r="DR232">
        <v>55.19</v>
      </c>
      <c r="DS232">
        <v>55.19</v>
      </c>
      <c r="DT232">
        <v>55.19</v>
      </c>
      <c r="DU232">
        <v>0</v>
      </c>
      <c r="DV232">
        <v>67.77</v>
      </c>
      <c r="DW232">
        <v>67.77</v>
      </c>
      <c r="DX232">
        <v>67.77</v>
      </c>
      <c r="DY232">
        <v>0</v>
      </c>
      <c r="DZ232">
        <v>400.58499999999998</v>
      </c>
      <c r="EA232">
        <v>400.88249999999999</v>
      </c>
      <c r="EB232">
        <v>400.58499999999998</v>
      </c>
      <c r="EC232">
        <v>400.88249999999999</v>
      </c>
      <c r="ED232">
        <v>400.88249999999999</v>
      </c>
      <c r="EE232">
        <v>400.88249999999999</v>
      </c>
      <c r="EF232" t="s">
        <v>879</v>
      </c>
      <c r="EG232">
        <v>-2.4930999999999998E-2</v>
      </c>
      <c r="EH232">
        <v>0</v>
      </c>
      <c r="EI232">
        <v>440.08</v>
      </c>
      <c r="EJ232">
        <v>19</v>
      </c>
      <c r="EK232">
        <v>0.7</v>
      </c>
      <c r="EL232" t="s">
        <v>877</v>
      </c>
      <c r="EM232" t="s">
        <v>877</v>
      </c>
      <c r="EN232" t="s">
        <v>877</v>
      </c>
      <c r="EO232" t="s">
        <v>877</v>
      </c>
      <c r="EP232">
        <v>2117</v>
      </c>
      <c r="EQ232">
        <v>795668</v>
      </c>
      <c r="ER232" s="22">
        <v>0</v>
      </c>
      <c r="ES232">
        <v>23092</v>
      </c>
      <c r="ET232">
        <v>5758</v>
      </c>
      <c r="EU232">
        <v>0</v>
      </c>
      <c r="EV232">
        <v>0</v>
      </c>
      <c r="EW232">
        <v>0</v>
      </c>
      <c r="EX232">
        <v>0</v>
      </c>
      <c r="EY232">
        <v>12.78</v>
      </c>
      <c r="EZ232">
        <v>150507</v>
      </c>
      <c r="FA232">
        <v>231.63</v>
      </c>
      <c r="FB232">
        <v>231.63</v>
      </c>
      <c r="FC232">
        <v>231.63</v>
      </c>
      <c r="FD232">
        <v>0</v>
      </c>
      <c r="FE232">
        <v>0</v>
      </c>
      <c r="FF232" t="s">
        <v>880</v>
      </c>
      <c r="FG232">
        <v>231.63</v>
      </c>
      <c r="FH232">
        <v>231.63</v>
      </c>
      <c r="FI232">
        <v>231.63</v>
      </c>
      <c r="FJ232">
        <v>0</v>
      </c>
      <c r="FK232">
        <v>21</v>
      </c>
      <c r="FL232">
        <v>21</v>
      </c>
      <c r="FM232">
        <v>0</v>
      </c>
      <c r="FN232">
        <v>34.93</v>
      </c>
      <c r="FO232">
        <v>17.465</v>
      </c>
      <c r="FP232">
        <v>34.93</v>
      </c>
      <c r="FQ232">
        <v>34.93</v>
      </c>
      <c r="FR232">
        <v>0</v>
      </c>
      <c r="FS232">
        <v>0</v>
      </c>
      <c r="FT232">
        <v>0</v>
      </c>
      <c r="FU232">
        <v>0</v>
      </c>
      <c r="FV232">
        <v>0</v>
      </c>
      <c r="FW232">
        <v>0</v>
      </c>
      <c r="FX232">
        <v>0</v>
      </c>
      <c r="FY232">
        <v>0</v>
      </c>
      <c r="FZ232">
        <v>0</v>
      </c>
      <c r="GA232">
        <v>0</v>
      </c>
      <c r="GB232">
        <v>0</v>
      </c>
      <c r="GC232">
        <v>0</v>
      </c>
      <c r="GD232">
        <v>0</v>
      </c>
      <c r="GE232">
        <v>30.12</v>
      </c>
      <c r="GF232">
        <v>7.53</v>
      </c>
      <c r="GG232">
        <v>30.12</v>
      </c>
      <c r="GH232">
        <v>30.12</v>
      </c>
      <c r="GI232">
        <v>0</v>
      </c>
      <c r="GJ232">
        <v>55.19</v>
      </c>
      <c r="GK232">
        <v>55.19</v>
      </c>
      <c r="GL232">
        <v>55.19</v>
      </c>
      <c r="GM232">
        <v>0</v>
      </c>
      <c r="GN232">
        <v>67.77</v>
      </c>
      <c r="GO232">
        <v>67.77</v>
      </c>
      <c r="GP232">
        <v>67.77</v>
      </c>
      <c r="GQ232">
        <v>0</v>
      </c>
      <c r="GR232">
        <v>363.91660000000002</v>
      </c>
      <c r="GS232">
        <v>400.58499999999998</v>
      </c>
      <c r="GT232">
        <v>363.91660000000002</v>
      </c>
      <c r="GU232">
        <v>400.58499999999998</v>
      </c>
      <c r="GV232">
        <v>400.58499999999998</v>
      </c>
      <c r="GW232">
        <v>400.58499999999998</v>
      </c>
      <c r="GX232" t="s">
        <v>881</v>
      </c>
      <c r="GY232">
        <v>-1.1892E-2</v>
      </c>
      <c r="GZ232">
        <v>0</v>
      </c>
      <c r="HA232">
        <v>649.77</v>
      </c>
      <c r="HB232">
        <v>49</v>
      </c>
      <c r="HC232">
        <v>0.7</v>
      </c>
      <c r="HD232" t="s">
        <v>877</v>
      </c>
      <c r="HE232" t="s">
        <v>877</v>
      </c>
      <c r="HF232" t="s">
        <v>877</v>
      </c>
      <c r="HG232" t="s">
        <v>877</v>
      </c>
      <c r="HH232">
        <v>2117</v>
      </c>
      <c r="HI232">
        <v>746871</v>
      </c>
      <c r="HJ232">
        <v>0</v>
      </c>
      <c r="HK232">
        <v>27035</v>
      </c>
      <c r="HL232">
        <v>256</v>
      </c>
      <c r="HM232">
        <v>215</v>
      </c>
      <c r="HN232">
        <v>0</v>
      </c>
      <c r="HO232">
        <v>0</v>
      </c>
      <c r="HP232">
        <v>0</v>
      </c>
      <c r="HQ232">
        <v>11.47</v>
      </c>
      <c r="HR232">
        <v>188064</v>
      </c>
      <c r="HS232">
        <v>201.56</v>
      </c>
      <c r="HT232">
        <v>201.56</v>
      </c>
      <c r="HU232">
        <v>201.56</v>
      </c>
      <c r="HV232">
        <v>0</v>
      </c>
      <c r="HW232">
        <v>0</v>
      </c>
      <c r="HX232" t="s">
        <v>882</v>
      </c>
      <c r="HY232">
        <v>201.56</v>
      </c>
      <c r="HZ232">
        <v>201.56</v>
      </c>
      <c r="IA232">
        <v>201.56</v>
      </c>
      <c r="IB232">
        <v>0</v>
      </c>
      <c r="IC232">
        <v>25</v>
      </c>
      <c r="ID232">
        <v>22.171600000000002</v>
      </c>
      <c r="IE232">
        <v>1.3</v>
      </c>
      <c r="IF232">
        <v>25.4</v>
      </c>
      <c r="IG232">
        <v>12.7</v>
      </c>
      <c r="IH232">
        <v>25.4</v>
      </c>
      <c r="II232">
        <v>25.4</v>
      </c>
      <c r="IJ232">
        <v>0</v>
      </c>
      <c r="IK232">
        <v>0</v>
      </c>
      <c r="IL232">
        <v>0</v>
      </c>
      <c r="IM232">
        <v>0</v>
      </c>
      <c r="IN232">
        <v>0</v>
      </c>
      <c r="IO232">
        <v>0</v>
      </c>
      <c r="IP232">
        <v>0</v>
      </c>
      <c r="IQ232">
        <v>0</v>
      </c>
      <c r="IR232">
        <v>0</v>
      </c>
      <c r="IS232">
        <v>0</v>
      </c>
      <c r="IT232">
        <v>0</v>
      </c>
      <c r="IU232">
        <v>0</v>
      </c>
      <c r="IV232">
        <v>0</v>
      </c>
      <c r="IW232">
        <v>23.38</v>
      </c>
      <c r="IX232">
        <v>5.8449999999999998</v>
      </c>
      <c r="IY232">
        <v>23.38</v>
      </c>
      <c r="IZ232">
        <v>23.38</v>
      </c>
      <c r="JA232">
        <v>0</v>
      </c>
      <c r="JB232">
        <v>53.1</v>
      </c>
      <c r="JC232">
        <v>53.1</v>
      </c>
      <c r="JD232">
        <v>53.1</v>
      </c>
      <c r="JE232">
        <v>0</v>
      </c>
      <c r="JF232">
        <v>67.239999999999995</v>
      </c>
      <c r="JG232">
        <v>67.239999999999995</v>
      </c>
      <c r="JH232">
        <v>67.239999999999995</v>
      </c>
      <c r="JI232">
        <v>0</v>
      </c>
      <c r="JJ232">
        <v>363.91660000000002</v>
      </c>
      <c r="JK232">
        <v>363.91660000000002</v>
      </c>
      <c r="JL232" t="s">
        <v>883</v>
      </c>
      <c r="JM232">
        <v>0</v>
      </c>
      <c r="JN232">
        <v>0</v>
      </c>
      <c r="JO232">
        <v>933.04</v>
      </c>
      <c r="JP232">
        <v>75</v>
      </c>
      <c r="JQ232">
        <v>0.7</v>
      </c>
      <c r="JR232">
        <v>43954.6104003125</v>
      </c>
      <c r="JS232">
        <v>1</v>
      </c>
      <c r="JT232">
        <v>2</v>
      </c>
    </row>
    <row r="233" spans="1:280" x14ac:dyDescent="0.25">
      <c r="A233">
        <v>2145</v>
      </c>
      <c r="B233">
        <v>2145</v>
      </c>
      <c r="C233" t="s">
        <v>350</v>
      </c>
      <c r="D233" t="s">
        <v>334</v>
      </c>
      <c r="E233" t="s">
        <v>351</v>
      </c>
      <c r="G233">
        <v>2117</v>
      </c>
      <c r="H233">
        <v>1195000</v>
      </c>
      <c r="I233">
        <v>0</v>
      </c>
      <c r="J233">
        <v>0</v>
      </c>
      <c r="K233">
        <v>6500</v>
      </c>
      <c r="L233">
        <v>80000</v>
      </c>
      <c r="M233">
        <v>0</v>
      </c>
      <c r="N233">
        <v>0</v>
      </c>
      <c r="O233">
        <v>0</v>
      </c>
      <c r="P233">
        <v>12.17</v>
      </c>
      <c r="Q233">
        <v>303829</v>
      </c>
      <c r="R233">
        <v>722.6</v>
      </c>
      <c r="S233">
        <v>722.6</v>
      </c>
      <c r="T233">
        <v>722.6</v>
      </c>
      <c r="U233">
        <v>0</v>
      </c>
      <c r="V233" t="s">
        <v>875</v>
      </c>
      <c r="W233">
        <v>722.6</v>
      </c>
      <c r="X233">
        <v>722.6</v>
      </c>
      <c r="Y233">
        <v>722.6</v>
      </c>
      <c r="Z233">
        <v>0</v>
      </c>
      <c r="AA233">
        <v>94</v>
      </c>
      <c r="AB233">
        <v>79.486000000000004</v>
      </c>
      <c r="AC233">
        <v>0</v>
      </c>
      <c r="AD233">
        <v>79</v>
      </c>
      <c r="AE233">
        <v>39.5</v>
      </c>
      <c r="AF233">
        <v>79</v>
      </c>
      <c r="AG233">
        <v>79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4</v>
      </c>
      <c r="AT233">
        <v>1</v>
      </c>
      <c r="AU233">
        <v>70.430000000000007</v>
      </c>
      <c r="AV233">
        <v>17.607500000000002</v>
      </c>
      <c r="AW233">
        <v>70.430000000000007</v>
      </c>
      <c r="AX233">
        <v>70.430000000000007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88.78</v>
      </c>
      <c r="BE233">
        <v>88.78</v>
      </c>
      <c r="BF233">
        <v>88.78</v>
      </c>
      <c r="BG233">
        <v>0</v>
      </c>
      <c r="BH233">
        <v>934.60760000000005</v>
      </c>
      <c r="BI233">
        <v>948.97349999999994</v>
      </c>
      <c r="BJ233">
        <v>934.60760000000005</v>
      </c>
      <c r="BK233">
        <v>948.97349999999994</v>
      </c>
      <c r="BL233">
        <v>948.97349999999994</v>
      </c>
      <c r="BM233">
        <v>948.97349999999994</v>
      </c>
      <c r="BN233" t="s">
        <v>876</v>
      </c>
      <c r="BO233">
        <v>-5.6599999999999999E-4</v>
      </c>
      <c r="BP233">
        <v>0</v>
      </c>
      <c r="BQ233">
        <v>420.47</v>
      </c>
      <c r="BR233">
        <v>14</v>
      </c>
      <c r="BS233">
        <v>0.7</v>
      </c>
      <c r="BT233" t="s">
        <v>877</v>
      </c>
      <c r="BU233" t="s">
        <v>877</v>
      </c>
      <c r="BV233" t="s">
        <v>877</v>
      </c>
      <c r="BW233" t="s">
        <v>877</v>
      </c>
      <c r="BX233">
        <v>2117</v>
      </c>
      <c r="BY233">
        <v>1186000</v>
      </c>
      <c r="BZ233">
        <v>0</v>
      </c>
      <c r="CA233">
        <v>0</v>
      </c>
      <c r="CB233">
        <v>6500</v>
      </c>
      <c r="CC233">
        <v>80000</v>
      </c>
      <c r="CD233">
        <v>0</v>
      </c>
      <c r="CE233">
        <v>0</v>
      </c>
      <c r="CF233">
        <v>0</v>
      </c>
      <c r="CG233">
        <v>12.17</v>
      </c>
      <c r="CH233">
        <v>296419</v>
      </c>
      <c r="CI233">
        <v>709.91</v>
      </c>
      <c r="CJ233">
        <v>709.91</v>
      </c>
      <c r="CK233">
        <v>709.91</v>
      </c>
      <c r="CL233">
        <v>0</v>
      </c>
      <c r="CM233">
        <v>0</v>
      </c>
      <c r="CN233" t="s">
        <v>878</v>
      </c>
      <c r="CO233">
        <v>709.91</v>
      </c>
      <c r="CP233">
        <v>709.91</v>
      </c>
      <c r="CQ233">
        <v>709.91</v>
      </c>
      <c r="CR233">
        <v>0</v>
      </c>
      <c r="CS233">
        <v>94</v>
      </c>
      <c r="CT233">
        <v>78.090100000000007</v>
      </c>
      <c r="CU233">
        <v>0</v>
      </c>
      <c r="CV233">
        <v>79.06</v>
      </c>
      <c r="CW233">
        <v>39.53</v>
      </c>
      <c r="CX233">
        <v>79.06</v>
      </c>
      <c r="CY233">
        <v>79.06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4</v>
      </c>
      <c r="DL233">
        <v>1</v>
      </c>
      <c r="DM233">
        <v>69.19</v>
      </c>
      <c r="DN233">
        <v>17.297499999999999</v>
      </c>
      <c r="DO233">
        <v>69.19</v>
      </c>
      <c r="DP233">
        <v>69.19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88.78</v>
      </c>
      <c r="DW233">
        <v>88.78</v>
      </c>
      <c r="DX233">
        <v>88.78</v>
      </c>
      <c r="DY233">
        <v>0</v>
      </c>
      <c r="DZ233">
        <v>958.62620000000004</v>
      </c>
      <c r="EA233">
        <v>934.60760000000005</v>
      </c>
      <c r="EB233">
        <v>958.62620000000004</v>
      </c>
      <c r="EC233">
        <v>934.60760000000005</v>
      </c>
      <c r="ED233">
        <v>958.62620000000004</v>
      </c>
      <c r="EE233">
        <v>958.62620000000004</v>
      </c>
      <c r="EF233" t="s">
        <v>879</v>
      </c>
      <c r="EG233">
        <v>-4.4900000000000001E-3</v>
      </c>
      <c r="EH233">
        <v>0</v>
      </c>
      <c r="EI233">
        <v>415.67</v>
      </c>
      <c r="EJ233">
        <v>15</v>
      </c>
      <c r="EK233">
        <v>0.7</v>
      </c>
      <c r="EL233" t="s">
        <v>877</v>
      </c>
      <c r="EM233" t="s">
        <v>877</v>
      </c>
      <c r="EN233" t="s">
        <v>877</v>
      </c>
      <c r="EO233" t="s">
        <v>877</v>
      </c>
      <c r="EP233">
        <v>2117</v>
      </c>
      <c r="EQ233">
        <v>1185672</v>
      </c>
      <c r="ER233" s="22">
        <v>0</v>
      </c>
      <c r="ES233">
        <v>77668</v>
      </c>
      <c r="ET233">
        <v>17539</v>
      </c>
      <c r="EU233">
        <v>0</v>
      </c>
      <c r="EV233">
        <v>0</v>
      </c>
      <c r="EW233">
        <v>0</v>
      </c>
      <c r="EX233">
        <v>0</v>
      </c>
      <c r="EY233">
        <v>12.17</v>
      </c>
      <c r="EZ233">
        <v>255636</v>
      </c>
      <c r="FA233">
        <v>731.17</v>
      </c>
      <c r="FB233">
        <v>731.17</v>
      </c>
      <c r="FC233">
        <v>731.17</v>
      </c>
      <c r="FD233">
        <v>0</v>
      </c>
      <c r="FE233">
        <v>0</v>
      </c>
      <c r="FF233" t="s">
        <v>880</v>
      </c>
      <c r="FG233">
        <v>731.17</v>
      </c>
      <c r="FH233">
        <v>731.17</v>
      </c>
      <c r="FI233">
        <v>731.17</v>
      </c>
      <c r="FJ233">
        <v>0</v>
      </c>
      <c r="FK233">
        <v>84</v>
      </c>
      <c r="FL233">
        <v>80.428700000000006</v>
      </c>
      <c r="FM233">
        <v>0</v>
      </c>
      <c r="FN233">
        <v>80.7</v>
      </c>
      <c r="FO233">
        <v>40.35</v>
      </c>
      <c r="FP233">
        <v>80.7</v>
      </c>
      <c r="FQ233">
        <v>80.7</v>
      </c>
      <c r="FR233">
        <v>0</v>
      </c>
      <c r="FS233">
        <v>0</v>
      </c>
      <c r="FT233">
        <v>0</v>
      </c>
      <c r="FU233">
        <v>0</v>
      </c>
      <c r="FV233">
        <v>0</v>
      </c>
      <c r="FW233">
        <v>0</v>
      </c>
      <c r="FX233">
        <v>0</v>
      </c>
      <c r="FY233">
        <v>0</v>
      </c>
      <c r="FZ233">
        <v>0</v>
      </c>
      <c r="GA233">
        <v>0</v>
      </c>
      <c r="GB233">
        <v>0</v>
      </c>
      <c r="GC233">
        <v>2</v>
      </c>
      <c r="GD233">
        <v>0.5</v>
      </c>
      <c r="GE233">
        <v>69.59</v>
      </c>
      <c r="GF233">
        <v>17.397500000000001</v>
      </c>
      <c r="GG233">
        <v>69.59</v>
      </c>
      <c r="GH233">
        <v>69.59</v>
      </c>
      <c r="GI233">
        <v>0</v>
      </c>
      <c r="GJ233">
        <v>0</v>
      </c>
      <c r="GK233">
        <v>0</v>
      </c>
      <c r="GL233">
        <v>0</v>
      </c>
      <c r="GM233">
        <v>0</v>
      </c>
      <c r="GN233">
        <v>88.78</v>
      </c>
      <c r="GO233">
        <v>88.78</v>
      </c>
      <c r="GP233">
        <v>88.78</v>
      </c>
      <c r="GQ233">
        <v>0</v>
      </c>
      <c r="GR233">
        <v>993.98069999999996</v>
      </c>
      <c r="GS233">
        <v>958.62620000000004</v>
      </c>
      <c r="GT233">
        <v>993.98069999999996</v>
      </c>
      <c r="GU233">
        <v>958.62620000000004</v>
      </c>
      <c r="GV233">
        <v>993.98069999999996</v>
      </c>
      <c r="GW233">
        <v>993.98069999999996</v>
      </c>
      <c r="GX233" t="s">
        <v>881</v>
      </c>
      <c r="GY233">
        <v>-1.0109999999999999E-2</v>
      </c>
      <c r="GZ233">
        <v>0</v>
      </c>
      <c r="HA233">
        <v>349.63</v>
      </c>
      <c r="HB233">
        <v>7</v>
      </c>
      <c r="HC233">
        <v>0.7</v>
      </c>
      <c r="HD233" t="s">
        <v>877</v>
      </c>
      <c r="HE233" t="s">
        <v>877</v>
      </c>
      <c r="HF233" t="s">
        <v>877</v>
      </c>
      <c r="HG233" t="s">
        <v>877</v>
      </c>
      <c r="HH233">
        <v>2117</v>
      </c>
      <c r="HI233">
        <v>1110677</v>
      </c>
      <c r="HJ233">
        <v>624</v>
      </c>
      <c r="HK233">
        <v>80298</v>
      </c>
      <c r="HL233">
        <v>6427</v>
      </c>
      <c r="HM233">
        <v>0</v>
      </c>
      <c r="HN233">
        <v>0</v>
      </c>
      <c r="HO233">
        <v>0</v>
      </c>
      <c r="HP233">
        <v>0</v>
      </c>
      <c r="HQ233">
        <v>13.46</v>
      </c>
      <c r="HR233">
        <v>288958</v>
      </c>
      <c r="HS233">
        <v>750.87</v>
      </c>
      <c r="HT233">
        <v>750.87</v>
      </c>
      <c r="HU233">
        <v>750.87</v>
      </c>
      <c r="HV233">
        <v>0</v>
      </c>
      <c r="HW233">
        <v>0</v>
      </c>
      <c r="HX233" t="s">
        <v>882</v>
      </c>
      <c r="HY233">
        <v>750.87</v>
      </c>
      <c r="HZ233">
        <v>750.87</v>
      </c>
      <c r="IA233">
        <v>750.87</v>
      </c>
      <c r="IB233">
        <v>0</v>
      </c>
      <c r="IC233">
        <v>85</v>
      </c>
      <c r="ID233">
        <v>82.595699999999994</v>
      </c>
      <c r="IE233">
        <v>0</v>
      </c>
      <c r="IF233">
        <v>103.09</v>
      </c>
      <c r="IG233">
        <v>51.545000000000002</v>
      </c>
      <c r="IH233">
        <v>103.09</v>
      </c>
      <c r="II233">
        <v>103.09</v>
      </c>
      <c r="IJ233">
        <v>0</v>
      </c>
      <c r="IK233">
        <v>0.22</v>
      </c>
      <c r="IL233">
        <v>0.22</v>
      </c>
      <c r="IM233">
        <v>0.22</v>
      </c>
      <c r="IN233">
        <v>0.22</v>
      </c>
      <c r="IO233">
        <v>0</v>
      </c>
      <c r="IP233">
        <v>0</v>
      </c>
      <c r="IQ233">
        <v>0</v>
      </c>
      <c r="IR233">
        <v>0</v>
      </c>
      <c r="IS233">
        <v>0</v>
      </c>
      <c r="IT233">
        <v>0</v>
      </c>
      <c r="IU233">
        <v>0</v>
      </c>
      <c r="IV233">
        <v>0</v>
      </c>
      <c r="IW233">
        <v>81.72</v>
      </c>
      <c r="IX233">
        <v>20.43</v>
      </c>
      <c r="IY233">
        <v>81.72</v>
      </c>
      <c r="IZ233">
        <v>81.72</v>
      </c>
      <c r="JA233">
        <v>0</v>
      </c>
      <c r="JB233">
        <v>0</v>
      </c>
      <c r="JC233">
        <v>0</v>
      </c>
      <c r="JD233">
        <v>0</v>
      </c>
      <c r="JE233">
        <v>0</v>
      </c>
      <c r="JF233">
        <v>88.32</v>
      </c>
      <c r="JG233">
        <v>88.32</v>
      </c>
      <c r="JH233">
        <v>88.32</v>
      </c>
      <c r="JI233">
        <v>0</v>
      </c>
      <c r="JJ233">
        <v>993.98069999999996</v>
      </c>
      <c r="JK233">
        <v>993.98069999999996</v>
      </c>
      <c r="JL233" t="s">
        <v>883</v>
      </c>
      <c r="JM233">
        <v>-7.3920000000000001E-3</v>
      </c>
      <c r="JN233">
        <v>0</v>
      </c>
      <c r="JO233">
        <v>384.83</v>
      </c>
      <c r="JP233">
        <v>9</v>
      </c>
      <c r="JQ233">
        <v>0.7</v>
      </c>
      <c r="JR233">
        <v>43954.6104003125</v>
      </c>
      <c r="JS233">
        <v>1</v>
      </c>
      <c r="JT233">
        <v>2</v>
      </c>
    </row>
    <row r="234" spans="1:280" x14ac:dyDescent="0.25">
      <c r="A234">
        <v>2146</v>
      </c>
      <c r="B234">
        <v>2146</v>
      </c>
      <c r="C234" t="s">
        <v>352</v>
      </c>
      <c r="D234" t="s">
        <v>334</v>
      </c>
      <c r="E234" t="s">
        <v>353</v>
      </c>
      <c r="G234">
        <v>2117</v>
      </c>
      <c r="H234">
        <v>9011531</v>
      </c>
      <c r="I234">
        <v>0</v>
      </c>
      <c r="J234">
        <v>0</v>
      </c>
      <c r="K234">
        <v>75000</v>
      </c>
      <c r="L234">
        <v>0</v>
      </c>
      <c r="M234">
        <v>0</v>
      </c>
      <c r="N234">
        <v>0</v>
      </c>
      <c r="O234">
        <v>0</v>
      </c>
      <c r="P234">
        <v>10.61</v>
      </c>
      <c r="Q234">
        <v>3075000</v>
      </c>
      <c r="R234">
        <v>5570</v>
      </c>
      <c r="S234">
        <v>5570</v>
      </c>
      <c r="T234">
        <v>5570</v>
      </c>
      <c r="U234">
        <v>0</v>
      </c>
      <c r="V234" t="s">
        <v>875</v>
      </c>
      <c r="W234">
        <v>5570</v>
      </c>
      <c r="X234">
        <v>5570</v>
      </c>
      <c r="Y234">
        <v>5570</v>
      </c>
      <c r="Z234">
        <v>0</v>
      </c>
      <c r="AA234">
        <v>868</v>
      </c>
      <c r="AB234">
        <v>612.70000000000005</v>
      </c>
      <c r="AC234">
        <v>47.2</v>
      </c>
      <c r="AD234">
        <v>1800</v>
      </c>
      <c r="AE234">
        <v>900</v>
      </c>
      <c r="AF234">
        <v>1800</v>
      </c>
      <c r="AG234">
        <v>1800</v>
      </c>
      <c r="AH234">
        <v>0</v>
      </c>
      <c r="AI234">
        <v>6</v>
      </c>
      <c r="AJ234">
        <v>6</v>
      </c>
      <c r="AK234">
        <v>6</v>
      </c>
      <c r="AL234">
        <v>6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19</v>
      </c>
      <c r="AT234">
        <v>4.75</v>
      </c>
      <c r="AU234">
        <v>1428.23</v>
      </c>
      <c r="AV234">
        <v>357.0575</v>
      </c>
      <c r="AW234">
        <v>1428.23</v>
      </c>
      <c r="AX234">
        <v>1428.23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7367.2996000000003</v>
      </c>
      <c r="BI234">
        <v>7497.7075000000004</v>
      </c>
      <c r="BJ234">
        <v>7565.1445999999996</v>
      </c>
      <c r="BK234">
        <v>7497.7075000000004</v>
      </c>
      <c r="BL234">
        <v>7497.7075000000004</v>
      </c>
      <c r="BM234">
        <v>7565.1445999999996</v>
      </c>
      <c r="BN234" t="s">
        <v>876</v>
      </c>
      <c r="BO234">
        <v>-1.562E-3</v>
      </c>
      <c r="BP234">
        <v>0</v>
      </c>
      <c r="BQ234">
        <v>552.05999999999995</v>
      </c>
      <c r="BR234">
        <v>32</v>
      </c>
      <c r="BS234">
        <v>0.7</v>
      </c>
      <c r="BT234" t="s">
        <v>877</v>
      </c>
      <c r="BU234" t="s">
        <v>877</v>
      </c>
      <c r="BV234" t="s">
        <v>877</v>
      </c>
      <c r="BW234" t="s">
        <v>877</v>
      </c>
      <c r="BX234">
        <v>2117</v>
      </c>
      <c r="BY234">
        <v>8582410</v>
      </c>
      <c r="BZ234">
        <v>0</v>
      </c>
      <c r="CA234">
        <v>0</v>
      </c>
      <c r="CB234">
        <v>75000</v>
      </c>
      <c r="CC234">
        <v>0</v>
      </c>
      <c r="CD234">
        <v>0</v>
      </c>
      <c r="CE234">
        <v>0</v>
      </c>
      <c r="CF234">
        <v>0</v>
      </c>
      <c r="CG234">
        <v>10.61</v>
      </c>
      <c r="CH234">
        <v>3000000</v>
      </c>
      <c r="CI234">
        <v>5419.71</v>
      </c>
      <c r="CJ234">
        <v>5590.11</v>
      </c>
      <c r="CK234">
        <v>5419.71</v>
      </c>
      <c r="CL234">
        <v>170.4</v>
      </c>
      <c r="CM234">
        <v>0</v>
      </c>
      <c r="CN234" t="s">
        <v>878</v>
      </c>
      <c r="CO234">
        <v>5419.71</v>
      </c>
      <c r="CP234">
        <v>5590.11</v>
      </c>
      <c r="CQ234">
        <v>5419.71</v>
      </c>
      <c r="CR234">
        <v>170.4</v>
      </c>
      <c r="CS234">
        <v>845</v>
      </c>
      <c r="CT234">
        <v>614.91210000000001</v>
      </c>
      <c r="CU234">
        <v>47.2</v>
      </c>
      <c r="CV234">
        <v>1860.86</v>
      </c>
      <c r="CW234">
        <v>930.43</v>
      </c>
      <c r="CX234">
        <v>1893.79</v>
      </c>
      <c r="CY234">
        <v>1860.86</v>
      </c>
      <c r="CZ234">
        <v>32.93</v>
      </c>
      <c r="DA234">
        <v>2.93</v>
      </c>
      <c r="DB234">
        <v>2.93</v>
      </c>
      <c r="DC234">
        <v>2.93</v>
      </c>
      <c r="DD234">
        <v>2.93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19</v>
      </c>
      <c r="DL234">
        <v>4.75</v>
      </c>
      <c r="DM234">
        <v>1389.47</v>
      </c>
      <c r="DN234">
        <v>347.36750000000001</v>
      </c>
      <c r="DO234">
        <v>1433.39</v>
      </c>
      <c r="DP234">
        <v>1389.47</v>
      </c>
      <c r="DQ234">
        <v>43.92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7326.9350999999997</v>
      </c>
      <c r="EA234">
        <v>7367.2996000000003</v>
      </c>
      <c r="EB234">
        <v>7520.6151</v>
      </c>
      <c r="EC234">
        <v>7565.1445999999996</v>
      </c>
      <c r="ED234">
        <v>7367.2996000000003</v>
      </c>
      <c r="EE234">
        <v>7565.1445999999996</v>
      </c>
      <c r="EF234" t="s">
        <v>879</v>
      </c>
      <c r="EG234">
        <v>-5.2659999999999998E-3</v>
      </c>
      <c r="EH234">
        <v>0</v>
      </c>
      <c r="EI234">
        <v>533.84</v>
      </c>
      <c r="EJ234">
        <v>33</v>
      </c>
      <c r="EK234">
        <v>0.7</v>
      </c>
      <c r="EL234" t="s">
        <v>877</v>
      </c>
      <c r="EM234" t="s">
        <v>877</v>
      </c>
      <c r="EN234" t="s">
        <v>877</v>
      </c>
      <c r="EO234" t="s">
        <v>877</v>
      </c>
      <c r="EP234">
        <v>2117</v>
      </c>
      <c r="EQ234">
        <v>8190472</v>
      </c>
      <c r="ER234" s="22">
        <v>0</v>
      </c>
      <c r="ES234">
        <v>582586</v>
      </c>
      <c r="ET234">
        <v>133350</v>
      </c>
      <c r="EU234">
        <v>0</v>
      </c>
      <c r="EV234">
        <v>0</v>
      </c>
      <c r="EW234">
        <v>0</v>
      </c>
      <c r="EX234">
        <v>0</v>
      </c>
      <c r="EY234">
        <v>10.61</v>
      </c>
      <c r="EZ234">
        <v>2887473</v>
      </c>
      <c r="FA234">
        <v>5406.79</v>
      </c>
      <c r="FB234">
        <v>5575.91</v>
      </c>
      <c r="FC234">
        <v>5406.79</v>
      </c>
      <c r="FD234">
        <v>169.12</v>
      </c>
      <c r="FE234">
        <v>0</v>
      </c>
      <c r="FF234" t="s">
        <v>880</v>
      </c>
      <c r="FG234">
        <v>5406.79</v>
      </c>
      <c r="FH234">
        <v>5575.91</v>
      </c>
      <c r="FI234">
        <v>5406.79</v>
      </c>
      <c r="FJ234">
        <v>169.12</v>
      </c>
      <c r="FK234">
        <v>830</v>
      </c>
      <c r="FL234">
        <v>613.3501</v>
      </c>
      <c r="FM234">
        <v>47.2</v>
      </c>
      <c r="FN234">
        <v>1711.94</v>
      </c>
      <c r="FO234">
        <v>855.97</v>
      </c>
      <c r="FP234">
        <v>1735.92</v>
      </c>
      <c r="FQ234">
        <v>1711.94</v>
      </c>
      <c r="FR234">
        <v>23.98</v>
      </c>
      <c r="FS234">
        <v>0</v>
      </c>
      <c r="FT234">
        <v>0</v>
      </c>
      <c r="FU234">
        <v>0</v>
      </c>
      <c r="FV234">
        <v>0</v>
      </c>
      <c r="FW234">
        <v>0</v>
      </c>
      <c r="FX234">
        <v>0</v>
      </c>
      <c r="FY234">
        <v>0</v>
      </c>
      <c r="FZ234">
        <v>0</v>
      </c>
      <c r="GA234">
        <v>0</v>
      </c>
      <c r="GB234">
        <v>0</v>
      </c>
      <c r="GC234">
        <v>7</v>
      </c>
      <c r="GD234">
        <v>1.75</v>
      </c>
      <c r="GE234">
        <v>1607.5</v>
      </c>
      <c r="GF234">
        <v>401.875</v>
      </c>
      <c r="GG234">
        <v>1657.78</v>
      </c>
      <c r="GH234">
        <v>1607.5</v>
      </c>
      <c r="GI234">
        <v>50.28</v>
      </c>
      <c r="GJ234">
        <v>0</v>
      </c>
      <c r="GK234">
        <v>0</v>
      </c>
      <c r="GL234">
        <v>0</v>
      </c>
      <c r="GM234">
        <v>0</v>
      </c>
      <c r="GN234">
        <v>0</v>
      </c>
      <c r="GO234">
        <v>0</v>
      </c>
      <c r="GP234">
        <v>0</v>
      </c>
      <c r="GQ234">
        <v>0</v>
      </c>
      <c r="GR234">
        <v>7291.41</v>
      </c>
      <c r="GS234">
        <v>7326.9350999999997</v>
      </c>
      <c r="GT234">
        <v>7483.9224999999997</v>
      </c>
      <c r="GU234">
        <v>7520.6151</v>
      </c>
      <c r="GV234">
        <v>7326.9350999999997</v>
      </c>
      <c r="GW234">
        <v>7520.6151</v>
      </c>
      <c r="GX234" t="s">
        <v>881</v>
      </c>
      <c r="GY234">
        <v>-6.241E-3</v>
      </c>
      <c r="GZ234">
        <v>0</v>
      </c>
      <c r="HA234">
        <v>517.85</v>
      </c>
      <c r="HB234">
        <v>25</v>
      </c>
      <c r="HC234">
        <v>0.7</v>
      </c>
      <c r="HD234" t="s">
        <v>877</v>
      </c>
      <c r="HE234" t="s">
        <v>877</v>
      </c>
      <c r="HF234" t="s">
        <v>877</v>
      </c>
      <c r="HG234" t="s">
        <v>877</v>
      </c>
      <c r="HH234">
        <v>2117</v>
      </c>
      <c r="HI234">
        <v>7802934</v>
      </c>
      <c r="HJ234">
        <v>0</v>
      </c>
      <c r="HK234">
        <v>629414</v>
      </c>
      <c r="HL234">
        <v>43223</v>
      </c>
      <c r="HM234">
        <v>0</v>
      </c>
      <c r="HN234">
        <v>0</v>
      </c>
      <c r="HO234">
        <v>0</v>
      </c>
      <c r="HP234">
        <v>0</v>
      </c>
      <c r="HQ234">
        <v>10.48</v>
      </c>
      <c r="HR234">
        <v>2809247</v>
      </c>
      <c r="HS234">
        <v>5388.85</v>
      </c>
      <c r="HT234">
        <v>5554.25</v>
      </c>
      <c r="HU234">
        <v>5388.85</v>
      </c>
      <c r="HV234">
        <v>165.4</v>
      </c>
      <c r="HW234">
        <v>0</v>
      </c>
      <c r="HX234" t="s">
        <v>882</v>
      </c>
      <c r="HY234">
        <v>5388.85</v>
      </c>
      <c r="HZ234">
        <v>5554.25</v>
      </c>
      <c r="IA234">
        <v>5388.85</v>
      </c>
      <c r="IB234">
        <v>165.4</v>
      </c>
      <c r="IC234">
        <v>793</v>
      </c>
      <c r="ID234">
        <v>610.96749999999997</v>
      </c>
      <c r="IE234">
        <v>31.4</v>
      </c>
      <c r="IF234">
        <v>1672.87</v>
      </c>
      <c r="IG234">
        <v>836.43499999999995</v>
      </c>
      <c r="IH234">
        <v>1701.71</v>
      </c>
      <c r="II234">
        <v>1672.87</v>
      </c>
      <c r="IJ234">
        <v>28.84</v>
      </c>
      <c r="IK234">
        <v>8.3000000000000007</v>
      </c>
      <c r="IL234">
        <v>8.3000000000000007</v>
      </c>
      <c r="IM234">
        <v>8.3000000000000007</v>
      </c>
      <c r="IN234">
        <v>8.3000000000000007</v>
      </c>
      <c r="IO234">
        <v>0</v>
      </c>
      <c r="IP234">
        <v>2</v>
      </c>
      <c r="IQ234">
        <v>-0.3</v>
      </c>
      <c r="IR234">
        <v>2</v>
      </c>
      <c r="IS234">
        <v>2</v>
      </c>
      <c r="IT234">
        <v>0</v>
      </c>
      <c r="IU234">
        <v>9</v>
      </c>
      <c r="IV234">
        <v>2.25</v>
      </c>
      <c r="IW234">
        <v>1654.03</v>
      </c>
      <c r="IX234">
        <v>413.50749999999999</v>
      </c>
      <c r="IY234">
        <v>1704.8</v>
      </c>
      <c r="IZ234">
        <v>1654.03</v>
      </c>
      <c r="JA234">
        <v>50.77</v>
      </c>
      <c r="JB234">
        <v>0</v>
      </c>
      <c r="JC234">
        <v>0</v>
      </c>
      <c r="JD234">
        <v>0</v>
      </c>
      <c r="JE234">
        <v>0</v>
      </c>
      <c r="JF234">
        <v>0</v>
      </c>
      <c r="JG234">
        <v>0</v>
      </c>
      <c r="JH234">
        <v>0</v>
      </c>
      <c r="JI234">
        <v>0</v>
      </c>
      <c r="JJ234">
        <v>7291.41</v>
      </c>
      <c r="JK234">
        <v>7483.9224999999997</v>
      </c>
      <c r="JL234" t="s">
        <v>883</v>
      </c>
      <c r="JM234">
        <v>-5.6839999999999998E-3</v>
      </c>
      <c r="JN234">
        <v>0</v>
      </c>
      <c r="JO234">
        <v>505.78</v>
      </c>
      <c r="JP234">
        <v>28</v>
      </c>
      <c r="JQ234">
        <v>0.7</v>
      </c>
      <c r="JR234">
        <v>43954.6104003125</v>
      </c>
      <c r="JS234">
        <v>1</v>
      </c>
      <c r="JT234">
        <v>2</v>
      </c>
    </row>
    <row r="235" spans="1:280" x14ac:dyDescent="0.25">
      <c r="A235">
        <v>4230</v>
      </c>
      <c r="B235">
        <v>2146</v>
      </c>
      <c r="D235" t="s">
        <v>334</v>
      </c>
      <c r="E235" t="s">
        <v>353</v>
      </c>
      <c r="F235" t="s">
        <v>975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T235">
        <v>0</v>
      </c>
      <c r="U235">
        <v>0</v>
      </c>
      <c r="V235" t="s">
        <v>875</v>
      </c>
      <c r="W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G235">
        <v>0</v>
      </c>
      <c r="AH235">
        <v>0</v>
      </c>
      <c r="AI235">
        <v>0</v>
      </c>
      <c r="AJ235">
        <v>0</v>
      </c>
      <c r="AL235">
        <v>0</v>
      </c>
      <c r="AM235">
        <v>0</v>
      </c>
      <c r="AN235">
        <v>0</v>
      </c>
      <c r="AO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X235">
        <v>0</v>
      </c>
      <c r="AY235">
        <v>0</v>
      </c>
      <c r="AZ235">
        <v>0</v>
      </c>
      <c r="BB235">
        <v>0</v>
      </c>
      <c r="BC235">
        <v>0</v>
      </c>
      <c r="BD235">
        <v>0</v>
      </c>
      <c r="BF235">
        <v>0</v>
      </c>
      <c r="BG235">
        <v>0</v>
      </c>
      <c r="BH235">
        <v>197.845</v>
      </c>
      <c r="BI235">
        <v>0</v>
      </c>
      <c r="BL235">
        <v>197.845</v>
      </c>
      <c r="BN235" t="s">
        <v>876</v>
      </c>
      <c r="BO235">
        <v>0</v>
      </c>
      <c r="BP235">
        <v>0</v>
      </c>
      <c r="BQ235">
        <v>0</v>
      </c>
      <c r="BR235">
        <v>0</v>
      </c>
      <c r="BS235">
        <v>0</v>
      </c>
      <c r="BT235" t="s">
        <v>877</v>
      </c>
      <c r="BU235" t="s">
        <v>877</v>
      </c>
      <c r="BV235" t="s">
        <v>877</v>
      </c>
      <c r="BW235" t="s">
        <v>877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170.4</v>
      </c>
      <c r="CK235">
        <v>170.4</v>
      </c>
      <c r="CL235">
        <v>0</v>
      </c>
      <c r="CM235">
        <v>0</v>
      </c>
      <c r="CN235" t="s">
        <v>878</v>
      </c>
      <c r="CO235">
        <v>170.4</v>
      </c>
      <c r="CQ235">
        <v>170.4</v>
      </c>
      <c r="CR235">
        <v>0</v>
      </c>
      <c r="CS235">
        <v>0</v>
      </c>
      <c r="CT235">
        <v>0</v>
      </c>
      <c r="CU235">
        <v>0</v>
      </c>
      <c r="CV235">
        <v>32.93</v>
      </c>
      <c r="CW235">
        <v>16.465</v>
      </c>
      <c r="CY235">
        <v>32.93</v>
      </c>
      <c r="CZ235">
        <v>0</v>
      </c>
      <c r="DA235">
        <v>0</v>
      </c>
      <c r="DB235">
        <v>0</v>
      </c>
      <c r="DD235">
        <v>0</v>
      </c>
      <c r="DE235">
        <v>0</v>
      </c>
      <c r="DF235">
        <v>0</v>
      </c>
      <c r="DG235">
        <v>0</v>
      </c>
      <c r="DI235">
        <v>0</v>
      </c>
      <c r="DJ235">
        <v>0</v>
      </c>
      <c r="DK235">
        <v>0</v>
      </c>
      <c r="DL235">
        <v>0</v>
      </c>
      <c r="DM235">
        <v>43.92</v>
      </c>
      <c r="DN235">
        <v>10.98</v>
      </c>
      <c r="DP235">
        <v>43.92</v>
      </c>
      <c r="DQ235">
        <v>0</v>
      </c>
      <c r="DR235">
        <v>0</v>
      </c>
      <c r="DT235">
        <v>0</v>
      </c>
      <c r="DU235">
        <v>0</v>
      </c>
      <c r="DV235">
        <v>0</v>
      </c>
      <c r="DX235">
        <v>0</v>
      </c>
      <c r="DY235">
        <v>0</v>
      </c>
      <c r="DZ235">
        <v>193.68</v>
      </c>
      <c r="EA235">
        <v>197.845</v>
      </c>
      <c r="ED235">
        <v>197.845</v>
      </c>
      <c r="EF235" t="s">
        <v>879</v>
      </c>
      <c r="EG235">
        <v>-5.2659999999999998E-3</v>
      </c>
      <c r="EH235">
        <v>0</v>
      </c>
      <c r="EI235">
        <v>0</v>
      </c>
      <c r="EJ235">
        <v>0</v>
      </c>
      <c r="EK235">
        <v>0</v>
      </c>
      <c r="EL235" t="s">
        <v>877</v>
      </c>
      <c r="EM235" t="s">
        <v>877</v>
      </c>
      <c r="EN235" t="s">
        <v>877</v>
      </c>
      <c r="EO235" t="s">
        <v>877</v>
      </c>
      <c r="EQ235">
        <v>0</v>
      </c>
      <c r="ER235" s="22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169.12</v>
      </c>
      <c r="FC235">
        <v>169.12</v>
      </c>
      <c r="FD235">
        <v>0</v>
      </c>
      <c r="FE235">
        <v>0</v>
      </c>
      <c r="FF235" t="s">
        <v>880</v>
      </c>
      <c r="FG235">
        <v>169.12</v>
      </c>
      <c r="FI235">
        <v>169.12</v>
      </c>
      <c r="FJ235">
        <v>0</v>
      </c>
      <c r="FK235">
        <v>0</v>
      </c>
      <c r="FL235">
        <v>0</v>
      </c>
      <c r="FM235">
        <v>0</v>
      </c>
      <c r="FN235">
        <v>23.98</v>
      </c>
      <c r="FO235">
        <v>11.99</v>
      </c>
      <c r="FQ235">
        <v>23.98</v>
      </c>
      <c r="FR235">
        <v>0</v>
      </c>
      <c r="FS235">
        <v>0</v>
      </c>
      <c r="FT235">
        <v>0</v>
      </c>
      <c r="FV235">
        <v>0</v>
      </c>
      <c r="FW235">
        <v>0</v>
      </c>
      <c r="FX235">
        <v>0</v>
      </c>
      <c r="FY235">
        <v>0</v>
      </c>
      <c r="GA235">
        <v>0</v>
      </c>
      <c r="GB235">
        <v>0</v>
      </c>
      <c r="GC235">
        <v>0</v>
      </c>
      <c r="GD235">
        <v>0</v>
      </c>
      <c r="GE235">
        <v>50.28</v>
      </c>
      <c r="GF235">
        <v>12.57</v>
      </c>
      <c r="GH235">
        <v>50.28</v>
      </c>
      <c r="GI235">
        <v>0</v>
      </c>
      <c r="GJ235">
        <v>0</v>
      </c>
      <c r="GL235">
        <v>0</v>
      </c>
      <c r="GM235">
        <v>0</v>
      </c>
      <c r="GN235">
        <v>0</v>
      </c>
      <c r="GP235">
        <v>0</v>
      </c>
      <c r="GQ235">
        <v>0</v>
      </c>
      <c r="GR235">
        <v>192.51249999999999</v>
      </c>
      <c r="GS235">
        <v>193.68</v>
      </c>
      <c r="GV235">
        <v>193.68</v>
      </c>
      <c r="GX235" t="s">
        <v>881</v>
      </c>
      <c r="GY235">
        <v>0</v>
      </c>
      <c r="GZ235">
        <v>0</v>
      </c>
      <c r="HA235">
        <v>0</v>
      </c>
      <c r="HB235">
        <v>0</v>
      </c>
      <c r="HC235">
        <v>0</v>
      </c>
      <c r="HD235" t="s">
        <v>877</v>
      </c>
      <c r="HE235" t="s">
        <v>877</v>
      </c>
      <c r="HF235" t="s">
        <v>877</v>
      </c>
      <c r="HG235" t="s">
        <v>877</v>
      </c>
      <c r="HI235">
        <v>0</v>
      </c>
      <c r="HJ235">
        <v>0</v>
      </c>
      <c r="HK235">
        <v>0</v>
      </c>
      <c r="HL235">
        <v>0</v>
      </c>
      <c r="HM235">
        <v>0</v>
      </c>
      <c r="HN235">
        <v>0</v>
      </c>
      <c r="HO235">
        <v>0</v>
      </c>
      <c r="HP235">
        <v>0</v>
      </c>
      <c r="HQ235">
        <v>0</v>
      </c>
      <c r="HR235">
        <v>0</v>
      </c>
      <c r="HS235">
        <v>165.4</v>
      </c>
      <c r="HU235">
        <v>165.4</v>
      </c>
      <c r="HV235">
        <v>0</v>
      </c>
      <c r="HW235">
        <v>0</v>
      </c>
      <c r="HX235" t="s">
        <v>882</v>
      </c>
      <c r="HY235">
        <v>165.4</v>
      </c>
      <c r="IA235">
        <v>165.4</v>
      </c>
      <c r="IB235">
        <v>0</v>
      </c>
      <c r="IC235">
        <v>0</v>
      </c>
      <c r="ID235">
        <v>0</v>
      </c>
      <c r="IE235">
        <v>0</v>
      </c>
      <c r="IF235">
        <v>28.84</v>
      </c>
      <c r="IG235">
        <v>14.42</v>
      </c>
      <c r="II235">
        <v>28.84</v>
      </c>
      <c r="IJ235">
        <v>0</v>
      </c>
      <c r="IK235">
        <v>0</v>
      </c>
      <c r="IL235">
        <v>0</v>
      </c>
      <c r="IN235">
        <v>0</v>
      </c>
      <c r="IO235">
        <v>0</v>
      </c>
      <c r="IP235">
        <v>0</v>
      </c>
      <c r="IQ235">
        <v>0</v>
      </c>
      <c r="IS235">
        <v>0</v>
      </c>
      <c r="IT235">
        <v>0</v>
      </c>
      <c r="IU235">
        <v>0</v>
      </c>
      <c r="IV235">
        <v>0</v>
      </c>
      <c r="IW235">
        <v>50.77</v>
      </c>
      <c r="IX235">
        <v>12.692500000000001</v>
      </c>
      <c r="IZ235">
        <v>50.77</v>
      </c>
      <c r="JA235">
        <v>0</v>
      </c>
      <c r="JB235">
        <v>0</v>
      </c>
      <c r="JD235">
        <v>0</v>
      </c>
      <c r="JE235">
        <v>0</v>
      </c>
      <c r="JF235">
        <v>0</v>
      </c>
      <c r="JH235">
        <v>0</v>
      </c>
      <c r="JI235">
        <v>0</v>
      </c>
      <c r="JJ235">
        <v>192.51249999999999</v>
      </c>
      <c r="JL235" t="s">
        <v>883</v>
      </c>
      <c r="JM235">
        <v>0</v>
      </c>
      <c r="JN235">
        <v>0</v>
      </c>
      <c r="JO235">
        <v>0</v>
      </c>
      <c r="JP235">
        <v>0</v>
      </c>
      <c r="JQ235">
        <v>0</v>
      </c>
      <c r="JR235">
        <v>43954.6104003125</v>
      </c>
      <c r="JS235">
        <v>1</v>
      </c>
      <c r="JT235">
        <v>3</v>
      </c>
    </row>
    <row r="236" spans="1:280" x14ac:dyDescent="0.25">
      <c r="A236">
        <v>2147</v>
      </c>
      <c r="B236">
        <v>2147</v>
      </c>
      <c r="C236" t="s">
        <v>354</v>
      </c>
      <c r="D236" t="s">
        <v>355</v>
      </c>
      <c r="E236" t="s">
        <v>356</v>
      </c>
      <c r="G236">
        <v>2200</v>
      </c>
      <c r="H236">
        <v>9230907</v>
      </c>
      <c r="I236">
        <v>41000</v>
      </c>
      <c r="J236">
        <v>0</v>
      </c>
      <c r="K236">
        <v>27000</v>
      </c>
      <c r="L236">
        <v>0</v>
      </c>
      <c r="M236">
        <v>0</v>
      </c>
      <c r="N236">
        <v>175000</v>
      </c>
      <c r="O236">
        <v>0</v>
      </c>
      <c r="P236">
        <v>11.47</v>
      </c>
      <c r="Q236">
        <v>960000</v>
      </c>
      <c r="R236">
        <v>2266</v>
      </c>
      <c r="S236">
        <v>2266</v>
      </c>
      <c r="T236">
        <v>2266</v>
      </c>
      <c r="U236">
        <v>0</v>
      </c>
      <c r="V236" t="s">
        <v>875</v>
      </c>
      <c r="W236">
        <v>2266</v>
      </c>
      <c r="X236">
        <v>2266</v>
      </c>
      <c r="Y236">
        <v>2266</v>
      </c>
      <c r="Z236">
        <v>0</v>
      </c>
      <c r="AA236">
        <v>323</v>
      </c>
      <c r="AB236">
        <v>249.26</v>
      </c>
      <c r="AC236">
        <v>3.5</v>
      </c>
      <c r="AD236">
        <v>456</v>
      </c>
      <c r="AE236">
        <v>228</v>
      </c>
      <c r="AF236">
        <v>456</v>
      </c>
      <c r="AG236">
        <v>456</v>
      </c>
      <c r="AH236">
        <v>0</v>
      </c>
      <c r="AI236">
        <v>4</v>
      </c>
      <c r="AJ236">
        <v>4</v>
      </c>
      <c r="AK236">
        <v>4</v>
      </c>
      <c r="AL236">
        <v>4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25</v>
      </c>
      <c r="AT236">
        <v>6.25</v>
      </c>
      <c r="AU236">
        <v>419</v>
      </c>
      <c r="AV236">
        <v>104.75</v>
      </c>
      <c r="AW236">
        <v>419</v>
      </c>
      <c r="AX236">
        <v>419</v>
      </c>
      <c r="AY236">
        <v>0</v>
      </c>
      <c r="AZ236">
        <v>23.5</v>
      </c>
      <c r="BA236">
        <v>23.5</v>
      </c>
      <c r="BB236">
        <v>23.5</v>
      </c>
      <c r="BC236">
        <v>0</v>
      </c>
      <c r="BD236">
        <v>226.56</v>
      </c>
      <c r="BE236">
        <v>226.56</v>
      </c>
      <c r="BF236">
        <v>226.56</v>
      </c>
      <c r="BG236">
        <v>0</v>
      </c>
      <c r="BH236">
        <v>3108.0707000000002</v>
      </c>
      <c r="BI236">
        <v>3111.82</v>
      </c>
      <c r="BJ236">
        <v>3108.0707000000002</v>
      </c>
      <c r="BK236">
        <v>3111.82</v>
      </c>
      <c r="BL236">
        <v>3111.82</v>
      </c>
      <c r="BM236">
        <v>3111.82</v>
      </c>
      <c r="BN236" t="s">
        <v>876</v>
      </c>
      <c r="BO236">
        <v>-2.477E-3</v>
      </c>
      <c r="BP236">
        <v>0</v>
      </c>
      <c r="BQ236">
        <v>423.65</v>
      </c>
      <c r="BR236">
        <v>14</v>
      </c>
      <c r="BS236">
        <v>0.7</v>
      </c>
      <c r="BT236" t="s">
        <v>877</v>
      </c>
      <c r="BU236" t="s">
        <v>877</v>
      </c>
      <c r="BV236" t="s">
        <v>877</v>
      </c>
      <c r="BW236" t="s">
        <v>877</v>
      </c>
      <c r="BX236">
        <v>2200</v>
      </c>
      <c r="BY236">
        <v>8804461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11.47</v>
      </c>
      <c r="CH236">
        <v>840000</v>
      </c>
      <c r="CI236">
        <v>2263.87</v>
      </c>
      <c r="CJ236">
        <v>2263.87</v>
      </c>
      <c r="CK236">
        <v>2263.87</v>
      </c>
      <c r="CL236">
        <v>0</v>
      </c>
      <c r="CM236">
        <v>0</v>
      </c>
      <c r="CN236" t="s">
        <v>878</v>
      </c>
      <c r="CO236">
        <v>2263.87</v>
      </c>
      <c r="CP236">
        <v>2263.87</v>
      </c>
      <c r="CQ236">
        <v>2263.87</v>
      </c>
      <c r="CR236">
        <v>0</v>
      </c>
      <c r="CS236">
        <v>325</v>
      </c>
      <c r="CT236">
        <v>249.0257</v>
      </c>
      <c r="CU236">
        <v>3.5</v>
      </c>
      <c r="CV236">
        <v>461.23</v>
      </c>
      <c r="CW236">
        <v>230.61500000000001</v>
      </c>
      <c r="CX236">
        <v>461.23</v>
      </c>
      <c r="CY236">
        <v>461.23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25</v>
      </c>
      <c r="DL236">
        <v>6.25</v>
      </c>
      <c r="DM236">
        <v>419</v>
      </c>
      <c r="DN236">
        <v>104.75</v>
      </c>
      <c r="DO236">
        <v>419</v>
      </c>
      <c r="DP236">
        <v>419</v>
      </c>
      <c r="DQ236">
        <v>0</v>
      </c>
      <c r="DR236">
        <v>23.5</v>
      </c>
      <c r="DS236">
        <v>23.5</v>
      </c>
      <c r="DT236">
        <v>23.5</v>
      </c>
      <c r="DU236">
        <v>0</v>
      </c>
      <c r="DV236">
        <v>226.56</v>
      </c>
      <c r="DW236">
        <v>226.56</v>
      </c>
      <c r="DX236">
        <v>226.56</v>
      </c>
      <c r="DY236">
        <v>0</v>
      </c>
      <c r="DZ236">
        <v>3097.6347000000001</v>
      </c>
      <c r="EA236">
        <v>3108.0707000000002</v>
      </c>
      <c r="EB236">
        <v>3097.6347000000001</v>
      </c>
      <c r="EC236">
        <v>3108.0707000000002</v>
      </c>
      <c r="ED236">
        <v>3108.0707000000002</v>
      </c>
      <c r="EE236">
        <v>3108.0707000000002</v>
      </c>
      <c r="EF236" t="s">
        <v>879</v>
      </c>
      <c r="EG236">
        <v>-3.6999999999999999E-4</v>
      </c>
      <c r="EH236">
        <v>0</v>
      </c>
      <c r="EI236">
        <v>370.91</v>
      </c>
      <c r="EJ236">
        <v>9</v>
      </c>
      <c r="EK236">
        <v>0.7</v>
      </c>
      <c r="EL236" t="s">
        <v>877</v>
      </c>
      <c r="EM236" t="s">
        <v>877</v>
      </c>
      <c r="EN236" t="s">
        <v>877</v>
      </c>
      <c r="EO236" t="s">
        <v>877</v>
      </c>
      <c r="EP236">
        <v>2200</v>
      </c>
      <c r="EQ236">
        <v>7919399</v>
      </c>
      <c r="ER236" s="22">
        <v>40745</v>
      </c>
      <c r="ES236">
        <v>191924</v>
      </c>
      <c r="ET236">
        <v>27461</v>
      </c>
      <c r="EU236">
        <v>0</v>
      </c>
      <c r="EV236">
        <v>0</v>
      </c>
      <c r="EW236">
        <v>173893</v>
      </c>
      <c r="EX236">
        <v>0</v>
      </c>
      <c r="EY236">
        <v>11.47</v>
      </c>
      <c r="EZ236">
        <v>1021020</v>
      </c>
      <c r="FA236">
        <v>2279.27</v>
      </c>
      <c r="FB236">
        <v>2279.27</v>
      </c>
      <c r="FC236">
        <v>2279.27</v>
      </c>
      <c r="FD236">
        <v>0</v>
      </c>
      <c r="FE236">
        <v>0</v>
      </c>
      <c r="FF236" t="s">
        <v>880</v>
      </c>
      <c r="FG236">
        <v>2279.27</v>
      </c>
      <c r="FH236">
        <v>2279.27</v>
      </c>
      <c r="FI236">
        <v>2279.27</v>
      </c>
      <c r="FJ236">
        <v>0</v>
      </c>
      <c r="FK236">
        <v>296</v>
      </c>
      <c r="FL236">
        <v>250.71969999999999</v>
      </c>
      <c r="FM236">
        <v>3.5</v>
      </c>
      <c r="FN236">
        <v>443.09</v>
      </c>
      <c r="FO236">
        <v>221.54499999999999</v>
      </c>
      <c r="FP236">
        <v>443.09</v>
      </c>
      <c r="FQ236">
        <v>443.09</v>
      </c>
      <c r="FR236">
        <v>0</v>
      </c>
      <c r="FS236">
        <v>1.29</v>
      </c>
      <c r="FT236">
        <v>1.29</v>
      </c>
      <c r="FU236">
        <v>1.29</v>
      </c>
      <c r="FV236">
        <v>1.29</v>
      </c>
      <c r="FW236">
        <v>0</v>
      </c>
      <c r="FX236">
        <v>0</v>
      </c>
      <c r="FY236">
        <v>0</v>
      </c>
      <c r="FZ236">
        <v>0</v>
      </c>
      <c r="GA236">
        <v>0</v>
      </c>
      <c r="GB236">
        <v>0</v>
      </c>
      <c r="GC236">
        <v>15</v>
      </c>
      <c r="GD236">
        <v>3.75</v>
      </c>
      <c r="GE236">
        <v>350</v>
      </c>
      <c r="GF236">
        <v>87.5</v>
      </c>
      <c r="GG236">
        <v>350</v>
      </c>
      <c r="GH236">
        <v>350</v>
      </c>
      <c r="GI236">
        <v>0</v>
      </c>
      <c r="GJ236">
        <v>23.5</v>
      </c>
      <c r="GK236">
        <v>23.5</v>
      </c>
      <c r="GL236">
        <v>23.5</v>
      </c>
      <c r="GM236">
        <v>0</v>
      </c>
      <c r="GN236">
        <v>226.56</v>
      </c>
      <c r="GO236">
        <v>226.56</v>
      </c>
      <c r="GP236">
        <v>226.56</v>
      </c>
      <c r="GQ236">
        <v>0</v>
      </c>
      <c r="GR236">
        <v>3095.7022000000002</v>
      </c>
      <c r="GS236">
        <v>3097.6347000000001</v>
      </c>
      <c r="GT236">
        <v>3095.7022000000002</v>
      </c>
      <c r="GU236">
        <v>3097.6347000000001</v>
      </c>
      <c r="GV236">
        <v>3097.6347000000001</v>
      </c>
      <c r="GW236">
        <v>3097.6347000000001</v>
      </c>
      <c r="GX236" t="s">
        <v>881</v>
      </c>
      <c r="GY236">
        <v>0</v>
      </c>
      <c r="GZ236">
        <v>0</v>
      </c>
      <c r="HA236">
        <v>447.96</v>
      </c>
      <c r="HB236">
        <v>17</v>
      </c>
      <c r="HC236">
        <v>0.7</v>
      </c>
      <c r="HD236" t="s">
        <v>877</v>
      </c>
      <c r="HE236" t="s">
        <v>877</v>
      </c>
      <c r="HF236" t="s">
        <v>877</v>
      </c>
      <c r="HG236" t="s">
        <v>877</v>
      </c>
      <c r="HH236">
        <v>2200</v>
      </c>
      <c r="HI236">
        <v>6989589</v>
      </c>
      <c r="HJ236">
        <v>38251</v>
      </c>
      <c r="HK236">
        <v>181175</v>
      </c>
      <c r="HL236">
        <v>24334</v>
      </c>
      <c r="HM236">
        <v>0</v>
      </c>
      <c r="HN236">
        <v>0</v>
      </c>
      <c r="HO236">
        <v>146451</v>
      </c>
      <c r="HP236">
        <v>0</v>
      </c>
      <c r="HQ236">
        <v>11.91</v>
      </c>
      <c r="HR236">
        <v>968877</v>
      </c>
      <c r="HS236">
        <v>2259.52</v>
      </c>
      <c r="HT236">
        <v>2259.52</v>
      </c>
      <c r="HU236">
        <v>2259.52</v>
      </c>
      <c r="HV236">
        <v>0</v>
      </c>
      <c r="HW236">
        <v>0</v>
      </c>
      <c r="HX236" t="s">
        <v>882</v>
      </c>
      <c r="HY236">
        <v>2259.52</v>
      </c>
      <c r="HZ236">
        <v>2259.52</v>
      </c>
      <c r="IA236">
        <v>2259.52</v>
      </c>
      <c r="IB236">
        <v>0</v>
      </c>
      <c r="IC236">
        <v>288</v>
      </c>
      <c r="ID236">
        <v>248.5472</v>
      </c>
      <c r="IE236">
        <v>1.5</v>
      </c>
      <c r="IF236">
        <v>463.05</v>
      </c>
      <c r="IG236">
        <v>231.52500000000001</v>
      </c>
      <c r="IH236">
        <v>463.05</v>
      </c>
      <c r="II236">
        <v>463.05</v>
      </c>
      <c r="IJ236">
        <v>0</v>
      </c>
      <c r="IK236">
        <v>6.29</v>
      </c>
      <c r="IL236">
        <v>6.29</v>
      </c>
      <c r="IM236">
        <v>6.29</v>
      </c>
      <c r="IN236">
        <v>6.29</v>
      </c>
      <c r="IO236">
        <v>0</v>
      </c>
      <c r="IP236">
        <v>0</v>
      </c>
      <c r="IQ236">
        <v>0</v>
      </c>
      <c r="IR236">
        <v>0</v>
      </c>
      <c r="IS236">
        <v>0</v>
      </c>
      <c r="IT236">
        <v>0</v>
      </c>
      <c r="IU236">
        <v>15</v>
      </c>
      <c r="IV236">
        <v>3.75</v>
      </c>
      <c r="IW236">
        <v>393</v>
      </c>
      <c r="IX236">
        <v>98.25</v>
      </c>
      <c r="IY236">
        <v>393</v>
      </c>
      <c r="IZ236">
        <v>393</v>
      </c>
      <c r="JA236">
        <v>0</v>
      </c>
      <c r="JB236">
        <v>26.13</v>
      </c>
      <c r="JC236">
        <v>26.13</v>
      </c>
      <c r="JD236">
        <v>26.13</v>
      </c>
      <c r="JE236">
        <v>0</v>
      </c>
      <c r="JF236">
        <v>220.19</v>
      </c>
      <c r="JG236">
        <v>220.19</v>
      </c>
      <c r="JH236">
        <v>220.19</v>
      </c>
      <c r="JI236">
        <v>0</v>
      </c>
      <c r="JJ236">
        <v>3095.7022000000002</v>
      </c>
      <c r="JK236">
        <v>3095.7022000000002</v>
      </c>
      <c r="JL236" t="s">
        <v>883</v>
      </c>
      <c r="JM236">
        <v>-1.498E-3</v>
      </c>
      <c r="JN236">
        <v>0</v>
      </c>
      <c r="JO236">
        <v>428.8</v>
      </c>
      <c r="JP236">
        <v>15</v>
      </c>
      <c r="JQ236">
        <v>0.7</v>
      </c>
      <c r="JR236">
        <v>43954.6104003125</v>
      </c>
      <c r="JS236">
        <v>1</v>
      </c>
      <c r="JT236">
        <v>2</v>
      </c>
    </row>
    <row r="237" spans="1:280" x14ac:dyDescent="0.25">
      <c r="A237">
        <v>3997</v>
      </c>
      <c r="B237">
        <v>3997</v>
      </c>
      <c r="C237" t="s">
        <v>357</v>
      </c>
      <c r="D237" t="s">
        <v>355</v>
      </c>
      <c r="E237" t="s">
        <v>358</v>
      </c>
      <c r="G237">
        <v>2200</v>
      </c>
      <c r="H237">
        <v>855000</v>
      </c>
      <c r="I237">
        <v>0</v>
      </c>
      <c r="J237">
        <v>0</v>
      </c>
      <c r="K237">
        <v>16000</v>
      </c>
      <c r="L237">
        <v>0</v>
      </c>
      <c r="M237">
        <v>0</v>
      </c>
      <c r="N237">
        <v>0</v>
      </c>
      <c r="O237">
        <v>0</v>
      </c>
      <c r="P237">
        <v>11.77</v>
      </c>
      <c r="Q237">
        <v>346185</v>
      </c>
      <c r="R237">
        <v>178</v>
      </c>
      <c r="S237">
        <v>178</v>
      </c>
      <c r="T237">
        <v>178</v>
      </c>
      <c r="U237">
        <v>0</v>
      </c>
      <c r="V237" t="s">
        <v>875</v>
      </c>
      <c r="W237">
        <v>178</v>
      </c>
      <c r="X237">
        <v>178</v>
      </c>
      <c r="Y237">
        <v>178</v>
      </c>
      <c r="Z237">
        <v>0</v>
      </c>
      <c r="AA237">
        <v>36</v>
      </c>
      <c r="AB237">
        <v>19.579999999999998</v>
      </c>
      <c r="AC237">
        <v>0.4</v>
      </c>
      <c r="AD237">
        <v>16</v>
      </c>
      <c r="AE237">
        <v>8</v>
      </c>
      <c r="AF237">
        <v>16</v>
      </c>
      <c r="AG237">
        <v>16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2</v>
      </c>
      <c r="AT237">
        <v>0.5</v>
      </c>
      <c r="AU237">
        <v>9</v>
      </c>
      <c r="AV237">
        <v>2.25</v>
      </c>
      <c r="AW237">
        <v>9</v>
      </c>
      <c r="AX237">
        <v>9</v>
      </c>
      <c r="AY237">
        <v>0</v>
      </c>
      <c r="AZ237">
        <v>0</v>
      </c>
      <c r="BA237">
        <v>71.319999999999993</v>
      </c>
      <c r="BB237">
        <v>0</v>
      </c>
      <c r="BC237">
        <v>71.319999999999993</v>
      </c>
      <c r="BD237">
        <v>0</v>
      </c>
      <c r="BE237">
        <v>51.62</v>
      </c>
      <c r="BF237">
        <v>0</v>
      </c>
      <c r="BG237">
        <v>51.62</v>
      </c>
      <c r="BH237">
        <v>20.695599999999999</v>
      </c>
      <c r="BI237">
        <v>208.73</v>
      </c>
      <c r="BJ237">
        <v>334.04059999999998</v>
      </c>
      <c r="BK237">
        <v>331.67</v>
      </c>
      <c r="BL237">
        <v>208.73</v>
      </c>
      <c r="BM237">
        <v>334.04059999999998</v>
      </c>
      <c r="BN237" t="s">
        <v>876</v>
      </c>
      <c r="BO237">
        <v>0</v>
      </c>
      <c r="BP237">
        <v>0</v>
      </c>
      <c r="BQ237">
        <v>1944.86</v>
      </c>
      <c r="BR237">
        <v>90</v>
      </c>
      <c r="BS237">
        <v>0.9</v>
      </c>
      <c r="BT237" t="s">
        <v>877</v>
      </c>
      <c r="BU237" t="s">
        <v>877</v>
      </c>
      <c r="BV237" t="s">
        <v>877</v>
      </c>
      <c r="BW237" t="s">
        <v>877</v>
      </c>
      <c r="BX237">
        <v>2200</v>
      </c>
      <c r="BY237">
        <v>845000</v>
      </c>
      <c r="BZ237">
        <v>0</v>
      </c>
      <c r="CA237">
        <v>0</v>
      </c>
      <c r="CB237">
        <v>16000</v>
      </c>
      <c r="CC237">
        <v>0</v>
      </c>
      <c r="CD237">
        <v>0</v>
      </c>
      <c r="CE237">
        <v>0</v>
      </c>
      <c r="CF237">
        <v>0</v>
      </c>
      <c r="CG237">
        <v>11.77</v>
      </c>
      <c r="CH237">
        <v>336100</v>
      </c>
      <c r="CI237">
        <v>0</v>
      </c>
      <c r="CJ237">
        <v>179.96</v>
      </c>
      <c r="CK237">
        <v>0</v>
      </c>
      <c r="CL237">
        <v>179.96</v>
      </c>
      <c r="CM237">
        <v>0</v>
      </c>
      <c r="CN237" t="s">
        <v>878</v>
      </c>
      <c r="CO237">
        <v>0</v>
      </c>
      <c r="CP237">
        <v>179.96</v>
      </c>
      <c r="CQ237">
        <v>0</v>
      </c>
      <c r="CR237">
        <v>179.96</v>
      </c>
      <c r="CS237">
        <v>27</v>
      </c>
      <c r="CT237">
        <v>19.7956</v>
      </c>
      <c r="CU237">
        <v>0.4</v>
      </c>
      <c r="CV237">
        <v>0</v>
      </c>
      <c r="CW237">
        <v>0</v>
      </c>
      <c r="CX237">
        <v>16.39</v>
      </c>
      <c r="CY237">
        <v>0</v>
      </c>
      <c r="CZ237">
        <v>16.39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2</v>
      </c>
      <c r="DL237">
        <v>0.5</v>
      </c>
      <c r="DM237">
        <v>0</v>
      </c>
      <c r="DN237">
        <v>0</v>
      </c>
      <c r="DO237">
        <v>9</v>
      </c>
      <c r="DP237">
        <v>0</v>
      </c>
      <c r="DQ237">
        <v>9</v>
      </c>
      <c r="DR237">
        <v>0</v>
      </c>
      <c r="DS237">
        <v>71.319999999999993</v>
      </c>
      <c r="DT237">
        <v>0</v>
      </c>
      <c r="DU237">
        <v>71.319999999999993</v>
      </c>
      <c r="DV237">
        <v>0</v>
      </c>
      <c r="DW237">
        <v>51.62</v>
      </c>
      <c r="DX237">
        <v>0</v>
      </c>
      <c r="DY237">
        <v>51.62</v>
      </c>
      <c r="DZ237">
        <v>20.6953</v>
      </c>
      <c r="EA237">
        <v>20.695599999999999</v>
      </c>
      <c r="EB237">
        <v>339.31779999999998</v>
      </c>
      <c r="EC237">
        <v>334.04059999999998</v>
      </c>
      <c r="ED237">
        <v>20.695599999999999</v>
      </c>
      <c r="EE237">
        <v>339.31779999999998</v>
      </c>
      <c r="EF237" t="s">
        <v>879</v>
      </c>
      <c r="EG237">
        <v>0</v>
      </c>
      <c r="EH237">
        <v>0</v>
      </c>
      <c r="EI237">
        <v>1867.64</v>
      </c>
      <c r="EJ237">
        <v>90</v>
      </c>
      <c r="EK237">
        <v>0.9</v>
      </c>
      <c r="EL237" t="s">
        <v>877</v>
      </c>
      <c r="EM237" t="s">
        <v>877</v>
      </c>
      <c r="EN237" t="s">
        <v>877</v>
      </c>
      <c r="EO237" t="s">
        <v>877</v>
      </c>
      <c r="EP237">
        <v>2200</v>
      </c>
      <c r="EQ237">
        <v>791112</v>
      </c>
      <c r="ER237" s="22">
        <v>3663</v>
      </c>
      <c r="ES237">
        <v>15253</v>
      </c>
      <c r="ET237">
        <v>18304</v>
      </c>
      <c r="EU237">
        <v>0</v>
      </c>
      <c r="EV237">
        <v>0</v>
      </c>
      <c r="EW237">
        <v>0</v>
      </c>
      <c r="EX237">
        <v>0</v>
      </c>
      <c r="EY237">
        <v>11.77</v>
      </c>
      <c r="EZ237">
        <v>315367</v>
      </c>
      <c r="FA237">
        <v>0</v>
      </c>
      <c r="FB237">
        <v>182.48</v>
      </c>
      <c r="FC237">
        <v>0</v>
      </c>
      <c r="FD237">
        <v>182.48</v>
      </c>
      <c r="FE237">
        <v>0</v>
      </c>
      <c r="FF237" t="s">
        <v>880</v>
      </c>
      <c r="FG237">
        <v>0</v>
      </c>
      <c r="FH237">
        <v>182.48</v>
      </c>
      <c r="FI237">
        <v>0</v>
      </c>
      <c r="FJ237">
        <v>182.48</v>
      </c>
      <c r="FK237">
        <v>24</v>
      </c>
      <c r="FL237">
        <v>20.072800000000001</v>
      </c>
      <c r="FM237">
        <v>0.4</v>
      </c>
      <c r="FN237">
        <v>0</v>
      </c>
      <c r="FO237">
        <v>0</v>
      </c>
      <c r="FP237">
        <v>22.35</v>
      </c>
      <c r="FQ237">
        <v>0</v>
      </c>
      <c r="FR237">
        <v>22.35</v>
      </c>
      <c r="FS237">
        <v>0</v>
      </c>
      <c r="FT237">
        <v>0</v>
      </c>
      <c r="FU237">
        <v>0</v>
      </c>
      <c r="FV237">
        <v>0</v>
      </c>
      <c r="FW237">
        <v>0</v>
      </c>
      <c r="FX237">
        <v>0</v>
      </c>
      <c r="FY237">
        <v>0</v>
      </c>
      <c r="FZ237">
        <v>0</v>
      </c>
      <c r="GA237">
        <v>0</v>
      </c>
      <c r="GB237">
        <v>0</v>
      </c>
      <c r="GC237">
        <v>1</v>
      </c>
      <c r="GD237">
        <v>0.25</v>
      </c>
      <c r="GE237">
        <v>-0.11</v>
      </c>
      <c r="GF237">
        <v>-2.75E-2</v>
      </c>
      <c r="GG237">
        <v>8</v>
      </c>
      <c r="GH237">
        <v>-0.11</v>
      </c>
      <c r="GI237">
        <v>8.11</v>
      </c>
      <c r="GJ237">
        <v>0</v>
      </c>
      <c r="GK237">
        <v>71.319999999999993</v>
      </c>
      <c r="GL237">
        <v>0</v>
      </c>
      <c r="GM237">
        <v>71.319999999999993</v>
      </c>
      <c r="GN237">
        <v>0</v>
      </c>
      <c r="GO237">
        <v>51.62</v>
      </c>
      <c r="GP237">
        <v>0</v>
      </c>
      <c r="GQ237">
        <v>51.62</v>
      </c>
      <c r="GR237">
        <v>21.395</v>
      </c>
      <c r="GS237">
        <v>20.6953</v>
      </c>
      <c r="GT237">
        <v>335.86500000000001</v>
      </c>
      <c r="GU237">
        <v>339.31779999999998</v>
      </c>
      <c r="GV237">
        <v>21.395</v>
      </c>
      <c r="GW237">
        <v>339.31779999999998</v>
      </c>
      <c r="GX237" t="s">
        <v>881</v>
      </c>
      <c r="GY237">
        <v>-3.0869999999999999E-3</v>
      </c>
      <c r="GZ237">
        <v>0</v>
      </c>
      <c r="HA237">
        <v>1728.23</v>
      </c>
      <c r="HB237">
        <v>90</v>
      </c>
      <c r="HC237">
        <v>0.9</v>
      </c>
      <c r="HD237" t="s">
        <v>877</v>
      </c>
      <c r="HE237" t="s">
        <v>877</v>
      </c>
      <c r="HF237" t="s">
        <v>877</v>
      </c>
      <c r="HG237" t="s">
        <v>877</v>
      </c>
      <c r="HH237">
        <v>2200</v>
      </c>
      <c r="HI237">
        <v>731175</v>
      </c>
      <c r="HJ237">
        <v>3568</v>
      </c>
      <c r="HK237">
        <v>16289</v>
      </c>
      <c r="HL237">
        <v>16000</v>
      </c>
      <c r="HM237">
        <v>0</v>
      </c>
      <c r="HN237">
        <v>0</v>
      </c>
      <c r="HO237">
        <v>0</v>
      </c>
      <c r="HP237">
        <v>0</v>
      </c>
      <c r="HQ237">
        <v>14.31</v>
      </c>
      <c r="HR237">
        <v>354835</v>
      </c>
      <c r="HS237">
        <v>0</v>
      </c>
      <c r="HT237">
        <v>179.5</v>
      </c>
      <c r="HU237">
        <v>0</v>
      </c>
      <c r="HV237">
        <v>179.5</v>
      </c>
      <c r="HW237">
        <v>0</v>
      </c>
      <c r="HX237" t="s">
        <v>882</v>
      </c>
      <c r="HY237">
        <v>0</v>
      </c>
      <c r="HZ237">
        <v>179.5</v>
      </c>
      <c r="IA237">
        <v>0</v>
      </c>
      <c r="IB237">
        <v>179.5</v>
      </c>
      <c r="IC237">
        <v>28</v>
      </c>
      <c r="ID237">
        <v>19.745000000000001</v>
      </c>
      <c r="IE237">
        <v>1.4</v>
      </c>
      <c r="IF237">
        <v>0</v>
      </c>
      <c r="IG237">
        <v>0</v>
      </c>
      <c r="IH237">
        <v>21.88</v>
      </c>
      <c r="II237">
        <v>0</v>
      </c>
      <c r="IJ237">
        <v>21.88</v>
      </c>
      <c r="IK237">
        <v>0</v>
      </c>
      <c r="IL237">
        <v>0</v>
      </c>
      <c r="IM237">
        <v>0</v>
      </c>
      <c r="IN237">
        <v>0</v>
      </c>
      <c r="IO237">
        <v>0</v>
      </c>
      <c r="IP237">
        <v>0</v>
      </c>
      <c r="IQ237">
        <v>0</v>
      </c>
      <c r="IR237">
        <v>0</v>
      </c>
      <c r="IS237">
        <v>0</v>
      </c>
      <c r="IT237">
        <v>0</v>
      </c>
      <c r="IU237">
        <v>1</v>
      </c>
      <c r="IV237">
        <v>0.25</v>
      </c>
      <c r="IW237">
        <v>0</v>
      </c>
      <c r="IX237">
        <v>0</v>
      </c>
      <c r="IY237">
        <v>9</v>
      </c>
      <c r="IZ237">
        <v>0</v>
      </c>
      <c r="JA237">
        <v>9</v>
      </c>
      <c r="JB237">
        <v>0</v>
      </c>
      <c r="JC237">
        <v>71.25</v>
      </c>
      <c r="JD237">
        <v>0</v>
      </c>
      <c r="JE237">
        <v>71.25</v>
      </c>
      <c r="JF237">
        <v>0</v>
      </c>
      <c r="JG237">
        <v>50.53</v>
      </c>
      <c r="JH237">
        <v>0</v>
      </c>
      <c r="JI237">
        <v>50.53</v>
      </c>
      <c r="JJ237">
        <v>21.395</v>
      </c>
      <c r="JK237">
        <v>335.86500000000001</v>
      </c>
      <c r="JL237" t="s">
        <v>883</v>
      </c>
      <c r="JM237">
        <v>-4.2709999999999996E-3</v>
      </c>
      <c r="JN237">
        <v>0</v>
      </c>
      <c r="JO237">
        <v>1976.8</v>
      </c>
      <c r="JP237">
        <v>91</v>
      </c>
      <c r="JQ237">
        <v>0.9</v>
      </c>
      <c r="JR237">
        <v>43954.6104003125</v>
      </c>
      <c r="JS237">
        <v>1</v>
      </c>
      <c r="JT237">
        <v>2</v>
      </c>
    </row>
    <row r="238" spans="1:280" x14ac:dyDescent="0.25">
      <c r="A238">
        <v>3363</v>
      </c>
      <c r="B238">
        <v>3997</v>
      </c>
      <c r="D238" t="s">
        <v>355</v>
      </c>
      <c r="E238" t="s">
        <v>358</v>
      </c>
      <c r="F238" t="s">
        <v>976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T238">
        <v>0</v>
      </c>
      <c r="U238">
        <v>0</v>
      </c>
      <c r="V238" t="s">
        <v>875</v>
      </c>
      <c r="W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G238">
        <v>0</v>
      </c>
      <c r="AH238">
        <v>0</v>
      </c>
      <c r="AI238">
        <v>0</v>
      </c>
      <c r="AJ238">
        <v>0</v>
      </c>
      <c r="AL238">
        <v>0</v>
      </c>
      <c r="AM238">
        <v>0</v>
      </c>
      <c r="AN238">
        <v>0</v>
      </c>
      <c r="AO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X238">
        <v>0</v>
      </c>
      <c r="AY238">
        <v>0</v>
      </c>
      <c r="AZ238">
        <v>71.319999999999993</v>
      </c>
      <c r="BB238">
        <v>71.319999999999993</v>
      </c>
      <c r="BC238">
        <v>0</v>
      </c>
      <c r="BD238">
        <v>51.62</v>
      </c>
      <c r="BF238">
        <v>51.62</v>
      </c>
      <c r="BG238">
        <v>0</v>
      </c>
      <c r="BH238">
        <v>313.34500000000003</v>
      </c>
      <c r="BI238">
        <v>122.94</v>
      </c>
      <c r="BL238">
        <v>313.34500000000003</v>
      </c>
      <c r="BN238" t="s">
        <v>876</v>
      </c>
      <c r="BO238">
        <v>0</v>
      </c>
      <c r="BP238">
        <v>0</v>
      </c>
      <c r="BQ238">
        <v>0</v>
      </c>
      <c r="BR238">
        <v>0</v>
      </c>
      <c r="BS238">
        <v>0</v>
      </c>
      <c r="BT238" t="s">
        <v>877</v>
      </c>
      <c r="BU238" t="s">
        <v>877</v>
      </c>
      <c r="BV238" t="s">
        <v>877</v>
      </c>
      <c r="BW238" t="s">
        <v>877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179.96</v>
      </c>
      <c r="CK238">
        <v>179.96</v>
      </c>
      <c r="CL238">
        <v>0</v>
      </c>
      <c r="CM238">
        <v>0</v>
      </c>
      <c r="CN238" t="s">
        <v>878</v>
      </c>
      <c r="CO238">
        <v>179.96</v>
      </c>
      <c r="CQ238">
        <v>179.96</v>
      </c>
      <c r="CR238">
        <v>0</v>
      </c>
      <c r="CS238">
        <v>0</v>
      </c>
      <c r="CT238">
        <v>0</v>
      </c>
      <c r="CU238">
        <v>0</v>
      </c>
      <c r="CV238">
        <v>16.39</v>
      </c>
      <c r="CW238">
        <v>8.1950000000000003</v>
      </c>
      <c r="CY238">
        <v>16.39</v>
      </c>
      <c r="CZ238">
        <v>0</v>
      </c>
      <c r="DA238">
        <v>0</v>
      </c>
      <c r="DB238">
        <v>0</v>
      </c>
      <c r="DD238">
        <v>0</v>
      </c>
      <c r="DE238">
        <v>0</v>
      </c>
      <c r="DF238">
        <v>0</v>
      </c>
      <c r="DG238">
        <v>0</v>
      </c>
      <c r="DI238">
        <v>0</v>
      </c>
      <c r="DJ238">
        <v>0</v>
      </c>
      <c r="DK238">
        <v>0</v>
      </c>
      <c r="DL238">
        <v>0</v>
      </c>
      <c r="DM238">
        <v>9</v>
      </c>
      <c r="DN238">
        <v>2.25</v>
      </c>
      <c r="DP238">
        <v>9</v>
      </c>
      <c r="DQ238">
        <v>0</v>
      </c>
      <c r="DR238">
        <v>71.319999999999993</v>
      </c>
      <c r="DT238">
        <v>71.319999999999993</v>
      </c>
      <c r="DU238">
        <v>0</v>
      </c>
      <c r="DV238">
        <v>51.62</v>
      </c>
      <c r="DX238">
        <v>51.62</v>
      </c>
      <c r="DY238">
        <v>0</v>
      </c>
      <c r="DZ238">
        <v>318.6225</v>
      </c>
      <c r="EA238">
        <v>313.34500000000003</v>
      </c>
      <c r="ED238">
        <v>318.6225</v>
      </c>
      <c r="EF238" t="s">
        <v>879</v>
      </c>
      <c r="EG238">
        <v>0</v>
      </c>
      <c r="EH238">
        <v>0</v>
      </c>
      <c r="EI238">
        <v>0</v>
      </c>
      <c r="EJ238">
        <v>0</v>
      </c>
      <c r="EK238">
        <v>0</v>
      </c>
      <c r="EL238" t="s">
        <v>877</v>
      </c>
      <c r="EM238" t="s">
        <v>877</v>
      </c>
      <c r="EN238" t="s">
        <v>877</v>
      </c>
      <c r="EO238" t="s">
        <v>877</v>
      </c>
      <c r="EQ238">
        <v>0</v>
      </c>
      <c r="ER238" s="22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182.48</v>
      </c>
      <c r="FC238">
        <v>182.48</v>
      </c>
      <c r="FD238">
        <v>0</v>
      </c>
      <c r="FE238">
        <v>0</v>
      </c>
      <c r="FF238" t="s">
        <v>880</v>
      </c>
      <c r="FG238">
        <v>182.48</v>
      </c>
      <c r="FI238">
        <v>182.48</v>
      </c>
      <c r="FJ238">
        <v>0</v>
      </c>
      <c r="FK238">
        <v>0</v>
      </c>
      <c r="FL238">
        <v>0</v>
      </c>
      <c r="FM238">
        <v>0</v>
      </c>
      <c r="FN238">
        <v>22.35</v>
      </c>
      <c r="FO238">
        <v>11.175000000000001</v>
      </c>
      <c r="FQ238">
        <v>22.35</v>
      </c>
      <c r="FR238">
        <v>0</v>
      </c>
      <c r="FS238">
        <v>0</v>
      </c>
      <c r="FT238">
        <v>0</v>
      </c>
      <c r="FV238">
        <v>0</v>
      </c>
      <c r="FW238">
        <v>0</v>
      </c>
      <c r="FX238">
        <v>0</v>
      </c>
      <c r="FY238">
        <v>0</v>
      </c>
      <c r="GA238">
        <v>0</v>
      </c>
      <c r="GB238">
        <v>0</v>
      </c>
      <c r="GC238">
        <v>0</v>
      </c>
      <c r="GD238">
        <v>0</v>
      </c>
      <c r="GE238">
        <v>8.11</v>
      </c>
      <c r="GF238">
        <v>2.0274999999999999</v>
      </c>
      <c r="GH238">
        <v>8.11</v>
      </c>
      <c r="GI238">
        <v>0</v>
      </c>
      <c r="GJ238">
        <v>71.319999999999993</v>
      </c>
      <c r="GL238">
        <v>71.319999999999993</v>
      </c>
      <c r="GM238">
        <v>0</v>
      </c>
      <c r="GN238">
        <v>51.62</v>
      </c>
      <c r="GP238">
        <v>51.62</v>
      </c>
      <c r="GQ238">
        <v>0</v>
      </c>
      <c r="GR238">
        <v>314.47000000000003</v>
      </c>
      <c r="GS238">
        <v>318.6225</v>
      </c>
      <c r="GV238">
        <v>318.6225</v>
      </c>
      <c r="GX238" t="s">
        <v>881</v>
      </c>
      <c r="GY238">
        <v>0</v>
      </c>
      <c r="GZ238">
        <v>0</v>
      </c>
      <c r="HA238">
        <v>0</v>
      </c>
      <c r="HB238">
        <v>0</v>
      </c>
      <c r="HC238">
        <v>0</v>
      </c>
      <c r="HD238" t="s">
        <v>877</v>
      </c>
      <c r="HE238" t="s">
        <v>877</v>
      </c>
      <c r="HF238" t="s">
        <v>877</v>
      </c>
      <c r="HG238" t="s">
        <v>877</v>
      </c>
      <c r="HI238">
        <v>0</v>
      </c>
      <c r="HJ238">
        <v>0</v>
      </c>
      <c r="HK238">
        <v>0</v>
      </c>
      <c r="HL238">
        <v>0</v>
      </c>
      <c r="HM238">
        <v>0</v>
      </c>
      <c r="HN238">
        <v>0</v>
      </c>
      <c r="HO238">
        <v>0</v>
      </c>
      <c r="HP238">
        <v>0</v>
      </c>
      <c r="HQ238">
        <v>0</v>
      </c>
      <c r="HR238">
        <v>0</v>
      </c>
      <c r="HS238">
        <v>179.5</v>
      </c>
      <c r="HU238">
        <v>179.5</v>
      </c>
      <c r="HV238">
        <v>0</v>
      </c>
      <c r="HW238">
        <v>0</v>
      </c>
      <c r="HX238" t="s">
        <v>882</v>
      </c>
      <c r="HY238">
        <v>179.5</v>
      </c>
      <c r="IA238">
        <v>179.5</v>
      </c>
      <c r="IB238">
        <v>0</v>
      </c>
      <c r="IC238">
        <v>0</v>
      </c>
      <c r="ID238">
        <v>0</v>
      </c>
      <c r="IE238">
        <v>0</v>
      </c>
      <c r="IF238">
        <v>21.88</v>
      </c>
      <c r="IG238">
        <v>10.94</v>
      </c>
      <c r="II238">
        <v>21.88</v>
      </c>
      <c r="IJ238">
        <v>0</v>
      </c>
      <c r="IK238">
        <v>0</v>
      </c>
      <c r="IL238">
        <v>0</v>
      </c>
      <c r="IN238">
        <v>0</v>
      </c>
      <c r="IO238">
        <v>0</v>
      </c>
      <c r="IP238">
        <v>0</v>
      </c>
      <c r="IQ238">
        <v>0</v>
      </c>
      <c r="IS238">
        <v>0</v>
      </c>
      <c r="IT238">
        <v>0</v>
      </c>
      <c r="IU238">
        <v>0</v>
      </c>
      <c r="IV238">
        <v>0</v>
      </c>
      <c r="IW238">
        <v>9</v>
      </c>
      <c r="IX238">
        <v>2.25</v>
      </c>
      <c r="IZ238">
        <v>9</v>
      </c>
      <c r="JA238">
        <v>0</v>
      </c>
      <c r="JB238">
        <v>71.25</v>
      </c>
      <c r="JD238">
        <v>71.25</v>
      </c>
      <c r="JE238">
        <v>0</v>
      </c>
      <c r="JF238">
        <v>50.53</v>
      </c>
      <c r="JH238">
        <v>50.53</v>
      </c>
      <c r="JI238">
        <v>0</v>
      </c>
      <c r="JJ238">
        <v>314.47000000000003</v>
      </c>
      <c r="JL238" t="s">
        <v>883</v>
      </c>
      <c r="JM238">
        <v>0</v>
      </c>
      <c r="JN238">
        <v>0</v>
      </c>
      <c r="JO238">
        <v>0</v>
      </c>
      <c r="JP238">
        <v>0</v>
      </c>
      <c r="JQ238">
        <v>0</v>
      </c>
      <c r="JR238">
        <v>43954.6104003125</v>
      </c>
      <c r="JS238">
        <v>1</v>
      </c>
      <c r="JT238">
        <v>3</v>
      </c>
    </row>
    <row r="239" spans="1:280" x14ac:dyDescent="0.25">
      <c r="A239">
        <v>958</v>
      </c>
      <c r="B239">
        <v>1944</v>
      </c>
      <c r="D239" t="s">
        <v>360</v>
      </c>
      <c r="E239" t="s">
        <v>104</v>
      </c>
      <c r="F239" t="s">
        <v>977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T239">
        <v>0</v>
      </c>
      <c r="U239">
        <v>0</v>
      </c>
      <c r="V239" t="s">
        <v>875</v>
      </c>
      <c r="W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G239">
        <v>0</v>
      </c>
      <c r="AH239">
        <v>0</v>
      </c>
      <c r="AI239">
        <v>0</v>
      </c>
      <c r="AJ239">
        <v>0</v>
      </c>
      <c r="AL239">
        <v>0</v>
      </c>
      <c r="AM239">
        <v>0</v>
      </c>
      <c r="AN239">
        <v>0</v>
      </c>
      <c r="AO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X239">
        <v>0</v>
      </c>
      <c r="AY239">
        <v>0</v>
      </c>
      <c r="AZ239">
        <v>37.549999999999997</v>
      </c>
      <c r="BB239">
        <v>37.549999999999997</v>
      </c>
      <c r="BC239">
        <v>0</v>
      </c>
      <c r="BD239">
        <v>0</v>
      </c>
      <c r="BF239">
        <v>0</v>
      </c>
      <c r="BG239">
        <v>0</v>
      </c>
      <c r="BH239">
        <v>258.10000000000002</v>
      </c>
      <c r="BI239">
        <v>37.549999999999997</v>
      </c>
      <c r="BL239">
        <v>258.10000000000002</v>
      </c>
      <c r="BN239" t="s">
        <v>876</v>
      </c>
      <c r="BO239">
        <v>0</v>
      </c>
      <c r="BP239">
        <v>0</v>
      </c>
      <c r="BQ239">
        <v>0</v>
      </c>
      <c r="BR239">
        <v>0</v>
      </c>
      <c r="BS239">
        <v>0</v>
      </c>
      <c r="BT239" t="s">
        <v>877</v>
      </c>
      <c r="BU239" t="s">
        <v>877</v>
      </c>
      <c r="BV239" t="s">
        <v>877</v>
      </c>
      <c r="BW239" t="s">
        <v>877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213.6</v>
      </c>
      <c r="CK239">
        <v>213.6</v>
      </c>
      <c r="CL239">
        <v>0</v>
      </c>
      <c r="CM239">
        <v>0</v>
      </c>
      <c r="CN239" t="s">
        <v>878</v>
      </c>
      <c r="CO239">
        <v>213.6</v>
      </c>
      <c r="CQ239">
        <v>213.6</v>
      </c>
      <c r="CR239">
        <v>0</v>
      </c>
      <c r="CS239">
        <v>0</v>
      </c>
      <c r="CT239">
        <v>0</v>
      </c>
      <c r="CU239">
        <v>0</v>
      </c>
      <c r="CV239">
        <v>5.79</v>
      </c>
      <c r="CW239">
        <v>2.895</v>
      </c>
      <c r="CY239">
        <v>5.79</v>
      </c>
      <c r="CZ239">
        <v>0</v>
      </c>
      <c r="DA239">
        <v>0</v>
      </c>
      <c r="DB239">
        <v>0</v>
      </c>
      <c r="DD239">
        <v>0</v>
      </c>
      <c r="DE239">
        <v>0</v>
      </c>
      <c r="DF239">
        <v>0</v>
      </c>
      <c r="DG239">
        <v>0</v>
      </c>
      <c r="DI239">
        <v>0</v>
      </c>
      <c r="DJ239">
        <v>0</v>
      </c>
      <c r="DK239">
        <v>0</v>
      </c>
      <c r="DL239">
        <v>0</v>
      </c>
      <c r="DM239">
        <v>16.22</v>
      </c>
      <c r="DN239">
        <v>4.0549999999999997</v>
      </c>
      <c r="DP239">
        <v>16.22</v>
      </c>
      <c r="DQ239">
        <v>0</v>
      </c>
      <c r="DR239">
        <v>37.549999999999997</v>
      </c>
      <c r="DT239">
        <v>37.549999999999997</v>
      </c>
      <c r="DU239">
        <v>0</v>
      </c>
      <c r="DV239">
        <v>0</v>
      </c>
      <c r="DX239">
        <v>0</v>
      </c>
      <c r="DY239">
        <v>0</v>
      </c>
      <c r="DZ239">
        <v>257.82499999999999</v>
      </c>
      <c r="EA239">
        <v>258.10000000000002</v>
      </c>
      <c r="ED239">
        <v>258.10000000000002</v>
      </c>
      <c r="EF239" t="s">
        <v>879</v>
      </c>
      <c r="EG239">
        <v>-1.936E-3</v>
      </c>
      <c r="EH239">
        <v>0</v>
      </c>
      <c r="EI239">
        <v>0</v>
      </c>
      <c r="EJ239">
        <v>0</v>
      </c>
      <c r="EK239">
        <v>0</v>
      </c>
      <c r="EL239" t="s">
        <v>877</v>
      </c>
      <c r="EM239" t="s">
        <v>877</v>
      </c>
      <c r="EN239" t="s">
        <v>877</v>
      </c>
      <c r="EO239" t="s">
        <v>877</v>
      </c>
      <c r="EQ239">
        <v>0</v>
      </c>
      <c r="ER239" s="22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212.79</v>
      </c>
      <c r="FC239">
        <v>212.79</v>
      </c>
      <c r="FD239">
        <v>0</v>
      </c>
      <c r="FE239">
        <v>0</v>
      </c>
      <c r="FF239" t="s">
        <v>880</v>
      </c>
      <c r="FG239">
        <v>212.79</v>
      </c>
      <c r="FI239">
        <v>212.79</v>
      </c>
      <c r="FJ239">
        <v>0</v>
      </c>
      <c r="FK239">
        <v>0</v>
      </c>
      <c r="FL239">
        <v>0</v>
      </c>
      <c r="FM239">
        <v>0</v>
      </c>
      <c r="FN239">
        <v>5.42</v>
      </c>
      <c r="FO239">
        <v>2.71</v>
      </c>
      <c r="FQ239">
        <v>5.42</v>
      </c>
      <c r="FR239">
        <v>0</v>
      </c>
      <c r="FS239">
        <v>0</v>
      </c>
      <c r="FT239">
        <v>0</v>
      </c>
      <c r="FV239">
        <v>0</v>
      </c>
      <c r="FW239">
        <v>0</v>
      </c>
      <c r="FX239">
        <v>0</v>
      </c>
      <c r="FY239">
        <v>0</v>
      </c>
      <c r="GA239">
        <v>0</v>
      </c>
      <c r="GB239">
        <v>0</v>
      </c>
      <c r="GC239">
        <v>0</v>
      </c>
      <c r="GD239">
        <v>0</v>
      </c>
      <c r="GE239">
        <v>19.100000000000001</v>
      </c>
      <c r="GF239">
        <v>4.7750000000000004</v>
      </c>
      <c r="GH239">
        <v>19.100000000000001</v>
      </c>
      <c r="GI239">
        <v>0</v>
      </c>
      <c r="GJ239">
        <v>37.549999999999997</v>
      </c>
      <c r="GL239">
        <v>37.549999999999997</v>
      </c>
      <c r="GM239">
        <v>0</v>
      </c>
      <c r="GN239">
        <v>0</v>
      </c>
      <c r="GP239">
        <v>0</v>
      </c>
      <c r="GQ239">
        <v>0</v>
      </c>
      <c r="GR239">
        <v>254.79499999999999</v>
      </c>
      <c r="GS239">
        <v>257.82499999999999</v>
      </c>
      <c r="GV239">
        <v>257.82499999999999</v>
      </c>
      <c r="GX239" t="s">
        <v>881</v>
      </c>
      <c r="GY239">
        <v>0</v>
      </c>
      <c r="GZ239">
        <v>0</v>
      </c>
      <c r="HA239">
        <v>0</v>
      </c>
      <c r="HB239">
        <v>0</v>
      </c>
      <c r="HC239">
        <v>0</v>
      </c>
      <c r="HD239" t="s">
        <v>877</v>
      </c>
      <c r="HE239" t="s">
        <v>877</v>
      </c>
      <c r="HF239" t="s">
        <v>877</v>
      </c>
      <c r="HG239" t="s">
        <v>877</v>
      </c>
      <c r="HI239">
        <v>0</v>
      </c>
      <c r="HJ239">
        <v>0</v>
      </c>
      <c r="HK239">
        <v>0</v>
      </c>
      <c r="HL239">
        <v>0</v>
      </c>
      <c r="HM239">
        <v>0</v>
      </c>
      <c r="HN239">
        <v>0</v>
      </c>
      <c r="HO239">
        <v>0</v>
      </c>
      <c r="HP239">
        <v>0</v>
      </c>
      <c r="HQ239">
        <v>0</v>
      </c>
      <c r="HR239">
        <v>0</v>
      </c>
      <c r="HS239">
        <v>203.69</v>
      </c>
      <c r="HU239">
        <v>203.69</v>
      </c>
      <c r="HV239">
        <v>0</v>
      </c>
      <c r="HW239">
        <v>0</v>
      </c>
      <c r="HX239" t="s">
        <v>882</v>
      </c>
      <c r="HY239">
        <v>203.69</v>
      </c>
      <c r="IA239">
        <v>203.69</v>
      </c>
      <c r="IB239">
        <v>0</v>
      </c>
      <c r="IC239">
        <v>0</v>
      </c>
      <c r="ID239">
        <v>0</v>
      </c>
      <c r="IE239">
        <v>0</v>
      </c>
      <c r="IF239">
        <v>5.37</v>
      </c>
      <c r="IG239">
        <v>2.6850000000000001</v>
      </c>
      <c r="II239">
        <v>5.37</v>
      </c>
      <c r="IJ239">
        <v>0</v>
      </c>
      <c r="IK239">
        <v>0</v>
      </c>
      <c r="IL239">
        <v>0</v>
      </c>
      <c r="IN239">
        <v>0</v>
      </c>
      <c r="IO239">
        <v>0</v>
      </c>
      <c r="IP239">
        <v>0</v>
      </c>
      <c r="IQ239">
        <v>0</v>
      </c>
      <c r="IS239">
        <v>0</v>
      </c>
      <c r="IT239">
        <v>0</v>
      </c>
      <c r="IU239">
        <v>0</v>
      </c>
      <c r="IV239">
        <v>0</v>
      </c>
      <c r="IW239">
        <v>16.559999999999999</v>
      </c>
      <c r="IX239">
        <v>4.1399999999999997</v>
      </c>
      <c r="IZ239">
        <v>16.559999999999999</v>
      </c>
      <c r="JA239">
        <v>0</v>
      </c>
      <c r="JB239">
        <v>44.28</v>
      </c>
      <c r="JD239">
        <v>44.28</v>
      </c>
      <c r="JE239">
        <v>0</v>
      </c>
      <c r="JF239">
        <v>0</v>
      </c>
      <c r="JH239">
        <v>0</v>
      </c>
      <c r="JI239">
        <v>0</v>
      </c>
      <c r="JJ239">
        <v>254.79499999999999</v>
      </c>
      <c r="JL239" t="s">
        <v>883</v>
      </c>
      <c r="JM239">
        <v>0</v>
      </c>
      <c r="JN239">
        <v>0</v>
      </c>
      <c r="JO239">
        <v>0</v>
      </c>
      <c r="JP239">
        <v>0</v>
      </c>
      <c r="JQ239">
        <v>0</v>
      </c>
      <c r="JR239">
        <v>43954.6104003125</v>
      </c>
      <c r="JS239">
        <v>1</v>
      </c>
      <c r="JT239">
        <v>3</v>
      </c>
    </row>
    <row r="240" spans="1:280" x14ac:dyDescent="0.25">
      <c r="A240">
        <v>2180</v>
      </c>
      <c r="B240">
        <v>2180</v>
      </c>
      <c r="C240" t="s">
        <v>359</v>
      </c>
      <c r="D240" t="s">
        <v>360</v>
      </c>
      <c r="E240" t="s">
        <v>361</v>
      </c>
      <c r="G240">
        <v>2148</v>
      </c>
      <c r="H240">
        <v>254420109</v>
      </c>
      <c r="I240">
        <v>0</v>
      </c>
      <c r="J240">
        <v>0</v>
      </c>
      <c r="K240">
        <v>13341</v>
      </c>
      <c r="L240">
        <v>0</v>
      </c>
      <c r="M240">
        <v>390255</v>
      </c>
      <c r="N240">
        <v>0</v>
      </c>
      <c r="O240">
        <v>0</v>
      </c>
      <c r="P240">
        <v>11.71</v>
      </c>
      <c r="Q240">
        <v>29645960</v>
      </c>
      <c r="R240">
        <v>48570</v>
      </c>
      <c r="S240">
        <v>48570</v>
      </c>
      <c r="T240">
        <v>48570</v>
      </c>
      <c r="U240">
        <v>0</v>
      </c>
      <c r="V240" t="s">
        <v>875</v>
      </c>
      <c r="W240">
        <v>48570</v>
      </c>
      <c r="X240">
        <v>48570</v>
      </c>
      <c r="Y240">
        <v>48570</v>
      </c>
      <c r="Z240">
        <v>0</v>
      </c>
      <c r="AA240">
        <v>5347</v>
      </c>
      <c r="AB240">
        <v>5342.7</v>
      </c>
      <c r="AC240">
        <v>818</v>
      </c>
      <c r="AD240">
        <v>3427</v>
      </c>
      <c r="AE240">
        <v>1713.5</v>
      </c>
      <c r="AF240">
        <v>3427</v>
      </c>
      <c r="AG240">
        <v>3427</v>
      </c>
      <c r="AH240">
        <v>0</v>
      </c>
      <c r="AI240">
        <v>60.8</v>
      </c>
      <c r="AJ240">
        <v>60.8</v>
      </c>
      <c r="AK240">
        <v>60.8</v>
      </c>
      <c r="AL240">
        <v>60.8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332</v>
      </c>
      <c r="AT240">
        <v>83</v>
      </c>
      <c r="AU240">
        <v>4590.7</v>
      </c>
      <c r="AV240">
        <v>1147.675</v>
      </c>
      <c r="AW240">
        <v>4590.7</v>
      </c>
      <c r="AX240">
        <v>4590.7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55658.690900000001</v>
      </c>
      <c r="BI240">
        <v>57735.675000000003</v>
      </c>
      <c r="BJ240">
        <v>57581.515899999999</v>
      </c>
      <c r="BK240">
        <v>57735.675000000003</v>
      </c>
      <c r="BL240">
        <v>57735.675000000003</v>
      </c>
      <c r="BM240">
        <v>57735.675000000003</v>
      </c>
      <c r="BN240" t="s">
        <v>876</v>
      </c>
      <c r="BO240">
        <v>-2.6809999999999998E-3</v>
      </c>
      <c r="BP240">
        <v>0</v>
      </c>
      <c r="BQ240">
        <v>610.38</v>
      </c>
      <c r="BR240">
        <v>44</v>
      </c>
      <c r="BS240">
        <v>0.7</v>
      </c>
      <c r="BT240" t="s">
        <v>877</v>
      </c>
      <c r="BU240" t="s">
        <v>877</v>
      </c>
      <c r="BV240" t="s">
        <v>877</v>
      </c>
      <c r="BW240" t="s">
        <v>877</v>
      </c>
      <c r="BX240">
        <v>2148</v>
      </c>
      <c r="BY240">
        <v>246603495</v>
      </c>
      <c r="BZ240">
        <v>0</v>
      </c>
      <c r="CA240">
        <v>0</v>
      </c>
      <c r="CB240">
        <v>12402</v>
      </c>
      <c r="CC240">
        <v>0</v>
      </c>
      <c r="CD240">
        <v>327000</v>
      </c>
      <c r="CE240">
        <v>0</v>
      </c>
      <c r="CF240">
        <v>0</v>
      </c>
      <c r="CG240">
        <v>11.71</v>
      </c>
      <c r="CH240">
        <v>26700000</v>
      </c>
      <c r="CI240">
        <v>46476.41</v>
      </c>
      <c r="CJ240">
        <v>48343.69</v>
      </c>
      <c r="CK240">
        <v>46476.41</v>
      </c>
      <c r="CL240">
        <v>1867.28</v>
      </c>
      <c r="CM240">
        <v>0</v>
      </c>
      <c r="CN240" t="s">
        <v>878</v>
      </c>
      <c r="CO240">
        <v>46476.41</v>
      </c>
      <c r="CP240">
        <v>48343.69</v>
      </c>
      <c r="CQ240">
        <v>46476.41</v>
      </c>
      <c r="CR240">
        <v>1867.28</v>
      </c>
      <c r="CS240">
        <v>7560</v>
      </c>
      <c r="CT240">
        <v>5317.8059000000003</v>
      </c>
      <c r="CU240">
        <v>818</v>
      </c>
      <c r="CV240">
        <v>3623.27</v>
      </c>
      <c r="CW240">
        <v>1811.635</v>
      </c>
      <c r="CX240">
        <v>3645.85</v>
      </c>
      <c r="CY240">
        <v>3623.27</v>
      </c>
      <c r="CZ240">
        <v>22.58</v>
      </c>
      <c r="DA240">
        <v>58.38</v>
      </c>
      <c r="DB240">
        <v>58.38</v>
      </c>
      <c r="DC240">
        <v>58.38</v>
      </c>
      <c r="DD240">
        <v>58.38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332</v>
      </c>
      <c r="DL240">
        <v>83</v>
      </c>
      <c r="DM240">
        <v>4373.84</v>
      </c>
      <c r="DN240">
        <v>1093.46</v>
      </c>
      <c r="DO240">
        <v>4550.8599999999997</v>
      </c>
      <c r="DP240">
        <v>4373.84</v>
      </c>
      <c r="DQ240">
        <v>177.02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55813.660199999998</v>
      </c>
      <c r="EA240">
        <v>55658.690900000001</v>
      </c>
      <c r="EB240">
        <v>57823.212699999996</v>
      </c>
      <c r="EC240">
        <v>57581.515899999999</v>
      </c>
      <c r="ED240">
        <v>55813.660199999998</v>
      </c>
      <c r="EE240">
        <v>57624.322699999997</v>
      </c>
      <c r="EF240" t="s">
        <v>879</v>
      </c>
      <c r="EG240">
        <v>-7.0070000000000002E-3</v>
      </c>
      <c r="EH240">
        <v>0</v>
      </c>
      <c r="EI240">
        <v>548.42999999999995</v>
      </c>
      <c r="EJ240">
        <v>36</v>
      </c>
      <c r="EK240">
        <v>0.7</v>
      </c>
      <c r="EL240" t="s">
        <v>877</v>
      </c>
      <c r="EM240" t="s">
        <v>877</v>
      </c>
      <c r="EN240" t="s">
        <v>877</v>
      </c>
      <c r="EO240" t="s">
        <v>877</v>
      </c>
      <c r="EP240">
        <v>2148</v>
      </c>
      <c r="EQ240">
        <v>241989226</v>
      </c>
      <c r="ER240" s="22">
        <v>746</v>
      </c>
      <c r="ES240">
        <v>5493075</v>
      </c>
      <c r="ET240">
        <v>6873</v>
      </c>
      <c r="EU240">
        <v>0</v>
      </c>
      <c r="EV240">
        <v>0</v>
      </c>
      <c r="EW240">
        <v>0</v>
      </c>
      <c r="EX240">
        <v>0</v>
      </c>
      <c r="EY240">
        <v>11.71</v>
      </c>
      <c r="EZ240">
        <v>26838032</v>
      </c>
      <c r="FA240">
        <v>46497.68</v>
      </c>
      <c r="FB240">
        <v>48439.07</v>
      </c>
      <c r="FC240">
        <v>46497.68</v>
      </c>
      <c r="FD240">
        <v>1941.39</v>
      </c>
      <c r="FE240">
        <v>198.89</v>
      </c>
      <c r="FF240" t="s">
        <v>880</v>
      </c>
      <c r="FG240">
        <v>46497.68</v>
      </c>
      <c r="FH240">
        <v>48439.07</v>
      </c>
      <c r="FI240">
        <v>46497.68</v>
      </c>
      <c r="FJ240">
        <v>1941.39</v>
      </c>
      <c r="FK240">
        <v>7226</v>
      </c>
      <c r="FL240">
        <v>5328.2977000000001</v>
      </c>
      <c r="FM240">
        <v>818</v>
      </c>
      <c r="FN240">
        <v>3399.06</v>
      </c>
      <c r="FO240">
        <v>1699.53</v>
      </c>
      <c r="FP240">
        <v>3426.5</v>
      </c>
      <c r="FQ240">
        <v>3399.06</v>
      </c>
      <c r="FR240">
        <v>27.44</v>
      </c>
      <c r="FS240">
        <v>60.7</v>
      </c>
      <c r="FT240">
        <v>60.7</v>
      </c>
      <c r="FU240">
        <v>60.7</v>
      </c>
      <c r="FV240">
        <v>60.7</v>
      </c>
      <c r="FW240">
        <v>0</v>
      </c>
      <c r="FX240">
        <v>0</v>
      </c>
      <c r="FY240">
        <v>0</v>
      </c>
      <c r="FZ240">
        <v>0</v>
      </c>
      <c r="GA240">
        <v>0</v>
      </c>
      <c r="GB240">
        <v>0</v>
      </c>
      <c r="GC240">
        <v>422</v>
      </c>
      <c r="GD240">
        <v>105.5</v>
      </c>
      <c r="GE240">
        <v>5215.8100000000004</v>
      </c>
      <c r="GF240">
        <v>1303.9525000000001</v>
      </c>
      <c r="GG240">
        <v>5433.58</v>
      </c>
      <c r="GH240">
        <v>5215.8100000000004</v>
      </c>
      <c r="GI240">
        <v>217.77</v>
      </c>
      <c r="GJ240">
        <v>0</v>
      </c>
      <c r="GK240">
        <v>0</v>
      </c>
      <c r="GL240">
        <v>0</v>
      </c>
      <c r="GM240">
        <v>0</v>
      </c>
      <c r="GN240">
        <v>0</v>
      </c>
      <c r="GO240">
        <v>0</v>
      </c>
      <c r="GP240">
        <v>0</v>
      </c>
      <c r="GQ240">
        <v>0</v>
      </c>
      <c r="GR240">
        <v>55681.097000000002</v>
      </c>
      <c r="GS240">
        <v>55813.660199999998</v>
      </c>
      <c r="GT240">
        <v>57762.2595</v>
      </c>
      <c r="GU240">
        <v>57823.212699999996</v>
      </c>
      <c r="GV240">
        <v>55813.660199999998</v>
      </c>
      <c r="GW240">
        <v>57823.212699999996</v>
      </c>
      <c r="GX240" t="s">
        <v>881</v>
      </c>
      <c r="GY240">
        <v>-4.4889999999999999E-3</v>
      </c>
      <c r="GZ240">
        <v>0</v>
      </c>
      <c r="HA240">
        <v>554.05999999999995</v>
      </c>
      <c r="HB240">
        <v>35</v>
      </c>
      <c r="HC240">
        <v>0.7</v>
      </c>
      <c r="HD240" t="s">
        <v>877</v>
      </c>
      <c r="HE240" t="s">
        <v>877</v>
      </c>
      <c r="HF240" t="s">
        <v>877</v>
      </c>
      <c r="HG240" t="s">
        <v>877</v>
      </c>
      <c r="HH240">
        <v>2148</v>
      </c>
      <c r="HI240">
        <v>228949454</v>
      </c>
      <c r="HJ240">
        <v>21655</v>
      </c>
      <c r="HK240">
        <v>5154814</v>
      </c>
      <c r="HL240">
        <v>13102</v>
      </c>
      <c r="HM240">
        <v>0</v>
      </c>
      <c r="HN240">
        <v>0</v>
      </c>
      <c r="HO240">
        <v>0</v>
      </c>
      <c r="HP240">
        <v>0</v>
      </c>
      <c r="HQ240">
        <v>11.69</v>
      </c>
      <c r="HR240">
        <v>23209637</v>
      </c>
      <c r="HS240">
        <v>46362.78</v>
      </c>
      <c r="HT240">
        <v>48366.7</v>
      </c>
      <c r="HU240">
        <v>46362.78</v>
      </c>
      <c r="HV240">
        <v>2003.92</v>
      </c>
      <c r="HW240">
        <v>0</v>
      </c>
      <c r="HX240" t="s">
        <v>882</v>
      </c>
      <c r="HY240">
        <v>46362.78</v>
      </c>
      <c r="HZ240">
        <v>48366.7</v>
      </c>
      <c r="IA240">
        <v>46362.78</v>
      </c>
      <c r="IB240">
        <v>2003.92</v>
      </c>
      <c r="IC240">
        <v>6989</v>
      </c>
      <c r="ID240">
        <v>5320.3370000000004</v>
      </c>
      <c r="IE240">
        <v>616.70000000000005</v>
      </c>
      <c r="IF240">
        <v>3450.21</v>
      </c>
      <c r="IG240">
        <v>1725.105</v>
      </c>
      <c r="IH240">
        <v>3476.32</v>
      </c>
      <c r="II240">
        <v>3450.21</v>
      </c>
      <c r="IJ240">
        <v>26.11</v>
      </c>
      <c r="IK240">
        <v>54.58</v>
      </c>
      <c r="IL240">
        <v>54.58</v>
      </c>
      <c r="IM240">
        <v>54.58</v>
      </c>
      <c r="IN240">
        <v>54.58</v>
      </c>
      <c r="IO240">
        <v>0</v>
      </c>
      <c r="IP240">
        <v>0</v>
      </c>
      <c r="IQ240">
        <v>0</v>
      </c>
      <c r="IR240">
        <v>0</v>
      </c>
      <c r="IS240">
        <v>0</v>
      </c>
      <c r="IT240">
        <v>0</v>
      </c>
      <c r="IU240">
        <v>466</v>
      </c>
      <c r="IV240">
        <v>116.5</v>
      </c>
      <c r="IW240">
        <v>5940.38</v>
      </c>
      <c r="IX240">
        <v>1485.095</v>
      </c>
      <c r="IY240">
        <v>6197.13</v>
      </c>
      <c r="IZ240">
        <v>5940.38</v>
      </c>
      <c r="JA240">
        <v>256.75</v>
      </c>
      <c r="JB240">
        <v>0</v>
      </c>
      <c r="JC240">
        <v>0</v>
      </c>
      <c r="JD240">
        <v>0</v>
      </c>
      <c r="JE240">
        <v>0</v>
      </c>
      <c r="JF240">
        <v>0</v>
      </c>
      <c r="JG240">
        <v>0</v>
      </c>
      <c r="JH240">
        <v>0</v>
      </c>
      <c r="JI240">
        <v>0</v>
      </c>
      <c r="JJ240">
        <v>55681.097000000002</v>
      </c>
      <c r="JK240">
        <v>57762.2595</v>
      </c>
      <c r="JL240" t="s">
        <v>883</v>
      </c>
      <c r="JM240">
        <v>-3.6459999999999999E-3</v>
      </c>
      <c r="JN240">
        <v>0</v>
      </c>
      <c r="JO240">
        <v>479.87</v>
      </c>
      <c r="JP240">
        <v>21</v>
      </c>
      <c r="JQ240">
        <v>0.7</v>
      </c>
      <c r="JR240">
        <v>43954.6104003125</v>
      </c>
      <c r="JS240">
        <v>1</v>
      </c>
      <c r="JT240">
        <v>2</v>
      </c>
    </row>
    <row r="241" spans="1:280" x14ac:dyDescent="0.25">
      <c r="A241">
        <v>3451</v>
      </c>
      <c r="B241">
        <v>2180</v>
      </c>
      <c r="D241" t="s">
        <v>360</v>
      </c>
      <c r="E241" t="s">
        <v>361</v>
      </c>
      <c r="F241" t="s">
        <v>978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T241">
        <v>0</v>
      </c>
      <c r="U241">
        <v>0</v>
      </c>
      <c r="V241" t="s">
        <v>875</v>
      </c>
      <c r="W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G241">
        <v>0</v>
      </c>
      <c r="AH241">
        <v>0</v>
      </c>
      <c r="AI241">
        <v>0</v>
      </c>
      <c r="AJ241">
        <v>0</v>
      </c>
      <c r="AL241">
        <v>0</v>
      </c>
      <c r="AM241">
        <v>0</v>
      </c>
      <c r="AN241">
        <v>0</v>
      </c>
      <c r="AO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X241">
        <v>0</v>
      </c>
      <c r="AY241">
        <v>0</v>
      </c>
      <c r="AZ241">
        <v>0</v>
      </c>
      <c r="BB241">
        <v>0</v>
      </c>
      <c r="BC241">
        <v>0</v>
      </c>
      <c r="BD241">
        <v>0</v>
      </c>
      <c r="BF241">
        <v>0</v>
      </c>
      <c r="BG241">
        <v>0</v>
      </c>
      <c r="BH241">
        <v>91.064999999999998</v>
      </c>
      <c r="BI241">
        <v>0</v>
      </c>
      <c r="BL241">
        <v>91.064999999999998</v>
      </c>
      <c r="BN241" t="s">
        <v>876</v>
      </c>
      <c r="BO241">
        <v>0</v>
      </c>
      <c r="BP241">
        <v>0</v>
      </c>
      <c r="BQ241">
        <v>0</v>
      </c>
      <c r="BR241">
        <v>0</v>
      </c>
      <c r="BS241">
        <v>0</v>
      </c>
      <c r="BT241" t="s">
        <v>877</v>
      </c>
      <c r="BU241" t="s">
        <v>877</v>
      </c>
      <c r="BV241" t="s">
        <v>877</v>
      </c>
      <c r="BW241" t="s">
        <v>877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87.98</v>
      </c>
      <c r="CK241">
        <v>87.98</v>
      </c>
      <c r="CL241">
        <v>0</v>
      </c>
      <c r="CM241">
        <v>0</v>
      </c>
      <c r="CN241" t="s">
        <v>878</v>
      </c>
      <c r="CO241">
        <v>87.98</v>
      </c>
      <c r="CQ241">
        <v>87.98</v>
      </c>
      <c r="CR241">
        <v>0</v>
      </c>
      <c r="CS241">
        <v>0</v>
      </c>
      <c r="CT241">
        <v>0</v>
      </c>
      <c r="CU241">
        <v>0</v>
      </c>
      <c r="CV241">
        <v>2</v>
      </c>
      <c r="CW241">
        <v>1</v>
      </c>
      <c r="CY241">
        <v>2</v>
      </c>
      <c r="CZ241">
        <v>0</v>
      </c>
      <c r="DA241">
        <v>0</v>
      </c>
      <c r="DB241">
        <v>0</v>
      </c>
      <c r="DD241">
        <v>0</v>
      </c>
      <c r="DE241">
        <v>0</v>
      </c>
      <c r="DF241">
        <v>0</v>
      </c>
      <c r="DG241">
        <v>0</v>
      </c>
      <c r="DI241">
        <v>0</v>
      </c>
      <c r="DJ241">
        <v>0</v>
      </c>
      <c r="DK241">
        <v>0</v>
      </c>
      <c r="DL241">
        <v>0</v>
      </c>
      <c r="DM241">
        <v>8.34</v>
      </c>
      <c r="DN241">
        <v>2.085</v>
      </c>
      <c r="DP241">
        <v>8.34</v>
      </c>
      <c r="DQ241">
        <v>0</v>
      </c>
      <c r="DR241">
        <v>0</v>
      </c>
      <c r="DT241">
        <v>0</v>
      </c>
      <c r="DU241">
        <v>0</v>
      </c>
      <c r="DV241">
        <v>0</v>
      </c>
      <c r="DX241">
        <v>0</v>
      </c>
      <c r="DY241">
        <v>0</v>
      </c>
      <c r="DZ241">
        <v>91.477500000000006</v>
      </c>
      <c r="EA241">
        <v>91.064999999999998</v>
      </c>
      <c r="ED241">
        <v>91.477500000000006</v>
      </c>
      <c r="EF241" t="s">
        <v>879</v>
      </c>
      <c r="EG241">
        <v>-7.0070000000000002E-3</v>
      </c>
      <c r="EH241">
        <v>0</v>
      </c>
      <c r="EI241">
        <v>0</v>
      </c>
      <c r="EJ241">
        <v>0</v>
      </c>
      <c r="EK241">
        <v>0</v>
      </c>
      <c r="EL241" t="s">
        <v>877</v>
      </c>
      <c r="EM241" t="s">
        <v>877</v>
      </c>
      <c r="EN241" t="s">
        <v>877</v>
      </c>
      <c r="EO241" t="s">
        <v>877</v>
      </c>
      <c r="EQ241">
        <v>0</v>
      </c>
      <c r="ER241" s="22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88.01</v>
      </c>
      <c r="FC241">
        <v>88.01</v>
      </c>
      <c r="FD241">
        <v>0</v>
      </c>
      <c r="FE241">
        <v>0</v>
      </c>
      <c r="FF241" t="s">
        <v>880</v>
      </c>
      <c r="FG241">
        <v>88.01</v>
      </c>
      <c r="FI241">
        <v>88.01</v>
      </c>
      <c r="FJ241">
        <v>0</v>
      </c>
      <c r="FK241">
        <v>0</v>
      </c>
      <c r="FL241">
        <v>0</v>
      </c>
      <c r="FM241">
        <v>0</v>
      </c>
      <c r="FN241">
        <v>2</v>
      </c>
      <c r="FO241">
        <v>1</v>
      </c>
      <c r="FQ241">
        <v>2</v>
      </c>
      <c r="FR241">
        <v>0</v>
      </c>
      <c r="FS241">
        <v>0</v>
      </c>
      <c r="FT241">
        <v>0</v>
      </c>
      <c r="FV241">
        <v>0</v>
      </c>
      <c r="FW241">
        <v>0</v>
      </c>
      <c r="FX241">
        <v>0</v>
      </c>
      <c r="FY241">
        <v>0</v>
      </c>
      <c r="GA241">
        <v>0</v>
      </c>
      <c r="GB241">
        <v>0</v>
      </c>
      <c r="GC241">
        <v>0</v>
      </c>
      <c r="GD241">
        <v>0</v>
      </c>
      <c r="GE241">
        <v>9.8699999999999992</v>
      </c>
      <c r="GF241">
        <v>2.4674999999999998</v>
      </c>
      <c r="GH241">
        <v>9.8699999999999992</v>
      </c>
      <c r="GI241">
        <v>0</v>
      </c>
      <c r="GJ241">
        <v>0</v>
      </c>
      <c r="GL241">
        <v>0</v>
      </c>
      <c r="GM241">
        <v>0</v>
      </c>
      <c r="GN241">
        <v>0</v>
      </c>
      <c r="GP241">
        <v>0</v>
      </c>
      <c r="GQ241">
        <v>0</v>
      </c>
      <c r="GR241">
        <v>90.73</v>
      </c>
      <c r="GS241">
        <v>91.477500000000006</v>
      </c>
      <c r="GV241">
        <v>91.477500000000006</v>
      </c>
      <c r="GX241" t="s">
        <v>881</v>
      </c>
      <c r="GY241">
        <v>0</v>
      </c>
      <c r="GZ241">
        <v>0</v>
      </c>
      <c r="HA241">
        <v>0</v>
      </c>
      <c r="HB241">
        <v>0</v>
      </c>
      <c r="HC241">
        <v>0</v>
      </c>
      <c r="HD241" t="s">
        <v>877</v>
      </c>
      <c r="HE241" t="s">
        <v>877</v>
      </c>
      <c r="HF241" t="s">
        <v>877</v>
      </c>
      <c r="HG241" t="s">
        <v>877</v>
      </c>
      <c r="HI241">
        <v>0</v>
      </c>
      <c r="HJ241">
        <v>0</v>
      </c>
      <c r="HK241">
        <v>0</v>
      </c>
      <c r="HL241">
        <v>0</v>
      </c>
      <c r="HM241">
        <v>0</v>
      </c>
      <c r="HN241">
        <v>0</v>
      </c>
      <c r="HO241">
        <v>0</v>
      </c>
      <c r="HP241">
        <v>0</v>
      </c>
      <c r="HQ241">
        <v>0</v>
      </c>
      <c r="HR241">
        <v>0</v>
      </c>
      <c r="HS241">
        <v>87.44</v>
      </c>
      <c r="HU241">
        <v>87.44</v>
      </c>
      <c r="HV241">
        <v>0</v>
      </c>
      <c r="HW241">
        <v>0</v>
      </c>
      <c r="HX241" t="s">
        <v>882</v>
      </c>
      <c r="HY241">
        <v>87.44</v>
      </c>
      <c r="IA241">
        <v>87.44</v>
      </c>
      <c r="IB241">
        <v>0</v>
      </c>
      <c r="IC241">
        <v>0</v>
      </c>
      <c r="ID241">
        <v>0</v>
      </c>
      <c r="IE241">
        <v>0</v>
      </c>
      <c r="IF241">
        <v>0.98</v>
      </c>
      <c r="IG241">
        <v>0.49</v>
      </c>
      <c r="II241">
        <v>0.98</v>
      </c>
      <c r="IJ241">
        <v>0</v>
      </c>
      <c r="IK241">
        <v>0</v>
      </c>
      <c r="IL241">
        <v>0</v>
      </c>
      <c r="IN241">
        <v>0</v>
      </c>
      <c r="IO241">
        <v>0</v>
      </c>
      <c r="IP241">
        <v>0</v>
      </c>
      <c r="IQ241">
        <v>0</v>
      </c>
      <c r="IS241">
        <v>0</v>
      </c>
      <c r="IT241">
        <v>0</v>
      </c>
      <c r="IU241">
        <v>0</v>
      </c>
      <c r="IV241">
        <v>0</v>
      </c>
      <c r="IW241">
        <v>11.2</v>
      </c>
      <c r="IX241">
        <v>2.8</v>
      </c>
      <c r="IZ241">
        <v>11.2</v>
      </c>
      <c r="JA241">
        <v>0</v>
      </c>
      <c r="JB241">
        <v>0</v>
      </c>
      <c r="JD241">
        <v>0</v>
      </c>
      <c r="JE241">
        <v>0</v>
      </c>
      <c r="JF241">
        <v>0</v>
      </c>
      <c r="JH241">
        <v>0</v>
      </c>
      <c r="JI241">
        <v>0</v>
      </c>
      <c r="JJ241">
        <v>90.73</v>
      </c>
      <c r="JL241" t="s">
        <v>883</v>
      </c>
      <c r="JM241">
        <v>0</v>
      </c>
      <c r="JN241">
        <v>0</v>
      </c>
      <c r="JO241">
        <v>0</v>
      </c>
      <c r="JP241">
        <v>0</v>
      </c>
      <c r="JQ241">
        <v>0</v>
      </c>
      <c r="JR241">
        <v>43954.6104003125</v>
      </c>
      <c r="JS241">
        <v>1</v>
      </c>
      <c r="JT241">
        <v>3</v>
      </c>
    </row>
    <row r="242" spans="1:280" x14ac:dyDescent="0.25">
      <c r="A242">
        <v>3616</v>
      </c>
      <c r="B242">
        <v>2180</v>
      </c>
      <c r="D242" t="s">
        <v>360</v>
      </c>
      <c r="E242" t="s">
        <v>361</v>
      </c>
      <c r="F242" t="s">
        <v>979</v>
      </c>
      <c r="V242" t="s">
        <v>875</v>
      </c>
      <c r="BN242" t="s">
        <v>876</v>
      </c>
      <c r="BT242" t="s">
        <v>877</v>
      </c>
      <c r="BU242" t="s">
        <v>877</v>
      </c>
      <c r="BV242" t="s">
        <v>877</v>
      </c>
      <c r="BW242" t="s">
        <v>877</v>
      </c>
      <c r="CN242" t="s">
        <v>878</v>
      </c>
      <c r="EF242" t="s">
        <v>879</v>
      </c>
      <c r="EL242" t="s">
        <v>877</v>
      </c>
      <c r="EM242" t="s">
        <v>877</v>
      </c>
      <c r="EN242" t="s">
        <v>877</v>
      </c>
      <c r="EO242" t="s">
        <v>877</v>
      </c>
      <c r="EQ242">
        <v>0</v>
      </c>
      <c r="ER242" s="2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198.89</v>
      </c>
      <c r="FC242">
        <v>198.89</v>
      </c>
      <c r="FD242">
        <v>0</v>
      </c>
      <c r="FE242">
        <v>0</v>
      </c>
      <c r="FF242" t="s">
        <v>880</v>
      </c>
      <c r="FG242">
        <v>198.89</v>
      </c>
      <c r="FI242">
        <v>198.89</v>
      </c>
      <c r="FJ242">
        <v>0</v>
      </c>
      <c r="FK242">
        <v>0</v>
      </c>
      <c r="FL242">
        <v>0</v>
      </c>
      <c r="FM242">
        <v>0</v>
      </c>
      <c r="FN242">
        <v>5.54</v>
      </c>
      <c r="FO242">
        <v>2.77</v>
      </c>
      <c r="FQ242">
        <v>5.54</v>
      </c>
      <c r="FR242">
        <v>0</v>
      </c>
      <c r="FS242">
        <v>0</v>
      </c>
      <c r="FT242">
        <v>0</v>
      </c>
      <c r="FV242">
        <v>0</v>
      </c>
      <c r="FW242">
        <v>0</v>
      </c>
      <c r="FX242">
        <v>0</v>
      </c>
      <c r="FY242">
        <v>0</v>
      </c>
      <c r="GA242">
        <v>0</v>
      </c>
      <c r="GB242">
        <v>0</v>
      </c>
      <c r="GC242">
        <v>0</v>
      </c>
      <c r="GD242">
        <v>0</v>
      </c>
      <c r="GE242">
        <v>22.31</v>
      </c>
      <c r="GF242">
        <v>5.5774999999999997</v>
      </c>
      <c r="GH242">
        <v>22.31</v>
      </c>
      <c r="GI242">
        <v>0</v>
      </c>
      <c r="GJ242">
        <v>0</v>
      </c>
      <c r="GL242">
        <v>0</v>
      </c>
      <c r="GM242">
        <v>0</v>
      </c>
      <c r="GN242">
        <v>0</v>
      </c>
      <c r="GP242">
        <v>0</v>
      </c>
      <c r="GQ242">
        <v>0</v>
      </c>
      <c r="GR242">
        <v>311.38249999999999</v>
      </c>
      <c r="GS242">
        <v>207.23750000000001</v>
      </c>
      <c r="GV242">
        <v>311.38249999999999</v>
      </c>
      <c r="GX242" t="s">
        <v>881</v>
      </c>
      <c r="GY242">
        <v>0</v>
      </c>
      <c r="GZ242">
        <v>0</v>
      </c>
      <c r="HA242">
        <v>0</v>
      </c>
      <c r="HB242">
        <v>0</v>
      </c>
      <c r="HC242">
        <v>0</v>
      </c>
      <c r="HD242" t="s">
        <v>877</v>
      </c>
      <c r="HE242" t="s">
        <v>877</v>
      </c>
      <c r="HF242" t="s">
        <v>877</v>
      </c>
      <c r="HG242" t="s">
        <v>877</v>
      </c>
      <c r="HI242">
        <v>0</v>
      </c>
      <c r="HJ242">
        <v>0</v>
      </c>
      <c r="HK242">
        <v>0</v>
      </c>
      <c r="HL242">
        <v>0</v>
      </c>
      <c r="HM242">
        <v>0</v>
      </c>
      <c r="HN242">
        <v>0</v>
      </c>
      <c r="HO242">
        <v>0</v>
      </c>
      <c r="HP242">
        <v>0</v>
      </c>
      <c r="HQ242">
        <v>0</v>
      </c>
      <c r="HR242">
        <v>0</v>
      </c>
      <c r="HS242">
        <v>299.31</v>
      </c>
      <c r="HU242">
        <v>299.31</v>
      </c>
      <c r="HV242">
        <v>0</v>
      </c>
      <c r="HW242">
        <v>0</v>
      </c>
      <c r="HX242" t="s">
        <v>882</v>
      </c>
      <c r="HY242">
        <v>299.31</v>
      </c>
      <c r="IA242">
        <v>299.31</v>
      </c>
      <c r="IB242">
        <v>0</v>
      </c>
      <c r="IC242">
        <v>0</v>
      </c>
      <c r="ID242">
        <v>0</v>
      </c>
      <c r="IE242">
        <v>0</v>
      </c>
      <c r="IF242">
        <v>4.97</v>
      </c>
      <c r="IG242">
        <v>2.4849999999999999</v>
      </c>
      <c r="II242">
        <v>4.97</v>
      </c>
      <c r="IJ242">
        <v>0</v>
      </c>
      <c r="IK242">
        <v>0</v>
      </c>
      <c r="IL242">
        <v>0</v>
      </c>
      <c r="IN242">
        <v>0</v>
      </c>
      <c r="IO242">
        <v>0</v>
      </c>
      <c r="IP242">
        <v>0</v>
      </c>
      <c r="IQ242">
        <v>0</v>
      </c>
      <c r="IS242">
        <v>0</v>
      </c>
      <c r="IT242">
        <v>0</v>
      </c>
      <c r="IU242">
        <v>0</v>
      </c>
      <c r="IV242">
        <v>0</v>
      </c>
      <c r="IW242">
        <v>38.35</v>
      </c>
      <c r="IX242">
        <v>9.5875000000000004</v>
      </c>
      <c r="IZ242">
        <v>38.35</v>
      </c>
      <c r="JA242">
        <v>0</v>
      </c>
      <c r="JB242">
        <v>0</v>
      </c>
      <c r="JD242">
        <v>0</v>
      </c>
      <c r="JE242">
        <v>0</v>
      </c>
      <c r="JF242">
        <v>0</v>
      </c>
      <c r="JH242">
        <v>0</v>
      </c>
      <c r="JI242">
        <v>0</v>
      </c>
      <c r="JJ242">
        <v>311.38249999999999</v>
      </c>
      <c r="JL242" t="s">
        <v>883</v>
      </c>
      <c r="JM242">
        <v>0</v>
      </c>
      <c r="JN242">
        <v>0</v>
      </c>
      <c r="JO242">
        <v>0</v>
      </c>
      <c r="JP242">
        <v>0</v>
      </c>
      <c r="JQ242">
        <v>0</v>
      </c>
      <c r="JR242">
        <v>43954.6104003125</v>
      </c>
      <c r="JS242">
        <v>1</v>
      </c>
      <c r="JT242">
        <v>3</v>
      </c>
    </row>
    <row r="243" spans="1:280" x14ac:dyDescent="0.25">
      <c r="A243">
        <v>3991</v>
      </c>
      <c r="B243">
        <v>2180</v>
      </c>
      <c r="D243" t="s">
        <v>360</v>
      </c>
      <c r="E243" t="s">
        <v>361</v>
      </c>
      <c r="F243" t="s">
        <v>980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T243">
        <v>0</v>
      </c>
      <c r="U243">
        <v>0</v>
      </c>
      <c r="V243" t="s">
        <v>875</v>
      </c>
      <c r="W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G243">
        <v>0</v>
      </c>
      <c r="AH243">
        <v>0</v>
      </c>
      <c r="AI243">
        <v>0</v>
      </c>
      <c r="AJ243">
        <v>0</v>
      </c>
      <c r="AL243">
        <v>0</v>
      </c>
      <c r="AM243">
        <v>0</v>
      </c>
      <c r="AN243">
        <v>0</v>
      </c>
      <c r="AO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X243">
        <v>0</v>
      </c>
      <c r="AY243">
        <v>0</v>
      </c>
      <c r="AZ243">
        <v>0</v>
      </c>
      <c r="BB243">
        <v>0</v>
      </c>
      <c r="BC243">
        <v>0</v>
      </c>
      <c r="BD243">
        <v>0</v>
      </c>
      <c r="BF243">
        <v>0</v>
      </c>
      <c r="BG243">
        <v>0</v>
      </c>
      <c r="BH243">
        <v>145.815</v>
      </c>
      <c r="BI243">
        <v>0</v>
      </c>
      <c r="BL243">
        <v>145.815</v>
      </c>
      <c r="BN243" t="s">
        <v>876</v>
      </c>
      <c r="BO243">
        <v>0</v>
      </c>
      <c r="BP243">
        <v>0</v>
      </c>
      <c r="BQ243">
        <v>0</v>
      </c>
      <c r="BR243">
        <v>0</v>
      </c>
      <c r="BS243">
        <v>0</v>
      </c>
      <c r="BT243" t="s">
        <v>877</v>
      </c>
      <c r="BU243" t="s">
        <v>877</v>
      </c>
      <c r="BV243" t="s">
        <v>877</v>
      </c>
      <c r="BW243" t="s">
        <v>877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141.94999999999999</v>
      </c>
      <c r="CK243">
        <v>141.94999999999999</v>
      </c>
      <c r="CL243">
        <v>0</v>
      </c>
      <c r="CM243">
        <v>0</v>
      </c>
      <c r="CN243" t="s">
        <v>878</v>
      </c>
      <c r="CO243">
        <v>141.94999999999999</v>
      </c>
      <c r="CQ243">
        <v>141.94999999999999</v>
      </c>
      <c r="CR243">
        <v>0</v>
      </c>
      <c r="CS243">
        <v>0</v>
      </c>
      <c r="CT243">
        <v>0</v>
      </c>
      <c r="CU243">
        <v>0</v>
      </c>
      <c r="CV243">
        <v>1</v>
      </c>
      <c r="CW243">
        <v>0.5</v>
      </c>
      <c r="CY243">
        <v>1</v>
      </c>
      <c r="CZ243">
        <v>0</v>
      </c>
      <c r="DA243">
        <v>0</v>
      </c>
      <c r="DB243">
        <v>0</v>
      </c>
      <c r="DD243">
        <v>0</v>
      </c>
      <c r="DE243">
        <v>0</v>
      </c>
      <c r="DF243">
        <v>0</v>
      </c>
      <c r="DG243">
        <v>0</v>
      </c>
      <c r="DI243">
        <v>0</v>
      </c>
      <c r="DJ243">
        <v>0</v>
      </c>
      <c r="DK243">
        <v>0</v>
      </c>
      <c r="DL243">
        <v>0</v>
      </c>
      <c r="DM243">
        <v>13.46</v>
      </c>
      <c r="DN243">
        <v>3.3650000000000002</v>
      </c>
      <c r="DP243">
        <v>13.46</v>
      </c>
      <c r="DQ243">
        <v>0</v>
      </c>
      <c r="DR243">
        <v>0</v>
      </c>
      <c r="DT243">
        <v>0</v>
      </c>
      <c r="DU243">
        <v>0</v>
      </c>
      <c r="DV243">
        <v>0</v>
      </c>
      <c r="DX243">
        <v>0</v>
      </c>
      <c r="DY243">
        <v>0</v>
      </c>
      <c r="DZ243">
        <v>143.58500000000001</v>
      </c>
      <c r="EA243">
        <v>145.815</v>
      </c>
      <c r="ED243">
        <v>145.815</v>
      </c>
      <c r="EF243" t="s">
        <v>879</v>
      </c>
      <c r="EG243">
        <v>-7.0070000000000002E-3</v>
      </c>
      <c r="EH243">
        <v>0</v>
      </c>
      <c r="EI243">
        <v>0</v>
      </c>
      <c r="EJ243">
        <v>0</v>
      </c>
      <c r="EK243">
        <v>0</v>
      </c>
      <c r="EL243" t="s">
        <v>877</v>
      </c>
      <c r="EM243" t="s">
        <v>877</v>
      </c>
      <c r="EN243" t="s">
        <v>877</v>
      </c>
      <c r="EO243" t="s">
        <v>877</v>
      </c>
      <c r="EQ243">
        <v>0</v>
      </c>
      <c r="ER243" s="22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139.05000000000001</v>
      </c>
      <c r="FC243">
        <v>139.05000000000001</v>
      </c>
      <c r="FD243">
        <v>0</v>
      </c>
      <c r="FE243">
        <v>0</v>
      </c>
      <c r="FF243" t="s">
        <v>880</v>
      </c>
      <c r="FG243">
        <v>139.05000000000001</v>
      </c>
      <c r="FI243">
        <v>139.05000000000001</v>
      </c>
      <c r="FJ243">
        <v>0</v>
      </c>
      <c r="FK243">
        <v>0</v>
      </c>
      <c r="FL243">
        <v>0</v>
      </c>
      <c r="FM243">
        <v>0</v>
      </c>
      <c r="FN243">
        <v>1.27</v>
      </c>
      <c r="FO243">
        <v>0.63500000000000001</v>
      </c>
      <c r="FQ243">
        <v>1.27</v>
      </c>
      <c r="FR243">
        <v>0</v>
      </c>
      <c r="FS243">
        <v>0</v>
      </c>
      <c r="FT243">
        <v>0</v>
      </c>
      <c r="FV243">
        <v>0</v>
      </c>
      <c r="FW243">
        <v>0</v>
      </c>
      <c r="FX243">
        <v>0</v>
      </c>
      <c r="FY243">
        <v>0</v>
      </c>
      <c r="GA243">
        <v>0</v>
      </c>
      <c r="GB243">
        <v>0</v>
      </c>
      <c r="GC243">
        <v>0</v>
      </c>
      <c r="GD243">
        <v>0</v>
      </c>
      <c r="GE243">
        <v>15.6</v>
      </c>
      <c r="GF243">
        <v>3.9</v>
      </c>
      <c r="GH243">
        <v>15.6</v>
      </c>
      <c r="GI243">
        <v>0</v>
      </c>
      <c r="GJ243">
        <v>0</v>
      </c>
      <c r="GL243">
        <v>0</v>
      </c>
      <c r="GM243">
        <v>0</v>
      </c>
      <c r="GN243">
        <v>0</v>
      </c>
      <c r="GP243">
        <v>0</v>
      </c>
      <c r="GQ243">
        <v>0</v>
      </c>
      <c r="GR243">
        <v>148.11750000000001</v>
      </c>
      <c r="GS243">
        <v>143.58500000000001</v>
      </c>
      <c r="GV243">
        <v>148.11750000000001</v>
      </c>
      <c r="GX243" t="s">
        <v>881</v>
      </c>
      <c r="GY243">
        <v>0</v>
      </c>
      <c r="GZ243">
        <v>0</v>
      </c>
      <c r="HA243">
        <v>0</v>
      </c>
      <c r="HB243">
        <v>0</v>
      </c>
      <c r="HC243">
        <v>0</v>
      </c>
      <c r="HD243" t="s">
        <v>877</v>
      </c>
      <c r="HE243" t="s">
        <v>877</v>
      </c>
      <c r="HF243" t="s">
        <v>877</v>
      </c>
      <c r="HG243" t="s">
        <v>877</v>
      </c>
      <c r="HI243">
        <v>0</v>
      </c>
      <c r="HJ243">
        <v>0</v>
      </c>
      <c r="HK243">
        <v>0</v>
      </c>
      <c r="HL243">
        <v>0</v>
      </c>
      <c r="HM243">
        <v>0</v>
      </c>
      <c r="HN243">
        <v>0</v>
      </c>
      <c r="HO243">
        <v>0</v>
      </c>
      <c r="HP243">
        <v>0</v>
      </c>
      <c r="HQ243">
        <v>0</v>
      </c>
      <c r="HR243">
        <v>0</v>
      </c>
      <c r="HS243">
        <v>143.52000000000001</v>
      </c>
      <c r="HU243">
        <v>143.52000000000001</v>
      </c>
      <c r="HV243">
        <v>0</v>
      </c>
      <c r="HW243">
        <v>0</v>
      </c>
      <c r="HX243" t="s">
        <v>882</v>
      </c>
      <c r="HY243">
        <v>143.52000000000001</v>
      </c>
      <c r="IA243">
        <v>143.52000000000001</v>
      </c>
      <c r="IB243">
        <v>0</v>
      </c>
      <c r="IC243">
        <v>0</v>
      </c>
      <c r="ID243">
        <v>0</v>
      </c>
      <c r="IE243">
        <v>0</v>
      </c>
      <c r="IF243">
        <v>0</v>
      </c>
      <c r="IG243">
        <v>0</v>
      </c>
      <c r="II243">
        <v>0</v>
      </c>
      <c r="IJ243">
        <v>0</v>
      </c>
      <c r="IK243">
        <v>0</v>
      </c>
      <c r="IL243">
        <v>0</v>
      </c>
      <c r="IN243">
        <v>0</v>
      </c>
      <c r="IO243">
        <v>0</v>
      </c>
      <c r="IP243">
        <v>0</v>
      </c>
      <c r="IQ243">
        <v>0</v>
      </c>
      <c r="IS243">
        <v>0</v>
      </c>
      <c r="IT243">
        <v>0</v>
      </c>
      <c r="IU243">
        <v>0</v>
      </c>
      <c r="IV243">
        <v>0</v>
      </c>
      <c r="IW243">
        <v>18.39</v>
      </c>
      <c r="IX243">
        <v>4.5975000000000001</v>
      </c>
      <c r="IZ243">
        <v>18.39</v>
      </c>
      <c r="JA243">
        <v>0</v>
      </c>
      <c r="JB243">
        <v>0</v>
      </c>
      <c r="JD243">
        <v>0</v>
      </c>
      <c r="JE243">
        <v>0</v>
      </c>
      <c r="JF243">
        <v>0</v>
      </c>
      <c r="JH243">
        <v>0</v>
      </c>
      <c r="JI243">
        <v>0</v>
      </c>
      <c r="JJ243">
        <v>148.11750000000001</v>
      </c>
      <c r="JL243" t="s">
        <v>883</v>
      </c>
      <c r="JM243">
        <v>0</v>
      </c>
      <c r="JN243">
        <v>0</v>
      </c>
      <c r="JO243">
        <v>0</v>
      </c>
      <c r="JP243">
        <v>0</v>
      </c>
      <c r="JQ243">
        <v>0</v>
      </c>
      <c r="JR243">
        <v>43954.6104003125</v>
      </c>
      <c r="JS243">
        <v>1</v>
      </c>
      <c r="JT243">
        <v>3</v>
      </c>
    </row>
    <row r="244" spans="1:280" x14ac:dyDescent="0.25">
      <c r="A244">
        <v>4400</v>
      </c>
      <c r="B244">
        <v>2180</v>
      </c>
      <c r="D244" t="s">
        <v>360</v>
      </c>
      <c r="E244" t="s">
        <v>361</v>
      </c>
      <c r="F244" t="s">
        <v>981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T244">
        <v>0</v>
      </c>
      <c r="U244">
        <v>0</v>
      </c>
      <c r="V244" t="s">
        <v>875</v>
      </c>
      <c r="W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G244">
        <v>0</v>
      </c>
      <c r="AH244">
        <v>0</v>
      </c>
      <c r="AI244">
        <v>0</v>
      </c>
      <c r="AJ244">
        <v>0</v>
      </c>
      <c r="AL244">
        <v>0</v>
      </c>
      <c r="AM244">
        <v>0</v>
      </c>
      <c r="AN244">
        <v>0</v>
      </c>
      <c r="AO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X244">
        <v>0</v>
      </c>
      <c r="AY244">
        <v>0</v>
      </c>
      <c r="AZ244">
        <v>0</v>
      </c>
      <c r="BB244">
        <v>0</v>
      </c>
      <c r="BC244">
        <v>0</v>
      </c>
      <c r="BD244">
        <v>0</v>
      </c>
      <c r="BF244">
        <v>0</v>
      </c>
      <c r="BG244">
        <v>0</v>
      </c>
      <c r="BH244">
        <v>181.13</v>
      </c>
      <c r="BI244">
        <v>0</v>
      </c>
      <c r="BL244">
        <v>181.13</v>
      </c>
      <c r="BN244" t="s">
        <v>876</v>
      </c>
      <c r="BO244">
        <v>0</v>
      </c>
      <c r="BP244">
        <v>0</v>
      </c>
      <c r="BQ244">
        <v>0</v>
      </c>
      <c r="BR244">
        <v>0</v>
      </c>
      <c r="BS244">
        <v>0</v>
      </c>
      <c r="BT244" t="s">
        <v>877</v>
      </c>
      <c r="BU244" t="s">
        <v>877</v>
      </c>
      <c r="BV244" t="s">
        <v>877</v>
      </c>
      <c r="BW244" t="s">
        <v>877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173.23</v>
      </c>
      <c r="CK244">
        <v>173.23</v>
      </c>
      <c r="CL244">
        <v>0</v>
      </c>
      <c r="CM244">
        <v>0</v>
      </c>
      <c r="CN244" t="s">
        <v>878</v>
      </c>
      <c r="CO244">
        <v>173.23</v>
      </c>
      <c r="CQ244">
        <v>173.23</v>
      </c>
      <c r="CR244">
        <v>0</v>
      </c>
      <c r="CS244">
        <v>0</v>
      </c>
      <c r="CT244">
        <v>0</v>
      </c>
      <c r="CU244">
        <v>0</v>
      </c>
      <c r="CV244">
        <v>7.59</v>
      </c>
      <c r="CW244">
        <v>3.7949999999999999</v>
      </c>
      <c r="CY244">
        <v>7.59</v>
      </c>
      <c r="CZ244">
        <v>0</v>
      </c>
      <c r="DA244">
        <v>0</v>
      </c>
      <c r="DB244">
        <v>0</v>
      </c>
      <c r="DD244">
        <v>0</v>
      </c>
      <c r="DE244">
        <v>0</v>
      </c>
      <c r="DF244">
        <v>0</v>
      </c>
      <c r="DG244">
        <v>0</v>
      </c>
      <c r="DI244">
        <v>0</v>
      </c>
      <c r="DJ244">
        <v>0</v>
      </c>
      <c r="DK244">
        <v>0</v>
      </c>
      <c r="DL244">
        <v>0</v>
      </c>
      <c r="DM244">
        <v>16.420000000000002</v>
      </c>
      <c r="DN244">
        <v>4.1050000000000004</v>
      </c>
      <c r="DP244">
        <v>16.420000000000002</v>
      </c>
      <c r="DQ244">
        <v>0</v>
      </c>
      <c r="DR244">
        <v>0</v>
      </c>
      <c r="DT244">
        <v>0</v>
      </c>
      <c r="DU244">
        <v>0</v>
      </c>
      <c r="DV244">
        <v>0</v>
      </c>
      <c r="DX244">
        <v>0</v>
      </c>
      <c r="DY244">
        <v>0</v>
      </c>
      <c r="DZ244">
        <v>177.845</v>
      </c>
      <c r="EA244">
        <v>181.13</v>
      </c>
      <c r="ED244">
        <v>181.13</v>
      </c>
      <c r="EF244" t="s">
        <v>879</v>
      </c>
      <c r="EG244">
        <v>-7.0070000000000002E-3</v>
      </c>
      <c r="EH244">
        <v>0</v>
      </c>
      <c r="EI244">
        <v>0</v>
      </c>
      <c r="EJ244">
        <v>0</v>
      </c>
      <c r="EK244">
        <v>0</v>
      </c>
      <c r="EL244" t="s">
        <v>877</v>
      </c>
      <c r="EM244" t="s">
        <v>877</v>
      </c>
      <c r="EN244" t="s">
        <v>877</v>
      </c>
      <c r="EO244" t="s">
        <v>877</v>
      </c>
      <c r="EQ244">
        <v>0</v>
      </c>
      <c r="ER244" s="22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168.63</v>
      </c>
      <c r="FC244">
        <v>168.63</v>
      </c>
      <c r="FD244">
        <v>0</v>
      </c>
      <c r="FE244">
        <v>0</v>
      </c>
      <c r="FF244" t="s">
        <v>880</v>
      </c>
      <c r="FG244">
        <v>168.63</v>
      </c>
      <c r="FI244">
        <v>168.63</v>
      </c>
      <c r="FJ244">
        <v>0</v>
      </c>
      <c r="FK244">
        <v>0</v>
      </c>
      <c r="FL244">
        <v>0</v>
      </c>
      <c r="FM244">
        <v>0</v>
      </c>
      <c r="FN244">
        <v>8.9700000000000006</v>
      </c>
      <c r="FO244">
        <v>4.4850000000000003</v>
      </c>
      <c r="FQ244">
        <v>8.9700000000000006</v>
      </c>
      <c r="FR244">
        <v>0</v>
      </c>
      <c r="FS244">
        <v>0</v>
      </c>
      <c r="FT244">
        <v>0</v>
      </c>
      <c r="FV244">
        <v>0</v>
      </c>
      <c r="FW244">
        <v>0</v>
      </c>
      <c r="FX244">
        <v>0</v>
      </c>
      <c r="FY244">
        <v>0</v>
      </c>
      <c r="GA244">
        <v>0</v>
      </c>
      <c r="GB244">
        <v>0</v>
      </c>
      <c r="GC244">
        <v>0</v>
      </c>
      <c r="GD244">
        <v>0</v>
      </c>
      <c r="GE244">
        <v>18.920000000000002</v>
      </c>
      <c r="GF244">
        <v>4.7300000000000004</v>
      </c>
      <c r="GH244">
        <v>18.920000000000002</v>
      </c>
      <c r="GI244">
        <v>0</v>
      </c>
      <c r="GJ244">
        <v>0</v>
      </c>
      <c r="GL244">
        <v>0</v>
      </c>
      <c r="GM244">
        <v>0</v>
      </c>
      <c r="GN244">
        <v>0</v>
      </c>
      <c r="GP244">
        <v>0</v>
      </c>
      <c r="GQ244">
        <v>0</v>
      </c>
      <c r="GR244">
        <v>182.535</v>
      </c>
      <c r="GS244">
        <v>177.845</v>
      </c>
      <c r="GV244">
        <v>182.535</v>
      </c>
      <c r="GX244" t="s">
        <v>881</v>
      </c>
      <c r="GY244">
        <v>0</v>
      </c>
      <c r="GZ244">
        <v>0</v>
      </c>
      <c r="HA244">
        <v>0</v>
      </c>
      <c r="HB244">
        <v>0</v>
      </c>
      <c r="HC244">
        <v>0</v>
      </c>
      <c r="HD244" t="s">
        <v>877</v>
      </c>
      <c r="HE244" t="s">
        <v>877</v>
      </c>
      <c r="HF244" t="s">
        <v>877</v>
      </c>
      <c r="HG244" t="s">
        <v>877</v>
      </c>
      <c r="HI244">
        <v>0</v>
      </c>
      <c r="HJ244">
        <v>0</v>
      </c>
      <c r="HK244">
        <v>0</v>
      </c>
      <c r="HL244">
        <v>0</v>
      </c>
      <c r="HM244">
        <v>0</v>
      </c>
      <c r="HN244">
        <v>0</v>
      </c>
      <c r="HO244">
        <v>0</v>
      </c>
      <c r="HP244">
        <v>0</v>
      </c>
      <c r="HQ244">
        <v>0</v>
      </c>
      <c r="HR244">
        <v>0</v>
      </c>
      <c r="HS244">
        <v>171.08</v>
      </c>
      <c r="HU244">
        <v>171.08</v>
      </c>
      <c r="HV244">
        <v>0</v>
      </c>
      <c r="HW244">
        <v>0</v>
      </c>
      <c r="HX244" t="s">
        <v>882</v>
      </c>
      <c r="HY244">
        <v>171.08</v>
      </c>
      <c r="IA244">
        <v>171.08</v>
      </c>
      <c r="IB244">
        <v>0</v>
      </c>
      <c r="IC244">
        <v>0</v>
      </c>
      <c r="ID244">
        <v>0</v>
      </c>
      <c r="IE244">
        <v>0</v>
      </c>
      <c r="IF244">
        <v>11.95</v>
      </c>
      <c r="IG244">
        <v>5.9749999999999996</v>
      </c>
      <c r="II244">
        <v>11.95</v>
      </c>
      <c r="IJ244">
        <v>0</v>
      </c>
      <c r="IK244">
        <v>0</v>
      </c>
      <c r="IL244">
        <v>0</v>
      </c>
      <c r="IN244">
        <v>0</v>
      </c>
      <c r="IO244">
        <v>0</v>
      </c>
      <c r="IP244">
        <v>0</v>
      </c>
      <c r="IQ244">
        <v>0</v>
      </c>
      <c r="IS244">
        <v>0</v>
      </c>
      <c r="IT244">
        <v>0</v>
      </c>
      <c r="IU244">
        <v>0</v>
      </c>
      <c r="IV244">
        <v>0</v>
      </c>
      <c r="IW244">
        <v>21.92</v>
      </c>
      <c r="IX244">
        <v>5.48</v>
      </c>
      <c r="IZ244">
        <v>21.92</v>
      </c>
      <c r="JA244">
        <v>0</v>
      </c>
      <c r="JB244">
        <v>0</v>
      </c>
      <c r="JD244">
        <v>0</v>
      </c>
      <c r="JE244">
        <v>0</v>
      </c>
      <c r="JF244">
        <v>0</v>
      </c>
      <c r="JH244">
        <v>0</v>
      </c>
      <c r="JI244">
        <v>0</v>
      </c>
      <c r="JJ244">
        <v>182.535</v>
      </c>
      <c r="JL244" t="s">
        <v>883</v>
      </c>
      <c r="JM244">
        <v>0</v>
      </c>
      <c r="JN244">
        <v>0</v>
      </c>
      <c r="JO244">
        <v>0</v>
      </c>
      <c r="JP244">
        <v>0</v>
      </c>
      <c r="JQ244">
        <v>0</v>
      </c>
      <c r="JR244">
        <v>43954.6104003125</v>
      </c>
      <c r="JS244">
        <v>1</v>
      </c>
      <c r="JT244">
        <v>3</v>
      </c>
    </row>
    <row r="245" spans="1:280" x14ac:dyDescent="0.25">
      <c r="A245">
        <v>4534</v>
      </c>
      <c r="B245">
        <v>2180</v>
      </c>
      <c r="D245" t="s">
        <v>360</v>
      </c>
      <c r="E245" t="s">
        <v>361</v>
      </c>
      <c r="F245" t="s">
        <v>982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T245">
        <v>0</v>
      </c>
      <c r="U245">
        <v>0</v>
      </c>
      <c r="V245" t="s">
        <v>875</v>
      </c>
      <c r="W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G245">
        <v>0</v>
      </c>
      <c r="AH245">
        <v>0</v>
      </c>
      <c r="AI245">
        <v>0</v>
      </c>
      <c r="AJ245">
        <v>0</v>
      </c>
      <c r="AL245">
        <v>0</v>
      </c>
      <c r="AM245">
        <v>0</v>
      </c>
      <c r="AN245">
        <v>0</v>
      </c>
      <c r="AO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X245">
        <v>0</v>
      </c>
      <c r="AY245">
        <v>0</v>
      </c>
      <c r="AZ245">
        <v>0</v>
      </c>
      <c r="BB245">
        <v>0</v>
      </c>
      <c r="BC245">
        <v>0</v>
      </c>
      <c r="BD245">
        <v>0</v>
      </c>
      <c r="BF245">
        <v>0</v>
      </c>
      <c r="BG245">
        <v>0</v>
      </c>
      <c r="BH245">
        <v>402.6275</v>
      </c>
      <c r="BI245">
        <v>0</v>
      </c>
      <c r="BL245">
        <v>402.6275</v>
      </c>
      <c r="BN245" t="s">
        <v>876</v>
      </c>
      <c r="BO245">
        <v>0</v>
      </c>
      <c r="BP245">
        <v>0</v>
      </c>
      <c r="BQ245">
        <v>0</v>
      </c>
      <c r="BR245">
        <v>0</v>
      </c>
      <c r="BS245">
        <v>0</v>
      </c>
      <c r="BT245" t="s">
        <v>877</v>
      </c>
      <c r="BU245" t="s">
        <v>877</v>
      </c>
      <c r="BV245" t="s">
        <v>877</v>
      </c>
      <c r="BW245" t="s">
        <v>877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390.22</v>
      </c>
      <c r="CK245">
        <v>390.22</v>
      </c>
      <c r="CL245">
        <v>0</v>
      </c>
      <c r="CM245">
        <v>0</v>
      </c>
      <c r="CN245" t="s">
        <v>878</v>
      </c>
      <c r="CO245">
        <v>390.22</v>
      </c>
      <c r="CQ245">
        <v>390.22</v>
      </c>
      <c r="CR245">
        <v>0</v>
      </c>
      <c r="CS245">
        <v>0</v>
      </c>
      <c r="CT245">
        <v>0</v>
      </c>
      <c r="CU245">
        <v>0</v>
      </c>
      <c r="CV245">
        <v>6.32</v>
      </c>
      <c r="CW245">
        <v>3.16</v>
      </c>
      <c r="CY245">
        <v>6.32</v>
      </c>
      <c r="CZ245">
        <v>0</v>
      </c>
      <c r="DA245">
        <v>0</v>
      </c>
      <c r="DB245">
        <v>0</v>
      </c>
      <c r="DD245">
        <v>0</v>
      </c>
      <c r="DE245">
        <v>0</v>
      </c>
      <c r="DF245">
        <v>0</v>
      </c>
      <c r="DG245">
        <v>0</v>
      </c>
      <c r="DI245">
        <v>0</v>
      </c>
      <c r="DJ245">
        <v>0</v>
      </c>
      <c r="DK245">
        <v>0</v>
      </c>
      <c r="DL245">
        <v>0</v>
      </c>
      <c r="DM245">
        <v>36.99</v>
      </c>
      <c r="DN245">
        <v>9.2475000000000005</v>
      </c>
      <c r="DP245">
        <v>36.99</v>
      </c>
      <c r="DQ245">
        <v>0</v>
      </c>
      <c r="DR245">
        <v>0</v>
      </c>
      <c r="DT245">
        <v>0</v>
      </c>
      <c r="DU245">
        <v>0</v>
      </c>
      <c r="DV245">
        <v>0</v>
      </c>
      <c r="DX245">
        <v>0</v>
      </c>
      <c r="DY245">
        <v>0</v>
      </c>
      <c r="DZ245">
        <v>397.47500000000002</v>
      </c>
      <c r="EA245">
        <v>402.6275</v>
      </c>
      <c r="ED245">
        <v>402.6275</v>
      </c>
      <c r="EF245" t="s">
        <v>879</v>
      </c>
      <c r="EG245">
        <v>-7.0070000000000002E-3</v>
      </c>
      <c r="EH245">
        <v>0</v>
      </c>
      <c r="EI245">
        <v>0</v>
      </c>
      <c r="EJ245">
        <v>0</v>
      </c>
      <c r="EK245">
        <v>0</v>
      </c>
      <c r="EL245" t="s">
        <v>877</v>
      </c>
      <c r="EM245" t="s">
        <v>877</v>
      </c>
      <c r="EN245" t="s">
        <v>877</v>
      </c>
      <c r="EO245" t="s">
        <v>877</v>
      </c>
      <c r="EQ245">
        <v>0</v>
      </c>
      <c r="ER245" s="22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383.85</v>
      </c>
      <c r="FC245">
        <v>383.85</v>
      </c>
      <c r="FD245">
        <v>0</v>
      </c>
      <c r="FE245">
        <v>0</v>
      </c>
      <c r="FF245" t="s">
        <v>880</v>
      </c>
      <c r="FG245">
        <v>383.85</v>
      </c>
      <c r="FI245">
        <v>383.85</v>
      </c>
      <c r="FJ245">
        <v>0</v>
      </c>
      <c r="FK245">
        <v>0</v>
      </c>
      <c r="FL245">
        <v>0</v>
      </c>
      <c r="FM245">
        <v>0</v>
      </c>
      <c r="FN245">
        <v>5.72</v>
      </c>
      <c r="FO245">
        <v>2.86</v>
      </c>
      <c r="FQ245">
        <v>5.72</v>
      </c>
      <c r="FR245">
        <v>0</v>
      </c>
      <c r="FS245">
        <v>0</v>
      </c>
      <c r="FT245">
        <v>0</v>
      </c>
      <c r="FV245">
        <v>0</v>
      </c>
      <c r="FW245">
        <v>0</v>
      </c>
      <c r="FX245">
        <v>0</v>
      </c>
      <c r="FY245">
        <v>0</v>
      </c>
      <c r="GA245">
        <v>0</v>
      </c>
      <c r="GB245">
        <v>0</v>
      </c>
      <c r="GC245">
        <v>0</v>
      </c>
      <c r="GD245">
        <v>0</v>
      </c>
      <c r="GE245">
        <v>43.06</v>
      </c>
      <c r="GF245">
        <v>10.765000000000001</v>
      </c>
      <c r="GH245">
        <v>43.06</v>
      </c>
      <c r="GI245">
        <v>0</v>
      </c>
      <c r="GJ245">
        <v>0</v>
      </c>
      <c r="GL245">
        <v>0</v>
      </c>
      <c r="GM245">
        <v>0</v>
      </c>
      <c r="GN245">
        <v>0</v>
      </c>
      <c r="GP245">
        <v>0</v>
      </c>
      <c r="GQ245">
        <v>0</v>
      </c>
      <c r="GR245">
        <v>420.89749999999998</v>
      </c>
      <c r="GS245">
        <v>397.47500000000002</v>
      </c>
      <c r="GV245">
        <v>420.89749999999998</v>
      </c>
      <c r="GX245" t="s">
        <v>881</v>
      </c>
      <c r="GY245">
        <v>0</v>
      </c>
      <c r="GZ245">
        <v>0</v>
      </c>
      <c r="HA245">
        <v>0</v>
      </c>
      <c r="HB245">
        <v>0</v>
      </c>
      <c r="HC245">
        <v>0</v>
      </c>
      <c r="HD245" t="s">
        <v>877</v>
      </c>
      <c r="HE245" t="s">
        <v>877</v>
      </c>
      <c r="HF245" t="s">
        <v>877</v>
      </c>
      <c r="HG245" t="s">
        <v>877</v>
      </c>
      <c r="HI245">
        <v>0</v>
      </c>
      <c r="HJ245">
        <v>0</v>
      </c>
      <c r="HK245">
        <v>0</v>
      </c>
      <c r="HL245">
        <v>0</v>
      </c>
      <c r="HM245">
        <v>0</v>
      </c>
      <c r="HN245">
        <v>0</v>
      </c>
      <c r="HO245">
        <v>0</v>
      </c>
      <c r="HP245">
        <v>0</v>
      </c>
      <c r="HQ245">
        <v>0</v>
      </c>
      <c r="HR245">
        <v>0</v>
      </c>
      <c r="HS245">
        <v>405.45</v>
      </c>
      <c r="HU245">
        <v>405.45</v>
      </c>
      <c r="HV245">
        <v>0</v>
      </c>
      <c r="HW245">
        <v>0</v>
      </c>
      <c r="HX245" t="s">
        <v>882</v>
      </c>
      <c r="HY245">
        <v>405.45</v>
      </c>
      <c r="IA245">
        <v>405.45</v>
      </c>
      <c r="IB245">
        <v>0</v>
      </c>
      <c r="IC245">
        <v>0</v>
      </c>
      <c r="ID245">
        <v>0</v>
      </c>
      <c r="IE245">
        <v>0</v>
      </c>
      <c r="IF245">
        <v>4.92</v>
      </c>
      <c r="IG245">
        <v>2.46</v>
      </c>
      <c r="II245">
        <v>4.92</v>
      </c>
      <c r="IJ245">
        <v>0</v>
      </c>
      <c r="IK245">
        <v>0</v>
      </c>
      <c r="IL245">
        <v>0</v>
      </c>
      <c r="IN245">
        <v>0</v>
      </c>
      <c r="IO245">
        <v>0</v>
      </c>
      <c r="IP245">
        <v>0</v>
      </c>
      <c r="IQ245">
        <v>0</v>
      </c>
      <c r="IS245">
        <v>0</v>
      </c>
      <c r="IT245">
        <v>0</v>
      </c>
      <c r="IU245">
        <v>0</v>
      </c>
      <c r="IV245">
        <v>0</v>
      </c>
      <c r="IW245">
        <v>51.95</v>
      </c>
      <c r="IX245">
        <v>12.987500000000001</v>
      </c>
      <c r="IZ245">
        <v>51.95</v>
      </c>
      <c r="JA245">
        <v>0</v>
      </c>
      <c r="JB245">
        <v>0</v>
      </c>
      <c r="JD245">
        <v>0</v>
      </c>
      <c r="JE245">
        <v>0</v>
      </c>
      <c r="JF245">
        <v>0</v>
      </c>
      <c r="JH245">
        <v>0</v>
      </c>
      <c r="JI245">
        <v>0</v>
      </c>
      <c r="JJ245">
        <v>420.89749999999998</v>
      </c>
      <c r="JL245" t="s">
        <v>883</v>
      </c>
      <c r="JM245">
        <v>0</v>
      </c>
      <c r="JN245">
        <v>0</v>
      </c>
      <c r="JO245">
        <v>0</v>
      </c>
      <c r="JP245">
        <v>0</v>
      </c>
      <c r="JQ245">
        <v>0</v>
      </c>
      <c r="JR245">
        <v>43954.6104003125</v>
      </c>
      <c r="JS245">
        <v>1</v>
      </c>
      <c r="JT245">
        <v>3</v>
      </c>
    </row>
    <row r="246" spans="1:280" x14ac:dyDescent="0.25">
      <c r="A246">
        <v>4604</v>
      </c>
      <c r="B246">
        <v>2180</v>
      </c>
      <c r="D246" t="s">
        <v>360</v>
      </c>
      <c r="E246" t="s">
        <v>361</v>
      </c>
      <c r="F246" t="s">
        <v>983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T246">
        <v>0</v>
      </c>
      <c r="U246">
        <v>0</v>
      </c>
      <c r="V246" t="s">
        <v>875</v>
      </c>
      <c r="W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G246">
        <v>0</v>
      </c>
      <c r="AH246">
        <v>0</v>
      </c>
      <c r="AI246">
        <v>0</v>
      </c>
      <c r="AJ246">
        <v>0</v>
      </c>
      <c r="AL246">
        <v>0</v>
      </c>
      <c r="AM246">
        <v>0</v>
      </c>
      <c r="AN246">
        <v>0</v>
      </c>
      <c r="AO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X246">
        <v>0</v>
      </c>
      <c r="AY246">
        <v>0</v>
      </c>
      <c r="AZ246">
        <v>0</v>
      </c>
      <c r="BB246">
        <v>0</v>
      </c>
      <c r="BC246">
        <v>0</v>
      </c>
      <c r="BD246">
        <v>0</v>
      </c>
      <c r="BF246">
        <v>0</v>
      </c>
      <c r="BG246">
        <v>0</v>
      </c>
      <c r="BH246">
        <v>209.73500000000001</v>
      </c>
      <c r="BI246">
        <v>0</v>
      </c>
      <c r="BL246">
        <v>209.73500000000001</v>
      </c>
      <c r="BN246" t="s">
        <v>876</v>
      </c>
      <c r="BO246">
        <v>0</v>
      </c>
      <c r="BP246">
        <v>0</v>
      </c>
      <c r="BQ246">
        <v>0</v>
      </c>
      <c r="BR246">
        <v>0</v>
      </c>
      <c r="BS246">
        <v>0</v>
      </c>
      <c r="BT246" t="s">
        <v>877</v>
      </c>
      <c r="BU246" t="s">
        <v>877</v>
      </c>
      <c r="BV246" t="s">
        <v>877</v>
      </c>
      <c r="BW246" t="s">
        <v>877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204.88</v>
      </c>
      <c r="CK246">
        <v>204.88</v>
      </c>
      <c r="CL246">
        <v>0</v>
      </c>
      <c r="CM246">
        <v>0</v>
      </c>
      <c r="CN246" t="s">
        <v>878</v>
      </c>
      <c r="CO246">
        <v>204.88</v>
      </c>
      <c r="CQ246">
        <v>204.88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Y246">
        <v>0</v>
      </c>
      <c r="CZ246">
        <v>0</v>
      </c>
      <c r="DA246">
        <v>0</v>
      </c>
      <c r="DB246">
        <v>0</v>
      </c>
      <c r="DD246">
        <v>0</v>
      </c>
      <c r="DE246">
        <v>0</v>
      </c>
      <c r="DF246">
        <v>0</v>
      </c>
      <c r="DG246">
        <v>0</v>
      </c>
      <c r="DI246">
        <v>0</v>
      </c>
      <c r="DJ246">
        <v>0</v>
      </c>
      <c r="DK246">
        <v>0</v>
      </c>
      <c r="DL246">
        <v>0</v>
      </c>
      <c r="DM246">
        <v>19.420000000000002</v>
      </c>
      <c r="DN246">
        <v>4.8550000000000004</v>
      </c>
      <c r="DP246">
        <v>19.420000000000002</v>
      </c>
      <c r="DQ246">
        <v>0</v>
      </c>
      <c r="DR246">
        <v>0</v>
      </c>
      <c r="DT246">
        <v>0</v>
      </c>
      <c r="DU246">
        <v>0</v>
      </c>
      <c r="DV246">
        <v>0</v>
      </c>
      <c r="DX246">
        <v>0</v>
      </c>
      <c r="DY246">
        <v>0</v>
      </c>
      <c r="DZ246">
        <v>209.61750000000001</v>
      </c>
      <c r="EA246">
        <v>209.73500000000001</v>
      </c>
      <c r="ED246">
        <v>209.73500000000001</v>
      </c>
      <c r="EF246" t="s">
        <v>879</v>
      </c>
      <c r="EG246">
        <v>-7.0070000000000002E-3</v>
      </c>
      <c r="EH246">
        <v>0</v>
      </c>
      <c r="EI246">
        <v>0</v>
      </c>
      <c r="EJ246">
        <v>0</v>
      </c>
      <c r="EK246">
        <v>0</v>
      </c>
      <c r="EL246" t="s">
        <v>877</v>
      </c>
      <c r="EM246" t="s">
        <v>877</v>
      </c>
      <c r="EN246" t="s">
        <v>877</v>
      </c>
      <c r="EO246" t="s">
        <v>877</v>
      </c>
      <c r="EQ246">
        <v>0</v>
      </c>
      <c r="ER246" s="22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203.9</v>
      </c>
      <c r="FC246">
        <v>203.9</v>
      </c>
      <c r="FD246">
        <v>0</v>
      </c>
      <c r="FE246">
        <v>0</v>
      </c>
      <c r="FF246" t="s">
        <v>880</v>
      </c>
      <c r="FG246">
        <v>203.9</v>
      </c>
      <c r="FI246">
        <v>203.9</v>
      </c>
      <c r="FJ246">
        <v>0</v>
      </c>
      <c r="FK246">
        <v>0</v>
      </c>
      <c r="FL246">
        <v>0</v>
      </c>
      <c r="FM246">
        <v>0</v>
      </c>
      <c r="FN246">
        <v>0</v>
      </c>
      <c r="FO246">
        <v>0</v>
      </c>
      <c r="FQ246">
        <v>0</v>
      </c>
      <c r="FR246">
        <v>0</v>
      </c>
      <c r="FS246">
        <v>0</v>
      </c>
      <c r="FT246">
        <v>0</v>
      </c>
      <c r="FV246">
        <v>0</v>
      </c>
      <c r="FW246">
        <v>0</v>
      </c>
      <c r="FX246">
        <v>0</v>
      </c>
      <c r="FY246">
        <v>0</v>
      </c>
      <c r="GA246">
        <v>0</v>
      </c>
      <c r="GB246">
        <v>0</v>
      </c>
      <c r="GC246">
        <v>0</v>
      </c>
      <c r="GD246">
        <v>0</v>
      </c>
      <c r="GE246">
        <v>22.87</v>
      </c>
      <c r="GF246">
        <v>5.7175000000000002</v>
      </c>
      <c r="GH246">
        <v>22.87</v>
      </c>
      <c r="GI246">
        <v>0</v>
      </c>
      <c r="GJ246">
        <v>0</v>
      </c>
      <c r="GL246">
        <v>0</v>
      </c>
      <c r="GM246">
        <v>0</v>
      </c>
      <c r="GN246">
        <v>0</v>
      </c>
      <c r="GP246">
        <v>0</v>
      </c>
      <c r="GQ246">
        <v>0</v>
      </c>
      <c r="GR246">
        <v>210.5025</v>
      </c>
      <c r="GS246">
        <v>209.61750000000001</v>
      </c>
      <c r="GV246">
        <v>210.5025</v>
      </c>
      <c r="GX246" t="s">
        <v>881</v>
      </c>
      <c r="GY246">
        <v>0</v>
      </c>
      <c r="GZ246">
        <v>0</v>
      </c>
      <c r="HA246">
        <v>0</v>
      </c>
      <c r="HB246">
        <v>0</v>
      </c>
      <c r="HC246">
        <v>0</v>
      </c>
      <c r="HD246" t="s">
        <v>877</v>
      </c>
      <c r="HE246" t="s">
        <v>877</v>
      </c>
      <c r="HF246" t="s">
        <v>877</v>
      </c>
      <c r="HG246" t="s">
        <v>877</v>
      </c>
      <c r="HI246">
        <v>0</v>
      </c>
      <c r="HJ246">
        <v>0</v>
      </c>
      <c r="HK246">
        <v>0</v>
      </c>
      <c r="HL246">
        <v>0</v>
      </c>
      <c r="HM246">
        <v>0</v>
      </c>
      <c r="HN246">
        <v>0</v>
      </c>
      <c r="HO246">
        <v>0</v>
      </c>
      <c r="HP246">
        <v>0</v>
      </c>
      <c r="HQ246">
        <v>0</v>
      </c>
      <c r="HR246">
        <v>0</v>
      </c>
      <c r="HS246">
        <v>203.97</v>
      </c>
      <c r="HU246">
        <v>203.97</v>
      </c>
      <c r="HV246">
        <v>0</v>
      </c>
      <c r="HW246">
        <v>0</v>
      </c>
      <c r="HX246" t="s">
        <v>882</v>
      </c>
      <c r="HY246">
        <v>203.97</v>
      </c>
      <c r="IA246">
        <v>203.97</v>
      </c>
      <c r="IB246">
        <v>0</v>
      </c>
      <c r="IC246">
        <v>0</v>
      </c>
      <c r="ID246">
        <v>0</v>
      </c>
      <c r="IE246">
        <v>0</v>
      </c>
      <c r="IF246">
        <v>0</v>
      </c>
      <c r="IG246">
        <v>0</v>
      </c>
      <c r="II246">
        <v>0</v>
      </c>
      <c r="IJ246">
        <v>0</v>
      </c>
      <c r="IK246">
        <v>0</v>
      </c>
      <c r="IL246">
        <v>0</v>
      </c>
      <c r="IN246">
        <v>0</v>
      </c>
      <c r="IO246">
        <v>0</v>
      </c>
      <c r="IP246">
        <v>0</v>
      </c>
      <c r="IQ246">
        <v>0</v>
      </c>
      <c r="IS246">
        <v>0</v>
      </c>
      <c r="IT246">
        <v>0</v>
      </c>
      <c r="IU246">
        <v>0</v>
      </c>
      <c r="IV246">
        <v>0</v>
      </c>
      <c r="IW246">
        <v>26.13</v>
      </c>
      <c r="IX246">
        <v>6.5324999999999998</v>
      </c>
      <c r="IZ246">
        <v>26.13</v>
      </c>
      <c r="JA246">
        <v>0</v>
      </c>
      <c r="JB246">
        <v>0</v>
      </c>
      <c r="JD246">
        <v>0</v>
      </c>
      <c r="JE246">
        <v>0</v>
      </c>
      <c r="JF246">
        <v>0</v>
      </c>
      <c r="JH246">
        <v>0</v>
      </c>
      <c r="JI246">
        <v>0</v>
      </c>
      <c r="JJ246">
        <v>210.5025</v>
      </c>
      <c r="JL246" t="s">
        <v>883</v>
      </c>
      <c r="JM246">
        <v>0</v>
      </c>
      <c r="JN246">
        <v>0</v>
      </c>
      <c r="JO246">
        <v>0</v>
      </c>
      <c r="JP246">
        <v>0</v>
      </c>
      <c r="JQ246">
        <v>0</v>
      </c>
      <c r="JR246">
        <v>43954.6104003125</v>
      </c>
      <c r="JS246">
        <v>1</v>
      </c>
      <c r="JT246">
        <v>3</v>
      </c>
    </row>
    <row r="247" spans="1:280" x14ac:dyDescent="0.25">
      <c r="A247">
        <v>4720</v>
      </c>
      <c r="B247">
        <v>2180</v>
      </c>
      <c r="D247" t="s">
        <v>360</v>
      </c>
      <c r="E247" t="s">
        <v>361</v>
      </c>
      <c r="F247" t="s">
        <v>984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T247">
        <v>0</v>
      </c>
      <c r="U247">
        <v>0</v>
      </c>
      <c r="V247" t="s">
        <v>875</v>
      </c>
      <c r="W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G247">
        <v>0</v>
      </c>
      <c r="AH247">
        <v>0</v>
      </c>
      <c r="AI247">
        <v>0</v>
      </c>
      <c r="AJ247">
        <v>0</v>
      </c>
      <c r="AL247">
        <v>0</v>
      </c>
      <c r="AM247">
        <v>0</v>
      </c>
      <c r="AN247">
        <v>0</v>
      </c>
      <c r="AO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X247">
        <v>0</v>
      </c>
      <c r="AY247">
        <v>0</v>
      </c>
      <c r="AZ247">
        <v>0</v>
      </c>
      <c r="BB247">
        <v>0</v>
      </c>
      <c r="BC247">
        <v>0</v>
      </c>
      <c r="BD247">
        <v>0</v>
      </c>
      <c r="BF247">
        <v>0</v>
      </c>
      <c r="BG247">
        <v>0</v>
      </c>
      <c r="BH247">
        <v>300.6925</v>
      </c>
      <c r="BI247">
        <v>0</v>
      </c>
      <c r="BL247">
        <v>300.6925</v>
      </c>
      <c r="BN247" t="s">
        <v>876</v>
      </c>
      <c r="BO247">
        <v>0</v>
      </c>
      <c r="BP247">
        <v>0</v>
      </c>
      <c r="BQ247">
        <v>0</v>
      </c>
      <c r="BR247">
        <v>0</v>
      </c>
      <c r="BS247">
        <v>0</v>
      </c>
      <c r="BT247" t="s">
        <v>877</v>
      </c>
      <c r="BU247" t="s">
        <v>877</v>
      </c>
      <c r="BV247" t="s">
        <v>877</v>
      </c>
      <c r="BW247" t="s">
        <v>877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293.73</v>
      </c>
      <c r="CK247">
        <v>293.73</v>
      </c>
      <c r="CL247">
        <v>0</v>
      </c>
      <c r="CM247">
        <v>0</v>
      </c>
      <c r="CN247" t="s">
        <v>878</v>
      </c>
      <c r="CO247">
        <v>293.73</v>
      </c>
      <c r="CQ247">
        <v>293.73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Y247">
        <v>0</v>
      </c>
      <c r="CZ247">
        <v>0</v>
      </c>
      <c r="DA247">
        <v>0</v>
      </c>
      <c r="DB247">
        <v>0</v>
      </c>
      <c r="DD247">
        <v>0</v>
      </c>
      <c r="DE247">
        <v>0</v>
      </c>
      <c r="DF247">
        <v>0</v>
      </c>
      <c r="DG247">
        <v>0</v>
      </c>
      <c r="DI247">
        <v>0</v>
      </c>
      <c r="DJ247">
        <v>0</v>
      </c>
      <c r="DK247">
        <v>0</v>
      </c>
      <c r="DL247">
        <v>0</v>
      </c>
      <c r="DM247">
        <v>27.85</v>
      </c>
      <c r="DN247">
        <v>6.9625000000000004</v>
      </c>
      <c r="DP247">
        <v>27.85</v>
      </c>
      <c r="DQ247">
        <v>0</v>
      </c>
      <c r="DR247">
        <v>0</v>
      </c>
      <c r="DT247">
        <v>0</v>
      </c>
      <c r="DU247">
        <v>0</v>
      </c>
      <c r="DV247">
        <v>0</v>
      </c>
      <c r="DX247">
        <v>0</v>
      </c>
      <c r="DY247">
        <v>0</v>
      </c>
      <c r="DZ247">
        <v>262.96249999999998</v>
      </c>
      <c r="EA247">
        <v>300.6925</v>
      </c>
      <c r="ED247">
        <v>300.6925</v>
      </c>
      <c r="EF247" t="s">
        <v>879</v>
      </c>
      <c r="EG247">
        <v>-7.0070000000000002E-3</v>
      </c>
      <c r="EH247">
        <v>0</v>
      </c>
      <c r="EI247">
        <v>0</v>
      </c>
      <c r="EJ247">
        <v>0</v>
      </c>
      <c r="EK247">
        <v>0</v>
      </c>
      <c r="EL247" t="s">
        <v>877</v>
      </c>
      <c r="EM247" t="s">
        <v>877</v>
      </c>
      <c r="EN247" t="s">
        <v>877</v>
      </c>
      <c r="EO247" t="s">
        <v>877</v>
      </c>
      <c r="EQ247">
        <v>0</v>
      </c>
      <c r="ER247" s="22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255.79</v>
      </c>
      <c r="FC247">
        <v>255.79</v>
      </c>
      <c r="FD247">
        <v>0</v>
      </c>
      <c r="FE247">
        <v>0</v>
      </c>
      <c r="FF247" t="s">
        <v>880</v>
      </c>
      <c r="FG247">
        <v>255.79</v>
      </c>
      <c r="FI247">
        <v>255.79</v>
      </c>
      <c r="FJ247">
        <v>0</v>
      </c>
      <c r="FK247">
        <v>0</v>
      </c>
      <c r="FL247">
        <v>0</v>
      </c>
      <c r="FM247">
        <v>0</v>
      </c>
      <c r="FN247">
        <v>0</v>
      </c>
      <c r="FO247">
        <v>0</v>
      </c>
      <c r="FQ247">
        <v>0</v>
      </c>
      <c r="FR247">
        <v>0</v>
      </c>
      <c r="FS247">
        <v>0</v>
      </c>
      <c r="FT247">
        <v>0</v>
      </c>
      <c r="FV247">
        <v>0</v>
      </c>
      <c r="FW247">
        <v>0</v>
      </c>
      <c r="FX247">
        <v>0</v>
      </c>
      <c r="FY247">
        <v>0</v>
      </c>
      <c r="GA247">
        <v>0</v>
      </c>
      <c r="GB247">
        <v>0</v>
      </c>
      <c r="GC247">
        <v>0</v>
      </c>
      <c r="GD247">
        <v>0</v>
      </c>
      <c r="GE247">
        <v>28.69</v>
      </c>
      <c r="GF247">
        <v>7.1725000000000003</v>
      </c>
      <c r="GH247">
        <v>28.69</v>
      </c>
      <c r="GI247">
        <v>0</v>
      </c>
      <c r="GJ247">
        <v>0</v>
      </c>
      <c r="GL247">
        <v>0</v>
      </c>
      <c r="GM247">
        <v>0</v>
      </c>
      <c r="GN247">
        <v>0</v>
      </c>
      <c r="GP247">
        <v>0</v>
      </c>
      <c r="GQ247">
        <v>0</v>
      </c>
      <c r="GR247">
        <v>274.58249999999998</v>
      </c>
      <c r="GS247">
        <v>262.96249999999998</v>
      </c>
      <c r="GV247">
        <v>274.58249999999998</v>
      </c>
      <c r="GX247" t="s">
        <v>881</v>
      </c>
      <c r="GY247">
        <v>0</v>
      </c>
      <c r="GZ247">
        <v>0</v>
      </c>
      <c r="HA247">
        <v>0</v>
      </c>
      <c r="HB247">
        <v>0</v>
      </c>
      <c r="HC247">
        <v>0</v>
      </c>
      <c r="HD247" t="s">
        <v>877</v>
      </c>
      <c r="HE247" t="s">
        <v>877</v>
      </c>
      <c r="HF247" t="s">
        <v>877</v>
      </c>
      <c r="HG247" t="s">
        <v>877</v>
      </c>
      <c r="HI247">
        <v>0</v>
      </c>
      <c r="HJ247">
        <v>0</v>
      </c>
      <c r="HK247">
        <v>0</v>
      </c>
      <c r="HL247">
        <v>0</v>
      </c>
      <c r="HM247">
        <v>0</v>
      </c>
      <c r="HN247">
        <v>0</v>
      </c>
      <c r="HO247">
        <v>0</v>
      </c>
      <c r="HP247">
        <v>0</v>
      </c>
      <c r="HQ247">
        <v>0</v>
      </c>
      <c r="HR247">
        <v>0</v>
      </c>
      <c r="HS247">
        <v>266.06</v>
      </c>
      <c r="HU247">
        <v>266.06</v>
      </c>
      <c r="HV247">
        <v>0</v>
      </c>
      <c r="HW247">
        <v>0</v>
      </c>
      <c r="HX247" t="s">
        <v>882</v>
      </c>
      <c r="HY247">
        <v>266.06</v>
      </c>
      <c r="IA247">
        <v>266.06</v>
      </c>
      <c r="IB247">
        <v>0</v>
      </c>
      <c r="IC247">
        <v>0</v>
      </c>
      <c r="ID247">
        <v>0</v>
      </c>
      <c r="IE247">
        <v>0</v>
      </c>
      <c r="IF247">
        <v>0</v>
      </c>
      <c r="IG247">
        <v>0</v>
      </c>
      <c r="II247">
        <v>0</v>
      </c>
      <c r="IJ247">
        <v>0</v>
      </c>
      <c r="IK247">
        <v>0</v>
      </c>
      <c r="IL247">
        <v>0</v>
      </c>
      <c r="IN247">
        <v>0</v>
      </c>
      <c r="IO247">
        <v>0</v>
      </c>
      <c r="IP247">
        <v>0</v>
      </c>
      <c r="IQ247">
        <v>0</v>
      </c>
      <c r="IS247">
        <v>0</v>
      </c>
      <c r="IT247">
        <v>0</v>
      </c>
      <c r="IU247">
        <v>0</v>
      </c>
      <c r="IV247">
        <v>0</v>
      </c>
      <c r="IW247">
        <v>34.090000000000003</v>
      </c>
      <c r="IX247">
        <v>8.5225000000000009</v>
      </c>
      <c r="IZ247">
        <v>34.090000000000003</v>
      </c>
      <c r="JA247">
        <v>0</v>
      </c>
      <c r="JB247">
        <v>0</v>
      </c>
      <c r="JD247">
        <v>0</v>
      </c>
      <c r="JE247">
        <v>0</v>
      </c>
      <c r="JF247">
        <v>0</v>
      </c>
      <c r="JH247">
        <v>0</v>
      </c>
      <c r="JI247">
        <v>0</v>
      </c>
      <c r="JJ247">
        <v>274.58249999999998</v>
      </c>
      <c r="JL247" t="s">
        <v>883</v>
      </c>
      <c r="JM247">
        <v>0</v>
      </c>
      <c r="JN247">
        <v>0</v>
      </c>
      <c r="JO247">
        <v>0</v>
      </c>
      <c r="JP247">
        <v>0</v>
      </c>
      <c r="JQ247">
        <v>0</v>
      </c>
      <c r="JR247">
        <v>43954.6104003125</v>
      </c>
      <c r="JS247">
        <v>1</v>
      </c>
      <c r="JT247">
        <v>3</v>
      </c>
    </row>
    <row r="248" spans="1:280" x14ac:dyDescent="0.25">
      <c r="A248">
        <v>5060</v>
      </c>
      <c r="B248">
        <v>2180</v>
      </c>
      <c r="D248" t="s">
        <v>360</v>
      </c>
      <c r="E248" t="s">
        <v>361</v>
      </c>
      <c r="F248" t="s">
        <v>985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T248">
        <v>0</v>
      </c>
      <c r="U248">
        <v>0</v>
      </c>
      <c r="V248" t="s">
        <v>875</v>
      </c>
      <c r="W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G248">
        <v>0</v>
      </c>
      <c r="AH248">
        <v>0</v>
      </c>
      <c r="AI248">
        <v>0</v>
      </c>
      <c r="AJ248">
        <v>0</v>
      </c>
      <c r="AL248">
        <v>0</v>
      </c>
      <c r="AM248">
        <v>0</v>
      </c>
      <c r="AN248">
        <v>0</v>
      </c>
      <c r="AO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X248">
        <v>0</v>
      </c>
      <c r="AY248">
        <v>0</v>
      </c>
      <c r="AZ248">
        <v>0</v>
      </c>
      <c r="BB248">
        <v>0</v>
      </c>
      <c r="BC248">
        <v>0</v>
      </c>
      <c r="BD248">
        <v>0</v>
      </c>
      <c r="BF248">
        <v>0</v>
      </c>
      <c r="BG248">
        <v>0</v>
      </c>
      <c r="BH248">
        <v>374.40750000000003</v>
      </c>
      <c r="BI248">
        <v>0</v>
      </c>
      <c r="BL248">
        <v>374.40750000000003</v>
      </c>
      <c r="BN248" t="s">
        <v>876</v>
      </c>
      <c r="BO248">
        <v>0</v>
      </c>
      <c r="BP248">
        <v>0</v>
      </c>
      <c r="BQ248">
        <v>0</v>
      </c>
      <c r="BR248">
        <v>0</v>
      </c>
      <c r="BS248">
        <v>0</v>
      </c>
      <c r="BT248" t="s">
        <v>877</v>
      </c>
      <c r="BU248" t="s">
        <v>877</v>
      </c>
      <c r="BV248" t="s">
        <v>877</v>
      </c>
      <c r="BW248" t="s">
        <v>877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365.25</v>
      </c>
      <c r="CK248">
        <v>365.25</v>
      </c>
      <c r="CL248">
        <v>0</v>
      </c>
      <c r="CM248">
        <v>0</v>
      </c>
      <c r="CN248" t="s">
        <v>878</v>
      </c>
      <c r="CO248">
        <v>365.25</v>
      </c>
      <c r="CQ248">
        <v>365.25</v>
      </c>
      <c r="CR248">
        <v>0</v>
      </c>
      <c r="CS248">
        <v>0</v>
      </c>
      <c r="CT248">
        <v>0</v>
      </c>
      <c r="CU248">
        <v>0</v>
      </c>
      <c r="CV248">
        <v>1</v>
      </c>
      <c r="CW248">
        <v>0.5</v>
      </c>
      <c r="CY248">
        <v>1</v>
      </c>
      <c r="CZ248">
        <v>0</v>
      </c>
      <c r="DA248">
        <v>0</v>
      </c>
      <c r="DB248">
        <v>0</v>
      </c>
      <c r="DD248">
        <v>0</v>
      </c>
      <c r="DE248">
        <v>0</v>
      </c>
      <c r="DF248">
        <v>0</v>
      </c>
      <c r="DG248">
        <v>0</v>
      </c>
      <c r="DI248">
        <v>0</v>
      </c>
      <c r="DJ248">
        <v>0</v>
      </c>
      <c r="DK248">
        <v>0</v>
      </c>
      <c r="DL248">
        <v>0</v>
      </c>
      <c r="DM248">
        <v>34.630000000000003</v>
      </c>
      <c r="DN248">
        <v>8.6575000000000006</v>
      </c>
      <c r="DP248">
        <v>34.630000000000003</v>
      </c>
      <c r="DQ248">
        <v>0</v>
      </c>
      <c r="DR248">
        <v>0</v>
      </c>
      <c r="DT248">
        <v>0</v>
      </c>
      <c r="DU248">
        <v>0</v>
      </c>
      <c r="DV248">
        <v>0</v>
      </c>
      <c r="DX248">
        <v>0</v>
      </c>
      <c r="DY248">
        <v>0</v>
      </c>
      <c r="DZ248">
        <v>343.07499999999999</v>
      </c>
      <c r="EA248">
        <v>374.40750000000003</v>
      </c>
      <c r="ED248">
        <v>374.40750000000003</v>
      </c>
      <c r="EF248" t="s">
        <v>879</v>
      </c>
      <c r="EG248">
        <v>-7.0070000000000002E-3</v>
      </c>
      <c r="EH248">
        <v>0</v>
      </c>
      <c r="EI248">
        <v>0</v>
      </c>
      <c r="EJ248">
        <v>0</v>
      </c>
      <c r="EK248">
        <v>0</v>
      </c>
      <c r="EL248" t="s">
        <v>877</v>
      </c>
      <c r="EM248" t="s">
        <v>877</v>
      </c>
      <c r="EN248" t="s">
        <v>877</v>
      </c>
      <c r="EO248" t="s">
        <v>877</v>
      </c>
      <c r="EQ248">
        <v>0</v>
      </c>
      <c r="ER248" s="22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333.26</v>
      </c>
      <c r="FC248">
        <v>333.26</v>
      </c>
      <c r="FD248">
        <v>0</v>
      </c>
      <c r="FE248">
        <v>0</v>
      </c>
      <c r="FF248" t="s">
        <v>880</v>
      </c>
      <c r="FG248">
        <v>333.26</v>
      </c>
      <c r="FI248">
        <v>333.26</v>
      </c>
      <c r="FJ248">
        <v>0</v>
      </c>
      <c r="FK248">
        <v>0</v>
      </c>
      <c r="FL248">
        <v>0</v>
      </c>
      <c r="FM248">
        <v>0</v>
      </c>
      <c r="FN248">
        <v>0.94</v>
      </c>
      <c r="FO248">
        <v>0.47</v>
      </c>
      <c r="FQ248">
        <v>0.94</v>
      </c>
      <c r="FR248">
        <v>0</v>
      </c>
      <c r="FS248">
        <v>0</v>
      </c>
      <c r="FT248">
        <v>0</v>
      </c>
      <c r="FV248">
        <v>0</v>
      </c>
      <c r="FW248">
        <v>0</v>
      </c>
      <c r="FX248">
        <v>0</v>
      </c>
      <c r="FY248">
        <v>0</v>
      </c>
      <c r="GA248">
        <v>0</v>
      </c>
      <c r="GB248">
        <v>0</v>
      </c>
      <c r="GC248">
        <v>0</v>
      </c>
      <c r="GD248">
        <v>0</v>
      </c>
      <c r="GE248">
        <v>37.380000000000003</v>
      </c>
      <c r="GF248">
        <v>9.3450000000000006</v>
      </c>
      <c r="GH248">
        <v>37.380000000000003</v>
      </c>
      <c r="GI248">
        <v>0</v>
      </c>
      <c r="GJ248">
        <v>0</v>
      </c>
      <c r="GL248">
        <v>0</v>
      </c>
      <c r="GM248">
        <v>0</v>
      </c>
      <c r="GN248">
        <v>0</v>
      </c>
      <c r="GP248">
        <v>0</v>
      </c>
      <c r="GQ248">
        <v>0</v>
      </c>
      <c r="GR248">
        <v>314.92500000000001</v>
      </c>
      <c r="GS248">
        <v>343.07499999999999</v>
      </c>
      <c r="GV248">
        <v>343.07499999999999</v>
      </c>
      <c r="GX248" t="s">
        <v>881</v>
      </c>
      <c r="GY248">
        <v>0</v>
      </c>
      <c r="GZ248">
        <v>0</v>
      </c>
      <c r="HA248">
        <v>0</v>
      </c>
      <c r="HB248">
        <v>0</v>
      </c>
      <c r="HC248">
        <v>0</v>
      </c>
      <c r="HD248" t="s">
        <v>877</v>
      </c>
      <c r="HE248" t="s">
        <v>877</v>
      </c>
      <c r="HF248" t="s">
        <v>877</v>
      </c>
      <c r="HG248" t="s">
        <v>877</v>
      </c>
      <c r="HI248">
        <v>0</v>
      </c>
      <c r="HJ248">
        <v>0</v>
      </c>
      <c r="HK248">
        <v>0</v>
      </c>
      <c r="HL248">
        <v>0</v>
      </c>
      <c r="HM248">
        <v>0</v>
      </c>
      <c r="HN248">
        <v>0</v>
      </c>
      <c r="HO248">
        <v>0</v>
      </c>
      <c r="HP248">
        <v>0</v>
      </c>
      <c r="HQ248">
        <v>0</v>
      </c>
      <c r="HR248">
        <v>0</v>
      </c>
      <c r="HS248">
        <v>305.14999999999998</v>
      </c>
      <c r="HU248">
        <v>305.14999999999998</v>
      </c>
      <c r="HV248">
        <v>0</v>
      </c>
      <c r="HW248">
        <v>0</v>
      </c>
      <c r="HX248" t="s">
        <v>882</v>
      </c>
      <c r="HY248">
        <v>305.14999999999998</v>
      </c>
      <c r="IA248">
        <v>305.14999999999998</v>
      </c>
      <c r="IB248">
        <v>0</v>
      </c>
      <c r="IC248">
        <v>0</v>
      </c>
      <c r="ID248">
        <v>0</v>
      </c>
      <c r="IE248">
        <v>0</v>
      </c>
      <c r="IF248">
        <v>0</v>
      </c>
      <c r="IG248">
        <v>0</v>
      </c>
      <c r="II248">
        <v>0</v>
      </c>
      <c r="IJ248">
        <v>0</v>
      </c>
      <c r="IK248">
        <v>0</v>
      </c>
      <c r="IL248">
        <v>0</v>
      </c>
      <c r="IN248">
        <v>0</v>
      </c>
      <c r="IO248">
        <v>0</v>
      </c>
      <c r="IP248">
        <v>0</v>
      </c>
      <c r="IQ248">
        <v>0</v>
      </c>
      <c r="IS248">
        <v>0</v>
      </c>
      <c r="IT248">
        <v>0</v>
      </c>
      <c r="IU248">
        <v>0</v>
      </c>
      <c r="IV248">
        <v>0</v>
      </c>
      <c r="IW248">
        <v>39.1</v>
      </c>
      <c r="IX248">
        <v>9.7750000000000004</v>
      </c>
      <c r="IZ248">
        <v>39.1</v>
      </c>
      <c r="JA248">
        <v>0</v>
      </c>
      <c r="JB248">
        <v>0</v>
      </c>
      <c r="JD248">
        <v>0</v>
      </c>
      <c r="JE248">
        <v>0</v>
      </c>
      <c r="JF248">
        <v>0</v>
      </c>
      <c r="JH248">
        <v>0</v>
      </c>
      <c r="JI248">
        <v>0</v>
      </c>
      <c r="JJ248">
        <v>314.92500000000001</v>
      </c>
      <c r="JL248" t="s">
        <v>883</v>
      </c>
      <c r="JM248">
        <v>0</v>
      </c>
      <c r="JN248">
        <v>0</v>
      </c>
      <c r="JO248">
        <v>0</v>
      </c>
      <c r="JP248">
        <v>0</v>
      </c>
      <c r="JQ248">
        <v>0</v>
      </c>
      <c r="JR248">
        <v>43954.6104003125</v>
      </c>
      <c r="JS248">
        <v>1</v>
      </c>
      <c r="JT248">
        <v>3</v>
      </c>
    </row>
    <row r="249" spans="1:280" x14ac:dyDescent="0.25">
      <c r="A249">
        <v>5218</v>
      </c>
      <c r="B249">
        <v>2180</v>
      </c>
      <c r="D249" t="s">
        <v>360</v>
      </c>
      <c r="E249" t="s">
        <v>361</v>
      </c>
      <c r="F249" t="s">
        <v>986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T249">
        <v>0</v>
      </c>
      <c r="U249">
        <v>0</v>
      </c>
      <c r="V249" t="s">
        <v>875</v>
      </c>
      <c r="W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G249">
        <v>0</v>
      </c>
      <c r="AH249">
        <v>0</v>
      </c>
      <c r="AI249">
        <v>0</v>
      </c>
      <c r="AJ249">
        <v>0</v>
      </c>
      <c r="AL249">
        <v>0</v>
      </c>
      <c r="AM249">
        <v>0</v>
      </c>
      <c r="AN249">
        <v>0</v>
      </c>
      <c r="AO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X249">
        <v>0</v>
      </c>
      <c r="AY249">
        <v>0</v>
      </c>
      <c r="AZ249">
        <v>0</v>
      </c>
      <c r="BB249">
        <v>0</v>
      </c>
      <c r="BC249">
        <v>0</v>
      </c>
      <c r="BD249">
        <v>0</v>
      </c>
      <c r="BF249">
        <v>0</v>
      </c>
      <c r="BG249">
        <v>0</v>
      </c>
      <c r="BH249">
        <v>217.35249999999999</v>
      </c>
      <c r="BI249">
        <v>0</v>
      </c>
      <c r="BL249">
        <v>217.35249999999999</v>
      </c>
      <c r="BN249" t="s">
        <v>876</v>
      </c>
      <c r="BO249">
        <v>0</v>
      </c>
      <c r="BP249">
        <v>0</v>
      </c>
      <c r="BQ249">
        <v>0</v>
      </c>
      <c r="BR249">
        <v>0</v>
      </c>
      <c r="BS249">
        <v>0</v>
      </c>
      <c r="BT249" t="s">
        <v>877</v>
      </c>
      <c r="BU249" t="s">
        <v>877</v>
      </c>
      <c r="BV249" t="s">
        <v>877</v>
      </c>
      <c r="BW249" t="s">
        <v>877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210.04</v>
      </c>
      <c r="CK249">
        <v>210.04</v>
      </c>
      <c r="CL249">
        <v>0</v>
      </c>
      <c r="CM249">
        <v>0</v>
      </c>
      <c r="CN249" t="s">
        <v>878</v>
      </c>
      <c r="CO249">
        <v>210.04</v>
      </c>
      <c r="CQ249">
        <v>210.04</v>
      </c>
      <c r="CR249">
        <v>0</v>
      </c>
      <c r="CS249">
        <v>0</v>
      </c>
      <c r="CT249">
        <v>0</v>
      </c>
      <c r="CU249">
        <v>0</v>
      </c>
      <c r="CV249">
        <v>4.67</v>
      </c>
      <c r="CW249">
        <v>2.335</v>
      </c>
      <c r="CY249">
        <v>4.67</v>
      </c>
      <c r="CZ249">
        <v>0</v>
      </c>
      <c r="DA249">
        <v>0</v>
      </c>
      <c r="DB249">
        <v>0</v>
      </c>
      <c r="DD249">
        <v>0</v>
      </c>
      <c r="DE249">
        <v>0</v>
      </c>
      <c r="DF249">
        <v>0</v>
      </c>
      <c r="DG249">
        <v>0</v>
      </c>
      <c r="DI249">
        <v>0</v>
      </c>
      <c r="DJ249">
        <v>0</v>
      </c>
      <c r="DK249">
        <v>0</v>
      </c>
      <c r="DL249">
        <v>0</v>
      </c>
      <c r="DM249">
        <v>19.91</v>
      </c>
      <c r="DN249">
        <v>4.9775</v>
      </c>
      <c r="DP249">
        <v>19.91</v>
      </c>
      <c r="DQ249">
        <v>0</v>
      </c>
      <c r="DR249">
        <v>0</v>
      </c>
      <c r="DT249">
        <v>0</v>
      </c>
      <c r="DU249">
        <v>0</v>
      </c>
      <c r="DV249">
        <v>0</v>
      </c>
      <c r="DX249">
        <v>0</v>
      </c>
      <c r="DY249">
        <v>0</v>
      </c>
      <c r="DZ249">
        <v>176.2775</v>
      </c>
      <c r="EA249">
        <v>217.35249999999999</v>
      </c>
      <c r="ED249">
        <v>217.35249999999999</v>
      </c>
      <c r="EF249" t="s">
        <v>879</v>
      </c>
      <c r="EG249">
        <v>-7.0070000000000002E-3</v>
      </c>
      <c r="EH249">
        <v>0</v>
      </c>
      <c r="EI249">
        <v>0</v>
      </c>
      <c r="EJ249">
        <v>0</v>
      </c>
      <c r="EK249">
        <v>0</v>
      </c>
      <c r="EL249" t="s">
        <v>877</v>
      </c>
      <c r="EM249" t="s">
        <v>877</v>
      </c>
      <c r="EN249" t="s">
        <v>877</v>
      </c>
      <c r="EO249" t="s">
        <v>877</v>
      </c>
      <c r="EQ249">
        <v>0</v>
      </c>
      <c r="ER249" s="22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170.01</v>
      </c>
      <c r="FC249">
        <v>170.01</v>
      </c>
      <c r="FD249">
        <v>0</v>
      </c>
      <c r="FE249">
        <v>0</v>
      </c>
      <c r="FF249" t="s">
        <v>880</v>
      </c>
      <c r="FG249">
        <v>170.01</v>
      </c>
      <c r="FI249">
        <v>170.01</v>
      </c>
      <c r="FJ249">
        <v>0</v>
      </c>
      <c r="FK249">
        <v>0</v>
      </c>
      <c r="FL249">
        <v>0</v>
      </c>
      <c r="FM249">
        <v>0</v>
      </c>
      <c r="FN249">
        <v>3</v>
      </c>
      <c r="FO249">
        <v>1.5</v>
      </c>
      <c r="FQ249">
        <v>3</v>
      </c>
      <c r="FR249">
        <v>0</v>
      </c>
      <c r="FS249">
        <v>0</v>
      </c>
      <c r="FT249">
        <v>0</v>
      </c>
      <c r="FV249">
        <v>0</v>
      </c>
      <c r="FW249">
        <v>0</v>
      </c>
      <c r="FX249">
        <v>0</v>
      </c>
      <c r="FY249">
        <v>0</v>
      </c>
      <c r="GA249">
        <v>0</v>
      </c>
      <c r="GB249">
        <v>0</v>
      </c>
      <c r="GC249">
        <v>0</v>
      </c>
      <c r="GD249">
        <v>0</v>
      </c>
      <c r="GE249">
        <v>19.07</v>
      </c>
      <c r="GF249">
        <v>4.7675000000000001</v>
      </c>
      <c r="GH249">
        <v>19.07</v>
      </c>
      <c r="GI249">
        <v>0</v>
      </c>
      <c r="GJ249">
        <v>0</v>
      </c>
      <c r="GL249">
        <v>0</v>
      </c>
      <c r="GM249">
        <v>0</v>
      </c>
      <c r="GN249">
        <v>0</v>
      </c>
      <c r="GP249">
        <v>0</v>
      </c>
      <c r="GQ249">
        <v>0</v>
      </c>
      <c r="GR249">
        <v>127.49</v>
      </c>
      <c r="GS249">
        <v>176.2775</v>
      </c>
      <c r="GV249">
        <v>176.2775</v>
      </c>
      <c r="GX249" t="s">
        <v>881</v>
      </c>
      <c r="GY249">
        <v>0</v>
      </c>
      <c r="GZ249">
        <v>0</v>
      </c>
      <c r="HA249">
        <v>0</v>
      </c>
      <c r="HB249">
        <v>0</v>
      </c>
      <c r="HC249">
        <v>0</v>
      </c>
      <c r="HD249" t="s">
        <v>877</v>
      </c>
      <c r="HE249" t="s">
        <v>877</v>
      </c>
      <c r="HF249" t="s">
        <v>877</v>
      </c>
      <c r="HG249" t="s">
        <v>877</v>
      </c>
      <c r="HI249">
        <v>0</v>
      </c>
      <c r="HJ249">
        <v>0</v>
      </c>
      <c r="HK249">
        <v>0</v>
      </c>
      <c r="HL249">
        <v>0</v>
      </c>
      <c r="HM249">
        <v>0</v>
      </c>
      <c r="HN249">
        <v>0</v>
      </c>
      <c r="HO249">
        <v>0</v>
      </c>
      <c r="HP249">
        <v>0</v>
      </c>
      <c r="HQ249">
        <v>0</v>
      </c>
      <c r="HR249">
        <v>0</v>
      </c>
      <c r="HS249">
        <v>121.94</v>
      </c>
      <c r="HU249">
        <v>121.94</v>
      </c>
      <c r="HV249">
        <v>0</v>
      </c>
      <c r="HW249">
        <v>0</v>
      </c>
      <c r="HX249" t="s">
        <v>882</v>
      </c>
      <c r="HY249">
        <v>121.94</v>
      </c>
      <c r="IA249">
        <v>121.94</v>
      </c>
      <c r="IB249">
        <v>0</v>
      </c>
      <c r="IC249">
        <v>0</v>
      </c>
      <c r="ID249">
        <v>0</v>
      </c>
      <c r="IE249">
        <v>0</v>
      </c>
      <c r="IF249">
        <v>3.29</v>
      </c>
      <c r="IG249">
        <v>1.645</v>
      </c>
      <c r="II249">
        <v>3.29</v>
      </c>
      <c r="IJ249">
        <v>0</v>
      </c>
      <c r="IK249">
        <v>0</v>
      </c>
      <c r="IL249">
        <v>0</v>
      </c>
      <c r="IN249">
        <v>0</v>
      </c>
      <c r="IO249">
        <v>0</v>
      </c>
      <c r="IP249">
        <v>0</v>
      </c>
      <c r="IQ249">
        <v>0</v>
      </c>
      <c r="IS249">
        <v>0</v>
      </c>
      <c r="IT249">
        <v>0</v>
      </c>
      <c r="IU249">
        <v>0</v>
      </c>
      <c r="IV249">
        <v>0</v>
      </c>
      <c r="IW249">
        <v>15.62</v>
      </c>
      <c r="IX249">
        <v>3.9049999999999998</v>
      </c>
      <c r="IZ249">
        <v>15.62</v>
      </c>
      <c r="JA249">
        <v>0</v>
      </c>
      <c r="JB249">
        <v>0</v>
      </c>
      <c r="JD249">
        <v>0</v>
      </c>
      <c r="JE249">
        <v>0</v>
      </c>
      <c r="JF249">
        <v>0</v>
      </c>
      <c r="JH249">
        <v>0</v>
      </c>
      <c r="JI249">
        <v>0</v>
      </c>
      <c r="JJ249">
        <v>127.49</v>
      </c>
      <c r="JL249" t="s">
        <v>883</v>
      </c>
      <c r="JM249">
        <v>0</v>
      </c>
      <c r="JN249">
        <v>0</v>
      </c>
      <c r="JO249">
        <v>0</v>
      </c>
      <c r="JP249">
        <v>0</v>
      </c>
      <c r="JQ249">
        <v>0</v>
      </c>
      <c r="JR249">
        <v>43954.6104003125</v>
      </c>
      <c r="JS249">
        <v>1</v>
      </c>
      <c r="JT249">
        <v>3</v>
      </c>
    </row>
    <row r="250" spans="1:280" x14ac:dyDescent="0.25">
      <c r="A250">
        <v>2181</v>
      </c>
      <c r="B250">
        <v>2181</v>
      </c>
      <c r="C250" t="s">
        <v>362</v>
      </c>
      <c r="D250" t="s">
        <v>360</v>
      </c>
      <c r="E250" t="s">
        <v>363</v>
      </c>
      <c r="G250">
        <v>2148</v>
      </c>
      <c r="H250">
        <v>21700000</v>
      </c>
      <c r="I250">
        <v>0</v>
      </c>
      <c r="J250">
        <v>0</v>
      </c>
      <c r="K250">
        <v>1500</v>
      </c>
      <c r="L250">
        <v>0</v>
      </c>
      <c r="M250">
        <v>0</v>
      </c>
      <c r="N250">
        <v>0</v>
      </c>
      <c r="O250">
        <v>0</v>
      </c>
      <c r="P250">
        <v>11.1</v>
      </c>
      <c r="Q250">
        <v>1800000</v>
      </c>
      <c r="R250">
        <v>3060.9</v>
      </c>
      <c r="S250">
        <v>3060.9</v>
      </c>
      <c r="T250">
        <v>3060.9</v>
      </c>
      <c r="U250">
        <v>0</v>
      </c>
      <c r="V250" t="s">
        <v>875</v>
      </c>
      <c r="W250">
        <v>3060.9</v>
      </c>
      <c r="X250">
        <v>3060.9</v>
      </c>
      <c r="Y250">
        <v>3060.9</v>
      </c>
      <c r="Z250">
        <v>0</v>
      </c>
      <c r="AA250">
        <v>516</v>
      </c>
      <c r="AB250">
        <v>336.69900000000001</v>
      </c>
      <c r="AC250">
        <v>112.1</v>
      </c>
      <c r="AD250">
        <v>469.3</v>
      </c>
      <c r="AE250">
        <v>234.65</v>
      </c>
      <c r="AF250">
        <v>469.3</v>
      </c>
      <c r="AG250">
        <v>469.3</v>
      </c>
      <c r="AH250">
        <v>0</v>
      </c>
      <c r="AI250">
        <v>3.7</v>
      </c>
      <c r="AJ250">
        <v>3.7</v>
      </c>
      <c r="AK250">
        <v>3.7</v>
      </c>
      <c r="AL250">
        <v>3.7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21</v>
      </c>
      <c r="AT250">
        <v>5.25</v>
      </c>
      <c r="AU250">
        <v>441.48</v>
      </c>
      <c r="AV250">
        <v>110.37</v>
      </c>
      <c r="AW250">
        <v>441.48</v>
      </c>
      <c r="AX250">
        <v>441.48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3876.8523</v>
      </c>
      <c r="BI250">
        <v>3863.6689999999999</v>
      </c>
      <c r="BJ250">
        <v>3876.8523</v>
      </c>
      <c r="BK250">
        <v>3863.6689999999999</v>
      </c>
      <c r="BL250">
        <v>3876.8523</v>
      </c>
      <c r="BM250">
        <v>3876.8523</v>
      </c>
      <c r="BN250" t="s">
        <v>876</v>
      </c>
      <c r="BO250">
        <v>-1.2650000000000001E-3</v>
      </c>
      <c r="BP250">
        <v>0</v>
      </c>
      <c r="BQ250">
        <v>588.05999999999995</v>
      </c>
      <c r="BR250">
        <v>38</v>
      </c>
      <c r="BS250">
        <v>0.7</v>
      </c>
      <c r="BT250" t="s">
        <v>877</v>
      </c>
      <c r="BU250" t="s">
        <v>877</v>
      </c>
      <c r="BV250" t="s">
        <v>877</v>
      </c>
      <c r="BW250" t="s">
        <v>877</v>
      </c>
      <c r="BX250">
        <v>2148</v>
      </c>
      <c r="BY250">
        <v>20800000</v>
      </c>
      <c r="BZ250">
        <v>0</v>
      </c>
      <c r="CA250">
        <v>0</v>
      </c>
      <c r="CB250">
        <v>1500</v>
      </c>
      <c r="CC250">
        <v>0</v>
      </c>
      <c r="CD250">
        <v>0</v>
      </c>
      <c r="CE250">
        <v>0</v>
      </c>
      <c r="CF250">
        <v>0</v>
      </c>
      <c r="CG250">
        <v>11.1</v>
      </c>
      <c r="CH250">
        <v>1512361</v>
      </c>
      <c r="CI250">
        <v>3072.43</v>
      </c>
      <c r="CJ250">
        <v>3072.43</v>
      </c>
      <c r="CK250">
        <v>3072.43</v>
      </c>
      <c r="CL250">
        <v>0</v>
      </c>
      <c r="CM250">
        <v>0</v>
      </c>
      <c r="CN250" t="s">
        <v>878</v>
      </c>
      <c r="CO250">
        <v>3072.43</v>
      </c>
      <c r="CP250">
        <v>3072.43</v>
      </c>
      <c r="CQ250">
        <v>3072.43</v>
      </c>
      <c r="CR250">
        <v>0</v>
      </c>
      <c r="CS250">
        <v>516</v>
      </c>
      <c r="CT250">
        <v>337.96730000000002</v>
      </c>
      <c r="CU250">
        <v>112.1</v>
      </c>
      <c r="CV250">
        <v>469.3</v>
      </c>
      <c r="CW250">
        <v>234.65</v>
      </c>
      <c r="CX250">
        <v>469.3</v>
      </c>
      <c r="CY250">
        <v>469.3</v>
      </c>
      <c r="CZ250">
        <v>0</v>
      </c>
      <c r="DA250">
        <v>3.67</v>
      </c>
      <c r="DB250">
        <v>3.67</v>
      </c>
      <c r="DC250">
        <v>3.67</v>
      </c>
      <c r="DD250">
        <v>3.67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21</v>
      </c>
      <c r="DL250">
        <v>5.25</v>
      </c>
      <c r="DM250">
        <v>443.14</v>
      </c>
      <c r="DN250">
        <v>110.785</v>
      </c>
      <c r="DO250">
        <v>443.14</v>
      </c>
      <c r="DP250">
        <v>443.14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3920.5319</v>
      </c>
      <c r="EA250">
        <v>3876.8523</v>
      </c>
      <c r="EB250">
        <v>3920.5319</v>
      </c>
      <c r="EC250">
        <v>3876.8523</v>
      </c>
      <c r="ED250">
        <v>3920.5319</v>
      </c>
      <c r="EE250">
        <v>3920.5319</v>
      </c>
      <c r="EF250" t="s">
        <v>879</v>
      </c>
      <c r="EG250">
        <v>-8.1810000000000008E-3</v>
      </c>
      <c r="EH250">
        <v>0</v>
      </c>
      <c r="EI250">
        <v>488.21</v>
      </c>
      <c r="EJ250">
        <v>23</v>
      </c>
      <c r="EK250">
        <v>0.7</v>
      </c>
      <c r="EL250" t="s">
        <v>877</v>
      </c>
      <c r="EM250" t="s">
        <v>877</v>
      </c>
      <c r="EN250" t="s">
        <v>877</v>
      </c>
      <c r="EO250" t="s">
        <v>877</v>
      </c>
      <c r="EP250">
        <v>2148</v>
      </c>
      <c r="EQ250">
        <v>20860139</v>
      </c>
      <c r="ER250" s="22">
        <v>0</v>
      </c>
      <c r="ES250">
        <v>361985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11.1</v>
      </c>
      <c r="EZ250">
        <v>1889611</v>
      </c>
      <c r="FA250">
        <v>3096.79</v>
      </c>
      <c r="FB250">
        <v>3096.79</v>
      </c>
      <c r="FC250">
        <v>3096.79</v>
      </c>
      <c r="FD250">
        <v>0</v>
      </c>
      <c r="FE250">
        <v>0</v>
      </c>
      <c r="FF250" t="s">
        <v>880</v>
      </c>
      <c r="FG250">
        <v>3096.79</v>
      </c>
      <c r="FH250">
        <v>3096.79</v>
      </c>
      <c r="FI250">
        <v>3096.79</v>
      </c>
      <c r="FJ250">
        <v>0</v>
      </c>
      <c r="FK250">
        <v>509</v>
      </c>
      <c r="FL250">
        <v>340.64690000000002</v>
      </c>
      <c r="FM250">
        <v>112.1</v>
      </c>
      <c r="FN250">
        <v>438.25</v>
      </c>
      <c r="FO250">
        <v>219.125</v>
      </c>
      <c r="FP250">
        <v>438.25</v>
      </c>
      <c r="FQ250">
        <v>438.25</v>
      </c>
      <c r="FR250">
        <v>0</v>
      </c>
      <c r="FS250">
        <v>5.68</v>
      </c>
      <c r="FT250">
        <v>5.68</v>
      </c>
      <c r="FU250">
        <v>5.68</v>
      </c>
      <c r="FV250">
        <v>5.68</v>
      </c>
      <c r="FW250">
        <v>0</v>
      </c>
      <c r="FX250">
        <v>0</v>
      </c>
      <c r="FY250">
        <v>0</v>
      </c>
      <c r="FZ250">
        <v>0</v>
      </c>
      <c r="GA250">
        <v>0</v>
      </c>
      <c r="GB250">
        <v>0</v>
      </c>
      <c r="GC250">
        <v>14</v>
      </c>
      <c r="GD250">
        <v>3.5</v>
      </c>
      <c r="GE250">
        <v>570.76</v>
      </c>
      <c r="GF250">
        <v>142.69</v>
      </c>
      <c r="GG250">
        <v>570.76</v>
      </c>
      <c r="GH250">
        <v>570.76</v>
      </c>
      <c r="GI250">
        <v>0</v>
      </c>
      <c r="GJ250">
        <v>0</v>
      </c>
      <c r="GK250">
        <v>0</v>
      </c>
      <c r="GL250">
        <v>0</v>
      </c>
      <c r="GM250">
        <v>0</v>
      </c>
      <c r="GN250">
        <v>0</v>
      </c>
      <c r="GO250">
        <v>0</v>
      </c>
      <c r="GP250">
        <v>0</v>
      </c>
      <c r="GQ250">
        <v>0</v>
      </c>
      <c r="GR250">
        <v>4019.9571000000001</v>
      </c>
      <c r="GS250">
        <v>3920.5319</v>
      </c>
      <c r="GT250">
        <v>4019.9571000000001</v>
      </c>
      <c r="GU250">
        <v>3920.5319</v>
      </c>
      <c r="GV250">
        <v>4019.9571000000001</v>
      </c>
      <c r="GW250">
        <v>4019.9571000000001</v>
      </c>
      <c r="GX250" t="s">
        <v>881</v>
      </c>
      <c r="GY250">
        <v>-1.4765E-2</v>
      </c>
      <c r="GZ250">
        <v>0</v>
      </c>
      <c r="HA250">
        <v>610.17999999999995</v>
      </c>
      <c r="HB250">
        <v>44</v>
      </c>
      <c r="HC250">
        <v>0.7</v>
      </c>
      <c r="HD250" t="s">
        <v>877</v>
      </c>
      <c r="HE250" t="s">
        <v>877</v>
      </c>
      <c r="HF250" t="s">
        <v>877</v>
      </c>
      <c r="HG250" t="s">
        <v>877</v>
      </c>
      <c r="HH250">
        <v>2148</v>
      </c>
      <c r="HI250">
        <v>18547185</v>
      </c>
      <c r="HJ250">
        <v>0</v>
      </c>
      <c r="HK250">
        <v>347186</v>
      </c>
      <c r="HL250">
        <v>435</v>
      </c>
      <c r="HM250">
        <v>0</v>
      </c>
      <c r="HN250">
        <v>0</v>
      </c>
      <c r="HO250">
        <v>0</v>
      </c>
      <c r="HP250">
        <v>0</v>
      </c>
      <c r="HQ250">
        <v>10.98</v>
      </c>
      <c r="HR250">
        <v>2176546</v>
      </c>
      <c r="HS250">
        <v>3153.61</v>
      </c>
      <c r="HT250">
        <v>3153.61</v>
      </c>
      <c r="HU250">
        <v>3153.61</v>
      </c>
      <c r="HV250">
        <v>0</v>
      </c>
      <c r="HW250">
        <v>0</v>
      </c>
      <c r="HX250" t="s">
        <v>882</v>
      </c>
      <c r="HY250">
        <v>3153.61</v>
      </c>
      <c r="HZ250">
        <v>3153.61</v>
      </c>
      <c r="IA250">
        <v>3153.61</v>
      </c>
      <c r="IB250">
        <v>0</v>
      </c>
      <c r="IC250">
        <v>527</v>
      </c>
      <c r="ID250">
        <v>346.89710000000002</v>
      </c>
      <c r="IE250">
        <v>126.5</v>
      </c>
      <c r="IF250">
        <v>443.96</v>
      </c>
      <c r="IG250">
        <v>221.98</v>
      </c>
      <c r="IH250">
        <v>443.96</v>
      </c>
      <c r="II250">
        <v>443.96</v>
      </c>
      <c r="IJ250">
        <v>0</v>
      </c>
      <c r="IK250">
        <v>7.89</v>
      </c>
      <c r="IL250">
        <v>7.89</v>
      </c>
      <c r="IM250">
        <v>7.89</v>
      </c>
      <c r="IN250">
        <v>7.89</v>
      </c>
      <c r="IO250">
        <v>0</v>
      </c>
      <c r="IP250">
        <v>0</v>
      </c>
      <c r="IQ250">
        <v>0</v>
      </c>
      <c r="IR250">
        <v>0</v>
      </c>
      <c r="IS250">
        <v>0</v>
      </c>
      <c r="IT250">
        <v>0</v>
      </c>
      <c r="IU250">
        <v>20</v>
      </c>
      <c r="IV250">
        <v>5</v>
      </c>
      <c r="IW250">
        <v>632.32000000000005</v>
      </c>
      <c r="IX250">
        <v>158.08000000000001</v>
      </c>
      <c r="IY250">
        <v>632.32000000000005</v>
      </c>
      <c r="IZ250">
        <v>632.32000000000005</v>
      </c>
      <c r="JA250">
        <v>0</v>
      </c>
      <c r="JB250">
        <v>0</v>
      </c>
      <c r="JC250">
        <v>0</v>
      </c>
      <c r="JD250">
        <v>0</v>
      </c>
      <c r="JE250">
        <v>0</v>
      </c>
      <c r="JF250">
        <v>0</v>
      </c>
      <c r="JG250">
        <v>0</v>
      </c>
      <c r="JH250">
        <v>0</v>
      </c>
      <c r="JI250">
        <v>0</v>
      </c>
      <c r="JJ250">
        <v>4019.9571000000001</v>
      </c>
      <c r="JK250">
        <v>4019.9571000000001</v>
      </c>
      <c r="JL250" t="s">
        <v>883</v>
      </c>
      <c r="JM250">
        <v>-1.3030999999999999E-2</v>
      </c>
      <c r="JN250">
        <v>0</v>
      </c>
      <c r="JO250">
        <v>690.18</v>
      </c>
      <c r="JP250">
        <v>57</v>
      </c>
      <c r="JQ250">
        <v>0.7</v>
      </c>
      <c r="JR250">
        <v>43954.6104003125</v>
      </c>
      <c r="JS250">
        <v>1</v>
      </c>
      <c r="JT250">
        <v>2</v>
      </c>
    </row>
    <row r="251" spans="1:280" x14ac:dyDescent="0.25">
      <c r="A251">
        <v>2182</v>
      </c>
      <c r="B251">
        <v>2182</v>
      </c>
      <c r="C251" t="s">
        <v>364</v>
      </c>
      <c r="D251" t="s">
        <v>360</v>
      </c>
      <c r="E251" t="s">
        <v>365</v>
      </c>
      <c r="G251">
        <v>2148</v>
      </c>
      <c r="H251">
        <v>27539391</v>
      </c>
      <c r="I251">
        <v>0</v>
      </c>
      <c r="J251">
        <v>0</v>
      </c>
      <c r="K251">
        <v>1800</v>
      </c>
      <c r="L251">
        <v>0</v>
      </c>
      <c r="M251">
        <v>0</v>
      </c>
      <c r="N251">
        <v>0</v>
      </c>
      <c r="O251">
        <v>0</v>
      </c>
      <c r="P251">
        <v>13.11</v>
      </c>
      <c r="Q251">
        <v>7600000</v>
      </c>
      <c r="R251">
        <v>11014</v>
      </c>
      <c r="S251">
        <v>11014</v>
      </c>
      <c r="T251">
        <v>11014</v>
      </c>
      <c r="U251">
        <v>0</v>
      </c>
      <c r="V251" t="s">
        <v>875</v>
      </c>
      <c r="W251">
        <v>11014</v>
      </c>
      <c r="X251">
        <v>11014</v>
      </c>
      <c r="Y251">
        <v>11014</v>
      </c>
      <c r="Z251">
        <v>0</v>
      </c>
      <c r="AA251">
        <v>1789</v>
      </c>
      <c r="AB251">
        <v>1211.54</v>
      </c>
      <c r="AC251">
        <v>296.39999999999998</v>
      </c>
      <c r="AD251">
        <v>2917</v>
      </c>
      <c r="AE251">
        <v>1458.5</v>
      </c>
      <c r="AF251">
        <v>2917</v>
      </c>
      <c r="AG251">
        <v>2917</v>
      </c>
      <c r="AH251">
        <v>0</v>
      </c>
      <c r="AI251">
        <v>6</v>
      </c>
      <c r="AJ251">
        <v>6</v>
      </c>
      <c r="AK251">
        <v>6</v>
      </c>
      <c r="AL251">
        <v>6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62</v>
      </c>
      <c r="AT251">
        <v>15.5</v>
      </c>
      <c r="AU251">
        <v>1982.39</v>
      </c>
      <c r="AV251">
        <v>495.59750000000003</v>
      </c>
      <c r="AW251">
        <v>1982.39</v>
      </c>
      <c r="AX251">
        <v>1982.39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13092.286400000001</v>
      </c>
      <c r="BI251">
        <v>14497.5375</v>
      </c>
      <c r="BJ251">
        <v>14244.8439</v>
      </c>
      <c r="BK251">
        <v>14497.5375</v>
      </c>
      <c r="BL251">
        <v>14497.5375</v>
      </c>
      <c r="BM251">
        <v>14497.5375</v>
      </c>
      <c r="BN251" t="s">
        <v>876</v>
      </c>
      <c r="BO251">
        <v>-4.2050000000000004E-3</v>
      </c>
      <c r="BP251">
        <v>0</v>
      </c>
      <c r="BQ251">
        <v>690.03</v>
      </c>
      <c r="BR251">
        <v>51</v>
      </c>
      <c r="BS251">
        <v>0.7</v>
      </c>
      <c r="BT251" t="s">
        <v>877</v>
      </c>
      <c r="BU251" t="s">
        <v>877</v>
      </c>
      <c r="BV251" t="s">
        <v>877</v>
      </c>
      <c r="BW251" t="s">
        <v>877</v>
      </c>
      <c r="BX251">
        <v>2148</v>
      </c>
      <c r="BY251">
        <v>26737273</v>
      </c>
      <c r="BZ251">
        <v>0</v>
      </c>
      <c r="CA251">
        <v>0</v>
      </c>
      <c r="CB251">
        <v>1800</v>
      </c>
      <c r="CC251">
        <v>0</v>
      </c>
      <c r="CD251">
        <v>0</v>
      </c>
      <c r="CE251">
        <v>0</v>
      </c>
      <c r="CF251">
        <v>0</v>
      </c>
      <c r="CG251">
        <v>13.11</v>
      </c>
      <c r="CH251">
        <v>7500000</v>
      </c>
      <c r="CI251">
        <v>9803.41</v>
      </c>
      <c r="CJ251">
        <v>10842.74</v>
      </c>
      <c r="CK251">
        <v>9803.41</v>
      </c>
      <c r="CL251">
        <v>1039.33</v>
      </c>
      <c r="CM251">
        <v>0</v>
      </c>
      <c r="CN251" t="s">
        <v>878</v>
      </c>
      <c r="CO251">
        <v>9803.41</v>
      </c>
      <c r="CP251">
        <v>10842.74</v>
      </c>
      <c r="CQ251">
        <v>9803.41</v>
      </c>
      <c r="CR251">
        <v>1039.33</v>
      </c>
      <c r="CS251">
        <v>1782</v>
      </c>
      <c r="CT251">
        <v>1192.7013999999999</v>
      </c>
      <c r="CU251">
        <v>296.39999999999998</v>
      </c>
      <c r="CV251">
        <v>2681.14</v>
      </c>
      <c r="CW251">
        <v>1340.57</v>
      </c>
      <c r="CX251">
        <v>2813.24</v>
      </c>
      <c r="CY251">
        <v>2681.14</v>
      </c>
      <c r="CZ251">
        <v>132.1</v>
      </c>
      <c r="DA251">
        <v>2.99</v>
      </c>
      <c r="DB251">
        <v>2.99</v>
      </c>
      <c r="DC251">
        <v>2.99</v>
      </c>
      <c r="DD251">
        <v>2.99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62</v>
      </c>
      <c r="DL251">
        <v>15.5</v>
      </c>
      <c r="DM251">
        <v>1762.86</v>
      </c>
      <c r="DN251">
        <v>440.71499999999997</v>
      </c>
      <c r="DO251">
        <v>1951.57</v>
      </c>
      <c r="DP251">
        <v>1762.86</v>
      </c>
      <c r="DQ251">
        <v>188.71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13246.2271</v>
      </c>
      <c r="EA251">
        <v>13092.286400000001</v>
      </c>
      <c r="EB251">
        <v>14439.0646</v>
      </c>
      <c r="EC251">
        <v>14244.8439</v>
      </c>
      <c r="ED251">
        <v>13246.2271</v>
      </c>
      <c r="EE251">
        <v>14439.0646</v>
      </c>
      <c r="EF251" t="s">
        <v>879</v>
      </c>
      <c r="EG251">
        <v>-8.7250000000000001E-3</v>
      </c>
      <c r="EH251">
        <v>0</v>
      </c>
      <c r="EI251">
        <v>685.67</v>
      </c>
      <c r="EJ251">
        <v>55</v>
      </c>
      <c r="EK251">
        <v>0.7</v>
      </c>
      <c r="EL251" t="s">
        <v>877</v>
      </c>
      <c r="EM251" t="s">
        <v>877</v>
      </c>
      <c r="EN251" t="s">
        <v>877</v>
      </c>
      <c r="EO251" t="s">
        <v>877</v>
      </c>
      <c r="EP251">
        <v>2148</v>
      </c>
      <c r="EQ251">
        <v>27263915</v>
      </c>
      <c r="ER251" s="22">
        <v>0</v>
      </c>
      <c r="ES251">
        <v>1274132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13.11</v>
      </c>
      <c r="EZ251">
        <v>8210615</v>
      </c>
      <c r="FA251">
        <v>9852.7099999999991</v>
      </c>
      <c r="FB251">
        <v>10923.36</v>
      </c>
      <c r="FC251">
        <v>9852.7099999999991</v>
      </c>
      <c r="FD251">
        <v>1070.6500000000001</v>
      </c>
      <c r="FE251">
        <v>0</v>
      </c>
      <c r="FF251" t="s">
        <v>880</v>
      </c>
      <c r="FG251">
        <v>9852.7099999999991</v>
      </c>
      <c r="FH251">
        <v>10923.36</v>
      </c>
      <c r="FI251">
        <v>9852.7099999999991</v>
      </c>
      <c r="FJ251">
        <v>1070.6500000000001</v>
      </c>
      <c r="FK251">
        <v>1764</v>
      </c>
      <c r="FL251">
        <v>1201.5696</v>
      </c>
      <c r="FM251">
        <v>296.39999999999998</v>
      </c>
      <c r="FN251">
        <v>2648.2</v>
      </c>
      <c r="FO251">
        <v>1324.1</v>
      </c>
      <c r="FP251">
        <v>2772.99</v>
      </c>
      <c r="FQ251">
        <v>2648.2</v>
      </c>
      <c r="FR251">
        <v>124.79</v>
      </c>
      <c r="FS251">
        <v>7.21</v>
      </c>
      <c r="FT251">
        <v>7.21</v>
      </c>
      <c r="FU251">
        <v>7.21</v>
      </c>
      <c r="FV251">
        <v>7.21</v>
      </c>
      <c r="FW251">
        <v>0</v>
      </c>
      <c r="FX251">
        <v>0</v>
      </c>
      <c r="FY251">
        <v>0</v>
      </c>
      <c r="FZ251">
        <v>0</v>
      </c>
      <c r="GA251">
        <v>0</v>
      </c>
      <c r="GB251">
        <v>0</v>
      </c>
      <c r="GC251">
        <v>56</v>
      </c>
      <c r="GD251">
        <v>14</v>
      </c>
      <c r="GE251">
        <v>2200.9499999999998</v>
      </c>
      <c r="GF251">
        <v>550.23749999999995</v>
      </c>
      <c r="GG251">
        <v>2440.12</v>
      </c>
      <c r="GH251">
        <v>2200.9499999999998</v>
      </c>
      <c r="GI251">
        <v>239.17</v>
      </c>
      <c r="GJ251">
        <v>0</v>
      </c>
      <c r="GK251">
        <v>0</v>
      </c>
      <c r="GL251">
        <v>0</v>
      </c>
      <c r="GM251">
        <v>0</v>
      </c>
      <c r="GN251">
        <v>0</v>
      </c>
      <c r="GO251">
        <v>0</v>
      </c>
      <c r="GP251">
        <v>0</v>
      </c>
      <c r="GQ251">
        <v>0</v>
      </c>
      <c r="GR251">
        <v>13646.741</v>
      </c>
      <c r="GS251">
        <v>13246.2271</v>
      </c>
      <c r="GT251">
        <v>14844.071</v>
      </c>
      <c r="GU251">
        <v>14439.0646</v>
      </c>
      <c r="GV251">
        <v>13646.741</v>
      </c>
      <c r="GW251">
        <v>14844.071</v>
      </c>
      <c r="GX251" t="s">
        <v>881</v>
      </c>
      <c r="GY251">
        <v>-8.7609999999999997E-3</v>
      </c>
      <c r="GZ251">
        <v>0</v>
      </c>
      <c r="HA251">
        <v>751.66</v>
      </c>
      <c r="HB251">
        <v>61</v>
      </c>
      <c r="HC251">
        <v>0.7</v>
      </c>
      <c r="HD251" t="s">
        <v>877</v>
      </c>
      <c r="HE251" t="s">
        <v>877</v>
      </c>
      <c r="HF251" t="s">
        <v>877</v>
      </c>
      <c r="HG251" t="s">
        <v>877</v>
      </c>
      <c r="HH251">
        <v>2148</v>
      </c>
      <c r="HI251">
        <v>25592913</v>
      </c>
      <c r="HJ251">
        <v>0</v>
      </c>
      <c r="HK251">
        <v>1228196</v>
      </c>
      <c r="HL251">
        <v>5197</v>
      </c>
      <c r="HM251">
        <v>0</v>
      </c>
      <c r="HN251">
        <v>0</v>
      </c>
      <c r="HO251">
        <v>0</v>
      </c>
      <c r="HP251">
        <v>0</v>
      </c>
      <c r="HQ251">
        <v>12.64</v>
      </c>
      <c r="HR251">
        <v>6861156</v>
      </c>
      <c r="HS251">
        <v>10058.200000000001</v>
      </c>
      <c r="HT251">
        <v>11113.85</v>
      </c>
      <c r="HU251">
        <v>10058.200000000001</v>
      </c>
      <c r="HV251">
        <v>1055.6500000000001</v>
      </c>
      <c r="HW251">
        <v>0</v>
      </c>
      <c r="HX251" t="s">
        <v>882</v>
      </c>
      <c r="HY251">
        <v>10058.200000000001</v>
      </c>
      <c r="HZ251">
        <v>11113.85</v>
      </c>
      <c r="IA251">
        <v>10058.200000000001</v>
      </c>
      <c r="IB251">
        <v>1055.6500000000001</v>
      </c>
      <c r="IC251">
        <v>1745</v>
      </c>
      <c r="ID251">
        <v>1222.5235</v>
      </c>
      <c r="IE251">
        <v>259.5</v>
      </c>
      <c r="IF251">
        <v>2862.85</v>
      </c>
      <c r="IG251">
        <v>1431.425</v>
      </c>
      <c r="IH251">
        <v>3010.09</v>
      </c>
      <c r="II251">
        <v>2862.85</v>
      </c>
      <c r="IJ251">
        <v>147.24</v>
      </c>
      <c r="IK251">
        <v>11.86</v>
      </c>
      <c r="IL251">
        <v>11.86</v>
      </c>
      <c r="IM251">
        <v>11.86</v>
      </c>
      <c r="IN251">
        <v>11.86</v>
      </c>
      <c r="IO251">
        <v>0</v>
      </c>
      <c r="IP251">
        <v>0</v>
      </c>
      <c r="IQ251">
        <v>0</v>
      </c>
      <c r="IR251">
        <v>0</v>
      </c>
      <c r="IS251">
        <v>0</v>
      </c>
      <c r="IT251">
        <v>0</v>
      </c>
      <c r="IU251">
        <v>59</v>
      </c>
      <c r="IV251">
        <v>14.75</v>
      </c>
      <c r="IW251">
        <v>2593.9299999999998</v>
      </c>
      <c r="IX251">
        <v>648.48249999999996</v>
      </c>
      <c r="IY251">
        <v>2866.17</v>
      </c>
      <c r="IZ251">
        <v>2593.9299999999998</v>
      </c>
      <c r="JA251">
        <v>272.24</v>
      </c>
      <c r="JB251">
        <v>0</v>
      </c>
      <c r="JC251">
        <v>0</v>
      </c>
      <c r="JD251">
        <v>0</v>
      </c>
      <c r="JE251">
        <v>0</v>
      </c>
      <c r="JF251">
        <v>0</v>
      </c>
      <c r="JG251">
        <v>0</v>
      </c>
      <c r="JH251">
        <v>0</v>
      </c>
      <c r="JI251">
        <v>0</v>
      </c>
      <c r="JJ251">
        <v>13646.741</v>
      </c>
      <c r="JK251">
        <v>14844.071</v>
      </c>
      <c r="JL251" t="s">
        <v>883</v>
      </c>
      <c r="JM251">
        <v>-8.7880000000000007E-3</v>
      </c>
      <c r="JN251">
        <v>0</v>
      </c>
      <c r="JO251">
        <v>617.35</v>
      </c>
      <c r="JP251">
        <v>47</v>
      </c>
      <c r="JQ251">
        <v>0.7</v>
      </c>
      <c r="JR251">
        <v>43954.6104003125</v>
      </c>
      <c r="JS251">
        <v>1</v>
      </c>
      <c r="JT251">
        <v>2</v>
      </c>
    </row>
    <row r="252" spans="1:280" x14ac:dyDescent="0.25">
      <c r="A252">
        <v>3490</v>
      </c>
      <c r="B252">
        <v>2182</v>
      </c>
      <c r="D252" t="s">
        <v>360</v>
      </c>
      <c r="E252" t="s">
        <v>365</v>
      </c>
      <c r="F252" t="s">
        <v>987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T252">
        <v>0</v>
      </c>
      <c r="U252">
        <v>0</v>
      </c>
      <c r="V252" t="s">
        <v>875</v>
      </c>
      <c r="W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G252">
        <v>0</v>
      </c>
      <c r="AH252">
        <v>0</v>
      </c>
      <c r="AI252">
        <v>0</v>
      </c>
      <c r="AJ252">
        <v>0</v>
      </c>
      <c r="AL252">
        <v>0</v>
      </c>
      <c r="AM252">
        <v>0</v>
      </c>
      <c r="AN252">
        <v>0</v>
      </c>
      <c r="AO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X252">
        <v>0</v>
      </c>
      <c r="AY252">
        <v>0</v>
      </c>
      <c r="AZ252">
        <v>0</v>
      </c>
      <c r="BB252">
        <v>0</v>
      </c>
      <c r="BC252">
        <v>0</v>
      </c>
      <c r="BD252">
        <v>0</v>
      </c>
      <c r="BF252">
        <v>0</v>
      </c>
      <c r="BG252">
        <v>0</v>
      </c>
      <c r="BH252">
        <v>592.39750000000004</v>
      </c>
      <c r="BI252">
        <v>0</v>
      </c>
      <c r="BL252">
        <v>592.39750000000004</v>
      </c>
      <c r="BN252" t="s">
        <v>876</v>
      </c>
      <c r="BO252">
        <v>0</v>
      </c>
      <c r="BP252">
        <v>0</v>
      </c>
      <c r="BQ252">
        <v>0</v>
      </c>
      <c r="BR252">
        <v>0</v>
      </c>
      <c r="BS252">
        <v>0</v>
      </c>
      <c r="BT252" t="s">
        <v>877</v>
      </c>
      <c r="BU252" t="s">
        <v>877</v>
      </c>
      <c r="BV252" t="s">
        <v>877</v>
      </c>
      <c r="BW252" t="s">
        <v>877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552.23</v>
      </c>
      <c r="CK252">
        <v>552.23</v>
      </c>
      <c r="CL252">
        <v>0</v>
      </c>
      <c r="CM252">
        <v>0</v>
      </c>
      <c r="CN252" t="s">
        <v>878</v>
      </c>
      <c r="CO252">
        <v>552.23</v>
      </c>
      <c r="CQ252">
        <v>552.23</v>
      </c>
      <c r="CR252">
        <v>0</v>
      </c>
      <c r="CS252">
        <v>0</v>
      </c>
      <c r="CT252">
        <v>0</v>
      </c>
      <c r="CU252">
        <v>0</v>
      </c>
      <c r="CV252">
        <v>30.2</v>
      </c>
      <c r="CW252">
        <v>15.1</v>
      </c>
      <c r="CY252">
        <v>30.2</v>
      </c>
      <c r="CZ252">
        <v>0</v>
      </c>
      <c r="DA252">
        <v>0</v>
      </c>
      <c r="DB252">
        <v>0</v>
      </c>
      <c r="DD252">
        <v>0</v>
      </c>
      <c r="DE252">
        <v>0</v>
      </c>
      <c r="DF252">
        <v>0</v>
      </c>
      <c r="DG252">
        <v>0</v>
      </c>
      <c r="DI252">
        <v>0</v>
      </c>
      <c r="DJ252">
        <v>0</v>
      </c>
      <c r="DK252">
        <v>0</v>
      </c>
      <c r="DL252">
        <v>0</v>
      </c>
      <c r="DM252">
        <v>100.27</v>
      </c>
      <c r="DN252">
        <v>25.067499999999999</v>
      </c>
      <c r="DP252">
        <v>100.27</v>
      </c>
      <c r="DQ252">
        <v>0</v>
      </c>
      <c r="DR252">
        <v>0</v>
      </c>
      <c r="DT252">
        <v>0</v>
      </c>
      <c r="DU252">
        <v>0</v>
      </c>
      <c r="DV252">
        <v>0</v>
      </c>
      <c r="DX252">
        <v>0</v>
      </c>
      <c r="DY252">
        <v>0</v>
      </c>
      <c r="DZ252">
        <v>581</v>
      </c>
      <c r="EA252">
        <v>592.39750000000004</v>
      </c>
      <c r="ED252">
        <v>592.39750000000004</v>
      </c>
      <c r="EF252" t="s">
        <v>879</v>
      </c>
      <c r="EG252">
        <v>-8.7250000000000001E-3</v>
      </c>
      <c r="EH252">
        <v>0</v>
      </c>
      <c r="EI252">
        <v>0</v>
      </c>
      <c r="EJ252">
        <v>0</v>
      </c>
      <c r="EK252">
        <v>0</v>
      </c>
      <c r="EL252" t="s">
        <v>877</v>
      </c>
      <c r="EM252" t="s">
        <v>877</v>
      </c>
      <c r="EN252" t="s">
        <v>877</v>
      </c>
      <c r="EO252" t="s">
        <v>877</v>
      </c>
      <c r="EQ252">
        <v>0</v>
      </c>
      <c r="ER252" s="2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537.79999999999995</v>
      </c>
      <c r="FC252">
        <v>537.79999999999995</v>
      </c>
      <c r="FD252">
        <v>0</v>
      </c>
      <c r="FE252">
        <v>0</v>
      </c>
      <c r="FF252" t="s">
        <v>880</v>
      </c>
      <c r="FG252">
        <v>537.79999999999995</v>
      </c>
      <c r="FI252">
        <v>537.79999999999995</v>
      </c>
      <c r="FJ252">
        <v>0</v>
      </c>
      <c r="FK252">
        <v>0</v>
      </c>
      <c r="FL252">
        <v>0</v>
      </c>
      <c r="FM252">
        <v>0</v>
      </c>
      <c r="FN252">
        <v>26.33</v>
      </c>
      <c r="FO252">
        <v>13.164999999999999</v>
      </c>
      <c r="FQ252">
        <v>26.33</v>
      </c>
      <c r="FR252">
        <v>0</v>
      </c>
      <c r="FS252">
        <v>0</v>
      </c>
      <c r="FT252">
        <v>0</v>
      </c>
      <c r="FV252">
        <v>0</v>
      </c>
      <c r="FW252">
        <v>0</v>
      </c>
      <c r="FX252">
        <v>0</v>
      </c>
      <c r="FY252">
        <v>0</v>
      </c>
      <c r="GA252">
        <v>0</v>
      </c>
      <c r="GB252">
        <v>0</v>
      </c>
      <c r="GC252">
        <v>0</v>
      </c>
      <c r="GD252">
        <v>0</v>
      </c>
      <c r="GE252">
        <v>120.14</v>
      </c>
      <c r="GF252">
        <v>30.035</v>
      </c>
      <c r="GH252">
        <v>120.14</v>
      </c>
      <c r="GI252">
        <v>0</v>
      </c>
      <c r="GJ252">
        <v>0</v>
      </c>
      <c r="GL252">
        <v>0</v>
      </c>
      <c r="GM252">
        <v>0</v>
      </c>
      <c r="GN252">
        <v>0</v>
      </c>
      <c r="GP252">
        <v>0</v>
      </c>
      <c r="GQ252">
        <v>0</v>
      </c>
      <c r="GR252">
        <v>584.89499999999998</v>
      </c>
      <c r="GS252">
        <v>581</v>
      </c>
      <c r="GV252">
        <v>584.89499999999998</v>
      </c>
      <c r="GX252" t="s">
        <v>881</v>
      </c>
      <c r="GY252">
        <v>0</v>
      </c>
      <c r="GZ252">
        <v>0</v>
      </c>
      <c r="HA252">
        <v>0</v>
      </c>
      <c r="HB252">
        <v>0</v>
      </c>
      <c r="HC252">
        <v>0</v>
      </c>
      <c r="HD252" t="s">
        <v>877</v>
      </c>
      <c r="HE252" t="s">
        <v>877</v>
      </c>
      <c r="HF252" t="s">
        <v>877</v>
      </c>
      <c r="HG252" t="s">
        <v>877</v>
      </c>
      <c r="HI252">
        <v>0</v>
      </c>
      <c r="HJ252">
        <v>0</v>
      </c>
      <c r="HK252">
        <v>0</v>
      </c>
      <c r="HL252">
        <v>0</v>
      </c>
      <c r="HM252">
        <v>0</v>
      </c>
      <c r="HN252">
        <v>0</v>
      </c>
      <c r="HO252">
        <v>0</v>
      </c>
      <c r="HP252">
        <v>0</v>
      </c>
      <c r="HQ252">
        <v>0</v>
      </c>
      <c r="HR252">
        <v>0</v>
      </c>
      <c r="HS252">
        <v>536.51</v>
      </c>
      <c r="HU252">
        <v>536.51</v>
      </c>
      <c r="HV252">
        <v>0</v>
      </c>
      <c r="HW252">
        <v>0</v>
      </c>
      <c r="HX252" t="s">
        <v>882</v>
      </c>
      <c r="HY252">
        <v>536.51</v>
      </c>
      <c r="IA252">
        <v>536.51</v>
      </c>
      <c r="IB252">
        <v>0</v>
      </c>
      <c r="IC252">
        <v>0</v>
      </c>
      <c r="ID252">
        <v>0</v>
      </c>
      <c r="IE252">
        <v>0</v>
      </c>
      <c r="IF252">
        <v>27.59</v>
      </c>
      <c r="IG252">
        <v>13.795</v>
      </c>
      <c r="II252">
        <v>27.59</v>
      </c>
      <c r="IJ252">
        <v>0</v>
      </c>
      <c r="IK252">
        <v>0</v>
      </c>
      <c r="IL252">
        <v>0</v>
      </c>
      <c r="IN252">
        <v>0</v>
      </c>
      <c r="IO252">
        <v>0</v>
      </c>
      <c r="IP252">
        <v>0</v>
      </c>
      <c r="IQ252">
        <v>0</v>
      </c>
      <c r="IS252">
        <v>0</v>
      </c>
      <c r="IT252">
        <v>0</v>
      </c>
      <c r="IU252">
        <v>0</v>
      </c>
      <c r="IV252">
        <v>0</v>
      </c>
      <c r="IW252">
        <v>138.36000000000001</v>
      </c>
      <c r="IX252">
        <v>34.590000000000003</v>
      </c>
      <c r="IZ252">
        <v>138.36000000000001</v>
      </c>
      <c r="JA252">
        <v>0</v>
      </c>
      <c r="JB252">
        <v>0</v>
      </c>
      <c r="JD252">
        <v>0</v>
      </c>
      <c r="JE252">
        <v>0</v>
      </c>
      <c r="JF252">
        <v>0</v>
      </c>
      <c r="JH252">
        <v>0</v>
      </c>
      <c r="JI252">
        <v>0</v>
      </c>
      <c r="JJ252">
        <v>584.89499999999998</v>
      </c>
      <c r="JL252" t="s">
        <v>883</v>
      </c>
      <c r="JM252">
        <v>0</v>
      </c>
      <c r="JN252">
        <v>0</v>
      </c>
      <c r="JO252">
        <v>0</v>
      </c>
      <c r="JP252">
        <v>0</v>
      </c>
      <c r="JQ252">
        <v>0</v>
      </c>
      <c r="JR252">
        <v>43954.6104003125</v>
      </c>
      <c r="JS252">
        <v>1</v>
      </c>
      <c r="JT252">
        <v>3</v>
      </c>
    </row>
    <row r="253" spans="1:280" x14ac:dyDescent="0.25">
      <c r="A253">
        <v>4216</v>
      </c>
      <c r="B253">
        <v>2182</v>
      </c>
      <c r="D253" t="s">
        <v>360</v>
      </c>
      <c r="E253" t="s">
        <v>365</v>
      </c>
      <c r="F253" t="s">
        <v>988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T253">
        <v>0</v>
      </c>
      <c r="U253">
        <v>0</v>
      </c>
      <c r="V253" t="s">
        <v>875</v>
      </c>
      <c r="W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G253">
        <v>0</v>
      </c>
      <c r="AH253">
        <v>0</v>
      </c>
      <c r="AI253">
        <v>0</v>
      </c>
      <c r="AJ253">
        <v>0</v>
      </c>
      <c r="AL253">
        <v>0</v>
      </c>
      <c r="AM253">
        <v>0</v>
      </c>
      <c r="AN253">
        <v>0</v>
      </c>
      <c r="AO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X253">
        <v>0</v>
      </c>
      <c r="AY253">
        <v>0</v>
      </c>
      <c r="AZ253">
        <v>0</v>
      </c>
      <c r="BB253">
        <v>0</v>
      </c>
      <c r="BC253">
        <v>0</v>
      </c>
      <c r="BD253">
        <v>0</v>
      </c>
      <c r="BF253">
        <v>0</v>
      </c>
      <c r="BG253">
        <v>0</v>
      </c>
      <c r="BH253">
        <v>193.6225</v>
      </c>
      <c r="BI253">
        <v>0</v>
      </c>
      <c r="BL253">
        <v>193.6225</v>
      </c>
      <c r="BN253" t="s">
        <v>876</v>
      </c>
      <c r="BO253">
        <v>0</v>
      </c>
      <c r="BP253">
        <v>0</v>
      </c>
      <c r="BQ253">
        <v>0</v>
      </c>
      <c r="BR253">
        <v>0</v>
      </c>
      <c r="BS253">
        <v>0</v>
      </c>
      <c r="BT253" t="s">
        <v>877</v>
      </c>
      <c r="BU253" t="s">
        <v>877</v>
      </c>
      <c r="BV253" t="s">
        <v>877</v>
      </c>
      <c r="BW253" t="s">
        <v>877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176.63</v>
      </c>
      <c r="CK253">
        <v>176.63</v>
      </c>
      <c r="CL253">
        <v>0</v>
      </c>
      <c r="CM253">
        <v>0</v>
      </c>
      <c r="CN253" t="s">
        <v>878</v>
      </c>
      <c r="CO253">
        <v>176.63</v>
      </c>
      <c r="CQ253">
        <v>176.63</v>
      </c>
      <c r="CR253">
        <v>0</v>
      </c>
      <c r="CS253">
        <v>0</v>
      </c>
      <c r="CT253">
        <v>0</v>
      </c>
      <c r="CU253">
        <v>0</v>
      </c>
      <c r="CV253">
        <v>17.95</v>
      </c>
      <c r="CW253">
        <v>8.9749999999999996</v>
      </c>
      <c r="CY253">
        <v>17.95</v>
      </c>
      <c r="CZ253">
        <v>0</v>
      </c>
      <c r="DA253">
        <v>0</v>
      </c>
      <c r="DB253">
        <v>0</v>
      </c>
      <c r="DD253">
        <v>0</v>
      </c>
      <c r="DE253">
        <v>0</v>
      </c>
      <c r="DF253">
        <v>0</v>
      </c>
      <c r="DG253">
        <v>0</v>
      </c>
      <c r="DI253">
        <v>0</v>
      </c>
      <c r="DJ253">
        <v>0</v>
      </c>
      <c r="DK253">
        <v>0</v>
      </c>
      <c r="DL253">
        <v>0</v>
      </c>
      <c r="DM253">
        <v>32.07</v>
      </c>
      <c r="DN253">
        <v>8.0175000000000001</v>
      </c>
      <c r="DP253">
        <v>32.07</v>
      </c>
      <c r="DQ253">
        <v>0</v>
      </c>
      <c r="DR253">
        <v>0</v>
      </c>
      <c r="DT253">
        <v>0</v>
      </c>
      <c r="DU253">
        <v>0</v>
      </c>
      <c r="DV253">
        <v>0</v>
      </c>
      <c r="DX253">
        <v>0</v>
      </c>
      <c r="DY253">
        <v>0</v>
      </c>
      <c r="DZ253">
        <v>216.02</v>
      </c>
      <c r="EA253">
        <v>193.6225</v>
      </c>
      <c r="ED253">
        <v>216.02</v>
      </c>
      <c r="EF253" t="s">
        <v>879</v>
      </c>
      <c r="EG253">
        <v>-8.7250000000000001E-3</v>
      </c>
      <c r="EH253">
        <v>0</v>
      </c>
      <c r="EI253">
        <v>0</v>
      </c>
      <c r="EJ253">
        <v>0</v>
      </c>
      <c r="EK253">
        <v>0</v>
      </c>
      <c r="EL253" t="s">
        <v>877</v>
      </c>
      <c r="EM253" t="s">
        <v>877</v>
      </c>
      <c r="EN253" t="s">
        <v>877</v>
      </c>
      <c r="EO253" t="s">
        <v>877</v>
      </c>
      <c r="EQ253">
        <v>0</v>
      </c>
      <c r="ER253" s="22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197.94</v>
      </c>
      <c r="FC253">
        <v>197.94</v>
      </c>
      <c r="FD253">
        <v>0</v>
      </c>
      <c r="FE253">
        <v>0</v>
      </c>
      <c r="FF253" t="s">
        <v>880</v>
      </c>
      <c r="FG253">
        <v>197.94</v>
      </c>
      <c r="FI253">
        <v>197.94</v>
      </c>
      <c r="FJ253">
        <v>0</v>
      </c>
      <c r="FK253">
        <v>0</v>
      </c>
      <c r="FL253">
        <v>0</v>
      </c>
      <c r="FM253">
        <v>0</v>
      </c>
      <c r="FN253">
        <v>14.05</v>
      </c>
      <c r="FO253">
        <v>7.0250000000000004</v>
      </c>
      <c r="FQ253">
        <v>14.05</v>
      </c>
      <c r="FR253">
        <v>0</v>
      </c>
      <c r="FS253">
        <v>0</v>
      </c>
      <c r="FT253">
        <v>0</v>
      </c>
      <c r="FV253">
        <v>0</v>
      </c>
      <c r="FW253">
        <v>0</v>
      </c>
      <c r="FX253">
        <v>0</v>
      </c>
      <c r="FY253">
        <v>0</v>
      </c>
      <c r="GA253">
        <v>0</v>
      </c>
      <c r="GB253">
        <v>0</v>
      </c>
      <c r="GC253">
        <v>0</v>
      </c>
      <c r="GD253">
        <v>0</v>
      </c>
      <c r="GE253">
        <v>44.22</v>
      </c>
      <c r="GF253">
        <v>11.055</v>
      </c>
      <c r="GH253">
        <v>44.22</v>
      </c>
      <c r="GI253">
        <v>0</v>
      </c>
      <c r="GJ253">
        <v>0</v>
      </c>
      <c r="GL253">
        <v>0</v>
      </c>
      <c r="GM253">
        <v>0</v>
      </c>
      <c r="GN253">
        <v>0</v>
      </c>
      <c r="GP253">
        <v>0</v>
      </c>
      <c r="GQ253">
        <v>0</v>
      </c>
      <c r="GR253">
        <v>222.79499999999999</v>
      </c>
      <c r="GS253">
        <v>216.02</v>
      </c>
      <c r="GV253">
        <v>222.79499999999999</v>
      </c>
      <c r="GX253" t="s">
        <v>881</v>
      </c>
      <c r="GY253">
        <v>0</v>
      </c>
      <c r="GZ253">
        <v>0</v>
      </c>
      <c r="HA253">
        <v>0</v>
      </c>
      <c r="HB253">
        <v>0</v>
      </c>
      <c r="HC253">
        <v>0</v>
      </c>
      <c r="HD253" t="s">
        <v>877</v>
      </c>
      <c r="HE253" t="s">
        <v>877</v>
      </c>
      <c r="HF253" t="s">
        <v>877</v>
      </c>
      <c r="HG253" t="s">
        <v>877</v>
      </c>
      <c r="HI253">
        <v>0</v>
      </c>
      <c r="HJ253">
        <v>0</v>
      </c>
      <c r="HK253">
        <v>0</v>
      </c>
      <c r="HL253">
        <v>0</v>
      </c>
      <c r="HM253">
        <v>0</v>
      </c>
      <c r="HN253">
        <v>0</v>
      </c>
      <c r="HO253">
        <v>0</v>
      </c>
      <c r="HP253">
        <v>0</v>
      </c>
      <c r="HQ253">
        <v>0</v>
      </c>
      <c r="HR253">
        <v>0</v>
      </c>
      <c r="HS253">
        <v>201.64</v>
      </c>
      <c r="HU253">
        <v>201.64</v>
      </c>
      <c r="HV253">
        <v>0</v>
      </c>
      <c r="HW253">
        <v>0</v>
      </c>
      <c r="HX253" t="s">
        <v>882</v>
      </c>
      <c r="HY253">
        <v>201.64</v>
      </c>
      <c r="IA253">
        <v>201.64</v>
      </c>
      <c r="IB253">
        <v>0</v>
      </c>
      <c r="IC253">
        <v>0</v>
      </c>
      <c r="ID253">
        <v>0</v>
      </c>
      <c r="IE253">
        <v>0</v>
      </c>
      <c r="IF253">
        <v>16.309999999999999</v>
      </c>
      <c r="IG253">
        <v>8.1549999999999994</v>
      </c>
      <c r="II253">
        <v>16.309999999999999</v>
      </c>
      <c r="IJ253">
        <v>0</v>
      </c>
      <c r="IK253">
        <v>0</v>
      </c>
      <c r="IL253">
        <v>0</v>
      </c>
      <c r="IN253">
        <v>0</v>
      </c>
      <c r="IO253">
        <v>0</v>
      </c>
      <c r="IP253">
        <v>0</v>
      </c>
      <c r="IQ253">
        <v>0</v>
      </c>
      <c r="IS253">
        <v>0</v>
      </c>
      <c r="IT253">
        <v>0</v>
      </c>
      <c r="IU253">
        <v>0</v>
      </c>
      <c r="IV253">
        <v>0</v>
      </c>
      <c r="IW253">
        <v>52</v>
      </c>
      <c r="IX253">
        <v>13</v>
      </c>
      <c r="IZ253">
        <v>52</v>
      </c>
      <c r="JA253">
        <v>0</v>
      </c>
      <c r="JB253">
        <v>0</v>
      </c>
      <c r="JD253">
        <v>0</v>
      </c>
      <c r="JE253">
        <v>0</v>
      </c>
      <c r="JF253">
        <v>0</v>
      </c>
      <c r="JH253">
        <v>0</v>
      </c>
      <c r="JI253">
        <v>0</v>
      </c>
      <c r="JJ253">
        <v>222.79499999999999</v>
      </c>
      <c r="JL253" t="s">
        <v>883</v>
      </c>
      <c r="JM253">
        <v>0</v>
      </c>
      <c r="JN253">
        <v>0</v>
      </c>
      <c r="JO253">
        <v>0</v>
      </c>
      <c r="JP253">
        <v>0</v>
      </c>
      <c r="JQ253">
        <v>0</v>
      </c>
      <c r="JR253">
        <v>43954.6104003125</v>
      </c>
      <c r="JS253">
        <v>1</v>
      </c>
      <c r="JT253">
        <v>3</v>
      </c>
    </row>
    <row r="254" spans="1:280" x14ac:dyDescent="0.25">
      <c r="A254">
        <v>4822</v>
      </c>
      <c r="B254">
        <v>2182</v>
      </c>
      <c r="D254" t="s">
        <v>360</v>
      </c>
      <c r="E254" t="s">
        <v>365</v>
      </c>
      <c r="F254" t="s">
        <v>989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T254">
        <v>0</v>
      </c>
      <c r="U254">
        <v>0</v>
      </c>
      <c r="V254" t="s">
        <v>875</v>
      </c>
      <c r="W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G254">
        <v>0</v>
      </c>
      <c r="AH254">
        <v>0</v>
      </c>
      <c r="AI254">
        <v>0</v>
      </c>
      <c r="AJ254">
        <v>0</v>
      </c>
      <c r="AL254">
        <v>0</v>
      </c>
      <c r="AM254">
        <v>0</v>
      </c>
      <c r="AN254">
        <v>0</v>
      </c>
      <c r="AO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X254">
        <v>0</v>
      </c>
      <c r="AY254">
        <v>0</v>
      </c>
      <c r="AZ254">
        <v>0</v>
      </c>
      <c r="BB254">
        <v>0</v>
      </c>
      <c r="BC254">
        <v>0</v>
      </c>
      <c r="BD254">
        <v>0</v>
      </c>
      <c r="BF254">
        <v>0</v>
      </c>
      <c r="BG254">
        <v>0</v>
      </c>
      <c r="BH254">
        <v>366.53750000000002</v>
      </c>
      <c r="BI254">
        <v>0</v>
      </c>
      <c r="BL254">
        <v>366.53750000000002</v>
      </c>
      <c r="BN254" t="s">
        <v>876</v>
      </c>
      <c r="BO254">
        <v>0</v>
      </c>
      <c r="BP254">
        <v>0</v>
      </c>
      <c r="BQ254">
        <v>0</v>
      </c>
      <c r="BR254">
        <v>0</v>
      </c>
      <c r="BS254">
        <v>0</v>
      </c>
      <c r="BT254" t="s">
        <v>877</v>
      </c>
      <c r="BU254" t="s">
        <v>877</v>
      </c>
      <c r="BV254" t="s">
        <v>877</v>
      </c>
      <c r="BW254" t="s">
        <v>877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310.47000000000003</v>
      </c>
      <c r="CK254">
        <v>310.47000000000003</v>
      </c>
      <c r="CL254">
        <v>0</v>
      </c>
      <c r="CM254">
        <v>0</v>
      </c>
      <c r="CN254" t="s">
        <v>878</v>
      </c>
      <c r="CO254">
        <v>310.47000000000003</v>
      </c>
      <c r="CQ254">
        <v>310.47000000000003</v>
      </c>
      <c r="CR254">
        <v>0</v>
      </c>
      <c r="CS254">
        <v>0</v>
      </c>
      <c r="CT254">
        <v>0</v>
      </c>
      <c r="CU254">
        <v>0</v>
      </c>
      <c r="CV254">
        <v>83.95</v>
      </c>
      <c r="CW254">
        <v>41.975000000000001</v>
      </c>
      <c r="CY254">
        <v>83.95</v>
      </c>
      <c r="CZ254">
        <v>0</v>
      </c>
      <c r="DA254">
        <v>0</v>
      </c>
      <c r="DB254">
        <v>0</v>
      </c>
      <c r="DD254">
        <v>0</v>
      </c>
      <c r="DE254">
        <v>0</v>
      </c>
      <c r="DF254">
        <v>0</v>
      </c>
      <c r="DG254">
        <v>0</v>
      </c>
      <c r="DI254">
        <v>0</v>
      </c>
      <c r="DJ254">
        <v>0</v>
      </c>
      <c r="DK254">
        <v>0</v>
      </c>
      <c r="DL254">
        <v>0</v>
      </c>
      <c r="DM254">
        <v>56.37</v>
      </c>
      <c r="DN254">
        <v>14.092499999999999</v>
      </c>
      <c r="DP254">
        <v>56.37</v>
      </c>
      <c r="DQ254">
        <v>0</v>
      </c>
      <c r="DR254">
        <v>0</v>
      </c>
      <c r="DT254">
        <v>0</v>
      </c>
      <c r="DU254">
        <v>0</v>
      </c>
      <c r="DV254">
        <v>0</v>
      </c>
      <c r="DX254">
        <v>0</v>
      </c>
      <c r="DY254">
        <v>0</v>
      </c>
      <c r="DZ254">
        <v>395.8175</v>
      </c>
      <c r="EA254">
        <v>366.53750000000002</v>
      </c>
      <c r="ED254">
        <v>395.8175</v>
      </c>
      <c r="EF254" t="s">
        <v>879</v>
      </c>
      <c r="EG254">
        <v>-8.7250000000000001E-3</v>
      </c>
      <c r="EH254">
        <v>0</v>
      </c>
      <c r="EI254">
        <v>0</v>
      </c>
      <c r="EJ254">
        <v>0</v>
      </c>
      <c r="EK254">
        <v>0</v>
      </c>
      <c r="EL254" t="s">
        <v>877</v>
      </c>
      <c r="EM254" t="s">
        <v>877</v>
      </c>
      <c r="EN254" t="s">
        <v>877</v>
      </c>
      <c r="EO254" t="s">
        <v>877</v>
      </c>
      <c r="EQ254">
        <v>0</v>
      </c>
      <c r="ER254" s="22">
        <v>0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>
        <v>0</v>
      </c>
      <c r="FA254">
        <v>334.91</v>
      </c>
      <c r="FC254">
        <v>334.91</v>
      </c>
      <c r="FD254">
        <v>0</v>
      </c>
      <c r="FE254">
        <v>0</v>
      </c>
      <c r="FF254" t="s">
        <v>880</v>
      </c>
      <c r="FG254">
        <v>334.91</v>
      </c>
      <c r="FI254">
        <v>334.91</v>
      </c>
      <c r="FJ254">
        <v>0</v>
      </c>
      <c r="FK254">
        <v>0</v>
      </c>
      <c r="FL254">
        <v>0</v>
      </c>
      <c r="FM254">
        <v>0</v>
      </c>
      <c r="FN254">
        <v>84.41</v>
      </c>
      <c r="FO254">
        <v>42.204999999999998</v>
      </c>
      <c r="FQ254">
        <v>84.41</v>
      </c>
      <c r="FR254">
        <v>0</v>
      </c>
      <c r="FS254">
        <v>0</v>
      </c>
      <c r="FT254">
        <v>0</v>
      </c>
      <c r="FV254">
        <v>0</v>
      </c>
      <c r="FW254">
        <v>0</v>
      </c>
      <c r="FX254">
        <v>0</v>
      </c>
      <c r="FY254">
        <v>0</v>
      </c>
      <c r="GA254">
        <v>0</v>
      </c>
      <c r="GB254">
        <v>0</v>
      </c>
      <c r="GC254">
        <v>0</v>
      </c>
      <c r="GD254">
        <v>0</v>
      </c>
      <c r="GE254">
        <v>74.81</v>
      </c>
      <c r="GF254">
        <v>18.702500000000001</v>
      </c>
      <c r="GH254">
        <v>74.81</v>
      </c>
      <c r="GI254">
        <v>0</v>
      </c>
      <c r="GJ254">
        <v>0</v>
      </c>
      <c r="GL254">
        <v>0</v>
      </c>
      <c r="GM254">
        <v>0</v>
      </c>
      <c r="GN254">
        <v>0</v>
      </c>
      <c r="GP254">
        <v>0</v>
      </c>
      <c r="GQ254">
        <v>0</v>
      </c>
      <c r="GR254">
        <v>389.64</v>
      </c>
      <c r="GS254">
        <v>395.8175</v>
      </c>
      <c r="GV254">
        <v>395.8175</v>
      </c>
      <c r="GX254" t="s">
        <v>881</v>
      </c>
      <c r="GY254">
        <v>0</v>
      </c>
      <c r="GZ254">
        <v>0</v>
      </c>
      <c r="HA254">
        <v>0</v>
      </c>
      <c r="HB254">
        <v>0</v>
      </c>
      <c r="HC254">
        <v>0</v>
      </c>
      <c r="HD254" t="s">
        <v>877</v>
      </c>
      <c r="HE254" t="s">
        <v>877</v>
      </c>
      <c r="HF254" t="s">
        <v>877</v>
      </c>
      <c r="HG254" t="s">
        <v>877</v>
      </c>
      <c r="HI254">
        <v>0</v>
      </c>
      <c r="HJ254">
        <v>0</v>
      </c>
      <c r="HK254">
        <v>0</v>
      </c>
      <c r="HL254">
        <v>0</v>
      </c>
      <c r="HM254">
        <v>0</v>
      </c>
      <c r="HN254">
        <v>0</v>
      </c>
      <c r="HO254">
        <v>0</v>
      </c>
      <c r="HP254">
        <v>0</v>
      </c>
      <c r="HQ254">
        <v>0</v>
      </c>
      <c r="HR254">
        <v>0</v>
      </c>
      <c r="HS254">
        <v>317.5</v>
      </c>
      <c r="HU254">
        <v>317.5</v>
      </c>
      <c r="HV254">
        <v>0</v>
      </c>
      <c r="HW254">
        <v>0</v>
      </c>
      <c r="HX254" t="s">
        <v>882</v>
      </c>
      <c r="HY254">
        <v>317.5</v>
      </c>
      <c r="IA254">
        <v>317.5</v>
      </c>
      <c r="IB254">
        <v>0</v>
      </c>
      <c r="IC254">
        <v>0</v>
      </c>
      <c r="ID254">
        <v>0</v>
      </c>
      <c r="IE254">
        <v>0</v>
      </c>
      <c r="IF254">
        <v>103.34</v>
      </c>
      <c r="IG254">
        <v>51.67</v>
      </c>
      <c r="II254">
        <v>103.34</v>
      </c>
      <c r="IJ254">
        <v>0</v>
      </c>
      <c r="IK254">
        <v>0</v>
      </c>
      <c r="IL254">
        <v>0</v>
      </c>
      <c r="IN254">
        <v>0</v>
      </c>
      <c r="IO254">
        <v>0</v>
      </c>
      <c r="IP254">
        <v>0</v>
      </c>
      <c r="IQ254">
        <v>0</v>
      </c>
      <c r="IS254">
        <v>0</v>
      </c>
      <c r="IT254">
        <v>0</v>
      </c>
      <c r="IU254">
        <v>0</v>
      </c>
      <c r="IV254">
        <v>0</v>
      </c>
      <c r="IW254">
        <v>81.88</v>
      </c>
      <c r="IX254">
        <v>20.47</v>
      </c>
      <c r="IZ254">
        <v>81.88</v>
      </c>
      <c r="JA254">
        <v>0</v>
      </c>
      <c r="JB254">
        <v>0</v>
      </c>
      <c r="JD254">
        <v>0</v>
      </c>
      <c r="JE254">
        <v>0</v>
      </c>
      <c r="JF254">
        <v>0</v>
      </c>
      <c r="JH254">
        <v>0</v>
      </c>
      <c r="JI254">
        <v>0</v>
      </c>
      <c r="JJ254">
        <v>389.64</v>
      </c>
      <c r="JL254" t="s">
        <v>883</v>
      </c>
      <c r="JM254">
        <v>0</v>
      </c>
      <c r="JN254">
        <v>0</v>
      </c>
      <c r="JO254">
        <v>0</v>
      </c>
      <c r="JP254">
        <v>0</v>
      </c>
      <c r="JQ254">
        <v>0</v>
      </c>
      <c r="JR254">
        <v>43954.6104003125</v>
      </c>
      <c r="JS254">
        <v>1</v>
      </c>
      <c r="JT254">
        <v>3</v>
      </c>
    </row>
    <row r="255" spans="1:280" x14ac:dyDescent="0.25">
      <c r="A255">
        <v>2183</v>
      </c>
      <c r="B255">
        <v>2183</v>
      </c>
      <c r="C255" t="s">
        <v>366</v>
      </c>
      <c r="D255" t="s">
        <v>360</v>
      </c>
      <c r="E255" t="s">
        <v>367</v>
      </c>
      <c r="G255">
        <v>2148</v>
      </c>
      <c r="H255">
        <v>31100000</v>
      </c>
      <c r="I255">
        <v>6000</v>
      </c>
      <c r="J255">
        <v>0</v>
      </c>
      <c r="K255">
        <v>2500</v>
      </c>
      <c r="L255">
        <v>0</v>
      </c>
      <c r="M255">
        <v>0</v>
      </c>
      <c r="N255">
        <v>0</v>
      </c>
      <c r="O255">
        <v>0</v>
      </c>
      <c r="P255">
        <v>11.89</v>
      </c>
      <c r="Q255">
        <v>7200000</v>
      </c>
      <c r="R255">
        <v>11641</v>
      </c>
      <c r="S255">
        <v>11641</v>
      </c>
      <c r="T255">
        <v>11641</v>
      </c>
      <c r="U255">
        <v>0</v>
      </c>
      <c r="V255" t="s">
        <v>875</v>
      </c>
      <c r="W255">
        <v>11641</v>
      </c>
      <c r="X255">
        <v>11641</v>
      </c>
      <c r="Y255">
        <v>11641</v>
      </c>
      <c r="Z255">
        <v>0</v>
      </c>
      <c r="AA255">
        <v>1510</v>
      </c>
      <c r="AB255">
        <v>1280.51</v>
      </c>
      <c r="AC255">
        <v>41.7</v>
      </c>
      <c r="AD255">
        <v>1250</v>
      </c>
      <c r="AE255">
        <v>625</v>
      </c>
      <c r="AF255">
        <v>1250</v>
      </c>
      <c r="AG255">
        <v>1250</v>
      </c>
      <c r="AH255">
        <v>0</v>
      </c>
      <c r="AI255">
        <v>10</v>
      </c>
      <c r="AJ255">
        <v>10</v>
      </c>
      <c r="AK255">
        <v>10</v>
      </c>
      <c r="AL255">
        <v>10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85</v>
      </c>
      <c r="AT255">
        <v>21.25</v>
      </c>
      <c r="AU255">
        <v>1434.64</v>
      </c>
      <c r="AV255">
        <v>358.66</v>
      </c>
      <c r="AW255">
        <v>1434.64</v>
      </c>
      <c r="AX255">
        <v>1434.64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13065.3164</v>
      </c>
      <c r="BI255">
        <v>13978.12</v>
      </c>
      <c r="BJ255">
        <v>14176.983899999999</v>
      </c>
      <c r="BK255">
        <v>13978.12</v>
      </c>
      <c r="BL255">
        <v>13978.12</v>
      </c>
      <c r="BM255">
        <v>14176.983899999999</v>
      </c>
      <c r="BN255" t="s">
        <v>876</v>
      </c>
      <c r="BO255">
        <v>-1.6280000000000001E-3</v>
      </c>
      <c r="BP255">
        <v>0</v>
      </c>
      <c r="BQ255">
        <v>618.5</v>
      </c>
      <c r="BR255">
        <v>45</v>
      </c>
      <c r="BS255">
        <v>0.7</v>
      </c>
      <c r="BT255" t="s">
        <v>877</v>
      </c>
      <c r="BU255" t="s">
        <v>877</v>
      </c>
      <c r="BV255" t="s">
        <v>877</v>
      </c>
      <c r="BW255" t="s">
        <v>877</v>
      </c>
      <c r="BX255">
        <v>2148</v>
      </c>
      <c r="BY255">
        <v>30200000</v>
      </c>
      <c r="BZ255">
        <v>6000</v>
      </c>
      <c r="CA255">
        <v>0</v>
      </c>
      <c r="CB255">
        <v>2500</v>
      </c>
      <c r="CC255">
        <v>0</v>
      </c>
      <c r="CD255">
        <v>0</v>
      </c>
      <c r="CE255">
        <v>0</v>
      </c>
      <c r="CF255">
        <v>0</v>
      </c>
      <c r="CG255">
        <v>11.89</v>
      </c>
      <c r="CH255">
        <v>7300000</v>
      </c>
      <c r="CI255">
        <v>10745.78</v>
      </c>
      <c r="CJ255">
        <v>11806.49</v>
      </c>
      <c r="CK255">
        <v>10745.78</v>
      </c>
      <c r="CL255">
        <v>1060.71</v>
      </c>
      <c r="CM255">
        <v>0</v>
      </c>
      <c r="CN255" t="s">
        <v>878</v>
      </c>
      <c r="CO255">
        <v>10745.78</v>
      </c>
      <c r="CP255">
        <v>11806.49</v>
      </c>
      <c r="CQ255">
        <v>10745.78</v>
      </c>
      <c r="CR255">
        <v>1060.71</v>
      </c>
      <c r="CS255">
        <v>1467</v>
      </c>
      <c r="CT255">
        <v>1298.7139</v>
      </c>
      <c r="CU255">
        <v>41.7</v>
      </c>
      <c r="CV255">
        <v>1240.55</v>
      </c>
      <c r="CW255">
        <v>620.27499999999998</v>
      </c>
      <c r="CX255">
        <v>1264.72</v>
      </c>
      <c r="CY255">
        <v>1240.55</v>
      </c>
      <c r="CZ255">
        <v>24.17</v>
      </c>
      <c r="DA255">
        <v>6.67</v>
      </c>
      <c r="DB255">
        <v>6.67</v>
      </c>
      <c r="DC255">
        <v>12.71</v>
      </c>
      <c r="DD255">
        <v>6.67</v>
      </c>
      <c r="DE255">
        <v>6.04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85</v>
      </c>
      <c r="DL255">
        <v>21.25</v>
      </c>
      <c r="DM255">
        <v>1323.71</v>
      </c>
      <c r="DN255">
        <v>330.92750000000001</v>
      </c>
      <c r="DO255">
        <v>1455.04</v>
      </c>
      <c r="DP255">
        <v>1323.71</v>
      </c>
      <c r="DQ255">
        <v>131.33000000000001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13103.5249</v>
      </c>
      <c r="EA255">
        <v>13065.3164</v>
      </c>
      <c r="EB255">
        <v>14236.8999</v>
      </c>
      <c r="EC255">
        <v>14176.983899999999</v>
      </c>
      <c r="ED255">
        <v>13103.5249</v>
      </c>
      <c r="EE255">
        <v>14236.8999</v>
      </c>
      <c r="EF255" t="s">
        <v>879</v>
      </c>
      <c r="EG255">
        <v>-4.5929999999999999E-3</v>
      </c>
      <c r="EH255">
        <v>0</v>
      </c>
      <c r="EI255">
        <v>615.46</v>
      </c>
      <c r="EJ255">
        <v>45</v>
      </c>
      <c r="EK255">
        <v>0.7</v>
      </c>
      <c r="EL255" t="s">
        <v>877</v>
      </c>
      <c r="EM255" t="s">
        <v>877</v>
      </c>
      <c r="EN255" t="s">
        <v>877</v>
      </c>
      <c r="EO255" t="s">
        <v>877</v>
      </c>
      <c r="EP255">
        <v>2148</v>
      </c>
      <c r="EQ255">
        <v>29791694</v>
      </c>
      <c r="ER255" s="22">
        <v>4372</v>
      </c>
      <c r="ES255">
        <v>1351843</v>
      </c>
      <c r="ET255">
        <v>9113</v>
      </c>
      <c r="EU255">
        <v>0</v>
      </c>
      <c r="EV255">
        <v>0</v>
      </c>
      <c r="EW255">
        <v>0</v>
      </c>
      <c r="EX255">
        <v>0</v>
      </c>
      <c r="EY255">
        <v>11.89</v>
      </c>
      <c r="EZ255">
        <v>7270024</v>
      </c>
      <c r="FA255">
        <v>10742.64</v>
      </c>
      <c r="FB255">
        <v>11820.84</v>
      </c>
      <c r="FC255">
        <v>10742.64</v>
      </c>
      <c r="FD255">
        <v>1078.2</v>
      </c>
      <c r="FE255">
        <v>0</v>
      </c>
      <c r="FF255" t="s">
        <v>880</v>
      </c>
      <c r="FG255">
        <v>10742.64</v>
      </c>
      <c r="FH255">
        <v>11820.84</v>
      </c>
      <c r="FI255">
        <v>10742.64</v>
      </c>
      <c r="FJ255">
        <v>1078.2</v>
      </c>
      <c r="FK255">
        <v>1478</v>
      </c>
      <c r="FL255">
        <v>1300.2924</v>
      </c>
      <c r="FM255">
        <v>41.7</v>
      </c>
      <c r="FN255">
        <v>1212.67</v>
      </c>
      <c r="FO255">
        <v>606.33500000000004</v>
      </c>
      <c r="FP255">
        <v>1232.49</v>
      </c>
      <c r="FQ255">
        <v>1212.67</v>
      </c>
      <c r="FR255">
        <v>19.82</v>
      </c>
      <c r="FS255">
        <v>6.88</v>
      </c>
      <c r="FT255">
        <v>6.88</v>
      </c>
      <c r="FU255">
        <v>13.66</v>
      </c>
      <c r="FV255">
        <v>6.88</v>
      </c>
      <c r="FW255">
        <v>6.78</v>
      </c>
      <c r="FX255">
        <v>0</v>
      </c>
      <c r="FY255">
        <v>0</v>
      </c>
      <c r="FZ255">
        <v>0</v>
      </c>
      <c r="GA255">
        <v>0</v>
      </c>
      <c r="GB255">
        <v>0</v>
      </c>
      <c r="GC255">
        <v>89</v>
      </c>
      <c r="GD255">
        <v>22.25</v>
      </c>
      <c r="GE255">
        <v>1533.71</v>
      </c>
      <c r="GF255">
        <v>383.42750000000001</v>
      </c>
      <c r="GG255">
        <v>1687.65</v>
      </c>
      <c r="GH255">
        <v>1533.71</v>
      </c>
      <c r="GI255">
        <v>153.94</v>
      </c>
      <c r="GJ255">
        <v>0</v>
      </c>
      <c r="GK255">
        <v>0</v>
      </c>
      <c r="GL255">
        <v>0</v>
      </c>
      <c r="GM255">
        <v>0</v>
      </c>
      <c r="GN255">
        <v>0</v>
      </c>
      <c r="GO255">
        <v>0</v>
      </c>
      <c r="GP255">
        <v>0</v>
      </c>
      <c r="GQ255">
        <v>0</v>
      </c>
      <c r="GR255">
        <v>13340.170400000001</v>
      </c>
      <c r="GS255">
        <v>13103.5249</v>
      </c>
      <c r="GT255">
        <v>14402.207899999999</v>
      </c>
      <c r="GU255">
        <v>14236.8999</v>
      </c>
      <c r="GV255">
        <v>13340.170400000001</v>
      </c>
      <c r="GW255">
        <v>14402.207899999999</v>
      </c>
      <c r="GX255" t="s">
        <v>881</v>
      </c>
      <c r="GY255">
        <v>-5.4650000000000002E-3</v>
      </c>
      <c r="GZ255">
        <v>0</v>
      </c>
      <c r="HA255">
        <v>615.02</v>
      </c>
      <c r="HB255">
        <v>44</v>
      </c>
      <c r="HC255">
        <v>0.7</v>
      </c>
      <c r="HD255" t="s">
        <v>877</v>
      </c>
      <c r="HE255" t="s">
        <v>877</v>
      </c>
      <c r="HF255" t="s">
        <v>877</v>
      </c>
      <c r="HG255" t="s">
        <v>877</v>
      </c>
      <c r="HH255">
        <v>2148</v>
      </c>
      <c r="HI255">
        <v>27920419</v>
      </c>
      <c r="HJ255">
        <v>6496</v>
      </c>
      <c r="HK255">
        <v>1276986</v>
      </c>
      <c r="HL255">
        <v>1485</v>
      </c>
      <c r="HM255">
        <v>0</v>
      </c>
      <c r="HN255">
        <v>0</v>
      </c>
      <c r="HO255">
        <v>0</v>
      </c>
      <c r="HP255">
        <v>0</v>
      </c>
      <c r="HQ255">
        <v>12.15</v>
      </c>
      <c r="HR255">
        <v>6562436</v>
      </c>
      <c r="HS255">
        <v>10882.6</v>
      </c>
      <c r="HT255">
        <v>11890.89</v>
      </c>
      <c r="HU255">
        <v>10882.6</v>
      </c>
      <c r="HV255">
        <v>1008.29</v>
      </c>
      <c r="HW255">
        <v>0</v>
      </c>
      <c r="HX255" t="s">
        <v>882</v>
      </c>
      <c r="HY255">
        <v>10882.6</v>
      </c>
      <c r="HZ255">
        <v>11890.89</v>
      </c>
      <c r="IA255">
        <v>10882.6</v>
      </c>
      <c r="IB255">
        <v>1008.29</v>
      </c>
      <c r="IC255">
        <v>1534</v>
      </c>
      <c r="ID255">
        <v>1307.9979000000001</v>
      </c>
      <c r="IE255">
        <v>52.5</v>
      </c>
      <c r="IF255">
        <v>1269.06</v>
      </c>
      <c r="IG255">
        <v>634.53</v>
      </c>
      <c r="IH255">
        <v>1287.29</v>
      </c>
      <c r="II255">
        <v>1269.06</v>
      </c>
      <c r="IJ255">
        <v>18.23</v>
      </c>
      <c r="IK255">
        <v>14.05</v>
      </c>
      <c r="IL255">
        <v>14.05</v>
      </c>
      <c r="IM255">
        <v>19.420000000000002</v>
      </c>
      <c r="IN255">
        <v>14.05</v>
      </c>
      <c r="IO255">
        <v>5.37</v>
      </c>
      <c r="IP255">
        <v>0</v>
      </c>
      <c r="IQ255">
        <v>0</v>
      </c>
      <c r="IR255">
        <v>0</v>
      </c>
      <c r="IS255">
        <v>0</v>
      </c>
      <c r="IT255">
        <v>0</v>
      </c>
      <c r="IU255">
        <v>99</v>
      </c>
      <c r="IV255">
        <v>24.75</v>
      </c>
      <c r="IW255">
        <v>1694.97</v>
      </c>
      <c r="IX255">
        <v>423.74250000000001</v>
      </c>
      <c r="IY255">
        <v>1852.02</v>
      </c>
      <c r="IZ255">
        <v>1694.97</v>
      </c>
      <c r="JA255">
        <v>157.05000000000001</v>
      </c>
      <c r="JB255">
        <v>0</v>
      </c>
      <c r="JC255">
        <v>0</v>
      </c>
      <c r="JD255">
        <v>0</v>
      </c>
      <c r="JE255">
        <v>0</v>
      </c>
      <c r="JF255">
        <v>0</v>
      </c>
      <c r="JG255">
        <v>0</v>
      </c>
      <c r="JH255">
        <v>0</v>
      </c>
      <c r="JI255">
        <v>0</v>
      </c>
      <c r="JJ255">
        <v>13340.170400000001</v>
      </c>
      <c r="JK255">
        <v>14402.207899999999</v>
      </c>
      <c r="JL255" t="s">
        <v>883</v>
      </c>
      <c r="JM255">
        <v>-5.28E-3</v>
      </c>
      <c r="JN255">
        <v>0</v>
      </c>
      <c r="JO255">
        <v>551.89</v>
      </c>
      <c r="JP255">
        <v>40</v>
      </c>
      <c r="JQ255">
        <v>0.7</v>
      </c>
      <c r="JR255">
        <v>43954.6104003125</v>
      </c>
      <c r="JS255">
        <v>1</v>
      </c>
      <c r="JT255">
        <v>2</v>
      </c>
    </row>
    <row r="256" spans="1:280" x14ac:dyDescent="0.25">
      <c r="A256">
        <v>3553</v>
      </c>
      <c r="B256">
        <v>2183</v>
      </c>
      <c r="D256" t="s">
        <v>360</v>
      </c>
      <c r="E256" t="s">
        <v>367</v>
      </c>
      <c r="F256" t="s">
        <v>990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T256">
        <v>0</v>
      </c>
      <c r="U256">
        <v>0</v>
      </c>
      <c r="V256" t="s">
        <v>875</v>
      </c>
      <c r="W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G256">
        <v>0</v>
      </c>
      <c r="AH256">
        <v>0</v>
      </c>
      <c r="AI256">
        <v>0</v>
      </c>
      <c r="AJ256">
        <v>0</v>
      </c>
      <c r="AL256">
        <v>0</v>
      </c>
      <c r="AM256">
        <v>0</v>
      </c>
      <c r="AN256">
        <v>0</v>
      </c>
      <c r="AO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X256">
        <v>0</v>
      </c>
      <c r="AY256">
        <v>0</v>
      </c>
      <c r="AZ256">
        <v>0</v>
      </c>
      <c r="BB256">
        <v>0</v>
      </c>
      <c r="BC256">
        <v>0</v>
      </c>
      <c r="BD256">
        <v>0</v>
      </c>
      <c r="BF256">
        <v>0</v>
      </c>
      <c r="BG256">
        <v>0</v>
      </c>
      <c r="BH256">
        <v>0</v>
      </c>
      <c r="BI256">
        <v>0</v>
      </c>
      <c r="BL256">
        <v>0</v>
      </c>
      <c r="BN256" t="s">
        <v>876</v>
      </c>
      <c r="BO256">
        <v>0</v>
      </c>
      <c r="BP256">
        <v>0</v>
      </c>
      <c r="BQ256">
        <v>0</v>
      </c>
      <c r="BR256">
        <v>0</v>
      </c>
      <c r="BS256">
        <v>0</v>
      </c>
      <c r="BT256" t="s">
        <v>877</v>
      </c>
      <c r="BU256" t="s">
        <v>877</v>
      </c>
      <c r="BV256" t="s">
        <v>877</v>
      </c>
      <c r="BW256" t="s">
        <v>877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K256">
        <v>0</v>
      </c>
      <c r="CL256">
        <v>0</v>
      </c>
      <c r="CM256">
        <v>0</v>
      </c>
      <c r="CN256" t="s">
        <v>878</v>
      </c>
      <c r="CO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Y256">
        <v>0</v>
      </c>
      <c r="CZ256">
        <v>0</v>
      </c>
      <c r="DA256">
        <v>0</v>
      </c>
      <c r="DB256">
        <v>0</v>
      </c>
      <c r="DD256">
        <v>0</v>
      </c>
      <c r="DE256">
        <v>0</v>
      </c>
      <c r="DF256">
        <v>0</v>
      </c>
      <c r="DG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P256">
        <v>0</v>
      </c>
      <c r="DQ256">
        <v>0</v>
      </c>
      <c r="DR256">
        <v>0</v>
      </c>
      <c r="DT256">
        <v>0</v>
      </c>
      <c r="DU256">
        <v>0</v>
      </c>
      <c r="DV256">
        <v>0</v>
      </c>
      <c r="DX256">
        <v>0</v>
      </c>
      <c r="DY256">
        <v>0</v>
      </c>
      <c r="DZ256">
        <v>0.995</v>
      </c>
      <c r="EA256">
        <v>0</v>
      </c>
      <c r="ED256">
        <v>0.995</v>
      </c>
      <c r="EF256" t="s">
        <v>879</v>
      </c>
      <c r="EG256">
        <v>-4.5929999999999999E-3</v>
      </c>
      <c r="EH256">
        <v>0</v>
      </c>
      <c r="EI256">
        <v>0</v>
      </c>
      <c r="EJ256">
        <v>0</v>
      </c>
      <c r="EK256">
        <v>0</v>
      </c>
      <c r="EL256" t="s">
        <v>877</v>
      </c>
      <c r="EM256" t="s">
        <v>877</v>
      </c>
      <c r="EN256" t="s">
        <v>877</v>
      </c>
      <c r="EO256" t="s">
        <v>877</v>
      </c>
      <c r="EQ256">
        <v>0</v>
      </c>
      <c r="ER256" s="22">
        <v>0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>
        <v>0</v>
      </c>
      <c r="FA256">
        <v>0.96</v>
      </c>
      <c r="FC256">
        <v>0.96</v>
      </c>
      <c r="FD256">
        <v>0</v>
      </c>
      <c r="FE256">
        <v>0</v>
      </c>
      <c r="FF256" t="s">
        <v>880</v>
      </c>
      <c r="FG256">
        <v>0.96</v>
      </c>
      <c r="FI256">
        <v>0.96</v>
      </c>
      <c r="FJ256">
        <v>0</v>
      </c>
      <c r="FK256">
        <v>0</v>
      </c>
      <c r="FL256">
        <v>0</v>
      </c>
      <c r="FM256">
        <v>0</v>
      </c>
      <c r="FN256">
        <v>0</v>
      </c>
      <c r="FO256">
        <v>0</v>
      </c>
      <c r="FQ256">
        <v>0</v>
      </c>
      <c r="FR256">
        <v>0</v>
      </c>
      <c r="FS256">
        <v>0</v>
      </c>
      <c r="FT256">
        <v>0</v>
      </c>
      <c r="FV256">
        <v>0</v>
      </c>
      <c r="FW256">
        <v>0</v>
      </c>
      <c r="FX256">
        <v>0</v>
      </c>
      <c r="FY256">
        <v>0</v>
      </c>
      <c r="GA256">
        <v>0</v>
      </c>
      <c r="GB256">
        <v>0</v>
      </c>
      <c r="GC256">
        <v>0</v>
      </c>
      <c r="GD256">
        <v>0</v>
      </c>
      <c r="GE256">
        <v>0.14000000000000001</v>
      </c>
      <c r="GF256">
        <v>3.5000000000000003E-2</v>
      </c>
      <c r="GH256">
        <v>0.14000000000000001</v>
      </c>
      <c r="GI256">
        <v>0</v>
      </c>
      <c r="GJ256">
        <v>0</v>
      </c>
      <c r="GL256">
        <v>0</v>
      </c>
      <c r="GM256">
        <v>0</v>
      </c>
      <c r="GN256">
        <v>0</v>
      </c>
      <c r="GP256">
        <v>0</v>
      </c>
      <c r="GQ256">
        <v>0</v>
      </c>
      <c r="GR256">
        <v>0.97750000000000004</v>
      </c>
      <c r="GS256">
        <v>0.995</v>
      </c>
      <c r="GV256">
        <v>0.995</v>
      </c>
      <c r="GX256" t="s">
        <v>881</v>
      </c>
      <c r="GY256">
        <v>0</v>
      </c>
      <c r="GZ256">
        <v>0</v>
      </c>
      <c r="HA256">
        <v>0</v>
      </c>
      <c r="HB256">
        <v>0</v>
      </c>
      <c r="HC256">
        <v>0</v>
      </c>
      <c r="HD256" t="s">
        <v>877</v>
      </c>
      <c r="HE256" t="s">
        <v>877</v>
      </c>
      <c r="HF256" t="s">
        <v>877</v>
      </c>
      <c r="HG256" t="s">
        <v>877</v>
      </c>
      <c r="HI256">
        <v>0</v>
      </c>
      <c r="HJ256">
        <v>0</v>
      </c>
      <c r="HK256">
        <v>0</v>
      </c>
      <c r="HL256">
        <v>0</v>
      </c>
      <c r="HM256">
        <v>0</v>
      </c>
      <c r="HN256">
        <v>0</v>
      </c>
      <c r="HO256">
        <v>0</v>
      </c>
      <c r="HP256">
        <v>0</v>
      </c>
      <c r="HQ256">
        <v>0</v>
      </c>
      <c r="HR256">
        <v>0</v>
      </c>
      <c r="HS256">
        <v>0.94</v>
      </c>
      <c r="HU256">
        <v>0.94</v>
      </c>
      <c r="HV256">
        <v>0</v>
      </c>
      <c r="HW256">
        <v>0</v>
      </c>
      <c r="HX256" t="s">
        <v>882</v>
      </c>
      <c r="HY256">
        <v>0.94</v>
      </c>
      <c r="IA256">
        <v>0.94</v>
      </c>
      <c r="IB256">
        <v>0</v>
      </c>
      <c r="IC256">
        <v>0</v>
      </c>
      <c r="ID256">
        <v>0</v>
      </c>
      <c r="IE256">
        <v>0</v>
      </c>
      <c r="IF256">
        <v>0</v>
      </c>
      <c r="IG256">
        <v>0</v>
      </c>
      <c r="II256">
        <v>0</v>
      </c>
      <c r="IJ256">
        <v>0</v>
      </c>
      <c r="IK256">
        <v>0</v>
      </c>
      <c r="IL256">
        <v>0</v>
      </c>
      <c r="IN256">
        <v>0</v>
      </c>
      <c r="IO256">
        <v>0</v>
      </c>
      <c r="IP256">
        <v>0</v>
      </c>
      <c r="IQ256">
        <v>0</v>
      </c>
      <c r="IS256">
        <v>0</v>
      </c>
      <c r="IT256">
        <v>0</v>
      </c>
      <c r="IU256">
        <v>0</v>
      </c>
      <c r="IV256">
        <v>0</v>
      </c>
      <c r="IW256">
        <v>0.15</v>
      </c>
      <c r="IX256">
        <v>3.7499999999999999E-2</v>
      </c>
      <c r="IZ256">
        <v>0.15</v>
      </c>
      <c r="JA256">
        <v>0</v>
      </c>
      <c r="JB256">
        <v>0</v>
      </c>
      <c r="JD256">
        <v>0</v>
      </c>
      <c r="JE256">
        <v>0</v>
      </c>
      <c r="JF256">
        <v>0</v>
      </c>
      <c r="JH256">
        <v>0</v>
      </c>
      <c r="JI256">
        <v>0</v>
      </c>
      <c r="JJ256">
        <v>0.97750000000000004</v>
      </c>
      <c r="JL256" t="s">
        <v>883</v>
      </c>
      <c r="JM256">
        <v>0</v>
      </c>
      <c r="JN256">
        <v>0</v>
      </c>
      <c r="JO256">
        <v>0</v>
      </c>
      <c r="JP256">
        <v>0</v>
      </c>
      <c r="JQ256">
        <v>0</v>
      </c>
      <c r="JR256">
        <v>43954.6104003125</v>
      </c>
      <c r="JS256">
        <v>1</v>
      </c>
      <c r="JT256">
        <v>3</v>
      </c>
    </row>
    <row r="257" spans="1:280" x14ac:dyDescent="0.25">
      <c r="A257">
        <v>4601</v>
      </c>
      <c r="B257">
        <v>2183</v>
      </c>
      <c r="D257" t="s">
        <v>360</v>
      </c>
      <c r="E257" t="s">
        <v>367</v>
      </c>
      <c r="F257" t="s">
        <v>991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T257">
        <v>0</v>
      </c>
      <c r="U257">
        <v>0</v>
      </c>
      <c r="V257" t="s">
        <v>875</v>
      </c>
      <c r="W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G257">
        <v>0</v>
      </c>
      <c r="AH257">
        <v>0</v>
      </c>
      <c r="AI257">
        <v>0</v>
      </c>
      <c r="AJ257">
        <v>0</v>
      </c>
      <c r="AL257">
        <v>0</v>
      </c>
      <c r="AM257">
        <v>0</v>
      </c>
      <c r="AN257">
        <v>0</v>
      </c>
      <c r="AO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X257">
        <v>0</v>
      </c>
      <c r="AY257">
        <v>0</v>
      </c>
      <c r="AZ257">
        <v>0</v>
      </c>
      <c r="BB257">
        <v>0</v>
      </c>
      <c r="BC257">
        <v>0</v>
      </c>
      <c r="BD257">
        <v>0</v>
      </c>
      <c r="BF257">
        <v>0</v>
      </c>
      <c r="BG257">
        <v>0</v>
      </c>
      <c r="BH257">
        <v>183.4375</v>
      </c>
      <c r="BI257">
        <v>0</v>
      </c>
      <c r="BL257">
        <v>183.4375</v>
      </c>
      <c r="BN257" t="s">
        <v>876</v>
      </c>
      <c r="BO257">
        <v>0</v>
      </c>
      <c r="BP257">
        <v>0</v>
      </c>
      <c r="BQ257">
        <v>0</v>
      </c>
      <c r="BR257">
        <v>0</v>
      </c>
      <c r="BS257">
        <v>0</v>
      </c>
      <c r="BT257" t="s">
        <v>877</v>
      </c>
      <c r="BU257" t="s">
        <v>877</v>
      </c>
      <c r="BV257" t="s">
        <v>877</v>
      </c>
      <c r="BW257" t="s">
        <v>877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173.1</v>
      </c>
      <c r="CK257">
        <v>173.1</v>
      </c>
      <c r="CL257">
        <v>0</v>
      </c>
      <c r="CM257">
        <v>0</v>
      </c>
      <c r="CN257" t="s">
        <v>878</v>
      </c>
      <c r="CO257">
        <v>173.1</v>
      </c>
      <c r="CQ257">
        <v>173.1</v>
      </c>
      <c r="CR257">
        <v>0</v>
      </c>
      <c r="CS257">
        <v>0</v>
      </c>
      <c r="CT257">
        <v>0</v>
      </c>
      <c r="CU257">
        <v>0</v>
      </c>
      <c r="CV257">
        <v>9.9600000000000009</v>
      </c>
      <c r="CW257">
        <v>4.9800000000000004</v>
      </c>
      <c r="CY257">
        <v>9.9600000000000009</v>
      </c>
      <c r="CZ257">
        <v>0</v>
      </c>
      <c r="DA257">
        <v>0</v>
      </c>
      <c r="DB257">
        <v>0</v>
      </c>
      <c r="DD257">
        <v>0</v>
      </c>
      <c r="DE257">
        <v>0</v>
      </c>
      <c r="DF257">
        <v>0</v>
      </c>
      <c r="DG257">
        <v>0</v>
      </c>
      <c r="DI257">
        <v>0</v>
      </c>
      <c r="DJ257">
        <v>0</v>
      </c>
      <c r="DK257">
        <v>0</v>
      </c>
      <c r="DL257">
        <v>0</v>
      </c>
      <c r="DM257">
        <v>21.43</v>
      </c>
      <c r="DN257">
        <v>5.3574999999999999</v>
      </c>
      <c r="DP257">
        <v>21.43</v>
      </c>
      <c r="DQ257">
        <v>0</v>
      </c>
      <c r="DR257">
        <v>0</v>
      </c>
      <c r="DT257">
        <v>0</v>
      </c>
      <c r="DU257">
        <v>0</v>
      </c>
      <c r="DV257">
        <v>0</v>
      </c>
      <c r="DX257">
        <v>0</v>
      </c>
      <c r="DY257">
        <v>0</v>
      </c>
      <c r="DZ257">
        <v>181.55500000000001</v>
      </c>
      <c r="EA257">
        <v>183.4375</v>
      </c>
      <c r="ED257">
        <v>183.4375</v>
      </c>
      <c r="EF257" t="s">
        <v>879</v>
      </c>
      <c r="EG257">
        <v>-4.5929999999999999E-3</v>
      </c>
      <c r="EH257">
        <v>0</v>
      </c>
      <c r="EI257">
        <v>0</v>
      </c>
      <c r="EJ257">
        <v>0</v>
      </c>
      <c r="EK257">
        <v>0</v>
      </c>
      <c r="EL257" t="s">
        <v>877</v>
      </c>
      <c r="EM257" t="s">
        <v>877</v>
      </c>
      <c r="EN257" t="s">
        <v>877</v>
      </c>
      <c r="EO257" t="s">
        <v>877</v>
      </c>
      <c r="EQ257">
        <v>0</v>
      </c>
      <c r="ER257" s="22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170.47</v>
      </c>
      <c r="FC257">
        <v>170.47</v>
      </c>
      <c r="FD257">
        <v>0</v>
      </c>
      <c r="FE257">
        <v>0</v>
      </c>
      <c r="FF257" t="s">
        <v>880</v>
      </c>
      <c r="FG257">
        <v>170.47</v>
      </c>
      <c r="FI257">
        <v>170.47</v>
      </c>
      <c r="FJ257">
        <v>0</v>
      </c>
      <c r="FK257">
        <v>0</v>
      </c>
      <c r="FL257">
        <v>0</v>
      </c>
      <c r="FM257">
        <v>0</v>
      </c>
      <c r="FN257">
        <v>10</v>
      </c>
      <c r="FO257">
        <v>5</v>
      </c>
      <c r="FQ257">
        <v>10</v>
      </c>
      <c r="FR257">
        <v>0</v>
      </c>
      <c r="FS257">
        <v>0</v>
      </c>
      <c r="FT257">
        <v>0</v>
      </c>
      <c r="FV257">
        <v>0</v>
      </c>
      <c r="FW257">
        <v>0</v>
      </c>
      <c r="FX257">
        <v>0</v>
      </c>
      <c r="FY257">
        <v>0</v>
      </c>
      <c r="GA257">
        <v>0</v>
      </c>
      <c r="GB257">
        <v>0</v>
      </c>
      <c r="GC257">
        <v>0</v>
      </c>
      <c r="GD257">
        <v>0</v>
      </c>
      <c r="GE257">
        <v>24.34</v>
      </c>
      <c r="GF257">
        <v>6.085</v>
      </c>
      <c r="GH257">
        <v>24.34</v>
      </c>
      <c r="GI257">
        <v>0</v>
      </c>
      <c r="GJ257">
        <v>0</v>
      </c>
      <c r="GL257">
        <v>0</v>
      </c>
      <c r="GM257">
        <v>0</v>
      </c>
      <c r="GN257">
        <v>0</v>
      </c>
      <c r="GP257">
        <v>0</v>
      </c>
      <c r="GQ257">
        <v>0</v>
      </c>
      <c r="GR257">
        <v>184.38</v>
      </c>
      <c r="GS257">
        <v>181.55500000000001</v>
      </c>
      <c r="GV257">
        <v>184.38</v>
      </c>
      <c r="GX257" t="s">
        <v>881</v>
      </c>
      <c r="GY257">
        <v>0</v>
      </c>
      <c r="GZ257">
        <v>0</v>
      </c>
      <c r="HA257">
        <v>0</v>
      </c>
      <c r="HB257">
        <v>0</v>
      </c>
      <c r="HC257">
        <v>0</v>
      </c>
      <c r="HD257" t="s">
        <v>877</v>
      </c>
      <c r="HE257" t="s">
        <v>877</v>
      </c>
      <c r="HF257" t="s">
        <v>877</v>
      </c>
      <c r="HG257" t="s">
        <v>877</v>
      </c>
      <c r="HI257">
        <v>0</v>
      </c>
      <c r="HJ257">
        <v>0</v>
      </c>
      <c r="HK257">
        <v>0</v>
      </c>
      <c r="HL257">
        <v>0</v>
      </c>
      <c r="HM257">
        <v>0</v>
      </c>
      <c r="HN257">
        <v>0</v>
      </c>
      <c r="HO257">
        <v>0</v>
      </c>
      <c r="HP257">
        <v>0</v>
      </c>
      <c r="HQ257">
        <v>0</v>
      </c>
      <c r="HR257">
        <v>0</v>
      </c>
      <c r="HS257">
        <v>171.94</v>
      </c>
      <c r="HU257">
        <v>171.94</v>
      </c>
      <c r="HV257">
        <v>0</v>
      </c>
      <c r="HW257">
        <v>0</v>
      </c>
      <c r="HX257" t="s">
        <v>882</v>
      </c>
      <c r="HY257">
        <v>171.94</v>
      </c>
      <c r="IA257">
        <v>171.94</v>
      </c>
      <c r="IB257">
        <v>0</v>
      </c>
      <c r="IC257">
        <v>0</v>
      </c>
      <c r="ID257">
        <v>0</v>
      </c>
      <c r="IE257">
        <v>0</v>
      </c>
      <c r="IF257">
        <v>11.49</v>
      </c>
      <c r="IG257">
        <v>5.7450000000000001</v>
      </c>
      <c r="II257">
        <v>11.49</v>
      </c>
      <c r="IJ257">
        <v>0</v>
      </c>
      <c r="IK257">
        <v>0</v>
      </c>
      <c r="IL257">
        <v>0</v>
      </c>
      <c r="IN257">
        <v>0</v>
      </c>
      <c r="IO257">
        <v>0</v>
      </c>
      <c r="IP257">
        <v>0</v>
      </c>
      <c r="IQ257">
        <v>0</v>
      </c>
      <c r="IS257">
        <v>0</v>
      </c>
      <c r="IT257">
        <v>0</v>
      </c>
      <c r="IU257">
        <v>0</v>
      </c>
      <c r="IV257">
        <v>0</v>
      </c>
      <c r="IW257">
        <v>26.78</v>
      </c>
      <c r="IX257">
        <v>6.6950000000000003</v>
      </c>
      <c r="IZ257">
        <v>26.78</v>
      </c>
      <c r="JA257">
        <v>0</v>
      </c>
      <c r="JB257">
        <v>0</v>
      </c>
      <c r="JD257">
        <v>0</v>
      </c>
      <c r="JE257">
        <v>0</v>
      </c>
      <c r="JF257">
        <v>0</v>
      </c>
      <c r="JH257">
        <v>0</v>
      </c>
      <c r="JI257">
        <v>0</v>
      </c>
      <c r="JJ257">
        <v>184.38</v>
      </c>
      <c r="JL257" t="s">
        <v>883</v>
      </c>
      <c r="JM257">
        <v>0</v>
      </c>
      <c r="JN257">
        <v>0</v>
      </c>
      <c r="JO257">
        <v>0</v>
      </c>
      <c r="JP257">
        <v>0</v>
      </c>
      <c r="JQ257">
        <v>0</v>
      </c>
      <c r="JR257">
        <v>43954.6104003125</v>
      </c>
      <c r="JS257">
        <v>1</v>
      </c>
      <c r="JT257">
        <v>3</v>
      </c>
    </row>
    <row r="258" spans="1:280" x14ac:dyDescent="0.25">
      <c r="A258">
        <v>4667</v>
      </c>
      <c r="B258">
        <v>2183</v>
      </c>
      <c r="D258" t="s">
        <v>360</v>
      </c>
      <c r="E258" t="s">
        <v>367</v>
      </c>
      <c r="F258" t="s">
        <v>992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T258">
        <v>0</v>
      </c>
      <c r="U258">
        <v>0</v>
      </c>
      <c r="V258" t="s">
        <v>875</v>
      </c>
      <c r="W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G258">
        <v>0</v>
      </c>
      <c r="AH258">
        <v>0</v>
      </c>
      <c r="AI258">
        <v>0</v>
      </c>
      <c r="AJ258">
        <v>0</v>
      </c>
      <c r="AL258">
        <v>0</v>
      </c>
      <c r="AM258">
        <v>0</v>
      </c>
      <c r="AN258">
        <v>0</v>
      </c>
      <c r="AO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X258">
        <v>0</v>
      </c>
      <c r="AY258">
        <v>0</v>
      </c>
      <c r="AZ258">
        <v>0</v>
      </c>
      <c r="BB258">
        <v>0</v>
      </c>
      <c r="BC258">
        <v>0</v>
      </c>
      <c r="BD258">
        <v>0</v>
      </c>
      <c r="BF258">
        <v>0</v>
      </c>
      <c r="BG258">
        <v>0</v>
      </c>
      <c r="BH258">
        <v>378.51499999999999</v>
      </c>
      <c r="BI258">
        <v>0</v>
      </c>
      <c r="BL258">
        <v>378.51499999999999</v>
      </c>
      <c r="BN258" t="s">
        <v>876</v>
      </c>
      <c r="BO258">
        <v>0</v>
      </c>
      <c r="BP258">
        <v>0</v>
      </c>
      <c r="BQ258">
        <v>0</v>
      </c>
      <c r="BR258">
        <v>0</v>
      </c>
      <c r="BS258">
        <v>0</v>
      </c>
      <c r="BT258" t="s">
        <v>877</v>
      </c>
      <c r="BU258" t="s">
        <v>877</v>
      </c>
      <c r="BV258" t="s">
        <v>877</v>
      </c>
      <c r="BW258" t="s">
        <v>877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366.18</v>
      </c>
      <c r="CK258">
        <v>366.18</v>
      </c>
      <c r="CL258">
        <v>0</v>
      </c>
      <c r="CM258">
        <v>0</v>
      </c>
      <c r="CN258" t="s">
        <v>878</v>
      </c>
      <c r="CO258">
        <v>366.18</v>
      </c>
      <c r="CQ258">
        <v>366.18</v>
      </c>
      <c r="CR258">
        <v>0</v>
      </c>
      <c r="CS258">
        <v>0</v>
      </c>
      <c r="CT258">
        <v>0</v>
      </c>
      <c r="CU258">
        <v>0</v>
      </c>
      <c r="CV258">
        <v>2</v>
      </c>
      <c r="CW258">
        <v>1</v>
      </c>
      <c r="CY258">
        <v>2</v>
      </c>
      <c r="CZ258">
        <v>0</v>
      </c>
      <c r="DA258">
        <v>0</v>
      </c>
      <c r="DB258">
        <v>0</v>
      </c>
      <c r="DD258">
        <v>0</v>
      </c>
      <c r="DE258">
        <v>0</v>
      </c>
      <c r="DF258">
        <v>0</v>
      </c>
      <c r="DG258">
        <v>0</v>
      </c>
      <c r="DI258">
        <v>0</v>
      </c>
      <c r="DJ258">
        <v>0</v>
      </c>
      <c r="DK258">
        <v>0</v>
      </c>
      <c r="DL258">
        <v>0</v>
      </c>
      <c r="DM258">
        <v>45.34</v>
      </c>
      <c r="DN258">
        <v>11.335000000000001</v>
      </c>
      <c r="DP258">
        <v>45.34</v>
      </c>
      <c r="DQ258">
        <v>0</v>
      </c>
      <c r="DR258">
        <v>0</v>
      </c>
      <c r="DT258">
        <v>0</v>
      </c>
      <c r="DU258">
        <v>0</v>
      </c>
      <c r="DV258">
        <v>0</v>
      </c>
      <c r="DX258">
        <v>0</v>
      </c>
      <c r="DY258">
        <v>0</v>
      </c>
      <c r="DZ258">
        <v>383.07749999999999</v>
      </c>
      <c r="EA258">
        <v>378.51499999999999</v>
      </c>
      <c r="ED258">
        <v>383.07749999999999</v>
      </c>
      <c r="EF258" t="s">
        <v>879</v>
      </c>
      <c r="EG258">
        <v>-4.5929999999999999E-3</v>
      </c>
      <c r="EH258">
        <v>0</v>
      </c>
      <c r="EI258">
        <v>0</v>
      </c>
      <c r="EJ258">
        <v>0</v>
      </c>
      <c r="EK258">
        <v>0</v>
      </c>
      <c r="EL258" t="s">
        <v>877</v>
      </c>
      <c r="EM258" t="s">
        <v>877</v>
      </c>
      <c r="EN258" t="s">
        <v>877</v>
      </c>
      <c r="EO258" t="s">
        <v>877</v>
      </c>
      <c r="EQ258">
        <v>0</v>
      </c>
      <c r="ER258" s="22">
        <v>0</v>
      </c>
      <c r="ES258">
        <v>0</v>
      </c>
      <c r="ET258">
        <v>0</v>
      </c>
      <c r="EU258">
        <v>0</v>
      </c>
      <c r="EV258">
        <v>0</v>
      </c>
      <c r="EW258">
        <v>0</v>
      </c>
      <c r="EX258">
        <v>0</v>
      </c>
      <c r="EY258">
        <v>0</v>
      </c>
      <c r="EZ258">
        <v>0</v>
      </c>
      <c r="FA258">
        <v>368.9</v>
      </c>
      <c r="FC258">
        <v>368.9</v>
      </c>
      <c r="FD258">
        <v>0</v>
      </c>
      <c r="FE258">
        <v>0</v>
      </c>
      <c r="FF258" t="s">
        <v>880</v>
      </c>
      <c r="FG258">
        <v>368.9</v>
      </c>
      <c r="FI258">
        <v>368.9</v>
      </c>
      <c r="FJ258">
        <v>0</v>
      </c>
      <c r="FK258">
        <v>0</v>
      </c>
      <c r="FL258">
        <v>0</v>
      </c>
      <c r="FM258">
        <v>0</v>
      </c>
      <c r="FN258">
        <v>2.02</v>
      </c>
      <c r="FO258">
        <v>1.01</v>
      </c>
      <c r="FQ258">
        <v>2.02</v>
      </c>
      <c r="FR258">
        <v>0</v>
      </c>
      <c r="FS258">
        <v>0</v>
      </c>
      <c r="FT258">
        <v>0</v>
      </c>
      <c r="FV258">
        <v>0</v>
      </c>
      <c r="FW258">
        <v>0</v>
      </c>
      <c r="FX258">
        <v>0</v>
      </c>
      <c r="FY258">
        <v>0</v>
      </c>
      <c r="GA258">
        <v>0</v>
      </c>
      <c r="GB258">
        <v>0</v>
      </c>
      <c r="GC258">
        <v>0</v>
      </c>
      <c r="GD258">
        <v>0</v>
      </c>
      <c r="GE258">
        <v>52.67</v>
      </c>
      <c r="GF258">
        <v>13.1675</v>
      </c>
      <c r="GH258">
        <v>52.67</v>
      </c>
      <c r="GI258">
        <v>0</v>
      </c>
      <c r="GJ258">
        <v>0</v>
      </c>
      <c r="GL258">
        <v>0</v>
      </c>
      <c r="GM258">
        <v>0</v>
      </c>
      <c r="GN258">
        <v>0</v>
      </c>
      <c r="GP258">
        <v>0</v>
      </c>
      <c r="GQ258">
        <v>0</v>
      </c>
      <c r="GR258">
        <v>372.75749999999999</v>
      </c>
      <c r="GS258">
        <v>383.07749999999999</v>
      </c>
      <c r="GV258">
        <v>383.07749999999999</v>
      </c>
      <c r="GX258" t="s">
        <v>881</v>
      </c>
      <c r="GY258">
        <v>0</v>
      </c>
      <c r="GZ258">
        <v>0</v>
      </c>
      <c r="HA258">
        <v>0</v>
      </c>
      <c r="HB258">
        <v>0</v>
      </c>
      <c r="HC258">
        <v>0</v>
      </c>
      <c r="HD258" t="s">
        <v>877</v>
      </c>
      <c r="HE258" t="s">
        <v>877</v>
      </c>
      <c r="HF258" t="s">
        <v>877</v>
      </c>
      <c r="HG258" t="s">
        <v>877</v>
      </c>
      <c r="HI258">
        <v>0</v>
      </c>
      <c r="HJ258">
        <v>0</v>
      </c>
      <c r="HK258">
        <v>0</v>
      </c>
      <c r="HL258">
        <v>0</v>
      </c>
      <c r="HM258">
        <v>0</v>
      </c>
      <c r="HN258">
        <v>0</v>
      </c>
      <c r="HO258">
        <v>0</v>
      </c>
      <c r="HP258">
        <v>0</v>
      </c>
      <c r="HQ258">
        <v>0</v>
      </c>
      <c r="HR258">
        <v>0</v>
      </c>
      <c r="HS258">
        <v>357.53</v>
      </c>
      <c r="HU258">
        <v>357.53</v>
      </c>
      <c r="HV258">
        <v>0</v>
      </c>
      <c r="HW258">
        <v>0</v>
      </c>
      <c r="HX258" t="s">
        <v>882</v>
      </c>
      <c r="HY258">
        <v>357.53</v>
      </c>
      <c r="IA258">
        <v>357.53</v>
      </c>
      <c r="IB258">
        <v>0</v>
      </c>
      <c r="IC258">
        <v>0</v>
      </c>
      <c r="ID258">
        <v>0</v>
      </c>
      <c r="IE258">
        <v>0</v>
      </c>
      <c r="IF258">
        <v>2.61</v>
      </c>
      <c r="IG258">
        <v>1.3049999999999999</v>
      </c>
      <c r="II258">
        <v>2.61</v>
      </c>
      <c r="IJ258">
        <v>0</v>
      </c>
      <c r="IK258">
        <v>0</v>
      </c>
      <c r="IL258">
        <v>0</v>
      </c>
      <c r="IN258">
        <v>0</v>
      </c>
      <c r="IO258">
        <v>0</v>
      </c>
      <c r="IP258">
        <v>0</v>
      </c>
      <c r="IQ258">
        <v>0</v>
      </c>
      <c r="IS258">
        <v>0</v>
      </c>
      <c r="IT258">
        <v>0</v>
      </c>
      <c r="IU258">
        <v>0</v>
      </c>
      <c r="IV258">
        <v>0</v>
      </c>
      <c r="IW258">
        <v>55.69</v>
      </c>
      <c r="IX258">
        <v>13.922499999999999</v>
      </c>
      <c r="IZ258">
        <v>55.69</v>
      </c>
      <c r="JA258">
        <v>0</v>
      </c>
      <c r="JB258">
        <v>0</v>
      </c>
      <c r="JD258">
        <v>0</v>
      </c>
      <c r="JE258">
        <v>0</v>
      </c>
      <c r="JF258">
        <v>0</v>
      </c>
      <c r="JH258">
        <v>0</v>
      </c>
      <c r="JI258">
        <v>0</v>
      </c>
      <c r="JJ258">
        <v>372.75749999999999</v>
      </c>
      <c r="JL258" t="s">
        <v>883</v>
      </c>
      <c r="JM258">
        <v>0</v>
      </c>
      <c r="JN258">
        <v>0</v>
      </c>
      <c r="JO258">
        <v>0</v>
      </c>
      <c r="JP258">
        <v>0</v>
      </c>
      <c r="JQ258">
        <v>0</v>
      </c>
      <c r="JR258">
        <v>43954.6104003125</v>
      </c>
      <c r="JS258">
        <v>1</v>
      </c>
      <c r="JT258">
        <v>3</v>
      </c>
    </row>
    <row r="259" spans="1:280" x14ac:dyDescent="0.25">
      <c r="A259">
        <v>4740</v>
      </c>
      <c r="B259">
        <v>2183</v>
      </c>
      <c r="D259" t="s">
        <v>360</v>
      </c>
      <c r="E259" t="s">
        <v>367</v>
      </c>
      <c r="F259" t="s">
        <v>993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T259">
        <v>0</v>
      </c>
      <c r="U259">
        <v>0</v>
      </c>
      <c r="V259" t="s">
        <v>875</v>
      </c>
      <c r="W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G259">
        <v>0</v>
      </c>
      <c r="AH259">
        <v>0</v>
      </c>
      <c r="AI259">
        <v>0</v>
      </c>
      <c r="AJ259">
        <v>0</v>
      </c>
      <c r="AL259">
        <v>0</v>
      </c>
      <c r="AM259">
        <v>0</v>
      </c>
      <c r="AN259">
        <v>0</v>
      </c>
      <c r="AO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X259">
        <v>0</v>
      </c>
      <c r="AY259">
        <v>0</v>
      </c>
      <c r="AZ259">
        <v>0</v>
      </c>
      <c r="BB259">
        <v>0</v>
      </c>
      <c r="BC259">
        <v>0</v>
      </c>
      <c r="BD259">
        <v>0</v>
      </c>
      <c r="BF259">
        <v>0</v>
      </c>
      <c r="BG259">
        <v>0</v>
      </c>
      <c r="BH259">
        <v>549.71500000000003</v>
      </c>
      <c r="BI259">
        <v>0</v>
      </c>
      <c r="BL259">
        <v>549.71500000000003</v>
      </c>
      <c r="BN259" t="s">
        <v>876</v>
      </c>
      <c r="BO259">
        <v>0</v>
      </c>
      <c r="BP259">
        <v>0</v>
      </c>
      <c r="BQ259">
        <v>0</v>
      </c>
      <c r="BR259">
        <v>0</v>
      </c>
      <c r="BS259">
        <v>0</v>
      </c>
      <c r="BT259" t="s">
        <v>877</v>
      </c>
      <c r="BU259" t="s">
        <v>877</v>
      </c>
      <c r="BV259" t="s">
        <v>877</v>
      </c>
      <c r="BW259" t="s">
        <v>877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521.42999999999995</v>
      </c>
      <c r="CK259">
        <v>521.42999999999995</v>
      </c>
      <c r="CL259">
        <v>0</v>
      </c>
      <c r="CM259">
        <v>0</v>
      </c>
      <c r="CN259" t="s">
        <v>878</v>
      </c>
      <c r="CO259">
        <v>521.42999999999995</v>
      </c>
      <c r="CQ259">
        <v>521.42999999999995</v>
      </c>
      <c r="CR259">
        <v>0</v>
      </c>
      <c r="CS259">
        <v>0</v>
      </c>
      <c r="CT259">
        <v>0</v>
      </c>
      <c r="CU259">
        <v>0</v>
      </c>
      <c r="CV259">
        <v>12.21</v>
      </c>
      <c r="CW259">
        <v>6.1050000000000004</v>
      </c>
      <c r="CY259">
        <v>12.21</v>
      </c>
      <c r="CZ259">
        <v>0</v>
      </c>
      <c r="DA259">
        <v>6.04</v>
      </c>
      <c r="DB259">
        <v>6.04</v>
      </c>
      <c r="DD259">
        <v>6.04</v>
      </c>
      <c r="DE259">
        <v>0</v>
      </c>
      <c r="DF259">
        <v>0</v>
      </c>
      <c r="DG259">
        <v>0</v>
      </c>
      <c r="DI259">
        <v>0</v>
      </c>
      <c r="DJ259">
        <v>0</v>
      </c>
      <c r="DK259">
        <v>0</v>
      </c>
      <c r="DL259">
        <v>0</v>
      </c>
      <c r="DM259">
        <v>64.56</v>
      </c>
      <c r="DN259">
        <v>16.14</v>
      </c>
      <c r="DP259">
        <v>64.56</v>
      </c>
      <c r="DQ259">
        <v>0</v>
      </c>
      <c r="DR259">
        <v>0</v>
      </c>
      <c r="DT259">
        <v>0</v>
      </c>
      <c r="DU259">
        <v>0</v>
      </c>
      <c r="DV259">
        <v>0</v>
      </c>
      <c r="DX259">
        <v>0</v>
      </c>
      <c r="DY259">
        <v>0</v>
      </c>
      <c r="DZ259">
        <v>567.74749999999995</v>
      </c>
      <c r="EA259">
        <v>549.71500000000003</v>
      </c>
      <c r="ED259">
        <v>567.74749999999995</v>
      </c>
      <c r="EF259" t="s">
        <v>879</v>
      </c>
      <c r="EG259">
        <v>-4.5929999999999999E-3</v>
      </c>
      <c r="EH259">
        <v>0</v>
      </c>
      <c r="EI259">
        <v>0</v>
      </c>
      <c r="EJ259">
        <v>0</v>
      </c>
      <c r="EK259">
        <v>0</v>
      </c>
      <c r="EL259" t="s">
        <v>877</v>
      </c>
      <c r="EM259" t="s">
        <v>877</v>
      </c>
      <c r="EN259" t="s">
        <v>877</v>
      </c>
      <c r="EO259" t="s">
        <v>877</v>
      </c>
      <c r="EQ259">
        <v>0</v>
      </c>
      <c r="ER259" s="22">
        <v>0</v>
      </c>
      <c r="ES259">
        <v>0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0</v>
      </c>
      <c r="FA259">
        <v>537.87</v>
      </c>
      <c r="FC259">
        <v>537.87</v>
      </c>
      <c r="FD259">
        <v>0</v>
      </c>
      <c r="FE259">
        <v>0</v>
      </c>
      <c r="FF259" t="s">
        <v>880</v>
      </c>
      <c r="FG259">
        <v>537.87</v>
      </c>
      <c r="FI259">
        <v>537.87</v>
      </c>
      <c r="FJ259">
        <v>0</v>
      </c>
      <c r="FK259">
        <v>0</v>
      </c>
      <c r="FL259">
        <v>0</v>
      </c>
      <c r="FM259">
        <v>0</v>
      </c>
      <c r="FN259">
        <v>7.8</v>
      </c>
      <c r="FO259">
        <v>3.9</v>
      </c>
      <c r="FQ259">
        <v>7.8</v>
      </c>
      <c r="FR259">
        <v>0</v>
      </c>
      <c r="FS259">
        <v>6.78</v>
      </c>
      <c r="FT259">
        <v>6.78</v>
      </c>
      <c r="FV259">
        <v>6.78</v>
      </c>
      <c r="FW259">
        <v>0</v>
      </c>
      <c r="FX259">
        <v>0</v>
      </c>
      <c r="FY259">
        <v>0</v>
      </c>
      <c r="GA259">
        <v>0</v>
      </c>
      <c r="GB259">
        <v>0</v>
      </c>
      <c r="GC259">
        <v>0</v>
      </c>
      <c r="GD259">
        <v>0</v>
      </c>
      <c r="GE259">
        <v>76.790000000000006</v>
      </c>
      <c r="GF259">
        <v>19.197500000000002</v>
      </c>
      <c r="GH259">
        <v>76.790000000000006</v>
      </c>
      <c r="GI259">
        <v>0</v>
      </c>
      <c r="GJ259">
        <v>0</v>
      </c>
      <c r="GL259">
        <v>0</v>
      </c>
      <c r="GM259">
        <v>0</v>
      </c>
      <c r="GN259">
        <v>0</v>
      </c>
      <c r="GP259">
        <v>0</v>
      </c>
      <c r="GQ259">
        <v>0</v>
      </c>
      <c r="GR259">
        <v>503.92250000000001</v>
      </c>
      <c r="GS259">
        <v>567.74749999999995</v>
      </c>
      <c r="GV259">
        <v>567.74749999999995</v>
      </c>
      <c r="GX259" t="s">
        <v>881</v>
      </c>
      <c r="GY259">
        <v>0</v>
      </c>
      <c r="GZ259">
        <v>0</v>
      </c>
      <c r="HA259">
        <v>0</v>
      </c>
      <c r="HB259">
        <v>0</v>
      </c>
      <c r="HC259">
        <v>0</v>
      </c>
      <c r="HD259" t="s">
        <v>877</v>
      </c>
      <c r="HE259" t="s">
        <v>877</v>
      </c>
      <c r="HF259" t="s">
        <v>877</v>
      </c>
      <c r="HG259" t="s">
        <v>877</v>
      </c>
      <c r="HI259">
        <v>0</v>
      </c>
      <c r="HJ259">
        <v>0</v>
      </c>
      <c r="HK259">
        <v>0</v>
      </c>
      <c r="HL259">
        <v>0</v>
      </c>
      <c r="HM259">
        <v>0</v>
      </c>
      <c r="HN259">
        <v>0</v>
      </c>
      <c r="HO259">
        <v>0</v>
      </c>
      <c r="HP259">
        <v>0</v>
      </c>
      <c r="HQ259">
        <v>0</v>
      </c>
      <c r="HR259">
        <v>0</v>
      </c>
      <c r="HS259">
        <v>477.88</v>
      </c>
      <c r="HU259">
        <v>477.88</v>
      </c>
      <c r="HV259">
        <v>0</v>
      </c>
      <c r="HW259">
        <v>0</v>
      </c>
      <c r="HX259" t="s">
        <v>882</v>
      </c>
      <c r="HY259">
        <v>477.88</v>
      </c>
      <c r="IA259">
        <v>477.88</v>
      </c>
      <c r="IB259">
        <v>0</v>
      </c>
      <c r="IC259">
        <v>0</v>
      </c>
      <c r="ID259">
        <v>0</v>
      </c>
      <c r="IE259">
        <v>0</v>
      </c>
      <c r="IF259">
        <v>4.13</v>
      </c>
      <c r="IG259">
        <v>2.0649999999999999</v>
      </c>
      <c r="II259">
        <v>4.13</v>
      </c>
      <c r="IJ259">
        <v>0</v>
      </c>
      <c r="IK259">
        <v>5.37</v>
      </c>
      <c r="IL259">
        <v>5.37</v>
      </c>
      <c r="IN259">
        <v>5.37</v>
      </c>
      <c r="IO259">
        <v>0</v>
      </c>
      <c r="IP259">
        <v>0</v>
      </c>
      <c r="IQ259">
        <v>0</v>
      </c>
      <c r="IS259">
        <v>0</v>
      </c>
      <c r="IT259">
        <v>0</v>
      </c>
      <c r="IU259">
        <v>0</v>
      </c>
      <c r="IV259">
        <v>0</v>
      </c>
      <c r="IW259">
        <v>74.430000000000007</v>
      </c>
      <c r="IX259">
        <v>18.607500000000002</v>
      </c>
      <c r="IZ259">
        <v>74.430000000000007</v>
      </c>
      <c r="JA259">
        <v>0</v>
      </c>
      <c r="JB259">
        <v>0</v>
      </c>
      <c r="JD259">
        <v>0</v>
      </c>
      <c r="JE259">
        <v>0</v>
      </c>
      <c r="JF259">
        <v>0</v>
      </c>
      <c r="JH259">
        <v>0</v>
      </c>
      <c r="JI259">
        <v>0</v>
      </c>
      <c r="JJ259">
        <v>503.92250000000001</v>
      </c>
      <c r="JL259" t="s">
        <v>883</v>
      </c>
      <c r="JM259">
        <v>0</v>
      </c>
      <c r="JN259">
        <v>0</v>
      </c>
      <c r="JO259">
        <v>0</v>
      </c>
      <c r="JP259">
        <v>0</v>
      </c>
      <c r="JQ259">
        <v>0</v>
      </c>
      <c r="JR259">
        <v>43954.6104003125</v>
      </c>
      <c r="JS259">
        <v>1</v>
      </c>
      <c r="JT259">
        <v>3</v>
      </c>
    </row>
    <row r="260" spans="1:280" x14ac:dyDescent="0.25">
      <c r="A260">
        <v>2185</v>
      </c>
      <c r="B260">
        <v>2185</v>
      </c>
      <c r="C260" t="s">
        <v>368</v>
      </c>
      <c r="D260" t="s">
        <v>360</v>
      </c>
      <c r="E260" t="s">
        <v>369</v>
      </c>
      <c r="G260">
        <v>2148</v>
      </c>
      <c r="H260">
        <v>13594855</v>
      </c>
      <c r="I260">
        <v>1000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12.93</v>
      </c>
      <c r="Q260">
        <v>3613252</v>
      </c>
      <c r="R260">
        <v>6156</v>
      </c>
      <c r="S260">
        <v>6156</v>
      </c>
      <c r="T260">
        <v>6156</v>
      </c>
      <c r="U260">
        <v>0</v>
      </c>
      <c r="V260" t="s">
        <v>875</v>
      </c>
      <c r="W260">
        <v>6156</v>
      </c>
      <c r="X260">
        <v>6156</v>
      </c>
      <c r="Y260">
        <v>6156</v>
      </c>
      <c r="Z260">
        <v>0</v>
      </c>
      <c r="AA260">
        <v>860</v>
      </c>
      <c r="AB260">
        <v>677.16</v>
      </c>
      <c r="AC260">
        <v>66.8</v>
      </c>
      <c r="AD260">
        <v>1231</v>
      </c>
      <c r="AE260">
        <v>615.5</v>
      </c>
      <c r="AF260">
        <v>1231</v>
      </c>
      <c r="AG260">
        <v>1231</v>
      </c>
      <c r="AH260">
        <v>0</v>
      </c>
      <c r="AI260">
        <v>14</v>
      </c>
      <c r="AJ260">
        <v>14</v>
      </c>
      <c r="AK260">
        <v>14</v>
      </c>
      <c r="AL260">
        <v>14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30</v>
      </c>
      <c r="AT260">
        <v>7.5</v>
      </c>
      <c r="AU260">
        <v>1092.75</v>
      </c>
      <c r="AV260">
        <v>273.1875</v>
      </c>
      <c r="AW260">
        <v>1092.75</v>
      </c>
      <c r="AX260">
        <v>1092.75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7648.4767000000002</v>
      </c>
      <c r="BI260">
        <v>7810.1475</v>
      </c>
      <c r="BJ260">
        <v>7648.4767000000002</v>
      </c>
      <c r="BK260">
        <v>7810.1475</v>
      </c>
      <c r="BL260">
        <v>7810.1475</v>
      </c>
      <c r="BM260">
        <v>7810.1475</v>
      </c>
      <c r="BN260" t="s">
        <v>876</v>
      </c>
      <c r="BO260">
        <v>-4.0229999999999997E-3</v>
      </c>
      <c r="BP260">
        <v>0</v>
      </c>
      <c r="BQ260">
        <v>586.95000000000005</v>
      </c>
      <c r="BR260">
        <v>38</v>
      </c>
      <c r="BS260">
        <v>0.7</v>
      </c>
      <c r="BT260" t="s">
        <v>877</v>
      </c>
      <c r="BU260" t="s">
        <v>877</v>
      </c>
      <c r="BV260" t="s">
        <v>877</v>
      </c>
      <c r="BW260" t="s">
        <v>877</v>
      </c>
      <c r="BX260">
        <v>2148</v>
      </c>
      <c r="BY260">
        <v>13198888</v>
      </c>
      <c r="BZ260">
        <v>1000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12.93</v>
      </c>
      <c r="CH260">
        <v>3508012</v>
      </c>
      <c r="CI260">
        <v>5994.47</v>
      </c>
      <c r="CJ260">
        <v>5994.47</v>
      </c>
      <c r="CK260">
        <v>5994.47</v>
      </c>
      <c r="CL260">
        <v>0</v>
      </c>
      <c r="CM260">
        <v>0</v>
      </c>
      <c r="CN260" t="s">
        <v>878</v>
      </c>
      <c r="CO260">
        <v>5994.47</v>
      </c>
      <c r="CP260">
        <v>5994.47</v>
      </c>
      <c r="CQ260">
        <v>5994.47</v>
      </c>
      <c r="CR260">
        <v>0</v>
      </c>
      <c r="CS260">
        <v>857</v>
      </c>
      <c r="CT260">
        <v>659.39170000000001</v>
      </c>
      <c r="CU260">
        <v>66.8</v>
      </c>
      <c r="CV260">
        <v>1268.93</v>
      </c>
      <c r="CW260">
        <v>634.46500000000003</v>
      </c>
      <c r="CX260">
        <v>1268.93</v>
      </c>
      <c r="CY260">
        <v>1268.93</v>
      </c>
      <c r="CZ260">
        <v>0</v>
      </c>
      <c r="DA260">
        <v>19.829999999999998</v>
      </c>
      <c r="DB260">
        <v>19.829999999999998</v>
      </c>
      <c r="DC260">
        <v>19.829999999999998</v>
      </c>
      <c r="DD260">
        <v>19.829999999999998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30</v>
      </c>
      <c r="DL260">
        <v>7.5</v>
      </c>
      <c r="DM260">
        <v>1064.08</v>
      </c>
      <c r="DN260">
        <v>266.02</v>
      </c>
      <c r="DO260">
        <v>1064.08</v>
      </c>
      <c r="DP260">
        <v>1064.08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7711.9666999999999</v>
      </c>
      <c r="EA260">
        <v>7648.4767000000002</v>
      </c>
      <c r="EB260">
        <v>7711.9666999999999</v>
      </c>
      <c r="EC260">
        <v>7648.4767000000002</v>
      </c>
      <c r="ED260">
        <v>7711.9666999999999</v>
      </c>
      <c r="EE260">
        <v>7711.9666999999999</v>
      </c>
      <c r="EF260" t="s">
        <v>879</v>
      </c>
      <c r="EG260">
        <v>-9.0109999999999999E-3</v>
      </c>
      <c r="EH260">
        <v>0</v>
      </c>
      <c r="EI260">
        <v>579.92999999999995</v>
      </c>
      <c r="EJ260">
        <v>42</v>
      </c>
      <c r="EK260">
        <v>0.7</v>
      </c>
      <c r="EL260" t="s">
        <v>877</v>
      </c>
      <c r="EM260" t="s">
        <v>877</v>
      </c>
      <c r="EN260" t="s">
        <v>877</v>
      </c>
      <c r="EO260" t="s">
        <v>877</v>
      </c>
      <c r="EP260">
        <v>2148</v>
      </c>
      <c r="EQ260">
        <v>12884394</v>
      </c>
      <c r="ER260" s="22">
        <v>3171</v>
      </c>
      <c r="ES260">
        <v>697850</v>
      </c>
      <c r="ET260">
        <v>1010</v>
      </c>
      <c r="EU260">
        <v>0</v>
      </c>
      <c r="EV260">
        <v>0</v>
      </c>
      <c r="EW260">
        <v>0</v>
      </c>
      <c r="EX260">
        <v>0</v>
      </c>
      <c r="EY260">
        <v>12.93</v>
      </c>
      <c r="EZ260">
        <v>3204336</v>
      </c>
      <c r="FA260">
        <v>6033.22</v>
      </c>
      <c r="FB260">
        <v>6033.22</v>
      </c>
      <c r="FC260">
        <v>6033.22</v>
      </c>
      <c r="FD260">
        <v>0</v>
      </c>
      <c r="FE260">
        <v>0</v>
      </c>
      <c r="FF260" t="s">
        <v>880</v>
      </c>
      <c r="FG260">
        <v>6033.22</v>
      </c>
      <c r="FH260">
        <v>6033.22</v>
      </c>
      <c r="FI260">
        <v>6033.22</v>
      </c>
      <c r="FJ260">
        <v>0</v>
      </c>
      <c r="FK260">
        <v>872</v>
      </c>
      <c r="FL260">
        <v>663.65419999999995</v>
      </c>
      <c r="FM260">
        <v>66.8</v>
      </c>
      <c r="FN260">
        <v>1188.51</v>
      </c>
      <c r="FO260">
        <v>594.255</v>
      </c>
      <c r="FP260">
        <v>1188.51</v>
      </c>
      <c r="FQ260">
        <v>1188.51</v>
      </c>
      <c r="FR260">
        <v>0</v>
      </c>
      <c r="FS260">
        <v>16.989999999999998</v>
      </c>
      <c r="FT260">
        <v>16.989999999999998</v>
      </c>
      <c r="FU260">
        <v>16.989999999999998</v>
      </c>
      <c r="FV260">
        <v>16.989999999999998</v>
      </c>
      <c r="FW260">
        <v>0</v>
      </c>
      <c r="FX260">
        <v>0</v>
      </c>
      <c r="FY260">
        <v>0</v>
      </c>
      <c r="FZ260">
        <v>0</v>
      </c>
      <c r="GA260">
        <v>0</v>
      </c>
      <c r="GB260">
        <v>0</v>
      </c>
      <c r="GC260">
        <v>43</v>
      </c>
      <c r="GD260">
        <v>10.75</v>
      </c>
      <c r="GE260">
        <v>1305.19</v>
      </c>
      <c r="GF260">
        <v>326.29750000000001</v>
      </c>
      <c r="GG260">
        <v>1305.19</v>
      </c>
      <c r="GH260">
        <v>1305.19</v>
      </c>
      <c r="GI260">
        <v>0</v>
      </c>
      <c r="GJ260">
        <v>0</v>
      </c>
      <c r="GK260">
        <v>0</v>
      </c>
      <c r="GL260">
        <v>0</v>
      </c>
      <c r="GM260">
        <v>0</v>
      </c>
      <c r="GN260">
        <v>0</v>
      </c>
      <c r="GO260">
        <v>0</v>
      </c>
      <c r="GP260">
        <v>0</v>
      </c>
      <c r="GQ260">
        <v>0</v>
      </c>
      <c r="GR260">
        <v>7857.2833000000001</v>
      </c>
      <c r="GS260">
        <v>7711.9666999999999</v>
      </c>
      <c r="GT260">
        <v>7857.2833000000001</v>
      </c>
      <c r="GU260">
        <v>7711.9666999999999</v>
      </c>
      <c r="GV260">
        <v>7857.2833000000001</v>
      </c>
      <c r="GW260">
        <v>7857.2833000000001</v>
      </c>
      <c r="GX260" t="s">
        <v>881</v>
      </c>
      <c r="GY260">
        <v>-9.2569999999999996E-3</v>
      </c>
      <c r="GZ260">
        <v>0</v>
      </c>
      <c r="HA260">
        <v>531.12</v>
      </c>
      <c r="HB260">
        <v>29</v>
      </c>
      <c r="HC260">
        <v>0.7</v>
      </c>
      <c r="HD260" t="s">
        <v>877</v>
      </c>
      <c r="HE260" t="s">
        <v>877</v>
      </c>
      <c r="HF260" t="s">
        <v>877</v>
      </c>
      <c r="HG260" t="s">
        <v>877</v>
      </c>
      <c r="HH260">
        <v>2148</v>
      </c>
      <c r="HI260">
        <v>12784484</v>
      </c>
      <c r="HJ260">
        <v>3105</v>
      </c>
      <c r="HK260">
        <v>665012</v>
      </c>
      <c r="HL260">
        <v>819</v>
      </c>
      <c r="HM260">
        <v>0</v>
      </c>
      <c r="HN260">
        <v>0</v>
      </c>
      <c r="HO260">
        <v>0</v>
      </c>
      <c r="HP260">
        <v>0</v>
      </c>
      <c r="HQ260">
        <v>12.37</v>
      </c>
      <c r="HR260">
        <v>2952216</v>
      </c>
      <c r="HS260">
        <v>6083.28</v>
      </c>
      <c r="HT260">
        <v>6083.28</v>
      </c>
      <c r="HU260">
        <v>6083.28</v>
      </c>
      <c r="HV260">
        <v>0</v>
      </c>
      <c r="HW260">
        <v>0</v>
      </c>
      <c r="HX260" t="s">
        <v>882</v>
      </c>
      <c r="HY260">
        <v>6083.28</v>
      </c>
      <c r="HZ260">
        <v>6083.28</v>
      </c>
      <c r="IA260">
        <v>6083.28</v>
      </c>
      <c r="IB260">
        <v>0</v>
      </c>
      <c r="IC260">
        <v>917</v>
      </c>
      <c r="ID260">
        <v>669.16079999999999</v>
      </c>
      <c r="IE260">
        <v>100.3</v>
      </c>
      <c r="IF260">
        <v>1209.58</v>
      </c>
      <c r="IG260">
        <v>604.79</v>
      </c>
      <c r="IH260">
        <v>1209.58</v>
      </c>
      <c r="II260">
        <v>1209.58</v>
      </c>
      <c r="IJ260">
        <v>0</v>
      </c>
      <c r="IK260">
        <v>18.25</v>
      </c>
      <c r="IL260">
        <v>18.25</v>
      </c>
      <c r="IM260">
        <v>18.25</v>
      </c>
      <c r="IN260">
        <v>18.25</v>
      </c>
      <c r="IO260">
        <v>0</v>
      </c>
      <c r="IP260">
        <v>0</v>
      </c>
      <c r="IQ260">
        <v>0</v>
      </c>
      <c r="IR260">
        <v>0</v>
      </c>
      <c r="IS260">
        <v>0</v>
      </c>
      <c r="IT260">
        <v>0</v>
      </c>
      <c r="IU260">
        <v>51</v>
      </c>
      <c r="IV260">
        <v>12.75</v>
      </c>
      <c r="IW260">
        <v>1475.01</v>
      </c>
      <c r="IX260">
        <v>368.7525</v>
      </c>
      <c r="IY260">
        <v>1475.01</v>
      </c>
      <c r="IZ260">
        <v>1475.01</v>
      </c>
      <c r="JA260">
        <v>0</v>
      </c>
      <c r="JB260">
        <v>0</v>
      </c>
      <c r="JC260">
        <v>0</v>
      </c>
      <c r="JD260">
        <v>0</v>
      </c>
      <c r="JE260">
        <v>0</v>
      </c>
      <c r="JF260">
        <v>0</v>
      </c>
      <c r="JG260">
        <v>0</v>
      </c>
      <c r="JH260">
        <v>0</v>
      </c>
      <c r="JI260">
        <v>0</v>
      </c>
      <c r="JJ260">
        <v>7857.2833000000001</v>
      </c>
      <c r="JK260">
        <v>7857.2833000000001</v>
      </c>
      <c r="JL260" t="s">
        <v>883</v>
      </c>
      <c r="JM260">
        <v>-9.9600000000000001E-3</v>
      </c>
      <c r="JN260">
        <v>0</v>
      </c>
      <c r="JO260">
        <v>485.3</v>
      </c>
      <c r="JP260">
        <v>23</v>
      </c>
      <c r="JQ260">
        <v>0.7</v>
      </c>
      <c r="JR260">
        <v>43954.6104003125</v>
      </c>
      <c r="JS260">
        <v>1</v>
      </c>
      <c r="JT260">
        <v>2</v>
      </c>
    </row>
    <row r="261" spans="1:280" x14ac:dyDescent="0.25">
      <c r="A261">
        <v>2186</v>
      </c>
      <c r="B261">
        <v>2186</v>
      </c>
      <c r="C261" t="s">
        <v>370</v>
      </c>
      <c r="D261" t="s">
        <v>360</v>
      </c>
      <c r="E261" t="s">
        <v>371</v>
      </c>
      <c r="G261">
        <v>2148</v>
      </c>
      <c r="H261">
        <v>1937000</v>
      </c>
      <c r="I261">
        <v>0</v>
      </c>
      <c r="J261">
        <v>0</v>
      </c>
      <c r="K261">
        <v>700</v>
      </c>
      <c r="L261">
        <v>0</v>
      </c>
      <c r="M261">
        <v>0</v>
      </c>
      <c r="N261">
        <v>0</v>
      </c>
      <c r="O261">
        <v>0</v>
      </c>
      <c r="P261">
        <v>10.01</v>
      </c>
      <c r="Q261">
        <v>809500</v>
      </c>
      <c r="R261">
        <v>1166</v>
      </c>
      <c r="S261">
        <v>1166</v>
      </c>
      <c r="T261">
        <v>1166</v>
      </c>
      <c r="U261">
        <v>0</v>
      </c>
      <c r="V261" t="s">
        <v>875</v>
      </c>
      <c r="W261">
        <v>1166</v>
      </c>
      <c r="X261">
        <v>1166</v>
      </c>
      <c r="Y261">
        <v>1166</v>
      </c>
      <c r="Z261">
        <v>0</v>
      </c>
      <c r="AA261">
        <v>167</v>
      </c>
      <c r="AB261">
        <v>128.26</v>
      </c>
      <c r="AC261">
        <v>0.4</v>
      </c>
      <c r="AD261">
        <v>28</v>
      </c>
      <c r="AE261">
        <v>14</v>
      </c>
      <c r="AF261">
        <v>28</v>
      </c>
      <c r="AG261">
        <v>28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8</v>
      </c>
      <c r="AT261">
        <v>2</v>
      </c>
      <c r="AU261">
        <v>38</v>
      </c>
      <c r="AV261">
        <v>9.5</v>
      </c>
      <c r="AW261">
        <v>38</v>
      </c>
      <c r="AX261">
        <v>38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136.41999999999999</v>
      </c>
      <c r="BI261">
        <v>1320.16</v>
      </c>
      <c r="BJ261">
        <v>1330.6375</v>
      </c>
      <c r="BK261">
        <v>1320.16</v>
      </c>
      <c r="BL261">
        <v>1320.16</v>
      </c>
      <c r="BM261">
        <v>1330.6375</v>
      </c>
      <c r="BN261" t="s">
        <v>876</v>
      </c>
      <c r="BO261">
        <v>-1.624E-3</v>
      </c>
      <c r="BP261">
        <v>0</v>
      </c>
      <c r="BQ261">
        <v>694.25</v>
      </c>
      <c r="BR261">
        <v>51</v>
      </c>
      <c r="BS261">
        <v>0.7</v>
      </c>
      <c r="BT261" t="s">
        <v>877</v>
      </c>
      <c r="BU261" t="s">
        <v>877</v>
      </c>
      <c r="BV261" t="s">
        <v>877</v>
      </c>
      <c r="BW261" t="s">
        <v>877</v>
      </c>
      <c r="BX261">
        <v>2148</v>
      </c>
      <c r="BY261">
        <v>1850000</v>
      </c>
      <c r="BZ261">
        <v>0</v>
      </c>
      <c r="CA261">
        <v>0</v>
      </c>
      <c r="CB261">
        <v>700</v>
      </c>
      <c r="CC261">
        <v>0</v>
      </c>
      <c r="CD261">
        <v>0</v>
      </c>
      <c r="CE261">
        <v>0</v>
      </c>
      <c r="CF261">
        <v>0</v>
      </c>
      <c r="CG261">
        <v>10.01</v>
      </c>
      <c r="CH261">
        <v>809500</v>
      </c>
      <c r="CI261">
        <v>4.54</v>
      </c>
      <c r="CJ261">
        <v>1176.75</v>
      </c>
      <c r="CK261">
        <v>4.54</v>
      </c>
      <c r="CL261">
        <v>1172.21</v>
      </c>
      <c r="CM261">
        <v>0</v>
      </c>
      <c r="CN261" t="s">
        <v>878</v>
      </c>
      <c r="CO261">
        <v>4.54</v>
      </c>
      <c r="CP261">
        <v>1176.75</v>
      </c>
      <c r="CQ261">
        <v>4.54</v>
      </c>
      <c r="CR261">
        <v>1172.21</v>
      </c>
      <c r="CS261">
        <v>168</v>
      </c>
      <c r="CT261">
        <v>129.4425</v>
      </c>
      <c r="CU261">
        <v>0.4</v>
      </c>
      <c r="CV261">
        <v>0</v>
      </c>
      <c r="CW261">
        <v>0</v>
      </c>
      <c r="CX261">
        <v>25.09</v>
      </c>
      <c r="CY261">
        <v>0</v>
      </c>
      <c r="CZ261">
        <v>25.09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8</v>
      </c>
      <c r="DL261">
        <v>2</v>
      </c>
      <c r="DM261">
        <v>0.15</v>
      </c>
      <c r="DN261">
        <v>3.7499999999999999E-2</v>
      </c>
      <c r="DO261">
        <v>38</v>
      </c>
      <c r="DP261">
        <v>0.15</v>
      </c>
      <c r="DQ261">
        <v>37.85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0</v>
      </c>
      <c r="DY261">
        <v>0</v>
      </c>
      <c r="DZ261">
        <v>1377.1033</v>
      </c>
      <c r="EA261">
        <v>136.41999999999999</v>
      </c>
      <c r="EB261">
        <v>1377.1033</v>
      </c>
      <c r="EC261">
        <v>1330.6375</v>
      </c>
      <c r="ED261">
        <v>1377.1033</v>
      </c>
      <c r="EE261">
        <v>1377.1033</v>
      </c>
      <c r="EF261" t="s">
        <v>879</v>
      </c>
      <c r="EG261">
        <v>-5.4739999999999997E-3</v>
      </c>
      <c r="EH261">
        <v>0</v>
      </c>
      <c r="EI261">
        <v>684.14</v>
      </c>
      <c r="EJ261">
        <v>55</v>
      </c>
      <c r="EK261">
        <v>0.7</v>
      </c>
      <c r="EL261" t="s">
        <v>877</v>
      </c>
      <c r="EM261" t="s">
        <v>877</v>
      </c>
      <c r="EN261" t="s">
        <v>877</v>
      </c>
      <c r="EO261" t="s">
        <v>877</v>
      </c>
      <c r="EP261">
        <v>2148</v>
      </c>
      <c r="EQ261">
        <v>1856623</v>
      </c>
      <c r="ER261" s="22">
        <v>0</v>
      </c>
      <c r="ES261">
        <v>138457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10.01</v>
      </c>
      <c r="EZ261">
        <v>761196</v>
      </c>
      <c r="FA261">
        <v>1215.03</v>
      </c>
      <c r="FB261">
        <v>1215.03</v>
      </c>
      <c r="FC261">
        <v>1215.03</v>
      </c>
      <c r="FD261">
        <v>0</v>
      </c>
      <c r="FE261">
        <v>0</v>
      </c>
      <c r="FF261" t="s">
        <v>880</v>
      </c>
      <c r="FG261">
        <v>1215.03</v>
      </c>
      <c r="FH261">
        <v>1215.03</v>
      </c>
      <c r="FI261">
        <v>1215.03</v>
      </c>
      <c r="FJ261">
        <v>0</v>
      </c>
      <c r="FK261">
        <v>159</v>
      </c>
      <c r="FL261">
        <v>133.6533</v>
      </c>
      <c r="FM261">
        <v>0.4</v>
      </c>
      <c r="FN261">
        <v>29.04</v>
      </c>
      <c r="FO261">
        <v>14.52</v>
      </c>
      <c r="FP261">
        <v>29.04</v>
      </c>
      <c r="FQ261">
        <v>29.04</v>
      </c>
      <c r="FR261">
        <v>0</v>
      </c>
      <c r="FS261">
        <v>0</v>
      </c>
      <c r="FT261">
        <v>0</v>
      </c>
      <c r="FU261">
        <v>0</v>
      </c>
      <c r="FV261">
        <v>0</v>
      </c>
      <c r="FW261">
        <v>0</v>
      </c>
      <c r="FX261">
        <v>0</v>
      </c>
      <c r="FY261">
        <v>0</v>
      </c>
      <c r="FZ261">
        <v>0</v>
      </c>
      <c r="GA261">
        <v>0</v>
      </c>
      <c r="GB261">
        <v>0</v>
      </c>
      <c r="GC261">
        <v>2</v>
      </c>
      <c r="GD261">
        <v>0.5</v>
      </c>
      <c r="GE261">
        <v>52</v>
      </c>
      <c r="GF261">
        <v>13</v>
      </c>
      <c r="GG261">
        <v>52</v>
      </c>
      <c r="GH261">
        <v>52</v>
      </c>
      <c r="GI261">
        <v>0</v>
      </c>
      <c r="GJ261">
        <v>0</v>
      </c>
      <c r="GK261">
        <v>0</v>
      </c>
      <c r="GL261">
        <v>0</v>
      </c>
      <c r="GM261">
        <v>0</v>
      </c>
      <c r="GN261">
        <v>0</v>
      </c>
      <c r="GO261">
        <v>0</v>
      </c>
      <c r="GP261">
        <v>0</v>
      </c>
      <c r="GQ261">
        <v>0</v>
      </c>
      <c r="GR261">
        <v>1377.2963999999999</v>
      </c>
      <c r="GS261">
        <v>1377.1033</v>
      </c>
      <c r="GT261">
        <v>1377.2963999999999</v>
      </c>
      <c r="GU261">
        <v>1377.1033</v>
      </c>
      <c r="GV261">
        <v>1377.2963999999999</v>
      </c>
      <c r="GW261">
        <v>1377.2963999999999</v>
      </c>
      <c r="GX261" t="s">
        <v>881</v>
      </c>
      <c r="GY261">
        <v>-5.6389999999999999E-3</v>
      </c>
      <c r="GZ261">
        <v>0</v>
      </c>
      <c r="HA261">
        <v>626.48</v>
      </c>
      <c r="HB261">
        <v>47</v>
      </c>
      <c r="HC261">
        <v>0.7</v>
      </c>
      <c r="HD261" t="s">
        <v>877</v>
      </c>
      <c r="HE261" t="s">
        <v>877</v>
      </c>
      <c r="HF261" t="s">
        <v>877</v>
      </c>
      <c r="HG261" t="s">
        <v>877</v>
      </c>
      <c r="HH261">
        <v>2148</v>
      </c>
      <c r="HI261">
        <v>1817203</v>
      </c>
      <c r="HJ261">
        <v>0</v>
      </c>
      <c r="HK261">
        <v>131892</v>
      </c>
      <c r="HL261">
        <v>0</v>
      </c>
      <c r="HM261">
        <v>0</v>
      </c>
      <c r="HN261">
        <v>0</v>
      </c>
      <c r="HO261">
        <v>0</v>
      </c>
      <c r="HP261">
        <v>0</v>
      </c>
      <c r="HQ261">
        <v>9.48</v>
      </c>
      <c r="HR261">
        <v>639993</v>
      </c>
      <c r="HS261">
        <v>1216.24</v>
      </c>
      <c r="HT261">
        <v>1216.24</v>
      </c>
      <c r="HU261">
        <v>1216.24</v>
      </c>
      <c r="HV261">
        <v>0</v>
      </c>
      <c r="HW261">
        <v>0</v>
      </c>
      <c r="HX261" t="s">
        <v>882</v>
      </c>
      <c r="HY261">
        <v>1216.24</v>
      </c>
      <c r="HZ261">
        <v>1216.24</v>
      </c>
      <c r="IA261">
        <v>1216.24</v>
      </c>
      <c r="IB261">
        <v>0</v>
      </c>
      <c r="IC261">
        <v>140</v>
      </c>
      <c r="ID261">
        <v>133.78639999999999</v>
      </c>
      <c r="IE261">
        <v>0</v>
      </c>
      <c r="IF261">
        <v>27.54</v>
      </c>
      <c r="IG261">
        <v>13.77</v>
      </c>
      <c r="IH261">
        <v>27.54</v>
      </c>
      <c r="II261">
        <v>27.54</v>
      </c>
      <c r="IJ261">
        <v>0</v>
      </c>
      <c r="IK261">
        <v>0</v>
      </c>
      <c r="IL261">
        <v>0</v>
      </c>
      <c r="IM261">
        <v>0</v>
      </c>
      <c r="IN261">
        <v>0</v>
      </c>
      <c r="IO261">
        <v>0</v>
      </c>
      <c r="IP261">
        <v>0</v>
      </c>
      <c r="IQ261">
        <v>0</v>
      </c>
      <c r="IR261">
        <v>0</v>
      </c>
      <c r="IS261">
        <v>0</v>
      </c>
      <c r="IT261">
        <v>0</v>
      </c>
      <c r="IU261">
        <v>4</v>
      </c>
      <c r="IV261">
        <v>1</v>
      </c>
      <c r="IW261">
        <v>50</v>
      </c>
      <c r="IX261">
        <v>12.5</v>
      </c>
      <c r="IY261">
        <v>50</v>
      </c>
      <c r="IZ261">
        <v>50</v>
      </c>
      <c r="JA261">
        <v>0</v>
      </c>
      <c r="JB261">
        <v>0</v>
      </c>
      <c r="JC261">
        <v>0</v>
      </c>
      <c r="JD261">
        <v>0</v>
      </c>
      <c r="JE261">
        <v>0</v>
      </c>
      <c r="JF261">
        <v>0</v>
      </c>
      <c r="JG261">
        <v>0</v>
      </c>
      <c r="JH261">
        <v>0</v>
      </c>
      <c r="JI261">
        <v>0</v>
      </c>
      <c r="JJ261">
        <v>1377.2963999999999</v>
      </c>
      <c r="JK261">
        <v>1377.2963999999999</v>
      </c>
      <c r="JL261" t="s">
        <v>883</v>
      </c>
      <c r="JM261">
        <v>-4.1349999999999998E-3</v>
      </c>
      <c r="JN261">
        <v>0</v>
      </c>
      <c r="JO261">
        <v>526.21</v>
      </c>
      <c r="JP261">
        <v>35</v>
      </c>
      <c r="JQ261">
        <v>0.7</v>
      </c>
      <c r="JR261">
        <v>43954.6104003125</v>
      </c>
      <c r="JS261">
        <v>1</v>
      </c>
      <c r="JT261">
        <v>2</v>
      </c>
    </row>
    <row r="262" spans="1:280" x14ac:dyDescent="0.25">
      <c r="A262">
        <v>4592</v>
      </c>
      <c r="B262">
        <v>2186</v>
      </c>
      <c r="D262" t="s">
        <v>360</v>
      </c>
      <c r="E262" t="s">
        <v>371</v>
      </c>
      <c r="F262" t="s">
        <v>1048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T262">
        <v>0</v>
      </c>
      <c r="U262">
        <v>0</v>
      </c>
      <c r="V262" t="s">
        <v>875</v>
      </c>
      <c r="W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G262">
        <v>0</v>
      </c>
      <c r="AH262">
        <v>0</v>
      </c>
      <c r="AI262">
        <v>0</v>
      </c>
      <c r="AJ262">
        <v>0</v>
      </c>
      <c r="AL262">
        <v>0</v>
      </c>
      <c r="AM262">
        <v>0</v>
      </c>
      <c r="AN262">
        <v>0</v>
      </c>
      <c r="AO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X262">
        <v>0</v>
      </c>
      <c r="AY262">
        <v>0</v>
      </c>
      <c r="AZ262">
        <v>0</v>
      </c>
      <c r="BB262">
        <v>0</v>
      </c>
      <c r="BC262">
        <v>0</v>
      </c>
      <c r="BD262">
        <v>0</v>
      </c>
      <c r="BF262">
        <v>0</v>
      </c>
      <c r="BG262">
        <v>0</v>
      </c>
      <c r="BH262">
        <v>1194.2175</v>
      </c>
      <c r="BI262">
        <v>0</v>
      </c>
      <c r="BL262">
        <v>1194.2175</v>
      </c>
      <c r="BN262" t="s">
        <v>876</v>
      </c>
      <c r="BO262">
        <v>0</v>
      </c>
      <c r="BP262">
        <v>0</v>
      </c>
      <c r="BQ262">
        <v>0</v>
      </c>
      <c r="BR262">
        <v>0</v>
      </c>
      <c r="BS262">
        <v>0</v>
      </c>
      <c r="BT262" t="s">
        <v>877</v>
      </c>
      <c r="BU262" t="s">
        <v>877</v>
      </c>
      <c r="BV262" t="s">
        <v>877</v>
      </c>
      <c r="BW262" t="s">
        <v>877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1172.21</v>
      </c>
      <c r="CK262">
        <v>1172.21</v>
      </c>
      <c r="CL262">
        <v>0</v>
      </c>
      <c r="CM262">
        <v>0</v>
      </c>
      <c r="CN262" t="s">
        <v>878</v>
      </c>
      <c r="CO262">
        <v>1172.21</v>
      </c>
      <c r="CQ262">
        <v>1172.21</v>
      </c>
      <c r="CR262">
        <v>0</v>
      </c>
      <c r="CS262">
        <v>0</v>
      </c>
      <c r="CT262">
        <v>0</v>
      </c>
      <c r="CU262">
        <v>0</v>
      </c>
      <c r="CV262">
        <v>25.09</v>
      </c>
      <c r="CW262">
        <v>12.545</v>
      </c>
      <c r="CY262">
        <v>25.09</v>
      </c>
      <c r="CZ262">
        <v>0</v>
      </c>
      <c r="DA262">
        <v>0</v>
      </c>
      <c r="DB262">
        <v>0</v>
      </c>
      <c r="DD262">
        <v>0</v>
      </c>
      <c r="DE262">
        <v>0</v>
      </c>
      <c r="DF262">
        <v>0</v>
      </c>
      <c r="DG262">
        <v>0</v>
      </c>
      <c r="DI262">
        <v>0</v>
      </c>
      <c r="DJ262">
        <v>0</v>
      </c>
      <c r="DK262">
        <v>0</v>
      </c>
      <c r="DL262">
        <v>0</v>
      </c>
      <c r="DM262">
        <v>37.85</v>
      </c>
      <c r="DN262">
        <v>9.4625000000000004</v>
      </c>
      <c r="DP262">
        <v>37.85</v>
      </c>
      <c r="DQ262">
        <v>0</v>
      </c>
      <c r="DR262">
        <v>0</v>
      </c>
      <c r="DT262">
        <v>0</v>
      </c>
      <c r="DU262">
        <v>0</v>
      </c>
      <c r="DV262">
        <v>0</v>
      </c>
      <c r="DX262">
        <v>0</v>
      </c>
      <c r="DY262">
        <v>0</v>
      </c>
      <c r="DZ262">
        <v>0</v>
      </c>
      <c r="EA262">
        <v>1194.2175</v>
      </c>
      <c r="ED262">
        <v>1194.2175</v>
      </c>
      <c r="EF262" t="s">
        <v>879</v>
      </c>
      <c r="EG262">
        <v>-5.4739999999999997E-3</v>
      </c>
      <c r="EH262">
        <v>0</v>
      </c>
      <c r="EI262">
        <v>0</v>
      </c>
      <c r="EJ262">
        <v>0</v>
      </c>
      <c r="EK262">
        <v>0</v>
      </c>
      <c r="EL262" t="s">
        <v>877</v>
      </c>
      <c r="EM262" t="s">
        <v>877</v>
      </c>
      <c r="EN262" t="s">
        <v>877</v>
      </c>
      <c r="EO262" t="s">
        <v>877</v>
      </c>
      <c r="FF262" t="s">
        <v>880</v>
      </c>
      <c r="GX262" t="s">
        <v>881</v>
      </c>
      <c r="HD262" t="s">
        <v>877</v>
      </c>
      <c r="HE262" t="s">
        <v>877</v>
      </c>
      <c r="HF262" t="s">
        <v>877</v>
      </c>
      <c r="HG262" t="s">
        <v>877</v>
      </c>
      <c r="HX262" t="s">
        <v>882</v>
      </c>
      <c r="JL262" t="s">
        <v>883</v>
      </c>
      <c r="JR262">
        <v>43954.6104003125</v>
      </c>
      <c r="JS262">
        <v>1</v>
      </c>
      <c r="JT262">
        <v>3</v>
      </c>
    </row>
    <row r="263" spans="1:280" x14ac:dyDescent="0.25">
      <c r="A263">
        <v>2187</v>
      </c>
      <c r="B263">
        <v>2187</v>
      </c>
      <c r="C263" t="s">
        <v>372</v>
      </c>
      <c r="D263" t="s">
        <v>360</v>
      </c>
      <c r="E263" t="s">
        <v>373</v>
      </c>
      <c r="G263">
        <v>2148</v>
      </c>
      <c r="H263">
        <v>16165756</v>
      </c>
      <c r="I263">
        <v>0</v>
      </c>
      <c r="J263">
        <v>0</v>
      </c>
      <c r="K263">
        <v>2000</v>
      </c>
      <c r="L263">
        <v>0</v>
      </c>
      <c r="M263">
        <v>0</v>
      </c>
      <c r="N263">
        <v>0</v>
      </c>
      <c r="O263">
        <v>0</v>
      </c>
      <c r="P263">
        <v>13.1</v>
      </c>
      <c r="Q263">
        <v>6673843</v>
      </c>
      <c r="R263">
        <v>9508.2999999999993</v>
      </c>
      <c r="S263">
        <v>9508.2999999999993</v>
      </c>
      <c r="T263">
        <v>9508.2999999999993</v>
      </c>
      <c r="U263">
        <v>0</v>
      </c>
      <c r="V263" t="s">
        <v>875</v>
      </c>
      <c r="W263">
        <v>9508.2999999999993</v>
      </c>
      <c r="X263">
        <v>9508.2999999999993</v>
      </c>
      <c r="Y263">
        <v>9508.2999999999993</v>
      </c>
      <c r="Z263">
        <v>0</v>
      </c>
      <c r="AA263">
        <v>1195</v>
      </c>
      <c r="AB263">
        <v>1045.913</v>
      </c>
      <c r="AC263">
        <v>29</v>
      </c>
      <c r="AD263">
        <v>1934.6</v>
      </c>
      <c r="AE263">
        <v>967.3</v>
      </c>
      <c r="AF263">
        <v>1934.6</v>
      </c>
      <c r="AG263">
        <v>1934.6</v>
      </c>
      <c r="AH263">
        <v>0</v>
      </c>
      <c r="AI263">
        <v>4</v>
      </c>
      <c r="AJ263">
        <v>4</v>
      </c>
      <c r="AK263">
        <v>4</v>
      </c>
      <c r="AL263">
        <v>4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62</v>
      </c>
      <c r="AT263">
        <v>15.5</v>
      </c>
      <c r="AU263">
        <v>1951.89</v>
      </c>
      <c r="AV263">
        <v>487.97250000000003</v>
      </c>
      <c r="AW263">
        <v>1951.89</v>
      </c>
      <c r="AX263">
        <v>1951.89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12078.5533</v>
      </c>
      <c r="BI263">
        <v>12057.985500000001</v>
      </c>
      <c r="BJ263">
        <v>12258.6358</v>
      </c>
      <c r="BK263">
        <v>12057.985500000001</v>
      </c>
      <c r="BL263">
        <v>12078.5533</v>
      </c>
      <c r="BM263">
        <v>12258.6358</v>
      </c>
      <c r="BN263" t="s">
        <v>876</v>
      </c>
      <c r="BO263">
        <v>-4.2310000000000004E-3</v>
      </c>
      <c r="BP263">
        <v>0</v>
      </c>
      <c r="BQ263">
        <v>701.9</v>
      </c>
      <c r="BR263">
        <v>53</v>
      </c>
      <c r="BS263">
        <v>0.7</v>
      </c>
      <c r="BT263" t="s">
        <v>877</v>
      </c>
      <c r="BU263" t="s">
        <v>877</v>
      </c>
      <c r="BV263" t="s">
        <v>877</v>
      </c>
      <c r="BW263" t="s">
        <v>877</v>
      </c>
      <c r="BX263">
        <v>2148</v>
      </c>
      <c r="BY263">
        <v>15709816</v>
      </c>
      <c r="BZ263">
        <v>0</v>
      </c>
      <c r="CA263">
        <v>0</v>
      </c>
      <c r="CB263">
        <v>2000</v>
      </c>
      <c r="CC263">
        <v>0</v>
      </c>
      <c r="CD263">
        <v>0</v>
      </c>
      <c r="CE263">
        <v>0</v>
      </c>
      <c r="CF263">
        <v>0</v>
      </c>
      <c r="CG263">
        <v>13.1</v>
      </c>
      <c r="CH263">
        <v>6044093</v>
      </c>
      <c r="CI263">
        <v>9500.52</v>
      </c>
      <c r="CJ263">
        <v>9662.2800000000007</v>
      </c>
      <c r="CK263">
        <v>9500.52</v>
      </c>
      <c r="CL263">
        <v>161.76</v>
      </c>
      <c r="CM263">
        <v>0</v>
      </c>
      <c r="CN263" t="s">
        <v>878</v>
      </c>
      <c r="CO263">
        <v>9500.52</v>
      </c>
      <c r="CP263">
        <v>9662.2800000000007</v>
      </c>
      <c r="CQ263">
        <v>9500.52</v>
      </c>
      <c r="CR263">
        <v>161.76</v>
      </c>
      <c r="CS263">
        <v>1183</v>
      </c>
      <c r="CT263">
        <v>1062.8507999999999</v>
      </c>
      <c r="CU263">
        <v>29</v>
      </c>
      <c r="CV263">
        <v>1956.54</v>
      </c>
      <c r="CW263">
        <v>978.27</v>
      </c>
      <c r="CX263">
        <v>1976.44</v>
      </c>
      <c r="CY263">
        <v>1956.54</v>
      </c>
      <c r="CZ263">
        <v>19.899999999999999</v>
      </c>
      <c r="DA263">
        <v>4.91</v>
      </c>
      <c r="DB263">
        <v>4.91</v>
      </c>
      <c r="DC263">
        <v>4.91</v>
      </c>
      <c r="DD263">
        <v>4.91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62</v>
      </c>
      <c r="DL263">
        <v>15.5</v>
      </c>
      <c r="DM263">
        <v>1950.01</v>
      </c>
      <c r="DN263">
        <v>487.5025</v>
      </c>
      <c r="DO263">
        <v>1983.5</v>
      </c>
      <c r="DP263">
        <v>1950.01</v>
      </c>
      <c r="DQ263">
        <v>33.49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12569.1934</v>
      </c>
      <c r="EA263">
        <v>12078.5533</v>
      </c>
      <c r="EB263">
        <v>12752.483399999999</v>
      </c>
      <c r="EC263">
        <v>12258.6358</v>
      </c>
      <c r="ED263">
        <v>12569.1934</v>
      </c>
      <c r="EE263">
        <v>12752.483399999999</v>
      </c>
      <c r="EF263" t="s">
        <v>879</v>
      </c>
      <c r="EG263">
        <v>-8.5009999999999999E-3</v>
      </c>
      <c r="EH263">
        <v>0</v>
      </c>
      <c r="EI263">
        <v>620.22</v>
      </c>
      <c r="EJ263">
        <v>46</v>
      </c>
      <c r="EK263">
        <v>0.7</v>
      </c>
      <c r="EL263" t="s">
        <v>877</v>
      </c>
      <c r="EM263" t="s">
        <v>877</v>
      </c>
      <c r="EN263" t="s">
        <v>877</v>
      </c>
      <c r="EO263" t="s">
        <v>877</v>
      </c>
      <c r="EP263">
        <v>2148</v>
      </c>
      <c r="EQ263">
        <v>15607896</v>
      </c>
      <c r="ER263" s="22">
        <v>0</v>
      </c>
      <c r="ES263">
        <v>1183233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13.1</v>
      </c>
      <c r="EZ263">
        <v>5958247</v>
      </c>
      <c r="FA263">
        <v>9811.5499999999993</v>
      </c>
      <c r="FB263">
        <v>9975.44</v>
      </c>
      <c r="FC263">
        <v>9811.5499999999993</v>
      </c>
      <c r="FD263">
        <v>163.89</v>
      </c>
      <c r="FE263">
        <v>0</v>
      </c>
      <c r="FF263" t="s">
        <v>880</v>
      </c>
      <c r="FG263">
        <v>9811.5499999999993</v>
      </c>
      <c r="FH263">
        <v>9975.44</v>
      </c>
      <c r="FI263">
        <v>9811.5499999999993</v>
      </c>
      <c r="FJ263">
        <v>163.89</v>
      </c>
      <c r="FK263">
        <v>1214</v>
      </c>
      <c r="FL263">
        <v>1097.2983999999999</v>
      </c>
      <c r="FM263">
        <v>29</v>
      </c>
      <c r="FN263">
        <v>2028.17</v>
      </c>
      <c r="FO263">
        <v>1014.085</v>
      </c>
      <c r="FP263">
        <v>2046.97</v>
      </c>
      <c r="FQ263">
        <v>2028.17</v>
      </c>
      <c r="FR263">
        <v>18.8</v>
      </c>
      <c r="FS263">
        <v>4.2699999999999996</v>
      </c>
      <c r="FT263">
        <v>4.2699999999999996</v>
      </c>
      <c r="FU263">
        <v>4.2699999999999996</v>
      </c>
      <c r="FV263">
        <v>4.2699999999999996</v>
      </c>
      <c r="FW263">
        <v>0</v>
      </c>
      <c r="FX263">
        <v>0</v>
      </c>
      <c r="FY263">
        <v>0</v>
      </c>
      <c r="FZ263">
        <v>0</v>
      </c>
      <c r="GA263">
        <v>0</v>
      </c>
      <c r="GB263">
        <v>0</v>
      </c>
      <c r="GC263">
        <v>57</v>
      </c>
      <c r="GD263">
        <v>14.25</v>
      </c>
      <c r="GE263">
        <v>2394.96</v>
      </c>
      <c r="GF263">
        <v>598.74</v>
      </c>
      <c r="GG263">
        <v>2434.96</v>
      </c>
      <c r="GH263">
        <v>2394.96</v>
      </c>
      <c r="GI263">
        <v>40</v>
      </c>
      <c r="GJ263">
        <v>0</v>
      </c>
      <c r="GK263">
        <v>0</v>
      </c>
      <c r="GL263">
        <v>0</v>
      </c>
      <c r="GM263">
        <v>0</v>
      </c>
      <c r="GN263">
        <v>0</v>
      </c>
      <c r="GO263">
        <v>0</v>
      </c>
      <c r="GP263">
        <v>0</v>
      </c>
      <c r="GQ263">
        <v>0</v>
      </c>
      <c r="GR263">
        <v>13130.6036</v>
      </c>
      <c r="GS263">
        <v>12569.1934</v>
      </c>
      <c r="GT263">
        <v>13313.4311</v>
      </c>
      <c r="GU263">
        <v>12752.483399999999</v>
      </c>
      <c r="GV263">
        <v>13130.6036</v>
      </c>
      <c r="GW263">
        <v>13313.4311</v>
      </c>
      <c r="GX263" t="s">
        <v>881</v>
      </c>
      <c r="GY263">
        <v>-7.9469999999999992E-3</v>
      </c>
      <c r="GZ263">
        <v>0</v>
      </c>
      <c r="HA263">
        <v>597.29</v>
      </c>
      <c r="HB263">
        <v>43</v>
      </c>
      <c r="HC263">
        <v>0.7</v>
      </c>
      <c r="HD263" t="s">
        <v>877</v>
      </c>
      <c r="HE263" t="s">
        <v>877</v>
      </c>
      <c r="HF263" t="s">
        <v>877</v>
      </c>
      <c r="HG263" t="s">
        <v>877</v>
      </c>
      <c r="HH263">
        <v>2148</v>
      </c>
      <c r="HI263">
        <v>14774819</v>
      </c>
      <c r="HJ263">
        <v>0</v>
      </c>
      <c r="HK263">
        <v>1132135</v>
      </c>
      <c r="HL263">
        <v>1395</v>
      </c>
      <c r="HM263">
        <v>0</v>
      </c>
      <c r="HN263">
        <v>0</v>
      </c>
      <c r="HO263">
        <v>0</v>
      </c>
      <c r="HP263">
        <v>0</v>
      </c>
      <c r="HQ263">
        <v>12.81</v>
      </c>
      <c r="HR263">
        <v>5414323</v>
      </c>
      <c r="HS263">
        <v>10165.49</v>
      </c>
      <c r="HT263">
        <v>10327.76</v>
      </c>
      <c r="HU263">
        <v>10165.49</v>
      </c>
      <c r="HV263">
        <v>162.27000000000001</v>
      </c>
      <c r="HW263">
        <v>0</v>
      </c>
      <c r="HX263" t="s">
        <v>882</v>
      </c>
      <c r="HY263">
        <v>10165.49</v>
      </c>
      <c r="HZ263">
        <v>10327.76</v>
      </c>
      <c r="IA263">
        <v>10165.49</v>
      </c>
      <c r="IB263">
        <v>162.27000000000001</v>
      </c>
      <c r="IC263">
        <v>1185</v>
      </c>
      <c r="ID263">
        <v>1136.0536</v>
      </c>
      <c r="IE263">
        <v>11.4</v>
      </c>
      <c r="IF263">
        <v>2274.4299999999998</v>
      </c>
      <c r="IG263">
        <v>1137.2149999999999</v>
      </c>
      <c r="IH263">
        <v>2294.4299999999998</v>
      </c>
      <c r="II263">
        <v>2274.4299999999998</v>
      </c>
      <c r="IJ263">
        <v>20</v>
      </c>
      <c r="IK263">
        <v>4.79</v>
      </c>
      <c r="IL263">
        <v>4.79</v>
      </c>
      <c r="IM263">
        <v>4.79</v>
      </c>
      <c r="IN263">
        <v>4.79</v>
      </c>
      <c r="IO263">
        <v>0</v>
      </c>
      <c r="IP263">
        <v>0</v>
      </c>
      <c r="IQ263">
        <v>0</v>
      </c>
      <c r="IR263">
        <v>0</v>
      </c>
      <c r="IS263">
        <v>0</v>
      </c>
      <c r="IT263">
        <v>0</v>
      </c>
      <c r="IU263">
        <v>57</v>
      </c>
      <c r="IV263">
        <v>14.25</v>
      </c>
      <c r="IW263">
        <v>2645.62</v>
      </c>
      <c r="IX263">
        <v>661.40499999999997</v>
      </c>
      <c r="IY263">
        <v>2687.85</v>
      </c>
      <c r="IZ263">
        <v>2645.62</v>
      </c>
      <c r="JA263">
        <v>42.23</v>
      </c>
      <c r="JB263">
        <v>0</v>
      </c>
      <c r="JC263">
        <v>0</v>
      </c>
      <c r="JD263">
        <v>0</v>
      </c>
      <c r="JE263">
        <v>0</v>
      </c>
      <c r="JF263">
        <v>0</v>
      </c>
      <c r="JG263">
        <v>0</v>
      </c>
      <c r="JH263">
        <v>0</v>
      </c>
      <c r="JI263">
        <v>0</v>
      </c>
      <c r="JJ263">
        <v>13130.6036</v>
      </c>
      <c r="JK263">
        <v>13313.4311</v>
      </c>
      <c r="JL263" t="s">
        <v>883</v>
      </c>
      <c r="JM263">
        <v>-9.6509999999999999E-3</v>
      </c>
      <c r="JN263">
        <v>0</v>
      </c>
      <c r="JO263">
        <v>524.25</v>
      </c>
      <c r="JP263">
        <v>34</v>
      </c>
      <c r="JQ263">
        <v>0.7</v>
      </c>
      <c r="JR263">
        <v>43954.6104003125</v>
      </c>
      <c r="JS263">
        <v>1</v>
      </c>
      <c r="JT263">
        <v>2</v>
      </c>
    </row>
    <row r="264" spans="1:280" x14ac:dyDescent="0.25">
      <c r="A264">
        <v>3580</v>
      </c>
      <c r="B264">
        <v>2187</v>
      </c>
      <c r="D264" t="s">
        <v>360</v>
      </c>
      <c r="E264" t="s">
        <v>373</v>
      </c>
      <c r="F264" t="s">
        <v>994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T264">
        <v>0</v>
      </c>
      <c r="U264">
        <v>0</v>
      </c>
      <c r="V264" t="s">
        <v>875</v>
      </c>
      <c r="W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G264">
        <v>0</v>
      </c>
      <c r="AH264">
        <v>0</v>
      </c>
      <c r="AI264">
        <v>0</v>
      </c>
      <c r="AJ264">
        <v>0</v>
      </c>
      <c r="AL264">
        <v>0</v>
      </c>
      <c r="AM264">
        <v>0</v>
      </c>
      <c r="AN264">
        <v>0</v>
      </c>
      <c r="AO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X264">
        <v>0</v>
      </c>
      <c r="AY264">
        <v>0</v>
      </c>
      <c r="AZ264">
        <v>0</v>
      </c>
      <c r="BB264">
        <v>0</v>
      </c>
      <c r="BC264">
        <v>0</v>
      </c>
      <c r="BD264">
        <v>0</v>
      </c>
      <c r="BF264">
        <v>0</v>
      </c>
      <c r="BG264">
        <v>0</v>
      </c>
      <c r="BH264">
        <v>180.08250000000001</v>
      </c>
      <c r="BI264">
        <v>0</v>
      </c>
      <c r="BL264">
        <v>180.08250000000001</v>
      </c>
      <c r="BN264" t="s">
        <v>876</v>
      </c>
      <c r="BO264">
        <v>0</v>
      </c>
      <c r="BP264">
        <v>0</v>
      </c>
      <c r="BQ264">
        <v>0</v>
      </c>
      <c r="BR264">
        <v>0</v>
      </c>
      <c r="BS264">
        <v>0</v>
      </c>
      <c r="BT264" t="s">
        <v>877</v>
      </c>
      <c r="BU264" t="s">
        <v>877</v>
      </c>
      <c r="BV264" t="s">
        <v>877</v>
      </c>
      <c r="BW264" t="s">
        <v>877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161.76</v>
      </c>
      <c r="CK264">
        <v>161.76</v>
      </c>
      <c r="CL264">
        <v>0</v>
      </c>
      <c r="CM264">
        <v>0</v>
      </c>
      <c r="CN264" t="s">
        <v>878</v>
      </c>
      <c r="CO264">
        <v>161.76</v>
      </c>
      <c r="CQ264">
        <v>161.76</v>
      </c>
      <c r="CR264">
        <v>0</v>
      </c>
      <c r="CS264">
        <v>0</v>
      </c>
      <c r="CT264">
        <v>0</v>
      </c>
      <c r="CU264">
        <v>0</v>
      </c>
      <c r="CV264">
        <v>19.899999999999999</v>
      </c>
      <c r="CW264">
        <v>9.9499999999999993</v>
      </c>
      <c r="CY264">
        <v>19.899999999999999</v>
      </c>
      <c r="CZ264">
        <v>0</v>
      </c>
      <c r="DA264">
        <v>0</v>
      </c>
      <c r="DB264">
        <v>0</v>
      </c>
      <c r="DD264">
        <v>0</v>
      </c>
      <c r="DE264">
        <v>0</v>
      </c>
      <c r="DF264">
        <v>0</v>
      </c>
      <c r="DG264">
        <v>0</v>
      </c>
      <c r="DI264">
        <v>0</v>
      </c>
      <c r="DJ264">
        <v>0</v>
      </c>
      <c r="DK264">
        <v>0</v>
      </c>
      <c r="DL264">
        <v>0</v>
      </c>
      <c r="DM264">
        <v>33.49</v>
      </c>
      <c r="DN264">
        <v>8.3725000000000005</v>
      </c>
      <c r="DP264">
        <v>33.49</v>
      </c>
      <c r="DQ264">
        <v>0</v>
      </c>
      <c r="DR264">
        <v>0</v>
      </c>
      <c r="DT264">
        <v>0</v>
      </c>
      <c r="DU264">
        <v>0</v>
      </c>
      <c r="DV264">
        <v>0</v>
      </c>
      <c r="DX264">
        <v>0</v>
      </c>
      <c r="DY264">
        <v>0</v>
      </c>
      <c r="DZ264">
        <v>183.29</v>
      </c>
      <c r="EA264">
        <v>180.08250000000001</v>
      </c>
      <c r="ED264">
        <v>183.29</v>
      </c>
      <c r="EF264" t="s">
        <v>879</v>
      </c>
      <c r="EG264">
        <v>-8.5009999999999999E-3</v>
      </c>
      <c r="EH264">
        <v>0</v>
      </c>
      <c r="EI264">
        <v>0</v>
      </c>
      <c r="EJ264">
        <v>0</v>
      </c>
      <c r="EK264">
        <v>0</v>
      </c>
      <c r="EL264" t="s">
        <v>877</v>
      </c>
      <c r="EM264" t="s">
        <v>877</v>
      </c>
      <c r="EN264" t="s">
        <v>877</v>
      </c>
      <c r="EO264" t="s">
        <v>877</v>
      </c>
      <c r="EQ264">
        <v>0</v>
      </c>
      <c r="ER264" s="22">
        <v>0</v>
      </c>
      <c r="ES264">
        <v>0</v>
      </c>
      <c r="ET264">
        <v>0</v>
      </c>
      <c r="EU264">
        <v>0</v>
      </c>
      <c r="EV264">
        <v>0</v>
      </c>
      <c r="EW264">
        <v>0</v>
      </c>
      <c r="EX264">
        <v>0</v>
      </c>
      <c r="EY264">
        <v>0</v>
      </c>
      <c r="EZ264">
        <v>0</v>
      </c>
      <c r="FA264">
        <v>163.89</v>
      </c>
      <c r="FC264">
        <v>163.89</v>
      </c>
      <c r="FD264">
        <v>0</v>
      </c>
      <c r="FE264">
        <v>0</v>
      </c>
      <c r="FF264" t="s">
        <v>880</v>
      </c>
      <c r="FG264">
        <v>163.89</v>
      </c>
      <c r="FI264">
        <v>163.89</v>
      </c>
      <c r="FJ264">
        <v>0</v>
      </c>
      <c r="FK264">
        <v>0</v>
      </c>
      <c r="FL264">
        <v>0</v>
      </c>
      <c r="FM264">
        <v>0</v>
      </c>
      <c r="FN264">
        <v>18.8</v>
      </c>
      <c r="FO264">
        <v>9.4</v>
      </c>
      <c r="FQ264">
        <v>18.8</v>
      </c>
      <c r="FR264">
        <v>0</v>
      </c>
      <c r="FS264">
        <v>0</v>
      </c>
      <c r="FT264">
        <v>0</v>
      </c>
      <c r="FV264">
        <v>0</v>
      </c>
      <c r="FW264">
        <v>0</v>
      </c>
      <c r="FX264">
        <v>0</v>
      </c>
      <c r="FY264">
        <v>0</v>
      </c>
      <c r="GA264">
        <v>0</v>
      </c>
      <c r="GB264">
        <v>0</v>
      </c>
      <c r="GC264">
        <v>0</v>
      </c>
      <c r="GD264">
        <v>0</v>
      </c>
      <c r="GE264">
        <v>40</v>
      </c>
      <c r="GF264">
        <v>10</v>
      </c>
      <c r="GH264">
        <v>40</v>
      </c>
      <c r="GI264">
        <v>0</v>
      </c>
      <c r="GJ264">
        <v>0</v>
      </c>
      <c r="GL264">
        <v>0</v>
      </c>
      <c r="GM264">
        <v>0</v>
      </c>
      <c r="GN264">
        <v>0</v>
      </c>
      <c r="GP264">
        <v>0</v>
      </c>
      <c r="GQ264">
        <v>0</v>
      </c>
      <c r="GR264">
        <v>182.82749999999999</v>
      </c>
      <c r="GS264">
        <v>183.29</v>
      </c>
      <c r="GV264">
        <v>183.29</v>
      </c>
      <c r="GX264" t="s">
        <v>881</v>
      </c>
      <c r="GY264">
        <v>0</v>
      </c>
      <c r="GZ264">
        <v>0</v>
      </c>
      <c r="HA264">
        <v>0</v>
      </c>
      <c r="HB264">
        <v>0</v>
      </c>
      <c r="HC264">
        <v>0</v>
      </c>
      <c r="HD264" t="s">
        <v>877</v>
      </c>
      <c r="HE264" t="s">
        <v>877</v>
      </c>
      <c r="HF264" t="s">
        <v>877</v>
      </c>
      <c r="HG264" t="s">
        <v>877</v>
      </c>
      <c r="HI264">
        <v>0</v>
      </c>
      <c r="HJ264">
        <v>0</v>
      </c>
      <c r="HK264">
        <v>0</v>
      </c>
      <c r="HL264">
        <v>0</v>
      </c>
      <c r="HM264">
        <v>0</v>
      </c>
      <c r="HN264">
        <v>0</v>
      </c>
      <c r="HO264">
        <v>0</v>
      </c>
      <c r="HP264">
        <v>0</v>
      </c>
      <c r="HQ264">
        <v>0</v>
      </c>
      <c r="HR264">
        <v>0</v>
      </c>
      <c r="HS264">
        <v>162.27000000000001</v>
      </c>
      <c r="HU264">
        <v>162.27000000000001</v>
      </c>
      <c r="HV264">
        <v>0</v>
      </c>
      <c r="HW264">
        <v>0</v>
      </c>
      <c r="HX264" t="s">
        <v>882</v>
      </c>
      <c r="HY264">
        <v>162.27000000000001</v>
      </c>
      <c r="IA264">
        <v>162.27000000000001</v>
      </c>
      <c r="IB264">
        <v>0</v>
      </c>
      <c r="IC264">
        <v>0</v>
      </c>
      <c r="ID264">
        <v>0</v>
      </c>
      <c r="IE264">
        <v>0</v>
      </c>
      <c r="IF264">
        <v>20</v>
      </c>
      <c r="IG264">
        <v>10</v>
      </c>
      <c r="II264">
        <v>20</v>
      </c>
      <c r="IJ264">
        <v>0</v>
      </c>
      <c r="IK264">
        <v>0</v>
      </c>
      <c r="IL264">
        <v>0</v>
      </c>
      <c r="IN264">
        <v>0</v>
      </c>
      <c r="IO264">
        <v>0</v>
      </c>
      <c r="IP264">
        <v>0</v>
      </c>
      <c r="IQ264">
        <v>0</v>
      </c>
      <c r="IS264">
        <v>0</v>
      </c>
      <c r="IT264">
        <v>0</v>
      </c>
      <c r="IU264">
        <v>0</v>
      </c>
      <c r="IV264">
        <v>0</v>
      </c>
      <c r="IW264">
        <v>42.23</v>
      </c>
      <c r="IX264">
        <v>10.557499999999999</v>
      </c>
      <c r="IZ264">
        <v>42.23</v>
      </c>
      <c r="JA264">
        <v>0</v>
      </c>
      <c r="JB264">
        <v>0</v>
      </c>
      <c r="JD264">
        <v>0</v>
      </c>
      <c r="JE264">
        <v>0</v>
      </c>
      <c r="JF264">
        <v>0</v>
      </c>
      <c r="JH264">
        <v>0</v>
      </c>
      <c r="JI264">
        <v>0</v>
      </c>
      <c r="JJ264">
        <v>182.82749999999999</v>
      </c>
      <c r="JL264" t="s">
        <v>883</v>
      </c>
      <c r="JM264">
        <v>0</v>
      </c>
      <c r="JN264">
        <v>0</v>
      </c>
      <c r="JO264">
        <v>0</v>
      </c>
      <c r="JP264">
        <v>0</v>
      </c>
      <c r="JQ264">
        <v>0</v>
      </c>
      <c r="JR264">
        <v>43954.6104003125</v>
      </c>
      <c r="JS264">
        <v>1</v>
      </c>
      <c r="JT264">
        <v>3</v>
      </c>
    </row>
    <row r="265" spans="1:280" x14ac:dyDescent="0.25">
      <c r="A265">
        <v>2188</v>
      </c>
      <c r="B265">
        <v>2188</v>
      </c>
      <c r="C265" t="s">
        <v>374</v>
      </c>
      <c r="D265" t="s">
        <v>360</v>
      </c>
      <c r="E265" t="s">
        <v>375</v>
      </c>
      <c r="G265">
        <v>2148</v>
      </c>
      <c r="H265">
        <v>2843939</v>
      </c>
      <c r="I265">
        <v>45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13.5</v>
      </c>
      <c r="Q265">
        <v>162000</v>
      </c>
      <c r="R265">
        <v>580</v>
      </c>
      <c r="S265">
        <v>580</v>
      </c>
      <c r="T265">
        <v>580</v>
      </c>
      <c r="U265">
        <v>0</v>
      </c>
      <c r="V265" t="s">
        <v>875</v>
      </c>
      <c r="W265">
        <v>580</v>
      </c>
      <c r="X265">
        <v>580</v>
      </c>
      <c r="Y265">
        <v>580</v>
      </c>
      <c r="Z265">
        <v>0</v>
      </c>
      <c r="AA265">
        <v>64</v>
      </c>
      <c r="AB265">
        <v>63.8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21</v>
      </c>
      <c r="AV265">
        <v>5.25</v>
      </c>
      <c r="AW265">
        <v>21</v>
      </c>
      <c r="AX265">
        <v>21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86.62</v>
      </c>
      <c r="BE265">
        <v>86.62</v>
      </c>
      <c r="BF265">
        <v>86.62</v>
      </c>
      <c r="BG265">
        <v>0</v>
      </c>
      <c r="BH265">
        <v>729.4</v>
      </c>
      <c r="BI265">
        <v>735.67</v>
      </c>
      <c r="BJ265">
        <v>729.4</v>
      </c>
      <c r="BK265">
        <v>735.67</v>
      </c>
      <c r="BL265">
        <v>735.67</v>
      </c>
      <c r="BM265">
        <v>735.67</v>
      </c>
      <c r="BN265" t="s">
        <v>876</v>
      </c>
      <c r="BO265">
        <v>-3.7669999999999999E-3</v>
      </c>
      <c r="BP265">
        <v>0</v>
      </c>
      <c r="BQ265">
        <v>279.31</v>
      </c>
      <c r="BR265">
        <v>5</v>
      </c>
      <c r="BS265">
        <v>0.7</v>
      </c>
      <c r="BT265" t="s">
        <v>877</v>
      </c>
      <c r="BU265" t="s">
        <v>877</v>
      </c>
      <c r="BV265" t="s">
        <v>877</v>
      </c>
      <c r="BW265" t="s">
        <v>877</v>
      </c>
      <c r="BX265">
        <v>2148</v>
      </c>
      <c r="BY265">
        <v>2741675</v>
      </c>
      <c r="BZ265">
        <v>45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13.5</v>
      </c>
      <c r="CH265">
        <v>207230</v>
      </c>
      <c r="CI265">
        <v>589.17999999999995</v>
      </c>
      <c r="CJ265">
        <v>589.17999999999995</v>
      </c>
      <c r="CK265">
        <v>589.17999999999995</v>
      </c>
      <c r="CL265">
        <v>0</v>
      </c>
      <c r="CM265">
        <v>0</v>
      </c>
      <c r="CN265" t="s">
        <v>878</v>
      </c>
      <c r="CO265">
        <v>589.17999999999995</v>
      </c>
      <c r="CP265">
        <v>589.17999999999995</v>
      </c>
      <c r="CQ265">
        <v>589.17999999999995</v>
      </c>
      <c r="CR265">
        <v>0</v>
      </c>
      <c r="CS265">
        <v>47</v>
      </c>
      <c r="CT265">
        <v>47</v>
      </c>
      <c r="CU265">
        <v>0</v>
      </c>
      <c r="CV265">
        <v>2.7</v>
      </c>
      <c r="CW265">
        <v>1.35</v>
      </c>
      <c r="CX265">
        <v>2.7</v>
      </c>
      <c r="CY265">
        <v>2.7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21</v>
      </c>
      <c r="DN265">
        <v>5.25</v>
      </c>
      <c r="DO265">
        <v>21</v>
      </c>
      <c r="DP265">
        <v>21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86.62</v>
      </c>
      <c r="DW265">
        <v>86.62</v>
      </c>
      <c r="DX265">
        <v>86.62</v>
      </c>
      <c r="DY265">
        <v>0</v>
      </c>
      <c r="DZ265">
        <v>714.99</v>
      </c>
      <c r="EA265">
        <v>729.4</v>
      </c>
      <c r="EB265">
        <v>714.99</v>
      </c>
      <c r="EC265">
        <v>729.4</v>
      </c>
      <c r="ED265">
        <v>729.4</v>
      </c>
      <c r="EE265">
        <v>729.4</v>
      </c>
      <c r="EF265" t="s">
        <v>879</v>
      </c>
      <c r="EG265">
        <v>0</v>
      </c>
      <c r="EH265">
        <v>0</v>
      </c>
      <c r="EI265">
        <v>351.73</v>
      </c>
      <c r="EJ265">
        <v>8</v>
      </c>
      <c r="EK265">
        <v>0.7</v>
      </c>
      <c r="EL265" t="s">
        <v>877</v>
      </c>
      <c r="EM265" t="s">
        <v>877</v>
      </c>
      <c r="EN265" t="s">
        <v>877</v>
      </c>
      <c r="EO265" t="s">
        <v>877</v>
      </c>
      <c r="EP265">
        <v>2148</v>
      </c>
      <c r="EQ265">
        <v>2691975</v>
      </c>
      <c r="ER265" s="22">
        <v>0</v>
      </c>
      <c r="ES265">
        <v>61967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13.5</v>
      </c>
      <c r="EZ265">
        <v>176894</v>
      </c>
      <c r="FA265">
        <v>571.62</v>
      </c>
      <c r="FB265">
        <v>571.62</v>
      </c>
      <c r="FC265">
        <v>571.62</v>
      </c>
      <c r="FD265">
        <v>0</v>
      </c>
      <c r="FE265">
        <v>0</v>
      </c>
      <c r="FF265" t="s">
        <v>880</v>
      </c>
      <c r="FG265">
        <v>571.62</v>
      </c>
      <c r="FH265">
        <v>571.62</v>
      </c>
      <c r="FI265">
        <v>571.62</v>
      </c>
      <c r="FJ265">
        <v>0</v>
      </c>
      <c r="FK265">
        <v>50</v>
      </c>
      <c r="FL265">
        <v>50</v>
      </c>
      <c r="FM265">
        <v>0</v>
      </c>
      <c r="FN265">
        <v>0</v>
      </c>
      <c r="FO265">
        <v>0</v>
      </c>
      <c r="FP265">
        <v>0</v>
      </c>
      <c r="FQ265">
        <v>0</v>
      </c>
      <c r="FR265">
        <v>0</v>
      </c>
      <c r="FS265">
        <v>0</v>
      </c>
      <c r="FT265">
        <v>0</v>
      </c>
      <c r="FU265">
        <v>0</v>
      </c>
      <c r="FV265">
        <v>0</v>
      </c>
      <c r="FW265">
        <v>0</v>
      </c>
      <c r="FX265">
        <v>0</v>
      </c>
      <c r="FY265">
        <v>0</v>
      </c>
      <c r="FZ265">
        <v>0</v>
      </c>
      <c r="GA265">
        <v>0</v>
      </c>
      <c r="GB265">
        <v>0</v>
      </c>
      <c r="GC265">
        <v>0</v>
      </c>
      <c r="GD265">
        <v>0</v>
      </c>
      <c r="GE265">
        <v>27</v>
      </c>
      <c r="GF265">
        <v>6.75</v>
      </c>
      <c r="GG265">
        <v>27</v>
      </c>
      <c r="GH265">
        <v>27</v>
      </c>
      <c r="GI265">
        <v>0</v>
      </c>
      <c r="GJ265">
        <v>0</v>
      </c>
      <c r="GK265">
        <v>0</v>
      </c>
      <c r="GL265">
        <v>0</v>
      </c>
      <c r="GM265">
        <v>0</v>
      </c>
      <c r="GN265">
        <v>86.62</v>
      </c>
      <c r="GO265">
        <v>86.62</v>
      </c>
      <c r="GP265">
        <v>86.62</v>
      </c>
      <c r="GQ265">
        <v>0</v>
      </c>
      <c r="GR265">
        <v>713.82</v>
      </c>
      <c r="GS265">
        <v>714.99</v>
      </c>
      <c r="GT265">
        <v>713.82</v>
      </c>
      <c r="GU265">
        <v>714.99</v>
      </c>
      <c r="GV265">
        <v>714.99</v>
      </c>
      <c r="GW265">
        <v>714.99</v>
      </c>
      <c r="GX265" t="s">
        <v>881</v>
      </c>
      <c r="GY265">
        <v>0</v>
      </c>
      <c r="GZ265">
        <v>0</v>
      </c>
      <c r="HA265">
        <v>309.45999999999998</v>
      </c>
      <c r="HB265">
        <v>6</v>
      </c>
      <c r="HC265">
        <v>0.7</v>
      </c>
      <c r="HD265" t="s">
        <v>877</v>
      </c>
      <c r="HE265" t="s">
        <v>877</v>
      </c>
      <c r="HF265" t="s">
        <v>877</v>
      </c>
      <c r="HG265" t="s">
        <v>877</v>
      </c>
      <c r="HH265">
        <v>2148</v>
      </c>
      <c r="HI265">
        <v>2557662</v>
      </c>
      <c r="HJ265">
        <v>0</v>
      </c>
      <c r="HK265">
        <v>68439</v>
      </c>
      <c r="HL265">
        <v>325</v>
      </c>
      <c r="HM265">
        <v>0</v>
      </c>
      <c r="HN265">
        <v>0</v>
      </c>
      <c r="HO265">
        <v>0</v>
      </c>
      <c r="HP265">
        <v>0</v>
      </c>
      <c r="HQ265">
        <v>15.98</v>
      </c>
      <c r="HR265">
        <v>198727</v>
      </c>
      <c r="HS265">
        <v>569.83000000000004</v>
      </c>
      <c r="HT265">
        <v>569.83000000000004</v>
      </c>
      <c r="HU265">
        <v>569.83000000000004</v>
      </c>
      <c r="HV265">
        <v>0</v>
      </c>
      <c r="HW265">
        <v>0</v>
      </c>
      <c r="HX265" t="s">
        <v>882</v>
      </c>
      <c r="HY265">
        <v>569.83000000000004</v>
      </c>
      <c r="HZ265">
        <v>569.83000000000004</v>
      </c>
      <c r="IA265">
        <v>569.83000000000004</v>
      </c>
      <c r="IB265">
        <v>0</v>
      </c>
      <c r="IC265">
        <v>49</v>
      </c>
      <c r="ID265">
        <v>49</v>
      </c>
      <c r="IE265">
        <v>0</v>
      </c>
      <c r="IF265">
        <v>0.98</v>
      </c>
      <c r="IG265">
        <v>0.49</v>
      </c>
      <c r="IH265">
        <v>0.98</v>
      </c>
      <c r="II265">
        <v>0.98</v>
      </c>
      <c r="IJ265">
        <v>0</v>
      </c>
      <c r="IK265">
        <v>0</v>
      </c>
      <c r="IL265">
        <v>0</v>
      </c>
      <c r="IM265">
        <v>0</v>
      </c>
      <c r="IN265">
        <v>0</v>
      </c>
      <c r="IO265">
        <v>0</v>
      </c>
      <c r="IP265">
        <v>0</v>
      </c>
      <c r="IQ265">
        <v>0</v>
      </c>
      <c r="IR265">
        <v>0</v>
      </c>
      <c r="IS265">
        <v>0</v>
      </c>
      <c r="IT265">
        <v>0</v>
      </c>
      <c r="IU265">
        <v>0</v>
      </c>
      <c r="IV265">
        <v>0</v>
      </c>
      <c r="IW265">
        <v>32</v>
      </c>
      <c r="IX265">
        <v>8</v>
      </c>
      <c r="IY265">
        <v>32</v>
      </c>
      <c r="IZ265">
        <v>32</v>
      </c>
      <c r="JA265">
        <v>0</v>
      </c>
      <c r="JB265">
        <v>0</v>
      </c>
      <c r="JC265">
        <v>0</v>
      </c>
      <c r="JD265">
        <v>0</v>
      </c>
      <c r="JE265">
        <v>0</v>
      </c>
      <c r="JF265">
        <v>86.5</v>
      </c>
      <c r="JG265">
        <v>86.5</v>
      </c>
      <c r="JH265">
        <v>86.5</v>
      </c>
      <c r="JI265">
        <v>0</v>
      </c>
      <c r="JJ265">
        <v>713.82</v>
      </c>
      <c r="JK265">
        <v>713.82</v>
      </c>
      <c r="JL265" t="s">
        <v>883</v>
      </c>
      <c r="JM265">
        <v>0</v>
      </c>
      <c r="JN265">
        <v>0</v>
      </c>
      <c r="JO265">
        <v>348.75</v>
      </c>
      <c r="JP265">
        <v>7</v>
      </c>
      <c r="JQ265">
        <v>0.7</v>
      </c>
      <c r="JR265">
        <v>43954.6104003125</v>
      </c>
      <c r="JS265">
        <v>1</v>
      </c>
      <c r="JT265">
        <v>2</v>
      </c>
    </row>
    <row r="266" spans="1:280" x14ac:dyDescent="0.25">
      <c r="A266">
        <v>2190</v>
      </c>
      <c r="B266">
        <v>2190</v>
      </c>
      <c r="C266" t="s">
        <v>376</v>
      </c>
      <c r="D266" t="s">
        <v>377</v>
      </c>
      <c r="E266" t="s">
        <v>378</v>
      </c>
      <c r="G266">
        <v>2117</v>
      </c>
      <c r="H266">
        <v>8000000</v>
      </c>
      <c r="I266">
        <v>350</v>
      </c>
      <c r="J266">
        <v>0</v>
      </c>
      <c r="K266">
        <v>38000</v>
      </c>
      <c r="L266">
        <v>0</v>
      </c>
      <c r="M266">
        <v>0</v>
      </c>
      <c r="N266">
        <v>3200</v>
      </c>
      <c r="O266">
        <v>0</v>
      </c>
      <c r="P266">
        <v>11.72</v>
      </c>
      <c r="Q266">
        <v>1900000</v>
      </c>
      <c r="R266">
        <v>3183</v>
      </c>
      <c r="S266">
        <v>3183</v>
      </c>
      <c r="T266">
        <v>3183</v>
      </c>
      <c r="U266">
        <v>0</v>
      </c>
      <c r="V266" t="s">
        <v>875</v>
      </c>
      <c r="W266">
        <v>3183</v>
      </c>
      <c r="X266">
        <v>3183</v>
      </c>
      <c r="Y266">
        <v>3183</v>
      </c>
      <c r="Z266">
        <v>0</v>
      </c>
      <c r="AA266">
        <v>540</v>
      </c>
      <c r="AB266">
        <v>350.13</v>
      </c>
      <c r="AC266">
        <v>73.400000000000006</v>
      </c>
      <c r="AD266">
        <v>45</v>
      </c>
      <c r="AE266">
        <v>22.5</v>
      </c>
      <c r="AF266">
        <v>45</v>
      </c>
      <c r="AG266">
        <v>45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19</v>
      </c>
      <c r="AT266">
        <v>4.75</v>
      </c>
      <c r="AU266">
        <v>403.59</v>
      </c>
      <c r="AV266">
        <v>100.89749999999999</v>
      </c>
      <c r="AW266">
        <v>403.59</v>
      </c>
      <c r="AX266">
        <v>403.59</v>
      </c>
      <c r="AY266">
        <v>0</v>
      </c>
      <c r="AZ266">
        <v>0</v>
      </c>
      <c r="BA266">
        <v>55.06</v>
      </c>
      <c r="BB266">
        <v>0</v>
      </c>
      <c r="BC266">
        <v>55.06</v>
      </c>
      <c r="BD266">
        <v>0</v>
      </c>
      <c r="BE266">
        <v>0</v>
      </c>
      <c r="BF266">
        <v>0</v>
      </c>
      <c r="BG266">
        <v>0</v>
      </c>
      <c r="BH266">
        <v>3340.6404000000002</v>
      </c>
      <c r="BI266">
        <v>3734.6774999999998</v>
      </c>
      <c r="BJ266">
        <v>3797.5403999999999</v>
      </c>
      <c r="BK266">
        <v>3789.7375000000002</v>
      </c>
      <c r="BL266">
        <v>3734.6774999999998</v>
      </c>
      <c r="BM266">
        <v>3797.5403999999999</v>
      </c>
      <c r="BN266" t="s">
        <v>876</v>
      </c>
      <c r="BO266">
        <v>-2.8679999999999999E-3</v>
      </c>
      <c r="BP266">
        <v>0</v>
      </c>
      <c r="BQ266">
        <v>596.91999999999996</v>
      </c>
      <c r="BR266">
        <v>40</v>
      </c>
      <c r="BS266">
        <v>0.7</v>
      </c>
      <c r="BT266" t="s">
        <v>877</v>
      </c>
      <c r="BU266" t="s">
        <v>877</v>
      </c>
      <c r="BV266" t="s">
        <v>877</v>
      </c>
      <c r="BW266" t="s">
        <v>877</v>
      </c>
      <c r="BX266">
        <v>2117</v>
      </c>
      <c r="BY266">
        <v>7550000</v>
      </c>
      <c r="BZ266">
        <v>350</v>
      </c>
      <c r="CA266">
        <v>0</v>
      </c>
      <c r="CB266">
        <v>37031</v>
      </c>
      <c r="CC266">
        <v>0</v>
      </c>
      <c r="CD266">
        <v>0</v>
      </c>
      <c r="CE266">
        <v>3200</v>
      </c>
      <c r="CF266">
        <v>0</v>
      </c>
      <c r="CG266">
        <v>11.72</v>
      </c>
      <c r="CH266">
        <v>1840000</v>
      </c>
      <c r="CI266">
        <v>2797.71</v>
      </c>
      <c r="CJ266">
        <v>3187.14</v>
      </c>
      <c r="CK266">
        <v>2797.71</v>
      </c>
      <c r="CL266">
        <v>389.43</v>
      </c>
      <c r="CM266">
        <v>0</v>
      </c>
      <c r="CN266" t="s">
        <v>878</v>
      </c>
      <c r="CO266">
        <v>2797.71</v>
      </c>
      <c r="CP266">
        <v>3187.14</v>
      </c>
      <c r="CQ266">
        <v>2797.71</v>
      </c>
      <c r="CR266">
        <v>389.43</v>
      </c>
      <c r="CS266">
        <v>525</v>
      </c>
      <c r="CT266">
        <v>350.58539999999999</v>
      </c>
      <c r="CU266">
        <v>73.400000000000006</v>
      </c>
      <c r="CV266">
        <v>51.15</v>
      </c>
      <c r="CW266">
        <v>25.574999999999999</v>
      </c>
      <c r="CX266">
        <v>51.15</v>
      </c>
      <c r="CY266">
        <v>51.15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19</v>
      </c>
      <c r="DL266">
        <v>4.75</v>
      </c>
      <c r="DM266">
        <v>354.48</v>
      </c>
      <c r="DN266">
        <v>88.62</v>
      </c>
      <c r="DO266">
        <v>404.12</v>
      </c>
      <c r="DP266">
        <v>354.48</v>
      </c>
      <c r="DQ266">
        <v>49.64</v>
      </c>
      <c r="DR266">
        <v>0</v>
      </c>
      <c r="DS266">
        <v>55.06</v>
      </c>
      <c r="DT266">
        <v>0</v>
      </c>
      <c r="DU266">
        <v>55.06</v>
      </c>
      <c r="DV266">
        <v>0</v>
      </c>
      <c r="DW266">
        <v>0</v>
      </c>
      <c r="DX266">
        <v>0</v>
      </c>
      <c r="DY266">
        <v>0</v>
      </c>
      <c r="DZ266">
        <v>3401.5576000000001</v>
      </c>
      <c r="EA266">
        <v>3340.6404000000002</v>
      </c>
      <c r="EB266">
        <v>3850.9276</v>
      </c>
      <c r="EC266">
        <v>3797.5403999999999</v>
      </c>
      <c r="ED266">
        <v>3401.5576000000001</v>
      </c>
      <c r="EE266">
        <v>3850.9276</v>
      </c>
      <c r="EF266" t="s">
        <v>879</v>
      </c>
      <c r="EG266">
        <v>-5.2820000000000002E-3</v>
      </c>
      <c r="EH266">
        <v>0</v>
      </c>
      <c r="EI266">
        <v>574.27</v>
      </c>
      <c r="EJ266">
        <v>40</v>
      </c>
      <c r="EK266">
        <v>0.7</v>
      </c>
      <c r="EL266" t="s">
        <v>877</v>
      </c>
      <c r="EM266" t="s">
        <v>877</v>
      </c>
      <c r="EN266" t="s">
        <v>877</v>
      </c>
      <c r="EO266" t="s">
        <v>877</v>
      </c>
      <c r="EP266">
        <v>2117</v>
      </c>
      <c r="EQ266">
        <v>7268064</v>
      </c>
      <c r="ER266" s="22">
        <v>232</v>
      </c>
      <c r="ES266">
        <v>346477</v>
      </c>
      <c r="ET266">
        <v>40648</v>
      </c>
      <c r="EU266">
        <v>0</v>
      </c>
      <c r="EV266">
        <v>0</v>
      </c>
      <c r="EW266">
        <v>3115</v>
      </c>
      <c r="EX266">
        <v>0</v>
      </c>
      <c r="EY266">
        <v>11.72</v>
      </c>
      <c r="EZ266">
        <v>1813582</v>
      </c>
      <c r="FA266">
        <v>2829.73</v>
      </c>
      <c r="FB266">
        <v>3209.16</v>
      </c>
      <c r="FC266">
        <v>2829.73</v>
      </c>
      <c r="FD266">
        <v>379.43</v>
      </c>
      <c r="FE266">
        <v>0</v>
      </c>
      <c r="FF266" t="s">
        <v>880</v>
      </c>
      <c r="FG266">
        <v>2829.73</v>
      </c>
      <c r="FH266">
        <v>3209.16</v>
      </c>
      <c r="FI266">
        <v>2829.73</v>
      </c>
      <c r="FJ266">
        <v>379.43</v>
      </c>
      <c r="FK266">
        <v>506</v>
      </c>
      <c r="FL266">
        <v>353.00760000000002</v>
      </c>
      <c r="FM266">
        <v>73.400000000000006</v>
      </c>
      <c r="FN266">
        <v>52.16</v>
      </c>
      <c r="FO266">
        <v>26.08</v>
      </c>
      <c r="FP266">
        <v>52.16</v>
      </c>
      <c r="FQ266">
        <v>52.16</v>
      </c>
      <c r="FR266">
        <v>0</v>
      </c>
      <c r="FS266">
        <v>2.1</v>
      </c>
      <c r="FT266">
        <v>2.1</v>
      </c>
      <c r="FU266">
        <v>2.1</v>
      </c>
      <c r="FV266">
        <v>2.1</v>
      </c>
      <c r="FW266">
        <v>0</v>
      </c>
      <c r="FX266">
        <v>0</v>
      </c>
      <c r="FY266">
        <v>0</v>
      </c>
      <c r="FZ266">
        <v>0</v>
      </c>
      <c r="GA266">
        <v>0</v>
      </c>
      <c r="GB266">
        <v>0</v>
      </c>
      <c r="GC266">
        <v>25</v>
      </c>
      <c r="GD266">
        <v>6.25</v>
      </c>
      <c r="GE266">
        <v>443.96</v>
      </c>
      <c r="GF266">
        <v>110.99</v>
      </c>
      <c r="GG266">
        <v>503.48</v>
      </c>
      <c r="GH266">
        <v>443.96</v>
      </c>
      <c r="GI266">
        <v>59.52</v>
      </c>
      <c r="GJ266">
        <v>0</v>
      </c>
      <c r="GK266">
        <v>55.06</v>
      </c>
      <c r="GL266">
        <v>0</v>
      </c>
      <c r="GM266">
        <v>55.06</v>
      </c>
      <c r="GN266">
        <v>0</v>
      </c>
      <c r="GO266">
        <v>0</v>
      </c>
      <c r="GP266">
        <v>0</v>
      </c>
      <c r="GQ266">
        <v>0</v>
      </c>
      <c r="GR266">
        <v>3297.3206</v>
      </c>
      <c r="GS266">
        <v>3401.5576000000001</v>
      </c>
      <c r="GT266">
        <v>3744.5081</v>
      </c>
      <c r="GU266">
        <v>3850.9276</v>
      </c>
      <c r="GV266">
        <v>3401.5576000000001</v>
      </c>
      <c r="GW266">
        <v>3850.9276</v>
      </c>
      <c r="GX266" t="s">
        <v>881</v>
      </c>
      <c r="GY266">
        <v>-6.1669999999999997E-3</v>
      </c>
      <c r="GZ266">
        <v>0</v>
      </c>
      <c r="HA266">
        <v>565.13</v>
      </c>
      <c r="HB266">
        <v>36</v>
      </c>
      <c r="HC266">
        <v>0.7</v>
      </c>
      <c r="HD266" t="s">
        <v>877</v>
      </c>
      <c r="HE266" t="s">
        <v>877</v>
      </c>
      <c r="HF266" t="s">
        <v>877</v>
      </c>
      <c r="HG266" t="s">
        <v>877</v>
      </c>
      <c r="HH266">
        <v>2117</v>
      </c>
      <c r="HI266">
        <v>6830901</v>
      </c>
      <c r="HJ266">
        <v>265</v>
      </c>
      <c r="HK266">
        <v>348085</v>
      </c>
      <c r="HL266">
        <v>40909</v>
      </c>
      <c r="HM266">
        <v>0</v>
      </c>
      <c r="HN266">
        <v>0</v>
      </c>
      <c r="HO266">
        <v>0</v>
      </c>
      <c r="HP266">
        <v>0</v>
      </c>
      <c r="HQ266">
        <v>12.34</v>
      </c>
      <c r="HR266">
        <v>1786036</v>
      </c>
      <c r="HS266">
        <v>2767.7</v>
      </c>
      <c r="HT266">
        <v>3147.91</v>
      </c>
      <c r="HU266">
        <v>2767.7</v>
      </c>
      <c r="HV266">
        <v>380.21</v>
      </c>
      <c r="HW266">
        <v>0</v>
      </c>
      <c r="HX266" t="s">
        <v>882</v>
      </c>
      <c r="HY266">
        <v>2767.7</v>
      </c>
      <c r="HZ266">
        <v>3147.91</v>
      </c>
      <c r="IA266">
        <v>2767.7</v>
      </c>
      <c r="IB266">
        <v>380.21</v>
      </c>
      <c r="IC266">
        <v>479</v>
      </c>
      <c r="ID266">
        <v>346.27010000000001</v>
      </c>
      <c r="IE266">
        <v>64.900000000000006</v>
      </c>
      <c r="IF266">
        <v>45.84</v>
      </c>
      <c r="IG266">
        <v>22.92</v>
      </c>
      <c r="IH266">
        <v>45.84</v>
      </c>
      <c r="II266">
        <v>45.84</v>
      </c>
      <c r="IJ266">
        <v>0</v>
      </c>
      <c r="IK266">
        <v>0.61</v>
      </c>
      <c r="IL266">
        <v>0.61</v>
      </c>
      <c r="IM266">
        <v>0.61</v>
      </c>
      <c r="IN266">
        <v>0.61</v>
      </c>
      <c r="IO266">
        <v>0</v>
      </c>
      <c r="IP266">
        <v>0.28000000000000003</v>
      </c>
      <c r="IQ266">
        <v>-4.2000000000000003E-2</v>
      </c>
      <c r="IR266">
        <v>0.28000000000000003</v>
      </c>
      <c r="IS266">
        <v>0.28000000000000003</v>
      </c>
      <c r="IT266">
        <v>0</v>
      </c>
      <c r="IU266">
        <v>20</v>
      </c>
      <c r="IV266">
        <v>5</v>
      </c>
      <c r="IW266">
        <v>359.85</v>
      </c>
      <c r="IX266">
        <v>89.962500000000006</v>
      </c>
      <c r="IY266">
        <v>409.28</v>
      </c>
      <c r="IZ266">
        <v>359.85</v>
      </c>
      <c r="JA266">
        <v>49.43</v>
      </c>
      <c r="JB266">
        <v>0</v>
      </c>
      <c r="JC266">
        <v>54.62</v>
      </c>
      <c r="JD266">
        <v>0</v>
      </c>
      <c r="JE266">
        <v>54.62</v>
      </c>
      <c r="JF266">
        <v>0</v>
      </c>
      <c r="JG266">
        <v>0</v>
      </c>
      <c r="JH266">
        <v>0</v>
      </c>
      <c r="JI266">
        <v>0</v>
      </c>
      <c r="JJ266">
        <v>3297.3206</v>
      </c>
      <c r="JK266">
        <v>3744.5081</v>
      </c>
      <c r="JL266" t="s">
        <v>883</v>
      </c>
      <c r="JM266">
        <v>-1.1538E-2</v>
      </c>
      <c r="JN266">
        <v>0</v>
      </c>
      <c r="JO266">
        <v>567.37</v>
      </c>
      <c r="JP266">
        <v>43</v>
      </c>
      <c r="JQ266">
        <v>0.7</v>
      </c>
      <c r="JR266">
        <v>43954.6104003125</v>
      </c>
      <c r="JS266">
        <v>1</v>
      </c>
      <c r="JT266">
        <v>2</v>
      </c>
    </row>
    <row r="267" spans="1:280" x14ac:dyDescent="0.25">
      <c r="A267">
        <v>3461</v>
      </c>
      <c r="B267">
        <v>2190</v>
      </c>
      <c r="D267" t="s">
        <v>377</v>
      </c>
      <c r="E267" t="s">
        <v>378</v>
      </c>
      <c r="F267" t="s">
        <v>995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T267">
        <v>0</v>
      </c>
      <c r="U267">
        <v>0</v>
      </c>
      <c r="V267" t="s">
        <v>875</v>
      </c>
      <c r="W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G267">
        <v>0</v>
      </c>
      <c r="AH267">
        <v>0</v>
      </c>
      <c r="AI267">
        <v>0</v>
      </c>
      <c r="AJ267">
        <v>0</v>
      </c>
      <c r="AL267">
        <v>0</v>
      </c>
      <c r="AM267">
        <v>0</v>
      </c>
      <c r="AN267">
        <v>0</v>
      </c>
      <c r="AO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X267">
        <v>0</v>
      </c>
      <c r="AY267">
        <v>0</v>
      </c>
      <c r="AZ267">
        <v>55.06</v>
      </c>
      <c r="BB267">
        <v>55.06</v>
      </c>
      <c r="BC267">
        <v>0</v>
      </c>
      <c r="BD267">
        <v>0</v>
      </c>
      <c r="BF267">
        <v>0</v>
      </c>
      <c r="BG267">
        <v>0</v>
      </c>
      <c r="BH267">
        <v>252.435</v>
      </c>
      <c r="BI267">
        <v>55.06</v>
      </c>
      <c r="BL267">
        <v>252.435</v>
      </c>
      <c r="BN267" t="s">
        <v>876</v>
      </c>
      <c r="BO267">
        <v>0</v>
      </c>
      <c r="BP267">
        <v>0</v>
      </c>
      <c r="BQ267">
        <v>0</v>
      </c>
      <c r="BR267">
        <v>0</v>
      </c>
      <c r="BS267">
        <v>0</v>
      </c>
      <c r="BT267" t="s">
        <v>877</v>
      </c>
      <c r="BU267" t="s">
        <v>877</v>
      </c>
      <c r="BV267" t="s">
        <v>877</v>
      </c>
      <c r="BW267" t="s">
        <v>877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191.28</v>
      </c>
      <c r="CK267">
        <v>191.28</v>
      </c>
      <c r="CL267">
        <v>0</v>
      </c>
      <c r="CM267">
        <v>0</v>
      </c>
      <c r="CN267" t="s">
        <v>878</v>
      </c>
      <c r="CO267">
        <v>191.28</v>
      </c>
      <c r="CQ267">
        <v>191.28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Y267">
        <v>0</v>
      </c>
      <c r="CZ267">
        <v>0</v>
      </c>
      <c r="DA267">
        <v>0</v>
      </c>
      <c r="DB267">
        <v>0</v>
      </c>
      <c r="DD267">
        <v>0</v>
      </c>
      <c r="DE267">
        <v>0</v>
      </c>
      <c r="DF267">
        <v>0</v>
      </c>
      <c r="DG267">
        <v>0</v>
      </c>
      <c r="DI267">
        <v>0</v>
      </c>
      <c r="DJ267">
        <v>0</v>
      </c>
      <c r="DK267">
        <v>0</v>
      </c>
      <c r="DL267">
        <v>0</v>
      </c>
      <c r="DM267">
        <v>24.38</v>
      </c>
      <c r="DN267">
        <v>6.0949999999999998</v>
      </c>
      <c r="DP267">
        <v>24.38</v>
      </c>
      <c r="DQ267">
        <v>0</v>
      </c>
      <c r="DR267">
        <v>55.06</v>
      </c>
      <c r="DT267">
        <v>55.06</v>
      </c>
      <c r="DU267">
        <v>0</v>
      </c>
      <c r="DV267">
        <v>0</v>
      </c>
      <c r="DX267">
        <v>0</v>
      </c>
      <c r="DY267">
        <v>0</v>
      </c>
      <c r="DZ267">
        <v>248.70750000000001</v>
      </c>
      <c r="EA267">
        <v>252.435</v>
      </c>
      <c r="ED267">
        <v>252.435</v>
      </c>
      <c r="EF267" t="s">
        <v>879</v>
      </c>
      <c r="EG267">
        <v>-5.2820000000000002E-3</v>
      </c>
      <c r="EH267">
        <v>0</v>
      </c>
      <c r="EI267">
        <v>0</v>
      </c>
      <c r="EJ267">
        <v>0</v>
      </c>
      <c r="EK267">
        <v>0</v>
      </c>
      <c r="EL267" t="s">
        <v>877</v>
      </c>
      <c r="EM267" t="s">
        <v>877</v>
      </c>
      <c r="EN267" t="s">
        <v>877</v>
      </c>
      <c r="EO267" t="s">
        <v>877</v>
      </c>
      <c r="EQ267">
        <v>0</v>
      </c>
      <c r="ER267" s="22">
        <v>0</v>
      </c>
      <c r="ES267">
        <v>0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0</v>
      </c>
      <c r="FA267">
        <v>186.34</v>
      </c>
      <c r="FC267">
        <v>186.34</v>
      </c>
      <c r="FD267">
        <v>0</v>
      </c>
      <c r="FE267">
        <v>0</v>
      </c>
      <c r="FF267" t="s">
        <v>880</v>
      </c>
      <c r="FG267">
        <v>186.34</v>
      </c>
      <c r="FI267">
        <v>186.34</v>
      </c>
      <c r="FJ267">
        <v>0</v>
      </c>
      <c r="FK267">
        <v>0</v>
      </c>
      <c r="FL267">
        <v>0</v>
      </c>
      <c r="FM267">
        <v>0</v>
      </c>
      <c r="FN267">
        <v>0</v>
      </c>
      <c r="FO267">
        <v>0</v>
      </c>
      <c r="FQ267">
        <v>0</v>
      </c>
      <c r="FR267">
        <v>0</v>
      </c>
      <c r="FS267">
        <v>0</v>
      </c>
      <c r="FT267">
        <v>0</v>
      </c>
      <c r="FV267">
        <v>0</v>
      </c>
      <c r="FW267">
        <v>0</v>
      </c>
      <c r="FX267">
        <v>0</v>
      </c>
      <c r="FY267">
        <v>0</v>
      </c>
      <c r="GA267">
        <v>0</v>
      </c>
      <c r="GB267">
        <v>0</v>
      </c>
      <c r="GC267">
        <v>0</v>
      </c>
      <c r="GD267">
        <v>0</v>
      </c>
      <c r="GE267">
        <v>29.23</v>
      </c>
      <c r="GF267">
        <v>7.3075000000000001</v>
      </c>
      <c r="GH267">
        <v>29.23</v>
      </c>
      <c r="GI267">
        <v>0</v>
      </c>
      <c r="GJ267">
        <v>55.06</v>
      </c>
      <c r="GL267">
        <v>55.06</v>
      </c>
      <c r="GM267">
        <v>0</v>
      </c>
      <c r="GN267">
        <v>0</v>
      </c>
      <c r="GP267">
        <v>0</v>
      </c>
      <c r="GQ267">
        <v>0</v>
      </c>
      <c r="GR267">
        <v>247.85249999999999</v>
      </c>
      <c r="GS267">
        <v>248.70750000000001</v>
      </c>
      <c r="GV267">
        <v>248.70750000000001</v>
      </c>
      <c r="GX267" t="s">
        <v>881</v>
      </c>
      <c r="GY267">
        <v>0</v>
      </c>
      <c r="GZ267">
        <v>0</v>
      </c>
      <c r="HA267">
        <v>0</v>
      </c>
      <c r="HB267">
        <v>0</v>
      </c>
      <c r="HC267">
        <v>0</v>
      </c>
      <c r="HD267" t="s">
        <v>877</v>
      </c>
      <c r="HE267" t="s">
        <v>877</v>
      </c>
      <c r="HF267" t="s">
        <v>877</v>
      </c>
      <c r="HG267" t="s">
        <v>877</v>
      </c>
      <c r="HI267">
        <v>0</v>
      </c>
      <c r="HJ267">
        <v>0</v>
      </c>
      <c r="HK267">
        <v>0</v>
      </c>
      <c r="HL267">
        <v>0</v>
      </c>
      <c r="HM267">
        <v>0</v>
      </c>
      <c r="HN267">
        <v>0</v>
      </c>
      <c r="HO267">
        <v>0</v>
      </c>
      <c r="HP267">
        <v>0</v>
      </c>
      <c r="HQ267">
        <v>0</v>
      </c>
      <c r="HR267">
        <v>0</v>
      </c>
      <c r="HS267">
        <v>187.15</v>
      </c>
      <c r="HU267">
        <v>187.15</v>
      </c>
      <c r="HV267">
        <v>0</v>
      </c>
      <c r="HW267">
        <v>0</v>
      </c>
      <c r="HX267" t="s">
        <v>882</v>
      </c>
      <c r="HY267">
        <v>187.15</v>
      </c>
      <c r="IA267">
        <v>187.15</v>
      </c>
      <c r="IB267">
        <v>0</v>
      </c>
      <c r="IC267">
        <v>0</v>
      </c>
      <c r="ID267">
        <v>0</v>
      </c>
      <c r="IE267">
        <v>0</v>
      </c>
      <c r="IF267">
        <v>0</v>
      </c>
      <c r="IG267">
        <v>0</v>
      </c>
      <c r="II267">
        <v>0</v>
      </c>
      <c r="IJ267">
        <v>0</v>
      </c>
      <c r="IK267">
        <v>0</v>
      </c>
      <c r="IL267">
        <v>0</v>
      </c>
      <c r="IN267">
        <v>0</v>
      </c>
      <c r="IO267">
        <v>0</v>
      </c>
      <c r="IP267">
        <v>0</v>
      </c>
      <c r="IQ267">
        <v>0</v>
      </c>
      <c r="IS267">
        <v>0</v>
      </c>
      <c r="IT267">
        <v>0</v>
      </c>
      <c r="IU267">
        <v>0</v>
      </c>
      <c r="IV267">
        <v>0</v>
      </c>
      <c r="IW267">
        <v>24.33</v>
      </c>
      <c r="IX267">
        <v>6.0824999999999996</v>
      </c>
      <c r="IZ267">
        <v>24.33</v>
      </c>
      <c r="JA267">
        <v>0</v>
      </c>
      <c r="JB267">
        <v>54.62</v>
      </c>
      <c r="JD267">
        <v>54.62</v>
      </c>
      <c r="JE267">
        <v>0</v>
      </c>
      <c r="JF267">
        <v>0</v>
      </c>
      <c r="JH267">
        <v>0</v>
      </c>
      <c r="JI267">
        <v>0</v>
      </c>
      <c r="JJ267">
        <v>247.85249999999999</v>
      </c>
      <c r="JL267" t="s">
        <v>883</v>
      </c>
      <c r="JM267">
        <v>0</v>
      </c>
      <c r="JN267">
        <v>0</v>
      </c>
      <c r="JO267">
        <v>0</v>
      </c>
      <c r="JP267">
        <v>0</v>
      </c>
      <c r="JQ267">
        <v>0</v>
      </c>
      <c r="JR267">
        <v>43954.6104003125</v>
      </c>
      <c r="JS267">
        <v>1</v>
      </c>
      <c r="JT267">
        <v>3</v>
      </c>
    </row>
    <row r="268" spans="1:280" x14ac:dyDescent="0.25">
      <c r="A268">
        <v>5298</v>
      </c>
      <c r="B268">
        <v>2190</v>
      </c>
      <c r="D268" t="s">
        <v>377</v>
      </c>
      <c r="E268" t="s">
        <v>378</v>
      </c>
      <c r="F268" t="s">
        <v>996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T268">
        <v>0</v>
      </c>
      <c r="U268">
        <v>0</v>
      </c>
      <c r="V268" t="s">
        <v>875</v>
      </c>
      <c r="W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G268">
        <v>0</v>
      </c>
      <c r="AH268">
        <v>0</v>
      </c>
      <c r="AI268">
        <v>0</v>
      </c>
      <c r="AJ268">
        <v>0</v>
      </c>
      <c r="AL268">
        <v>0</v>
      </c>
      <c r="AM268">
        <v>0</v>
      </c>
      <c r="AN268">
        <v>0</v>
      </c>
      <c r="AO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X268">
        <v>0</v>
      </c>
      <c r="AY268">
        <v>0</v>
      </c>
      <c r="AZ268">
        <v>0</v>
      </c>
      <c r="BB268">
        <v>0</v>
      </c>
      <c r="BC268">
        <v>0</v>
      </c>
      <c r="BD268">
        <v>0</v>
      </c>
      <c r="BF268">
        <v>0</v>
      </c>
      <c r="BG268">
        <v>0</v>
      </c>
      <c r="BH268">
        <v>204.465</v>
      </c>
      <c r="BI268">
        <v>0</v>
      </c>
      <c r="BL268">
        <v>204.465</v>
      </c>
      <c r="BN268" t="s">
        <v>876</v>
      </c>
      <c r="BO268">
        <v>0</v>
      </c>
      <c r="BP268">
        <v>0</v>
      </c>
      <c r="BQ268">
        <v>0</v>
      </c>
      <c r="BR268">
        <v>0</v>
      </c>
      <c r="BS268">
        <v>0</v>
      </c>
      <c r="BT268" t="s">
        <v>877</v>
      </c>
      <c r="BU268" t="s">
        <v>877</v>
      </c>
      <c r="BV268" t="s">
        <v>877</v>
      </c>
      <c r="BW268" t="s">
        <v>877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198.15</v>
      </c>
      <c r="CK268">
        <v>198.15</v>
      </c>
      <c r="CL268">
        <v>0</v>
      </c>
      <c r="CM268">
        <v>0</v>
      </c>
      <c r="CN268" t="s">
        <v>878</v>
      </c>
      <c r="CO268">
        <v>198.15</v>
      </c>
      <c r="CQ268">
        <v>198.15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Y268">
        <v>0</v>
      </c>
      <c r="CZ268">
        <v>0</v>
      </c>
      <c r="DA268">
        <v>0</v>
      </c>
      <c r="DB268">
        <v>0</v>
      </c>
      <c r="DD268">
        <v>0</v>
      </c>
      <c r="DE268">
        <v>0</v>
      </c>
      <c r="DF268">
        <v>0</v>
      </c>
      <c r="DG268">
        <v>0</v>
      </c>
      <c r="DI268">
        <v>0</v>
      </c>
      <c r="DJ268">
        <v>0</v>
      </c>
      <c r="DK268">
        <v>0</v>
      </c>
      <c r="DL268">
        <v>0</v>
      </c>
      <c r="DM268">
        <v>25.26</v>
      </c>
      <c r="DN268">
        <v>6.3150000000000004</v>
      </c>
      <c r="DP268">
        <v>25.26</v>
      </c>
      <c r="DQ268">
        <v>0</v>
      </c>
      <c r="DR268">
        <v>0</v>
      </c>
      <c r="DT268">
        <v>0</v>
      </c>
      <c r="DU268">
        <v>0</v>
      </c>
      <c r="DV268">
        <v>0</v>
      </c>
      <c r="DX268">
        <v>0</v>
      </c>
      <c r="DY268">
        <v>0</v>
      </c>
      <c r="DZ268">
        <v>200.66249999999999</v>
      </c>
      <c r="EA268">
        <v>204.465</v>
      </c>
      <c r="ED268">
        <v>204.465</v>
      </c>
      <c r="EF268" t="s">
        <v>879</v>
      </c>
      <c r="EG268">
        <v>-5.2820000000000002E-3</v>
      </c>
      <c r="EH268">
        <v>0</v>
      </c>
      <c r="EI268">
        <v>0</v>
      </c>
      <c r="EJ268">
        <v>0</v>
      </c>
      <c r="EK268">
        <v>0</v>
      </c>
      <c r="EL268" t="s">
        <v>877</v>
      </c>
      <c r="EM268" t="s">
        <v>877</v>
      </c>
      <c r="EN268" t="s">
        <v>877</v>
      </c>
      <c r="EO268" t="s">
        <v>877</v>
      </c>
      <c r="EQ268">
        <v>0</v>
      </c>
      <c r="ER268" s="22">
        <v>0</v>
      </c>
      <c r="ES268">
        <v>0</v>
      </c>
      <c r="ET268">
        <v>0</v>
      </c>
      <c r="EU268">
        <v>0</v>
      </c>
      <c r="EV268">
        <v>0</v>
      </c>
      <c r="EW268">
        <v>0</v>
      </c>
      <c r="EX268">
        <v>0</v>
      </c>
      <c r="EY268">
        <v>0</v>
      </c>
      <c r="EZ268">
        <v>0</v>
      </c>
      <c r="FA268">
        <v>193.09</v>
      </c>
      <c r="FC268">
        <v>193.09</v>
      </c>
      <c r="FD268">
        <v>0</v>
      </c>
      <c r="FE268">
        <v>0</v>
      </c>
      <c r="FF268" t="s">
        <v>880</v>
      </c>
      <c r="FG268">
        <v>193.09</v>
      </c>
      <c r="FI268">
        <v>193.09</v>
      </c>
      <c r="FJ268">
        <v>0</v>
      </c>
      <c r="FK268">
        <v>0</v>
      </c>
      <c r="FL268">
        <v>0</v>
      </c>
      <c r="FM268">
        <v>0</v>
      </c>
      <c r="FN268">
        <v>0</v>
      </c>
      <c r="FO268">
        <v>0</v>
      </c>
      <c r="FQ268">
        <v>0</v>
      </c>
      <c r="FR268">
        <v>0</v>
      </c>
      <c r="FS268">
        <v>0</v>
      </c>
      <c r="FT268">
        <v>0</v>
      </c>
      <c r="FV268">
        <v>0</v>
      </c>
      <c r="FW268">
        <v>0</v>
      </c>
      <c r="FX268">
        <v>0</v>
      </c>
      <c r="FY268">
        <v>0</v>
      </c>
      <c r="GA268">
        <v>0</v>
      </c>
      <c r="GB268">
        <v>0</v>
      </c>
      <c r="GC268">
        <v>0</v>
      </c>
      <c r="GD268">
        <v>0</v>
      </c>
      <c r="GE268">
        <v>30.29</v>
      </c>
      <c r="GF268">
        <v>7.5724999999999998</v>
      </c>
      <c r="GH268">
        <v>30.29</v>
      </c>
      <c r="GI268">
        <v>0</v>
      </c>
      <c r="GJ268">
        <v>0</v>
      </c>
      <c r="GL268">
        <v>0</v>
      </c>
      <c r="GM268">
        <v>0</v>
      </c>
      <c r="GN268">
        <v>0</v>
      </c>
      <c r="GP268">
        <v>0</v>
      </c>
      <c r="GQ268">
        <v>0</v>
      </c>
      <c r="GR268">
        <v>199.33500000000001</v>
      </c>
      <c r="GS268">
        <v>200.66249999999999</v>
      </c>
      <c r="GV268">
        <v>200.66249999999999</v>
      </c>
      <c r="GX268" t="s">
        <v>881</v>
      </c>
      <c r="GY268">
        <v>0</v>
      </c>
      <c r="GZ268">
        <v>0</v>
      </c>
      <c r="HA268">
        <v>0</v>
      </c>
      <c r="HB268">
        <v>0</v>
      </c>
      <c r="HC268">
        <v>0</v>
      </c>
      <c r="HD268" t="s">
        <v>877</v>
      </c>
      <c r="HE268" t="s">
        <v>877</v>
      </c>
      <c r="HF268" t="s">
        <v>877</v>
      </c>
      <c r="HG268" t="s">
        <v>877</v>
      </c>
      <c r="HI268">
        <v>0</v>
      </c>
      <c r="HJ268">
        <v>0</v>
      </c>
      <c r="HK268">
        <v>0</v>
      </c>
      <c r="HL268">
        <v>0</v>
      </c>
      <c r="HM268">
        <v>0</v>
      </c>
      <c r="HN268">
        <v>0</v>
      </c>
      <c r="HO268">
        <v>0</v>
      </c>
      <c r="HP268">
        <v>0</v>
      </c>
      <c r="HQ268">
        <v>0</v>
      </c>
      <c r="HR268">
        <v>0</v>
      </c>
      <c r="HS268">
        <v>193.06</v>
      </c>
      <c r="HU268">
        <v>193.06</v>
      </c>
      <c r="HV268">
        <v>0</v>
      </c>
      <c r="HW268">
        <v>0</v>
      </c>
      <c r="HX268" t="s">
        <v>882</v>
      </c>
      <c r="HY268">
        <v>193.06</v>
      </c>
      <c r="IA268">
        <v>193.06</v>
      </c>
      <c r="IB268">
        <v>0</v>
      </c>
      <c r="IC268">
        <v>0</v>
      </c>
      <c r="ID268">
        <v>0</v>
      </c>
      <c r="IE268">
        <v>0</v>
      </c>
      <c r="IF268">
        <v>0</v>
      </c>
      <c r="IG268">
        <v>0</v>
      </c>
      <c r="II268">
        <v>0</v>
      </c>
      <c r="IJ268">
        <v>0</v>
      </c>
      <c r="IK268">
        <v>0</v>
      </c>
      <c r="IL268">
        <v>0</v>
      </c>
      <c r="IN268">
        <v>0</v>
      </c>
      <c r="IO268">
        <v>0</v>
      </c>
      <c r="IP268">
        <v>0</v>
      </c>
      <c r="IQ268">
        <v>0</v>
      </c>
      <c r="IS268">
        <v>0</v>
      </c>
      <c r="IT268">
        <v>0</v>
      </c>
      <c r="IU268">
        <v>0</v>
      </c>
      <c r="IV268">
        <v>0</v>
      </c>
      <c r="IW268">
        <v>25.1</v>
      </c>
      <c r="IX268">
        <v>6.2750000000000004</v>
      </c>
      <c r="IZ268">
        <v>25.1</v>
      </c>
      <c r="JA268">
        <v>0</v>
      </c>
      <c r="JB268">
        <v>0</v>
      </c>
      <c r="JD268">
        <v>0</v>
      </c>
      <c r="JE268">
        <v>0</v>
      </c>
      <c r="JF268">
        <v>0</v>
      </c>
      <c r="JH268">
        <v>0</v>
      </c>
      <c r="JI268">
        <v>0</v>
      </c>
      <c r="JJ268">
        <v>199.33500000000001</v>
      </c>
      <c r="JL268" t="s">
        <v>883</v>
      </c>
      <c r="JM268">
        <v>0</v>
      </c>
      <c r="JN268">
        <v>0</v>
      </c>
      <c r="JO268">
        <v>0</v>
      </c>
      <c r="JP268">
        <v>0</v>
      </c>
      <c r="JQ268">
        <v>0</v>
      </c>
      <c r="JR268">
        <v>43954.6104003125</v>
      </c>
      <c r="JS268">
        <v>1</v>
      </c>
      <c r="JT268">
        <v>3</v>
      </c>
    </row>
    <row r="269" spans="1:280" x14ac:dyDescent="0.25">
      <c r="A269">
        <v>2191</v>
      </c>
      <c r="B269">
        <v>2191</v>
      </c>
      <c r="C269" t="s">
        <v>379</v>
      </c>
      <c r="D269" t="s">
        <v>377</v>
      </c>
      <c r="E269" t="s">
        <v>380</v>
      </c>
      <c r="G269">
        <v>2117</v>
      </c>
      <c r="H269">
        <v>6897142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11.78</v>
      </c>
      <c r="Q269">
        <v>1700000</v>
      </c>
      <c r="R269">
        <v>3249</v>
      </c>
      <c r="S269">
        <v>3249</v>
      </c>
      <c r="T269">
        <v>3249</v>
      </c>
      <c r="U269">
        <v>0</v>
      </c>
      <c r="V269" t="s">
        <v>875</v>
      </c>
      <c r="W269">
        <v>3249</v>
      </c>
      <c r="X269">
        <v>3249</v>
      </c>
      <c r="Y269">
        <v>3249</v>
      </c>
      <c r="Z269">
        <v>0</v>
      </c>
      <c r="AA269">
        <v>360</v>
      </c>
      <c r="AB269">
        <v>357.39</v>
      </c>
      <c r="AC269">
        <v>0</v>
      </c>
      <c r="AD269">
        <v>450</v>
      </c>
      <c r="AE269">
        <v>225</v>
      </c>
      <c r="AF269">
        <v>450</v>
      </c>
      <c r="AG269">
        <v>450</v>
      </c>
      <c r="AH269">
        <v>0</v>
      </c>
      <c r="AI269">
        <v>5</v>
      </c>
      <c r="AJ269">
        <v>5</v>
      </c>
      <c r="AK269">
        <v>5</v>
      </c>
      <c r="AL269">
        <v>5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20</v>
      </c>
      <c r="AT269">
        <v>5</v>
      </c>
      <c r="AU269">
        <v>447.12</v>
      </c>
      <c r="AV269">
        <v>111.78</v>
      </c>
      <c r="AW269">
        <v>447.12</v>
      </c>
      <c r="AX269">
        <v>447.12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3965.1574999999998</v>
      </c>
      <c r="BI269">
        <v>3953.17</v>
      </c>
      <c r="BJ269">
        <v>3965.1574999999998</v>
      </c>
      <c r="BK269">
        <v>3953.17</v>
      </c>
      <c r="BL269">
        <v>3965.1574999999998</v>
      </c>
      <c r="BM269">
        <v>3965.1574999999998</v>
      </c>
      <c r="BN269" t="s">
        <v>876</v>
      </c>
      <c r="BO269">
        <v>0</v>
      </c>
      <c r="BP269">
        <v>0</v>
      </c>
      <c r="BQ269">
        <v>523.24</v>
      </c>
      <c r="BR269">
        <v>26</v>
      </c>
      <c r="BS269">
        <v>0.7</v>
      </c>
      <c r="BT269" t="s">
        <v>877</v>
      </c>
      <c r="BU269" t="s">
        <v>877</v>
      </c>
      <c r="BV269" t="s">
        <v>877</v>
      </c>
      <c r="BW269" t="s">
        <v>877</v>
      </c>
      <c r="BX269">
        <v>2117</v>
      </c>
      <c r="BY269">
        <v>6721691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11.78</v>
      </c>
      <c r="CH269">
        <v>1680000</v>
      </c>
      <c r="CI269">
        <v>3276.24</v>
      </c>
      <c r="CJ269">
        <v>3276.24</v>
      </c>
      <c r="CK269">
        <v>3276.24</v>
      </c>
      <c r="CL269">
        <v>0</v>
      </c>
      <c r="CM269">
        <v>0</v>
      </c>
      <c r="CN269" t="s">
        <v>878</v>
      </c>
      <c r="CO269">
        <v>3276.24</v>
      </c>
      <c r="CP269">
        <v>3276.24</v>
      </c>
      <c r="CQ269">
        <v>3276.24</v>
      </c>
      <c r="CR269">
        <v>0</v>
      </c>
      <c r="CS269">
        <v>354</v>
      </c>
      <c r="CT269">
        <v>354</v>
      </c>
      <c r="CU269">
        <v>0</v>
      </c>
      <c r="CV269">
        <v>427.04</v>
      </c>
      <c r="CW269">
        <v>213.52</v>
      </c>
      <c r="CX269">
        <v>427.04</v>
      </c>
      <c r="CY269">
        <v>427.04</v>
      </c>
      <c r="CZ269">
        <v>0</v>
      </c>
      <c r="DA269">
        <v>3.68</v>
      </c>
      <c r="DB269">
        <v>3.68</v>
      </c>
      <c r="DC269">
        <v>3.68</v>
      </c>
      <c r="DD269">
        <v>3.68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20</v>
      </c>
      <c r="DL269">
        <v>5</v>
      </c>
      <c r="DM269">
        <v>450.87</v>
      </c>
      <c r="DN269">
        <v>112.7175</v>
      </c>
      <c r="DO269">
        <v>450.87</v>
      </c>
      <c r="DP269">
        <v>450.87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>
        <v>0</v>
      </c>
      <c r="DX269">
        <v>0</v>
      </c>
      <c r="DY269">
        <v>0</v>
      </c>
      <c r="DZ269">
        <v>3909.39</v>
      </c>
      <c r="EA269">
        <v>3965.1574999999998</v>
      </c>
      <c r="EB269">
        <v>3909.39</v>
      </c>
      <c r="EC269">
        <v>3965.1574999999998</v>
      </c>
      <c r="ED269">
        <v>3965.1574999999998</v>
      </c>
      <c r="EE269">
        <v>3965.1574999999998</v>
      </c>
      <c r="EF269" t="s">
        <v>879</v>
      </c>
      <c r="EG269">
        <v>-3.1809999999999998E-3</v>
      </c>
      <c r="EH269">
        <v>0</v>
      </c>
      <c r="EI269">
        <v>511.15</v>
      </c>
      <c r="EJ269">
        <v>27</v>
      </c>
      <c r="EK269">
        <v>0.7</v>
      </c>
      <c r="EL269" t="s">
        <v>877</v>
      </c>
      <c r="EM269" t="s">
        <v>877</v>
      </c>
      <c r="EN269" t="s">
        <v>877</v>
      </c>
      <c r="EO269" t="s">
        <v>877</v>
      </c>
      <c r="EP269">
        <v>2117</v>
      </c>
      <c r="EQ269">
        <v>6631064</v>
      </c>
      <c r="ER269" s="22">
        <v>246</v>
      </c>
      <c r="ES269">
        <v>365570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11.78</v>
      </c>
      <c r="EZ269">
        <v>1583258</v>
      </c>
      <c r="FA269">
        <v>3208.65</v>
      </c>
      <c r="FB269">
        <v>3208.65</v>
      </c>
      <c r="FC269">
        <v>3208.65</v>
      </c>
      <c r="FD269">
        <v>0</v>
      </c>
      <c r="FE269">
        <v>0</v>
      </c>
      <c r="FF269" t="s">
        <v>880</v>
      </c>
      <c r="FG269">
        <v>3208.65</v>
      </c>
      <c r="FH269">
        <v>3208.65</v>
      </c>
      <c r="FI269">
        <v>3208.65</v>
      </c>
      <c r="FJ269">
        <v>0</v>
      </c>
      <c r="FK269">
        <v>351</v>
      </c>
      <c r="FL269">
        <v>351</v>
      </c>
      <c r="FM269">
        <v>0</v>
      </c>
      <c r="FN269">
        <v>388.04</v>
      </c>
      <c r="FO269">
        <v>194.02</v>
      </c>
      <c r="FP269">
        <v>388.04</v>
      </c>
      <c r="FQ269">
        <v>388.04</v>
      </c>
      <c r="FR269">
        <v>0</v>
      </c>
      <c r="FS269">
        <v>3.07</v>
      </c>
      <c r="FT269">
        <v>3.07</v>
      </c>
      <c r="FU269">
        <v>3.07</v>
      </c>
      <c r="FV269">
        <v>3.07</v>
      </c>
      <c r="FW269">
        <v>0</v>
      </c>
      <c r="FX269">
        <v>0</v>
      </c>
      <c r="FY269">
        <v>0</v>
      </c>
      <c r="FZ269">
        <v>0</v>
      </c>
      <c r="GA269">
        <v>0</v>
      </c>
      <c r="GB269">
        <v>0</v>
      </c>
      <c r="GC269">
        <v>16</v>
      </c>
      <c r="GD269">
        <v>4</v>
      </c>
      <c r="GE269">
        <v>594.6</v>
      </c>
      <c r="GF269">
        <v>148.65</v>
      </c>
      <c r="GG269">
        <v>594.6</v>
      </c>
      <c r="GH269">
        <v>594.6</v>
      </c>
      <c r="GI269">
        <v>0</v>
      </c>
      <c r="GJ269">
        <v>0</v>
      </c>
      <c r="GK269">
        <v>0</v>
      </c>
      <c r="GL269">
        <v>0</v>
      </c>
      <c r="GM269">
        <v>0</v>
      </c>
      <c r="GN269">
        <v>0</v>
      </c>
      <c r="GO269">
        <v>0</v>
      </c>
      <c r="GP269">
        <v>0</v>
      </c>
      <c r="GQ269">
        <v>0</v>
      </c>
      <c r="GR269">
        <v>3939.6025</v>
      </c>
      <c r="GS269">
        <v>3909.39</v>
      </c>
      <c r="GT269">
        <v>3939.6025</v>
      </c>
      <c r="GU269">
        <v>3909.39</v>
      </c>
      <c r="GV269">
        <v>3939.6025</v>
      </c>
      <c r="GW269">
        <v>3939.6025</v>
      </c>
      <c r="GX269" t="s">
        <v>881</v>
      </c>
      <c r="GY269">
        <v>-9.6279999999999994E-3</v>
      </c>
      <c r="GZ269">
        <v>0</v>
      </c>
      <c r="HA269">
        <v>493.43</v>
      </c>
      <c r="HB269">
        <v>23</v>
      </c>
      <c r="HC269">
        <v>0.7</v>
      </c>
      <c r="HD269" t="s">
        <v>877</v>
      </c>
      <c r="HE269" t="s">
        <v>877</v>
      </c>
      <c r="HF269" t="s">
        <v>877</v>
      </c>
      <c r="HG269" t="s">
        <v>877</v>
      </c>
      <c r="HH269">
        <v>2117</v>
      </c>
      <c r="HI269">
        <v>6157546</v>
      </c>
      <c r="HJ269">
        <v>276</v>
      </c>
      <c r="HK269">
        <v>402237</v>
      </c>
      <c r="HL269">
        <v>0</v>
      </c>
      <c r="HM269">
        <v>0</v>
      </c>
      <c r="HN269">
        <v>0</v>
      </c>
      <c r="HO269">
        <v>0</v>
      </c>
      <c r="HP269">
        <v>0</v>
      </c>
      <c r="HQ269">
        <v>11.5</v>
      </c>
      <c r="HR269">
        <v>1668581</v>
      </c>
      <c r="HS269">
        <v>3233.91</v>
      </c>
      <c r="HT269">
        <v>3233.91</v>
      </c>
      <c r="HU269">
        <v>3233.91</v>
      </c>
      <c r="HV269">
        <v>0</v>
      </c>
      <c r="HW269">
        <v>0</v>
      </c>
      <c r="HX269" t="s">
        <v>882</v>
      </c>
      <c r="HY269">
        <v>3233.91</v>
      </c>
      <c r="HZ269">
        <v>3233.91</v>
      </c>
      <c r="IA269">
        <v>3233.91</v>
      </c>
      <c r="IB269">
        <v>0</v>
      </c>
      <c r="IC269">
        <v>352</v>
      </c>
      <c r="ID269">
        <v>352</v>
      </c>
      <c r="IE269">
        <v>0</v>
      </c>
      <c r="IF269">
        <v>435.96</v>
      </c>
      <c r="IG269">
        <v>217.98</v>
      </c>
      <c r="IH269">
        <v>435.96</v>
      </c>
      <c r="II269">
        <v>435.96</v>
      </c>
      <c r="IJ269">
        <v>0</v>
      </c>
      <c r="IK269">
        <v>5.96</v>
      </c>
      <c r="IL269">
        <v>5.96</v>
      </c>
      <c r="IM269">
        <v>5.96</v>
      </c>
      <c r="IN269">
        <v>5.96</v>
      </c>
      <c r="IO269">
        <v>0</v>
      </c>
      <c r="IP269">
        <v>0</v>
      </c>
      <c r="IQ269">
        <v>0</v>
      </c>
      <c r="IR269">
        <v>0</v>
      </c>
      <c r="IS269">
        <v>0</v>
      </c>
      <c r="IT269">
        <v>0</v>
      </c>
      <c r="IU269">
        <v>17</v>
      </c>
      <c r="IV269">
        <v>4.25</v>
      </c>
      <c r="IW269">
        <v>502.01</v>
      </c>
      <c r="IX269">
        <v>125.5025</v>
      </c>
      <c r="IY269">
        <v>502.01</v>
      </c>
      <c r="IZ269">
        <v>502.01</v>
      </c>
      <c r="JA269">
        <v>0</v>
      </c>
      <c r="JB269">
        <v>0</v>
      </c>
      <c r="JC269">
        <v>0</v>
      </c>
      <c r="JD269">
        <v>0</v>
      </c>
      <c r="JE269">
        <v>0</v>
      </c>
      <c r="JF269">
        <v>0</v>
      </c>
      <c r="JG269">
        <v>0</v>
      </c>
      <c r="JH269">
        <v>0</v>
      </c>
      <c r="JI269">
        <v>0</v>
      </c>
      <c r="JJ269">
        <v>3939.6025</v>
      </c>
      <c r="JK269">
        <v>3939.6025</v>
      </c>
      <c r="JL269" t="s">
        <v>883</v>
      </c>
      <c r="JM269">
        <v>-6.2779999999999997E-3</v>
      </c>
      <c r="JN269">
        <v>0</v>
      </c>
      <c r="JO269">
        <v>515.96</v>
      </c>
      <c r="JP269">
        <v>31</v>
      </c>
      <c r="JQ269">
        <v>0.7</v>
      </c>
      <c r="JR269">
        <v>43954.6104003125</v>
      </c>
      <c r="JS269">
        <v>1</v>
      </c>
      <c r="JT269">
        <v>2</v>
      </c>
    </row>
    <row r="270" spans="1:280" x14ac:dyDescent="0.25">
      <c r="A270">
        <v>2192</v>
      </c>
      <c r="B270">
        <v>2192</v>
      </c>
      <c r="C270" t="s">
        <v>381</v>
      </c>
      <c r="D270" t="s">
        <v>377</v>
      </c>
      <c r="E270" t="s">
        <v>382</v>
      </c>
      <c r="G270">
        <v>2117</v>
      </c>
      <c r="H270">
        <v>537145</v>
      </c>
      <c r="I270">
        <v>0</v>
      </c>
      <c r="J270">
        <v>0</v>
      </c>
      <c r="K270">
        <v>625</v>
      </c>
      <c r="L270">
        <v>20</v>
      </c>
      <c r="M270">
        <v>0</v>
      </c>
      <c r="N270">
        <v>7210</v>
      </c>
      <c r="O270">
        <v>0</v>
      </c>
      <c r="P270">
        <v>13.61</v>
      </c>
      <c r="Q270">
        <v>128206</v>
      </c>
      <c r="R270">
        <v>313</v>
      </c>
      <c r="S270">
        <v>313</v>
      </c>
      <c r="T270">
        <v>313</v>
      </c>
      <c r="U270">
        <v>0</v>
      </c>
      <c r="V270" t="s">
        <v>875</v>
      </c>
      <c r="W270">
        <v>313</v>
      </c>
      <c r="X270">
        <v>313</v>
      </c>
      <c r="Y270">
        <v>313</v>
      </c>
      <c r="Z270">
        <v>0</v>
      </c>
      <c r="AA270">
        <v>44</v>
      </c>
      <c r="AB270">
        <v>34.43</v>
      </c>
      <c r="AC270">
        <v>0</v>
      </c>
      <c r="AD270">
        <v>2</v>
      </c>
      <c r="AE270">
        <v>1</v>
      </c>
      <c r="AF270">
        <v>2</v>
      </c>
      <c r="AG270">
        <v>2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4</v>
      </c>
      <c r="AT270">
        <v>1</v>
      </c>
      <c r="AU270">
        <v>12</v>
      </c>
      <c r="AV270">
        <v>3</v>
      </c>
      <c r="AW270">
        <v>12</v>
      </c>
      <c r="AX270">
        <v>12</v>
      </c>
      <c r="AY270">
        <v>0</v>
      </c>
      <c r="AZ270">
        <v>34.58</v>
      </c>
      <c r="BA270">
        <v>34.58</v>
      </c>
      <c r="BB270">
        <v>34.58</v>
      </c>
      <c r="BC270">
        <v>0</v>
      </c>
      <c r="BD270">
        <v>70.47</v>
      </c>
      <c r="BE270">
        <v>70.47</v>
      </c>
      <c r="BF270">
        <v>70.47</v>
      </c>
      <c r="BG270">
        <v>0</v>
      </c>
      <c r="BH270">
        <v>463.3741</v>
      </c>
      <c r="BI270">
        <v>457.48</v>
      </c>
      <c r="BJ270">
        <v>463.3741</v>
      </c>
      <c r="BK270">
        <v>457.48</v>
      </c>
      <c r="BL270">
        <v>463.3741</v>
      </c>
      <c r="BM270">
        <v>463.3741</v>
      </c>
      <c r="BN270" t="s">
        <v>876</v>
      </c>
      <c r="BO270">
        <v>0</v>
      </c>
      <c r="BP270">
        <v>0</v>
      </c>
      <c r="BQ270">
        <v>409.6</v>
      </c>
      <c r="BR270">
        <v>13</v>
      </c>
      <c r="BS270">
        <v>0.7</v>
      </c>
      <c r="BT270" t="s">
        <v>877</v>
      </c>
      <c r="BU270" t="s">
        <v>877</v>
      </c>
      <c r="BV270" t="s">
        <v>877</v>
      </c>
      <c r="BW270" t="s">
        <v>877</v>
      </c>
      <c r="BX270">
        <v>2117</v>
      </c>
      <c r="BY270">
        <v>521500</v>
      </c>
      <c r="BZ270">
        <v>0</v>
      </c>
      <c r="CA270">
        <v>0</v>
      </c>
      <c r="CB270">
        <v>625</v>
      </c>
      <c r="CC270">
        <v>20</v>
      </c>
      <c r="CD270">
        <v>0</v>
      </c>
      <c r="CE270">
        <v>7000</v>
      </c>
      <c r="CF270">
        <v>0</v>
      </c>
      <c r="CG270">
        <v>13.61</v>
      </c>
      <c r="CH270">
        <v>105300</v>
      </c>
      <c r="CI270">
        <v>318.31</v>
      </c>
      <c r="CJ270">
        <v>318.31</v>
      </c>
      <c r="CK270">
        <v>318.31</v>
      </c>
      <c r="CL270">
        <v>0</v>
      </c>
      <c r="CM270">
        <v>0</v>
      </c>
      <c r="CN270" t="s">
        <v>878</v>
      </c>
      <c r="CO270">
        <v>318.31</v>
      </c>
      <c r="CP270">
        <v>318.31</v>
      </c>
      <c r="CQ270">
        <v>318.31</v>
      </c>
      <c r="CR270">
        <v>0</v>
      </c>
      <c r="CS270">
        <v>43</v>
      </c>
      <c r="CT270">
        <v>35.014099999999999</v>
      </c>
      <c r="CU270">
        <v>0</v>
      </c>
      <c r="CV270">
        <v>2</v>
      </c>
      <c r="CW270">
        <v>1</v>
      </c>
      <c r="CX270">
        <v>2</v>
      </c>
      <c r="CY270">
        <v>2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4</v>
      </c>
      <c r="DL270">
        <v>1</v>
      </c>
      <c r="DM270">
        <v>12</v>
      </c>
      <c r="DN270">
        <v>3</v>
      </c>
      <c r="DO270">
        <v>12</v>
      </c>
      <c r="DP270">
        <v>12</v>
      </c>
      <c r="DQ270">
        <v>0</v>
      </c>
      <c r="DR270">
        <v>34.58</v>
      </c>
      <c r="DS270">
        <v>34.58</v>
      </c>
      <c r="DT270">
        <v>34.58</v>
      </c>
      <c r="DU270">
        <v>0</v>
      </c>
      <c r="DV270">
        <v>70.47</v>
      </c>
      <c r="DW270">
        <v>70.47</v>
      </c>
      <c r="DX270">
        <v>70.47</v>
      </c>
      <c r="DY270">
        <v>0</v>
      </c>
      <c r="DZ270">
        <v>456.27</v>
      </c>
      <c r="EA270">
        <v>463.3741</v>
      </c>
      <c r="EB270">
        <v>456.27</v>
      </c>
      <c r="EC270">
        <v>463.3741</v>
      </c>
      <c r="ED270">
        <v>463.3741</v>
      </c>
      <c r="EE270">
        <v>463.3741</v>
      </c>
      <c r="EF270" t="s">
        <v>879</v>
      </c>
      <c r="EG270">
        <v>0</v>
      </c>
      <c r="EH270">
        <v>0</v>
      </c>
      <c r="EI270">
        <v>330.81</v>
      </c>
      <c r="EJ270">
        <v>6</v>
      </c>
      <c r="EK270">
        <v>0.7</v>
      </c>
      <c r="EL270" t="s">
        <v>877</v>
      </c>
      <c r="EM270" t="s">
        <v>877</v>
      </c>
      <c r="EN270" t="s">
        <v>877</v>
      </c>
      <c r="EO270" t="s">
        <v>877</v>
      </c>
      <c r="EP270">
        <v>2117</v>
      </c>
      <c r="EQ270">
        <v>517873</v>
      </c>
      <c r="ER270" s="22">
        <v>0</v>
      </c>
      <c r="ES270">
        <v>34540</v>
      </c>
      <c r="ET270">
        <v>0</v>
      </c>
      <c r="EU270">
        <v>1</v>
      </c>
      <c r="EV270">
        <v>0</v>
      </c>
      <c r="EW270">
        <v>0</v>
      </c>
      <c r="EX270">
        <v>0</v>
      </c>
      <c r="EY270">
        <v>13.61</v>
      </c>
      <c r="EZ270">
        <v>121679</v>
      </c>
      <c r="FA270">
        <v>311.97000000000003</v>
      </c>
      <c r="FB270">
        <v>311.97000000000003</v>
      </c>
      <c r="FC270">
        <v>311.97000000000003</v>
      </c>
      <c r="FD270">
        <v>0</v>
      </c>
      <c r="FE270">
        <v>0</v>
      </c>
      <c r="FF270" t="s">
        <v>880</v>
      </c>
      <c r="FG270">
        <v>311.97000000000003</v>
      </c>
      <c r="FH270">
        <v>311.97000000000003</v>
      </c>
      <c r="FI270">
        <v>311.97000000000003</v>
      </c>
      <c r="FJ270">
        <v>0</v>
      </c>
      <c r="FK270">
        <v>33</v>
      </c>
      <c r="FL270">
        <v>33</v>
      </c>
      <c r="FM270">
        <v>0</v>
      </c>
      <c r="FN270">
        <v>2</v>
      </c>
      <c r="FO270">
        <v>1</v>
      </c>
      <c r="FP270">
        <v>2</v>
      </c>
      <c r="FQ270">
        <v>2</v>
      </c>
      <c r="FR270">
        <v>0</v>
      </c>
      <c r="FS270">
        <v>0</v>
      </c>
      <c r="FT270">
        <v>0</v>
      </c>
      <c r="FU270">
        <v>0</v>
      </c>
      <c r="FV270">
        <v>0</v>
      </c>
      <c r="FW270">
        <v>0</v>
      </c>
      <c r="FX270">
        <v>0</v>
      </c>
      <c r="FY270">
        <v>0</v>
      </c>
      <c r="FZ270">
        <v>0</v>
      </c>
      <c r="GA270">
        <v>0</v>
      </c>
      <c r="GB270">
        <v>0</v>
      </c>
      <c r="GC270">
        <v>5</v>
      </c>
      <c r="GD270">
        <v>1.25</v>
      </c>
      <c r="GE270">
        <v>16</v>
      </c>
      <c r="GF270">
        <v>4</v>
      </c>
      <c r="GG270">
        <v>16</v>
      </c>
      <c r="GH270">
        <v>16</v>
      </c>
      <c r="GI270">
        <v>0</v>
      </c>
      <c r="GJ270">
        <v>34.58</v>
      </c>
      <c r="GK270">
        <v>34.58</v>
      </c>
      <c r="GL270">
        <v>34.58</v>
      </c>
      <c r="GM270">
        <v>0</v>
      </c>
      <c r="GN270">
        <v>70.47</v>
      </c>
      <c r="GO270">
        <v>70.47</v>
      </c>
      <c r="GP270">
        <v>70.47</v>
      </c>
      <c r="GQ270">
        <v>0</v>
      </c>
      <c r="GR270">
        <v>455.37819999999999</v>
      </c>
      <c r="GS270">
        <v>456.27</v>
      </c>
      <c r="GT270">
        <v>455.37819999999999</v>
      </c>
      <c r="GU270">
        <v>456.27</v>
      </c>
      <c r="GV270">
        <v>456.27</v>
      </c>
      <c r="GW270">
        <v>456.27</v>
      </c>
      <c r="GX270" t="s">
        <v>881</v>
      </c>
      <c r="GY270">
        <v>-1.0781000000000001E-2</v>
      </c>
      <c r="GZ270">
        <v>0</v>
      </c>
      <c r="HA270">
        <v>390.03</v>
      </c>
      <c r="HB270">
        <v>12</v>
      </c>
      <c r="HC270">
        <v>0.7</v>
      </c>
      <c r="HD270" t="s">
        <v>877</v>
      </c>
      <c r="HE270" t="s">
        <v>877</v>
      </c>
      <c r="HF270" t="s">
        <v>877</v>
      </c>
      <c r="HG270" t="s">
        <v>877</v>
      </c>
      <c r="HH270">
        <v>2117</v>
      </c>
      <c r="HI270">
        <v>468312</v>
      </c>
      <c r="HJ270">
        <v>26</v>
      </c>
      <c r="HK270">
        <v>38509</v>
      </c>
      <c r="HL270">
        <v>0</v>
      </c>
      <c r="HM270">
        <v>0</v>
      </c>
      <c r="HN270">
        <v>0</v>
      </c>
      <c r="HO270">
        <v>0</v>
      </c>
      <c r="HP270">
        <v>0</v>
      </c>
      <c r="HQ270">
        <v>12.72</v>
      </c>
      <c r="HR270">
        <v>128463</v>
      </c>
      <c r="HS270">
        <v>312.62</v>
      </c>
      <c r="HT270">
        <v>312.62</v>
      </c>
      <c r="HU270">
        <v>312.62</v>
      </c>
      <c r="HV270">
        <v>0</v>
      </c>
      <c r="HW270">
        <v>0</v>
      </c>
      <c r="HX270" t="s">
        <v>882</v>
      </c>
      <c r="HY270">
        <v>312.62</v>
      </c>
      <c r="HZ270">
        <v>312.62</v>
      </c>
      <c r="IA270">
        <v>312.62</v>
      </c>
      <c r="IB270">
        <v>0</v>
      </c>
      <c r="IC270">
        <v>40</v>
      </c>
      <c r="ID270">
        <v>34.388199999999998</v>
      </c>
      <c r="IE270">
        <v>0.9</v>
      </c>
      <c r="IF270">
        <v>2.94</v>
      </c>
      <c r="IG270">
        <v>1.47</v>
      </c>
      <c r="IH270">
        <v>2.94</v>
      </c>
      <c r="II270">
        <v>2.94</v>
      </c>
      <c r="IJ270">
        <v>0</v>
      </c>
      <c r="IK270">
        <v>0</v>
      </c>
      <c r="IL270">
        <v>0</v>
      </c>
      <c r="IM270">
        <v>0</v>
      </c>
      <c r="IN270">
        <v>0</v>
      </c>
      <c r="IO270">
        <v>0</v>
      </c>
      <c r="IP270">
        <v>0</v>
      </c>
      <c r="IQ270">
        <v>0</v>
      </c>
      <c r="IR270">
        <v>0</v>
      </c>
      <c r="IS270">
        <v>0</v>
      </c>
      <c r="IT270">
        <v>0</v>
      </c>
      <c r="IU270">
        <v>4</v>
      </c>
      <c r="IV270">
        <v>1</v>
      </c>
      <c r="IW270">
        <v>19</v>
      </c>
      <c r="IX270">
        <v>4.75</v>
      </c>
      <c r="IY270">
        <v>19</v>
      </c>
      <c r="IZ270">
        <v>19</v>
      </c>
      <c r="JA270">
        <v>0</v>
      </c>
      <c r="JB270">
        <v>31.32</v>
      </c>
      <c r="JC270">
        <v>31.32</v>
      </c>
      <c r="JD270">
        <v>31.32</v>
      </c>
      <c r="JE270">
        <v>0</v>
      </c>
      <c r="JF270">
        <v>68.930000000000007</v>
      </c>
      <c r="JG270">
        <v>68.930000000000007</v>
      </c>
      <c r="JH270">
        <v>68.930000000000007</v>
      </c>
      <c r="JI270">
        <v>0</v>
      </c>
      <c r="JJ270">
        <v>455.37819999999999</v>
      </c>
      <c r="JK270">
        <v>455.37819999999999</v>
      </c>
      <c r="JL270" t="s">
        <v>883</v>
      </c>
      <c r="JM270">
        <v>-1.0567E-2</v>
      </c>
      <c r="JN270">
        <v>0</v>
      </c>
      <c r="JO270">
        <v>410.92</v>
      </c>
      <c r="JP270">
        <v>12</v>
      </c>
      <c r="JQ270">
        <v>0.7</v>
      </c>
      <c r="JR270">
        <v>43954.6104003125</v>
      </c>
      <c r="JS270">
        <v>1</v>
      </c>
      <c r="JT270">
        <v>2</v>
      </c>
    </row>
    <row r="271" spans="1:280" x14ac:dyDescent="0.25">
      <c r="A271">
        <v>2193</v>
      </c>
      <c r="B271">
        <v>2193</v>
      </c>
      <c r="C271" t="s">
        <v>383</v>
      </c>
      <c r="D271" t="s">
        <v>377</v>
      </c>
      <c r="E271" t="s">
        <v>384</v>
      </c>
      <c r="G271">
        <v>2117</v>
      </c>
      <c r="H271">
        <v>416745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5.05</v>
      </c>
      <c r="Q271">
        <v>130000</v>
      </c>
      <c r="R271">
        <v>178</v>
      </c>
      <c r="S271">
        <v>178</v>
      </c>
      <c r="T271">
        <v>178</v>
      </c>
      <c r="U271">
        <v>0</v>
      </c>
      <c r="V271" t="s">
        <v>875</v>
      </c>
      <c r="W271">
        <v>178</v>
      </c>
      <c r="X271">
        <v>178</v>
      </c>
      <c r="Y271">
        <v>178</v>
      </c>
      <c r="Z271">
        <v>0</v>
      </c>
      <c r="AA271">
        <v>33</v>
      </c>
      <c r="AB271">
        <v>19.579999999999998</v>
      </c>
      <c r="AC271">
        <v>7.3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1</v>
      </c>
      <c r="AT271">
        <v>0.25</v>
      </c>
      <c r="AU271">
        <v>54.17</v>
      </c>
      <c r="AV271">
        <v>13.5425</v>
      </c>
      <c r="AW271">
        <v>54.17</v>
      </c>
      <c r="AX271">
        <v>54.17</v>
      </c>
      <c r="AY271">
        <v>0</v>
      </c>
      <c r="AZ271">
        <v>71.19</v>
      </c>
      <c r="BA271">
        <v>71.19</v>
      </c>
      <c r="BB271">
        <v>71.19</v>
      </c>
      <c r="BC271">
        <v>0</v>
      </c>
      <c r="BD271">
        <v>59.94</v>
      </c>
      <c r="BE271">
        <v>59.94</v>
      </c>
      <c r="BF271">
        <v>59.94</v>
      </c>
      <c r="BG271">
        <v>0</v>
      </c>
      <c r="BH271">
        <v>357.95069999999998</v>
      </c>
      <c r="BI271">
        <v>349.80250000000001</v>
      </c>
      <c r="BJ271">
        <v>357.95069999999998</v>
      </c>
      <c r="BK271">
        <v>349.80250000000001</v>
      </c>
      <c r="BL271">
        <v>357.95069999999998</v>
      </c>
      <c r="BM271">
        <v>357.95069999999998</v>
      </c>
      <c r="BN271" t="s">
        <v>876</v>
      </c>
      <c r="BO271">
        <v>-2.1215000000000001E-2</v>
      </c>
      <c r="BP271">
        <v>0</v>
      </c>
      <c r="BQ271">
        <v>730.34</v>
      </c>
      <c r="BR271">
        <v>56</v>
      </c>
      <c r="BS271">
        <v>0.7</v>
      </c>
      <c r="BT271" t="s">
        <v>877</v>
      </c>
      <c r="BU271" t="s">
        <v>877</v>
      </c>
      <c r="BV271" t="s">
        <v>877</v>
      </c>
      <c r="BW271" t="s">
        <v>877</v>
      </c>
      <c r="BX271">
        <v>2117</v>
      </c>
      <c r="BY271">
        <v>400716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5.05</v>
      </c>
      <c r="CH271">
        <v>125500</v>
      </c>
      <c r="CI271">
        <v>184.87</v>
      </c>
      <c r="CJ271">
        <v>184.87</v>
      </c>
      <c r="CK271">
        <v>184.87</v>
      </c>
      <c r="CL271">
        <v>0</v>
      </c>
      <c r="CM271">
        <v>0</v>
      </c>
      <c r="CN271" t="s">
        <v>878</v>
      </c>
      <c r="CO271">
        <v>184.87</v>
      </c>
      <c r="CP271">
        <v>184.87</v>
      </c>
      <c r="CQ271">
        <v>184.87</v>
      </c>
      <c r="CR271">
        <v>0</v>
      </c>
      <c r="CS271">
        <v>33</v>
      </c>
      <c r="CT271">
        <v>20.335699999999999</v>
      </c>
      <c r="CU271">
        <v>7.3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1</v>
      </c>
      <c r="DL271">
        <v>0.25</v>
      </c>
      <c r="DM271">
        <v>56.26</v>
      </c>
      <c r="DN271">
        <v>14.065</v>
      </c>
      <c r="DO271">
        <v>56.26</v>
      </c>
      <c r="DP271">
        <v>56.26</v>
      </c>
      <c r="DQ271">
        <v>0</v>
      </c>
      <c r="DR271">
        <v>71.19</v>
      </c>
      <c r="DS271">
        <v>71.19</v>
      </c>
      <c r="DT271">
        <v>71.19</v>
      </c>
      <c r="DU271">
        <v>0</v>
      </c>
      <c r="DV271">
        <v>59.94</v>
      </c>
      <c r="DW271">
        <v>59.94</v>
      </c>
      <c r="DX271">
        <v>59.94</v>
      </c>
      <c r="DY271">
        <v>0</v>
      </c>
      <c r="DZ271">
        <v>371.96080000000001</v>
      </c>
      <c r="EA271">
        <v>357.95069999999998</v>
      </c>
      <c r="EB271">
        <v>371.96080000000001</v>
      </c>
      <c r="EC271">
        <v>357.95069999999998</v>
      </c>
      <c r="ED271">
        <v>371.96080000000001</v>
      </c>
      <c r="EE271">
        <v>371.96080000000001</v>
      </c>
      <c r="EF271" t="s">
        <v>879</v>
      </c>
      <c r="EG271">
        <v>-1.6143000000000001E-2</v>
      </c>
      <c r="EH271">
        <v>0</v>
      </c>
      <c r="EI271">
        <v>667.91</v>
      </c>
      <c r="EJ271">
        <v>53</v>
      </c>
      <c r="EK271">
        <v>0.7</v>
      </c>
      <c r="EL271" t="s">
        <v>877</v>
      </c>
      <c r="EM271" t="s">
        <v>877</v>
      </c>
      <c r="EN271" t="s">
        <v>877</v>
      </c>
      <c r="EO271" t="s">
        <v>877</v>
      </c>
      <c r="EP271">
        <v>2117</v>
      </c>
      <c r="EQ271">
        <v>385304</v>
      </c>
      <c r="ER271" s="22">
        <v>16</v>
      </c>
      <c r="ES271">
        <v>21669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5.05</v>
      </c>
      <c r="EZ271">
        <v>95767</v>
      </c>
      <c r="FA271">
        <v>194.53</v>
      </c>
      <c r="FB271">
        <v>194.53</v>
      </c>
      <c r="FC271">
        <v>194.53</v>
      </c>
      <c r="FD271">
        <v>0</v>
      </c>
      <c r="FE271">
        <v>0</v>
      </c>
      <c r="FF271" t="s">
        <v>880</v>
      </c>
      <c r="FG271">
        <v>194.53</v>
      </c>
      <c r="FH271">
        <v>194.53</v>
      </c>
      <c r="FI271">
        <v>194.53</v>
      </c>
      <c r="FJ271">
        <v>0</v>
      </c>
      <c r="FK271">
        <v>39</v>
      </c>
      <c r="FL271">
        <v>21.398299999999999</v>
      </c>
      <c r="FM271">
        <v>7.3</v>
      </c>
      <c r="FN271">
        <v>0</v>
      </c>
      <c r="FO271">
        <v>0</v>
      </c>
      <c r="FP271">
        <v>0</v>
      </c>
      <c r="FQ271">
        <v>0</v>
      </c>
      <c r="FR271">
        <v>0</v>
      </c>
      <c r="FS271">
        <v>0</v>
      </c>
      <c r="FT271">
        <v>0</v>
      </c>
      <c r="FU271">
        <v>0</v>
      </c>
      <c r="FV271">
        <v>0</v>
      </c>
      <c r="FW271">
        <v>0</v>
      </c>
      <c r="FX271">
        <v>0</v>
      </c>
      <c r="FY271">
        <v>0</v>
      </c>
      <c r="FZ271">
        <v>0</v>
      </c>
      <c r="GA271">
        <v>0</v>
      </c>
      <c r="GB271">
        <v>0</v>
      </c>
      <c r="GC271">
        <v>1</v>
      </c>
      <c r="GD271">
        <v>0.25</v>
      </c>
      <c r="GE271">
        <v>69.41</v>
      </c>
      <c r="GF271">
        <v>17.352499999999999</v>
      </c>
      <c r="GG271">
        <v>69.41</v>
      </c>
      <c r="GH271">
        <v>69.41</v>
      </c>
      <c r="GI271">
        <v>0</v>
      </c>
      <c r="GJ271">
        <v>71.19</v>
      </c>
      <c r="GK271">
        <v>71.19</v>
      </c>
      <c r="GL271">
        <v>71.19</v>
      </c>
      <c r="GM271">
        <v>0</v>
      </c>
      <c r="GN271">
        <v>59.94</v>
      </c>
      <c r="GO271">
        <v>59.94</v>
      </c>
      <c r="GP271">
        <v>59.94</v>
      </c>
      <c r="GQ271">
        <v>0</v>
      </c>
      <c r="GR271">
        <v>381.8349</v>
      </c>
      <c r="GS271">
        <v>371.96080000000001</v>
      </c>
      <c r="GT271">
        <v>381.8349</v>
      </c>
      <c r="GU271">
        <v>371.96080000000001</v>
      </c>
      <c r="GV271">
        <v>381.8349</v>
      </c>
      <c r="GW271">
        <v>381.8349</v>
      </c>
      <c r="GX271" t="s">
        <v>881</v>
      </c>
      <c r="GY271">
        <v>0</v>
      </c>
      <c r="GZ271">
        <v>0</v>
      </c>
      <c r="HA271">
        <v>492.3</v>
      </c>
      <c r="HB271">
        <v>22</v>
      </c>
      <c r="HC271">
        <v>0.7</v>
      </c>
      <c r="HD271" t="s">
        <v>877</v>
      </c>
      <c r="HE271" t="s">
        <v>877</v>
      </c>
      <c r="HF271" t="s">
        <v>877</v>
      </c>
      <c r="HG271" t="s">
        <v>877</v>
      </c>
      <c r="HH271">
        <v>2117</v>
      </c>
      <c r="HI271">
        <v>359466</v>
      </c>
      <c r="HJ271">
        <v>15</v>
      </c>
      <c r="HK271">
        <v>21797</v>
      </c>
      <c r="HL271">
        <v>0</v>
      </c>
      <c r="HM271">
        <v>0</v>
      </c>
      <c r="HN271">
        <v>0</v>
      </c>
      <c r="HO271">
        <v>0</v>
      </c>
      <c r="HP271">
        <v>0</v>
      </c>
      <c r="HQ271">
        <v>3.85</v>
      </c>
      <c r="HR271">
        <v>66970</v>
      </c>
      <c r="HS271">
        <v>210.09</v>
      </c>
      <c r="HT271">
        <v>210.09</v>
      </c>
      <c r="HU271">
        <v>210.09</v>
      </c>
      <c r="HV271">
        <v>0</v>
      </c>
      <c r="HW271">
        <v>0</v>
      </c>
      <c r="HX271" t="s">
        <v>882</v>
      </c>
      <c r="HY271">
        <v>210.09</v>
      </c>
      <c r="HZ271">
        <v>210.09</v>
      </c>
      <c r="IA271">
        <v>210.09</v>
      </c>
      <c r="IB271">
        <v>0</v>
      </c>
      <c r="IC271">
        <v>40</v>
      </c>
      <c r="ID271">
        <v>23.1099</v>
      </c>
      <c r="IE271">
        <v>6.6</v>
      </c>
      <c r="IF271">
        <v>0</v>
      </c>
      <c r="IG271">
        <v>0</v>
      </c>
      <c r="IH271">
        <v>0</v>
      </c>
      <c r="II271">
        <v>0</v>
      </c>
      <c r="IJ271">
        <v>0</v>
      </c>
      <c r="IK271">
        <v>0</v>
      </c>
      <c r="IL271">
        <v>0</v>
      </c>
      <c r="IM271">
        <v>0</v>
      </c>
      <c r="IN271">
        <v>0</v>
      </c>
      <c r="IO271">
        <v>0</v>
      </c>
      <c r="IP271">
        <v>0</v>
      </c>
      <c r="IQ271">
        <v>0</v>
      </c>
      <c r="IR271">
        <v>0</v>
      </c>
      <c r="IS271">
        <v>0</v>
      </c>
      <c r="IT271">
        <v>0</v>
      </c>
      <c r="IU271">
        <v>3</v>
      </c>
      <c r="IV271">
        <v>0.75</v>
      </c>
      <c r="IW271">
        <v>37.020000000000003</v>
      </c>
      <c r="IX271">
        <v>9.2550000000000008</v>
      </c>
      <c r="IY271">
        <v>37.020000000000003</v>
      </c>
      <c r="IZ271">
        <v>37.020000000000003</v>
      </c>
      <c r="JA271">
        <v>0</v>
      </c>
      <c r="JB271">
        <v>71.2</v>
      </c>
      <c r="JC271">
        <v>71.2</v>
      </c>
      <c r="JD271">
        <v>71.2</v>
      </c>
      <c r="JE271">
        <v>0</v>
      </c>
      <c r="JF271">
        <v>60.83</v>
      </c>
      <c r="JG271">
        <v>60.83</v>
      </c>
      <c r="JH271">
        <v>60.83</v>
      </c>
      <c r="JI271">
        <v>0</v>
      </c>
      <c r="JJ271">
        <v>381.8349</v>
      </c>
      <c r="JK271">
        <v>381.8349</v>
      </c>
      <c r="JL271" t="s">
        <v>883</v>
      </c>
      <c r="JM271">
        <v>-2.5000000000000001E-5</v>
      </c>
      <c r="JN271">
        <v>0</v>
      </c>
      <c r="JO271">
        <v>318.77</v>
      </c>
      <c r="JP271">
        <v>5</v>
      </c>
      <c r="JQ271">
        <v>0.7</v>
      </c>
      <c r="JR271">
        <v>43954.6104003125</v>
      </c>
      <c r="JS271">
        <v>1</v>
      </c>
      <c r="JT271">
        <v>2</v>
      </c>
    </row>
    <row r="272" spans="1:280" x14ac:dyDescent="0.25">
      <c r="A272">
        <v>2195</v>
      </c>
      <c r="B272">
        <v>2195</v>
      </c>
      <c r="C272" t="s">
        <v>385</v>
      </c>
      <c r="D272" t="s">
        <v>386</v>
      </c>
      <c r="E272" t="s">
        <v>387</v>
      </c>
      <c r="G272">
        <v>2004</v>
      </c>
      <c r="H272">
        <v>1530000</v>
      </c>
      <c r="I272">
        <v>0</v>
      </c>
      <c r="J272">
        <v>0</v>
      </c>
      <c r="K272">
        <v>20000</v>
      </c>
      <c r="L272">
        <v>0</v>
      </c>
      <c r="M272">
        <v>171212</v>
      </c>
      <c r="N272">
        <v>0</v>
      </c>
      <c r="O272">
        <v>0</v>
      </c>
      <c r="P272">
        <v>14.13</v>
      </c>
      <c r="Q272">
        <v>450000</v>
      </c>
      <c r="R272">
        <v>262</v>
      </c>
      <c r="S272">
        <v>262</v>
      </c>
      <c r="T272">
        <v>262</v>
      </c>
      <c r="U272">
        <v>0</v>
      </c>
      <c r="V272" t="s">
        <v>875</v>
      </c>
      <c r="W272">
        <v>262</v>
      </c>
      <c r="X272">
        <v>262</v>
      </c>
      <c r="Y272">
        <v>262</v>
      </c>
      <c r="Z272">
        <v>0</v>
      </c>
      <c r="AA272">
        <v>40</v>
      </c>
      <c r="AB272">
        <v>28.82</v>
      </c>
      <c r="AC272">
        <v>3.5</v>
      </c>
      <c r="AD272">
        <v>4</v>
      </c>
      <c r="AE272">
        <v>2</v>
      </c>
      <c r="AF272">
        <v>4</v>
      </c>
      <c r="AG272">
        <v>4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3</v>
      </c>
      <c r="AT272">
        <v>0.75</v>
      </c>
      <c r="AU272">
        <v>35</v>
      </c>
      <c r="AV272">
        <v>8.75</v>
      </c>
      <c r="AW272">
        <v>35</v>
      </c>
      <c r="AX272">
        <v>35</v>
      </c>
      <c r="AY272">
        <v>0</v>
      </c>
      <c r="AZ272">
        <v>56.24</v>
      </c>
      <c r="BA272">
        <v>56.24</v>
      </c>
      <c r="BB272">
        <v>56.24</v>
      </c>
      <c r="BC272">
        <v>0</v>
      </c>
      <c r="BD272">
        <v>62.89</v>
      </c>
      <c r="BE272">
        <v>62.89</v>
      </c>
      <c r="BF272">
        <v>62.89</v>
      </c>
      <c r="BG272">
        <v>0</v>
      </c>
      <c r="BH272">
        <v>426.63720000000001</v>
      </c>
      <c r="BI272">
        <v>424.95</v>
      </c>
      <c r="BJ272">
        <v>426.63720000000001</v>
      </c>
      <c r="BK272">
        <v>424.95</v>
      </c>
      <c r="BL272">
        <v>426.63720000000001</v>
      </c>
      <c r="BM272">
        <v>426.63720000000001</v>
      </c>
      <c r="BN272" t="s">
        <v>876</v>
      </c>
      <c r="BO272">
        <v>-2.444E-3</v>
      </c>
      <c r="BP272">
        <v>0</v>
      </c>
      <c r="BQ272">
        <v>1717.56</v>
      </c>
      <c r="BR272">
        <v>88</v>
      </c>
      <c r="BS272">
        <v>0.8</v>
      </c>
      <c r="BT272" t="s">
        <v>877</v>
      </c>
      <c r="BU272" t="s">
        <v>877</v>
      </c>
      <c r="BV272" t="s">
        <v>877</v>
      </c>
      <c r="BW272" t="s">
        <v>877</v>
      </c>
      <c r="BX272">
        <v>2004</v>
      </c>
      <c r="BY272">
        <v>1510000</v>
      </c>
      <c r="BZ272">
        <v>0</v>
      </c>
      <c r="CA272">
        <v>0</v>
      </c>
      <c r="CB272">
        <v>20000</v>
      </c>
      <c r="CC272">
        <v>0</v>
      </c>
      <c r="CD272">
        <v>189970</v>
      </c>
      <c r="CE272">
        <v>0</v>
      </c>
      <c r="CF272">
        <v>0</v>
      </c>
      <c r="CG272">
        <v>14.13</v>
      </c>
      <c r="CH272">
        <v>450000</v>
      </c>
      <c r="CI272">
        <v>263.52</v>
      </c>
      <c r="CJ272">
        <v>263.52</v>
      </c>
      <c r="CK272">
        <v>263.52</v>
      </c>
      <c r="CL272">
        <v>0</v>
      </c>
      <c r="CM272">
        <v>0</v>
      </c>
      <c r="CN272" t="s">
        <v>878</v>
      </c>
      <c r="CO272">
        <v>263.52</v>
      </c>
      <c r="CP272">
        <v>263.52</v>
      </c>
      <c r="CQ272">
        <v>263.52</v>
      </c>
      <c r="CR272">
        <v>0</v>
      </c>
      <c r="CS272">
        <v>40</v>
      </c>
      <c r="CT272">
        <v>28.987200000000001</v>
      </c>
      <c r="CU272">
        <v>3.5</v>
      </c>
      <c r="CV272">
        <v>4</v>
      </c>
      <c r="CW272">
        <v>2</v>
      </c>
      <c r="CX272">
        <v>4</v>
      </c>
      <c r="CY272">
        <v>4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3</v>
      </c>
      <c r="DL272">
        <v>0.75</v>
      </c>
      <c r="DM272">
        <v>35</v>
      </c>
      <c r="DN272">
        <v>8.75</v>
      </c>
      <c r="DO272">
        <v>35</v>
      </c>
      <c r="DP272">
        <v>35</v>
      </c>
      <c r="DQ272">
        <v>0</v>
      </c>
      <c r="DR272">
        <v>56.24</v>
      </c>
      <c r="DS272">
        <v>56.24</v>
      </c>
      <c r="DT272">
        <v>56.24</v>
      </c>
      <c r="DU272">
        <v>0</v>
      </c>
      <c r="DV272">
        <v>62.89</v>
      </c>
      <c r="DW272">
        <v>62.89</v>
      </c>
      <c r="DX272">
        <v>62.89</v>
      </c>
      <c r="DY272">
        <v>0</v>
      </c>
      <c r="DZ272">
        <v>429.06990000000002</v>
      </c>
      <c r="EA272">
        <v>426.63720000000001</v>
      </c>
      <c r="EB272">
        <v>429.06990000000002</v>
      </c>
      <c r="EC272">
        <v>426.63720000000001</v>
      </c>
      <c r="ED272">
        <v>429.06990000000002</v>
      </c>
      <c r="EE272">
        <v>429.06990000000002</v>
      </c>
      <c r="EF272" t="s">
        <v>879</v>
      </c>
      <c r="EG272">
        <v>-1.7440000000000001E-3</v>
      </c>
      <c r="EH272">
        <v>0</v>
      </c>
      <c r="EI272">
        <v>1704.67</v>
      </c>
      <c r="EJ272">
        <v>87</v>
      </c>
      <c r="EK272">
        <v>0.8</v>
      </c>
      <c r="EL272" t="s">
        <v>877</v>
      </c>
      <c r="EM272" t="s">
        <v>877</v>
      </c>
      <c r="EN272" t="s">
        <v>877</v>
      </c>
      <c r="EO272" t="s">
        <v>877</v>
      </c>
      <c r="EP272">
        <v>2004</v>
      </c>
      <c r="EQ272">
        <v>1479875</v>
      </c>
      <c r="ER272" s="22">
        <v>0</v>
      </c>
      <c r="ES272">
        <v>20101</v>
      </c>
      <c r="ET272">
        <v>30330</v>
      </c>
      <c r="EU272">
        <v>0</v>
      </c>
      <c r="EV272">
        <v>200498</v>
      </c>
      <c r="EW272">
        <v>0</v>
      </c>
      <c r="EX272">
        <v>0</v>
      </c>
      <c r="EY272">
        <v>14.13</v>
      </c>
      <c r="EZ272">
        <v>415863</v>
      </c>
      <c r="FA272">
        <v>264.58999999999997</v>
      </c>
      <c r="FB272">
        <v>264.58999999999997</v>
      </c>
      <c r="FC272">
        <v>264.58999999999997</v>
      </c>
      <c r="FD272">
        <v>0</v>
      </c>
      <c r="FE272">
        <v>0</v>
      </c>
      <c r="FF272" t="s">
        <v>880</v>
      </c>
      <c r="FG272">
        <v>264.58999999999997</v>
      </c>
      <c r="FH272">
        <v>264.58999999999997</v>
      </c>
      <c r="FI272">
        <v>264.58999999999997</v>
      </c>
      <c r="FJ272">
        <v>0</v>
      </c>
      <c r="FK272">
        <v>42</v>
      </c>
      <c r="FL272">
        <v>29.104900000000001</v>
      </c>
      <c r="FM272">
        <v>3.5</v>
      </c>
      <c r="FN272">
        <v>4.99</v>
      </c>
      <c r="FO272">
        <v>2.4950000000000001</v>
      </c>
      <c r="FP272">
        <v>4.99</v>
      </c>
      <c r="FQ272">
        <v>4.99</v>
      </c>
      <c r="FR272">
        <v>0</v>
      </c>
      <c r="FS272">
        <v>0</v>
      </c>
      <c r="FT272">
        <v>0</v>
      </c>
      <c r="FU272">
        <v>0</v>
      </c>
      <c r="FV272">
        <v>0</v>
      </c>
      <c r="FW272">
        <v>0</v>
      </c>
      <c r="FX272">
        <v>0</v>
      </c>
      <c r="FY272">
        <v>0</v>
      </c>
      <c r="FZ272">
        <v>0</v>
      </c>
      <c r="GA272">
        <v>0</v>
      </c>
      <c r="GB272">
        <v>0</v>
      </c>
      <c r="GC272">
        <v>1</v>
      </c>
      <c r="GD272">
        <v>0.25</v>
      </c>
      <c r="GE272">
        <v>40</v>
      </c>
      <c r="GF272">
        <v>10</v>
      </c>
      <c r="GG272">
        <v>40</v>
      </c>
      <c r="GH272">
        <v>40</v>
      </c>
      <c r="GI272">
        <v>0</v>
      </c>
      <c r="GJ272">
        <v>56.24</v>
      </c>
      <c r="GK272">
        <v>56.24</v>
      </c>
      <c r="GL272">
        <v>56.24</v>
      </c>
      <c r="GM272">
        <v>0</v>
      </c>
      <c r="GN272">
        <v>62.89</v>
      </c>
      <c r="GO272">
        <v>62.89</v>
      </c>
      <c r="GP272">
        <v>62.89</v>
      </c>
      <c r="GQ272">
        <v>0</v>
      </c>
      <c r="GR272">
        <v>410.74250000000001</v>
      </c>
      <c r="GS272">
        <v>429.06990000000002</v>
      </c>
      <c r="GT272">
        <v>410.74250000000001</v>
      </c>
      <c r="GU272">
        <v>429.06990000000002</v>
      </c>
      <c r="GV272">
        <v>429.06990000000002</v>
      </c>
      <c r="GW272">
        <v>429.06990000000002</v>
      </c>
      <c r="GX272" t="s">
        <v>881</v>
      </c>
      <c r="GY272">
        <v>0</v>
      </c>
      <c r="GZ272">
        <v>0</v>
      </c>
      <c r="HA272">
        <v>1571.73</v>
      </c>
      <c r="HB272">
        <v>87</v>
      </c>
      <c r="HC272">
        <v>0.8</v>
      </c>
      <c r="HD272" t="s">
        <v>877</v>
      </c>
      <c r="HE272" t="s">
        <v>877</v>
      </c>
      <c r="HF272" t="s">
        <v>877</v>
      </c>
      <c r="HG272" t="s">
        <v>877</v>
      </c>
      <c r="HH272">
        <v>2004</v>
      </c>
      <c r="HI272">
        <v>1458803</v>
      </c>
      <c r="HJ272">
        <v>0</v>
      </c>
      <c r="HK272">
        <v>20747</v>
      </c>
      <c r="HL272">
        <v>58250</v>
      </c>
      <c r="HM272">
        <v>0</v>
      </c>
      <c r="HN272">
        <v>219062</v>
      </c>
      <c r="HO272">
        <v>0</v>
      </c>
      <c r="HP272">
        <v>0</v>
      </c>
      <c r="HQ272">
        <v>12.63</v>
      </c>
      <c r="HR272">
        <v>465599</v>
      </c>
      <c r="HS272">
        <v>250.25</v>
      </c>
      <c r="HT272">
        <v>250.25</v>
      </c>
      <c r="HU272">
        <v>250.25</v>
      </c>
      <c r="HV272">
        <v>0</v>
      </c>
      <c r="HW272">
        <v>0</v>
      </c>
      <c r="HX272" t="s">
        <v>882</v>
      </c>
      <c r="HY272">
        <v>250.25</v>
      </c>
      <c r="HZ272">
        <v>250.25</v>
      </c>
      <c r="IA272">
        <v>250.25</v>
      </c>
      <c r="IB272">
        <v>0</v>
      </c>
      <c r="IC272">
        <v>39</v>
      </c>
      <c r="ID272">
        <v>27.5275</v>
      </c>
      <c r="IE272">
        <v>1.6</v>
      </c>
      <c r="IF272">
        <v>4.8099999999999996</v>
      </c>
      <c r="IG272">
        <v>2.4049999999999998</v>
      </c>
      <c r="IH272">
        <v>4.8099999999999996</v>
      </c>
      <c r="II272">
        <v>4.8099999999999996</v>
      </c>
      <c r="IJ272">
        <v>0</v>
      </c>
      <c r="IK272">
        <v>0</v>
      </c>
      <c r="IL272">
        <v>0</v>
      </c>
      <c r="IM272">
        <v>0</v>
      </c>
      <c r="IN272">
        <v>0</v>
      </c>
      <c r="IO272">
        <v>0</v>
      </c>
      <c r="IP272">
        <v>0</v>
      </c>
      <c r="IQ272">
        <v>0</v>
      </c>
      <c r="IR272">
        <v>0</v>
      </c>
      <c r="IS272">
        <v>0</v>
      </c>
      <c r="IT272">
        <v>0</v>
      </c>
      <c r="IU272">
        <v>0</v>
      </c>
      <c r="IV272">
        <v>0</v>
      </c>
      <c r="IW272">
        <v>39</v>
      </c>
      <c r="IX272">
        <v>9.75</v>
      </c>
      <c r="IY272">
        <v>39</v>
      </c>
      <c r="IZ272">
        <v>39</v>
      </c>
      <c r="JA272">
        <v>0</v>
      </c>
      <c r="JB272">
        <v>60.34</v>
      </c>
      <c r="JC272">
        <v>60.34</v>
      </c>
      <c r="JD272">
        <v>60.34</v>
      </c>
      <c r="JE272">
        <v>0</v>
      </c>
      <c r="JF272">
        <v>58.87</v>
      </c>
      <c r="JG272">
        <v>58.87</v>
      </c>
      <c r="JH272">
        <v>58.87</v>
      </c>
      <c r="JI272">
        <v>0</v>
      </c>
      <c r="JJ272">
        <v>410.74250000000001</v>
      </c>
      <c r="JK272">
        <v>410.74250000000001</v>
      </c>
      <c r="JL272" t="s">
        <v>883</v>
      </c>
      <c r="JM272">
        <v>0</v>
      </c>
      <c r="JN272">
        <v>0</v>
      </c>
      <c r="JO272">
        <v>1860.54</v>
      </c>
      <c r="JP272">
        <v>90</v>
      </c>
      <c r="JQ272">
        <v>0.9</v>
      </c>
      <c r="JR272">
        <v>43954.6104003125</v>
      </c>
      <c r="JS272">
        <v>1</v>
      </c>
      <c r="JT272">
        <v>2</v>
      </c>
    </row>
    <row r="273" spans="1:280" x14ac:dyDescent="0.25">
      <c r="A273">
        <v>2197</v>
      </c>
      <c r="B273">
        <v>2197</v>
      </c>
      <c r="C273" t="s">
        <v>388</v>
      </c>
      <c r="D273" t="s">
        <v>389</v>
      </c>
      <c r="E273" t="s">
        <v>390</v>
      </c>
      <c r="G273">
        <v>2230</v>
      </c>
      <c r="H273">
        <v>8858401</v>
      </c>
      <c r="I273">
        <v>100000</v>
      </c>
      <c r="J273">
        <v>0</v>
      </c>
      <c r="K273">
        <v>0</v>
      </c>
      <c r="L273">
        <v>6181347</v>
      </c>
      <c r="M273">
        <v>0</v>
      </c>
      <c r="N273">
        <v>0</v>
      </c>
      <c r="O273">
        <v>0</v>
      </c>
      <c r="P273">
        <v>10.85</v>
      </c>
      <c r="Q273">
        <v>1690307</v>
      </c>
      <c r="R273">
        <v>2226</v>
      </c>
      <c r="S273">
        <v>2226</v>
      </c>
      <c r="T273">
        <v>2226</v>
      </c>
      <c r="U273">
        <v>0</v>
      </c>
      <c r="V273" t="s">
        <v>875</v>
      </c>
      <c r="W273">
        <v>2226</v>
      </c>
      <c r="X273">
        <v>2226</v>
      </c>
      <c r="Y273">
        <v>2226</v>
      </c>
      <c r="Z273">
        <v>0</v>
      </c>
      <c r="AA273">
        <v>245</v>
      </c>
      <c r="AB273">
        <v>244.86</v>
      </c>
      <c r="AC273">
        <v>13.2</v>
      </c>
      <c r="AD273">
        <v>170</v>
      </c>
      <c r="AE273">
        <v>85</v>
      </c>
      <c r="AF273">
        <v>170</v>
      </c>
      <c r="AG273">
        <v>170</v>
      </c>
      <c r="AH273">
        <v>0</v>
      </c>
      <c r="AI273">
        <v>4</v>
      </c>
      <c r="AJ273">
        <v>4</v>
      </c>
      <c r="AK273">
        <v>4</v>
      </c>
      <c r="AL273">
        <v>4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11</v>
      </c>
      <c r="AT273">
        <v>2.75</v>
      </c>
      <c r="AU273">
        <v>391</v>
      </c>
      <c r="AV273">
        <v>97.75</v>
      </c>
      <c r="AW273">
        <v>391</v>
      </c>
      <c r="AX273">
        <v>391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2672.6916999999999</v>
      </c>
      <c r="BI273">
        <v>2673.56</v>
      </c>
      <c r="BJ273">
        <v>2672.6916999999999</v>
      </c>
      <c r="BK273">
        <v>2673.56</v>
      </c>
      <c r="BL273">
        <v>2673.56</v>
      </c>
      <c r="BM273">
        <v>2673.56</v>
      </c>
      <c r="BN273" t="s">
        <v>876</v>
      </c>
      <c r="BO273">
        <v>-1.145E-3</v>
      </c>
      <c r="BP273">
        <v>0</v>
      </c>
      <c r="BQ273">
        <v>759.35</v>
      </c>
      <c r="BR273">
        <v>59</v>
      </c>
      <c r="BS273">
        <v>0.7</v>
      </c>
      <c r="BT273" t="s">
        <v>877</v>
      </c>
      <c r="BU273" t="s">
        <v>877</v>
      </c>
      <c r="BV273" t="s">
        <v>877</v>
      </c>
      <c r="BW273" t="s">
        <v>877</v>
      </c>
      <c r="BX273">
        <v>2230</v>
      </c>
      <c r="BY273">
        <v>8308986</v>
      </c>
      <c r="BZ273">
        <v>100000</v>
      </c>
      <c r="CA273">
        <v>0</v>
      </c>
      <c r="CB273">
        <v>0</v>
      </c>
      <c r="CC273">
        <v>4800000</v>
      </c>
      <c r="CD273">
        <v>0</v>
      </c>
      <c r="CE273">
        <v>0</v>
      </c>
      <c r="CF273">
        <v>0</v>
      </c>
      <c r="CG273">
        <v>10.85</v>
      </c>
      <c r="CH273">
        <v>1657164</v>
      </c>
      <c r="CI273">
        <v>2227.2199999999998</v>
      </c>
      <c r="CJ273">
        <v>2227.2199999999998</v>
      </c>
      <c r="CK273">
        <v>2227.2199999999998</v>
      </c>
      <c r="CL273">
        <v>0</v>
      </c>
      <c r="CM273">
        <v>0</v>
      </c>
      <c r="CN273" t="s">
        <v>878</v>
      </c>
      <c r="CO273">
        <v>2227.2199999999998</v>
      </c>
      <c r="CP273">
        <v>2227.2199999999998</v>
      </c>
      <c r="CQ273">
        <v>2227.2199999999998</v>
      </c>
      <c r="CR273">
        <v>0</v>
      </c>
      <c r="CS273">
        <v>342</v>
      </c>
      <c r="CT273">
        <v>244.99420000000001</v>
      </c>
      <c r="CU273">
        <v>13.2</v>
      </c>
      <c r="CV273">
        <v>173.85</v>
      </c>
      <c r="CW273">
        <v>86.924999999999997</v>
      </c>
      <c r="CX273">
        <v>173.85</v>
      </c>
      <c r="CY273">
        <v>173.85</v>
      </c>
      <c r="CZ273">
        <v>0</v>
      </c>
      <c r="DA273">
        <v>0.8</v>
      </c>
      <c r="DB273">
        <v>0.8</v>
      </c>
      <c r="DC273">
        <v>0.8</v>
      </c>
      <c r="DD273">
        <v>0.8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11</v>
      </c>
      <c r="DL273">
        <v>2.75</v>
      </c>
      <c r="DM273">
        <v>387.21</v>
      </c>
      <c r="DN273">
        <v>96.802499999999995</v>
      </c>
      <c r="DO273">
        <v>387.21</v>
      </c>
      <c r="DP273">
        <v>387.21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>
        <v>0</v>
      </c>
      <c r="DX273">
        <v>0</v>
      </c>
      <c r="DY273">
        <v>0</v>
      </c>
      <c r="DZ273">
        <v>2655.2606999999998</v>
      </c>
      <c r="EA273">
        <v>2672.6916999999999</v>
      </c>
      <c r="EB273">
        <v>2655.2606999999998</v>
      </c>
      <c r="EC273">
        <v>2672.6916999999999</v>
      </c>
      <c r="ED273">
        <v>2672.6916999999999</v>
      </c>
      <c r="EE273">
        <v>2672.6916999999999</v>
      </c>
      <c r="EF273" t="s">
        <v>879</v>
      </c>
      <c r="EG273">
        <v>-3.4900000000000003E-4</v>
      </c>
      <c r="EH273">
        <v>0</v>
      </c>
      <c r="EI273">
        <v>743.79</v>
      </c>
      <c r="EJ273">
        <v>61</v>
      </c>
      <c r="EK273">
        <v>0.7</v>
      </c>
      <c r="EL273" t="s">
        <v>877</v>
      </c>
      <c r="EM273" t="s">
        <v>877</v>
      </c>
      <c r="EN273" t="s">
        <v>877</v>
      </c>
      <c r="EO273" t="s">
        <v>877</v>
      </c>
      <c r="EP273">
        <v>2230</v>
      </c>
      <c r="EQ273">
        <v>8153368</v>
      </c>
      <c r="ER273" s="22">
        <v>127600</v>
      </c>
      <c r="ES273">
        <v>211052</v>
      </c>
      <c r="ET273">
        <v>0</v>
      </c>
      <c r="EU273">
        <v>5968264</v>
      </c>
      <c r="EV273">
        <v>0</v>
      </c>
      <c r="EW273">
        <v>0</v>
      </c>
      <c r="EX273">
        <v>0</v>
      </c>
      <c r="EY273">
        <v>10.85</v>
      </c>
      <c r="EZ273">
        <v>1436280</v>
      </c>
      <c r="FA273">
        <v>2216.87</v>
      </c>
      <c r="FB273">
        <v>2216.87</v>
      </c>
      <c r="FC273">
        <v>2216.87</v>
      </c>
      <c r="FD273">
        <v>0</v>
      </c>
      <c r="FE273">
        <v>0</v>
      </c>
      <c r="FF273" t="s">
        <v>880</v>
      </c>
      <c r="FG273">
        <v>2216.87</v>
      </c>
      <c r="FH273">
        <v>2216.87</v>
      </c>
      <c r="FI273">
        <v>2216.87</v>
      </c>
      <c r="FJ273">
        <v>0</v>
      </c>
      <c r="FK273">
        <v>290</v>
      </c>
      <c r="FL273">
        <v>243.85570000000001</v>
      </c>
      <c r="FM273">
        <v>13.2</v>
      </c>
      <c r="FN273">
        <v>163.59</v>
      </c>
      <c r="FO273">
        <v>81.795000000000002</v>
      </c>
      <c r="FP273">
        <v>163.59</v>
      </c>
      <c r="FQ273">
        <v>163.59</v>
      </c>
      <c r="FR273">
        <v>0</v>
      </c>
      <c r="FS273">
        <v>0.19</v>
      </c>
      <c r="FT273">
        <v>0.19</v>
      </c>
      <c r="FU273">
        <v>0.19</v>
      </c>
      <c r="FV273">
        <v>0.19</v>
      </c>
      <c r="FW273">
        <v>0</v>
      </c>
      <c r="FX273">
        <v>0</v>
      </c>
      <c r="FY273">
        <v>0</v>
      </c>
      <c r="FZ273">
        <v>0</v>
      </c>
      <c r="GA273">
        <v>0</v>
      </c>
      <c r="GB273">
        <v>0</v>
      </c>
      <c r="GC273">
        <v>8</v>
      </c>
      <c r="GD273">
        <v>2</v>
      </c>
      <c r="GE273">
        <v>389.4</v>
      </c>
      <c r="GF273">
        <v>97.35</v>
      </c>
      <c r="GG273">
        <v>389.4</v>
      </c>
      <c r="GH273">
        <v>389.4</v>
      </c>
      <c r="GI273">
        <v>0</v>
      </c>
      <c r="GJ273">
        <v>0</v>
      </c>
      <c r="GK273">
        <v>0</v>
      </c>
      <c r="GL273">
        <v>0</v>
      </c>
      <c r="GM273">
        <v>0</v>
      </c>
      <c r="GN273">
        <v>0</v>
      </c>
      <c r="GO273">
        <v>0</v>
      </c>
      <c r="GP273">
        <v>0</v>
      </c>
      <c r="GQ273">
        <v>0</v>
      </c>
      <c r="GR273">
        <v>2598.4965999999999</v>
      </c>
      <c r="GS273">
        <v>2655.2606999999998</v>
      </c>
      <c r="GT273">
        <v>2598.4965999999999</v>
      </c>
      <c r="GU273">
        <v>2655.2606999999998</v>
      </c>
      <c r="GV273">
        <v>2655.2606999999998</v>
      </c>
      <c r="GW273">
        <v>2655.2606999999998</v>
      </c>
      <c r="GX273" t="s">
        <v>881</v>
      </c>
      <c r="GY273">
        <v>-1.7650000000000001E-3</v>
      </c>
      <c r="GZ273">
        <v>0</v>
      </c>
      <c r="HA273">
        <v>647.89</v>
      </c>
      <c r="HB273">
        <v>49</v>
      </c>
      <c r="HC273">
        <v>0.7</v>
      </c>
      <c r="HD273" t="s">
        <v>877</v>
      </c>
      <c r="HE273" t="s">
        <v>877</v>
      </c>
      <c r="HF273" t="s">
        <v>877</v>
      </c>
      <c r="HG273" t="s">
        <v>877</v>
      </c>
      <c r="HH273">
        <v>2230</v>
      </c>
      <c r="HI273">
        <v>7785959</v>
      </c>
      <c r="HJ273">
        <v>124978</v>
      </c>
      <c r="HK273">
        <v>197239</v>
      </c>
      <c r="HL273">
        <v>0</v>
      </c>
      <c r="HM273">
        <v>5698810</v>
      </c>
      <c r="HN273">
        <v>0</v>
      </c>
      <c r="HO273">
        <v>0</v>
      </c>
      <c r="HP273">
        <v>0</v>
      </c>
      <c r="HQ273">
        <v>9.68</v>
      </c>
      <c r="HR273">
        <v>1349898</v>
      </c>
      <c r="HS273">
        <v>2171.31</v>
      </c>
      <c r="HT273">
        <v>2171.31</v>
      </c>
      <c r="HU273">
        <v>2171.31</v>
      </c>
      <c r="HV273">
        <v>0</v>
      </c>
      <c r="HW273">
        <v>0</v>
      </c>
      <c r="HX273" t="s">
        <v>882</v>
      </c>
      <c r="HY273">
        <v>2171.31</v>
      </c>
      <c r="HZ273">
        <v>2171.31</v>
      </c>
      <c r="IA273">
        <v>2171.31</v>
      </c>
      <c r="IB273">
        <v>0</v>
      </c>
      <c r="IC273">
        <v>276</v>
      </c>
      <c r="ID273">
        <v>238.8441</v>
      </c>
      <c r="IE273">
        <v>7.9</v>
      </c>
      <c r="IF273">
        <v>159.63</v>
      </c>
      <c r="IG273">
        <v>79.814999999999998</v>
      </c>
      <c r="IH273">
        <v>159.63</v>
      </c>
      <c r="II273">
        <v>159.63</v>
      </c>
      <c r="IJ273">
        <v>0</v>
      </c>
      <c r="IK273">
        <v>3.31</v>
      </c>
      <c r="IL273">
        <v>3.31</v>
      </c>
      <c r="IM273">
        <v>3.31</v>
      </c>
      <c r="IN273">
        <v>3.31</v>
      </c>
      <c r="IO273">
        <v>0</v>
      </c>
      <c r="IP273">
        <v>0</v>
      </c>
      <c r="IQ273">
        <v>0</v>
      </c>
      <c r="IR273">
        <v>0</v>
      </c>
      <c r="IS273">
        <v>0</v>
      </c>
      <c r="IT273">
        <v>0</v>
      </c>
      <c r="IU273">
        <v>16</v>
      </c>
      <c r="IV273">
        <v>4</v>
      </c>
      <c r="IW273">
        <v>373.27</v>
      </c>
      <c r="IX273">
        <v>93.317499999999995</v>
      </c>
      <c r="IY273">
        <v>373.27</v>
      </c>
      <c r="IZ273">
        <v>373.27</v>
      </c>
      <c r="JA273">
        <v>0</v>
      </c>
      <c r="JB273">
        <v>0</v>
      </c>
      <c r="JC273">
        <v>0</v>
      </c>
      <c r="JD273">
        <v>0</v>
      </c>
      <c r="JE273">
        <v>0</v>
      </c>
      <c r="JF273">
        <v>0</v>
      </c>
      <c r="JG273">
        <v>0</v>
      </c>
      <c r="JH273">
        <v>0</v>
      </c>
      <c r="JI273">
        <v>0</v>
      </c>
      <c r="JJ273">
        <v>2598.4965999999999</v>
      </c>
      <c r="JK273">
        <v>2598.4965999999999</v>
      </c>
      <c r="JL273" t="s">
        <v>883</v>
      </c>
      <c r="JM273">
        <v>-1.325E-3</v>
      </c>
      <c r="JN273">
        <v>0</v>
      </c>
      <c r="JO273">
        <v>621.70000000000005</v>
      </c>
      <c r="JP273">
        <v>47</v>
      </c>
      <c r="JQ273">
        <v>0.7</v>
      </c>
      <c r="JR273">
        <v>43954.6104003125</v>
      </c>
      <c r="JS273">
        <v>1</v>
      </c>
      <c r="JT273">
        <v>2</v>
      </c>
    </row>
    <row r="274" spans="1:280" x14ac:dyDescent="0.25">
      <c r="A274">
        <v>2198</v>
      </c>
      <c r="B274">
        <v>2198</v>
      </c>
      <c r="C274" t="s">
        <v>391</v>
      </c>
      <c r="D274" t="s">
        <v>389</v>
      </c>
      <c r="E274" t="s">
        <v>392</v>
      </c>
      <c r="G274">
        <v>2230</v>
      </c>
      <c r="H274">
        <v>9581781</v>
      </c>
      <c r="I274">
        <v>0</v>
      </c>
      <c r="J274">
        <v>0</v>
      </c>
      <c r="K274">
        <v>838000</v>
      </c>
      <c r="L274">
        <v>2911000</v>
      </c>
      <c r="M274">
        <v>0</v>
      </c>
      <c r="N274">
        <v>0</v>
      </c>
      <c r="O274">
        <v>0</v>
      </c>
      <c r="P274">
        <v>11.64</v>
      </c>
      <c r="Q274">
        <v>862000</v>
      </c>
      <c r="R274">
        <v>797</v>
      </c>
      <c r="S274">
        <v>797</v>
      </c>
      <c r="T274">
        <v>797</v>
      </c>
      <c r="U274">
        <v>0</v>
      </c>
      <c r="V274" t="s">
        <v>875</v>
      </c>
      <c r="W274">
        <v>797</v>
      </c>
      <c r="X274">
        <v>797</v>
      </c>
      <c r="Y274">
        <v>797</v>
      </c>
      <c r="Z274">
        <v>0</v>
      </c>
      <c r="AA274">
        <v>131</v>
      </c>
      <c r="AB274">
        <v>87.67</v>
      </c>
      <c r="AC274">
        <v>24.2</v>
      </c>
      <c r="AD274">
        <v>40</v>
      </c>
      <c r="AE274">
        <v>20</v>
      </c>
      <c r="AF274">
        <v>40</v>
      </c>
      <c r="AG274">
        <v>40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4</v>
      </c>
      <c r="AT274">
        <v>1</v>
      </c>
      <c r="AU274">
        <v>124.56</v>
      </c>
      <c r="AV274">
        <v>31.14</v>
      </c>
      <c r="AW274">
        <v>124.56</v>
      </c>
      <c r="AX274">
        <v>124.56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84.89</v>
      </c>
      <c r="BE274">
        <v>84.89</v>
      </c>
      <c r="BF274">
        <v>84.89</v>
      </c>
      <c r="BG274">
        <v>0</v>
      </c>
      <c r="BH274">
        <v>1036.2435</v>
      </c>
      <c r="BI274">
        <v>1045.9000000000001</v>
      </c>
      <c r="BJ274">
        <v>1036.2435</v>
      </c>
      <c r="BK274">
        <v>1045.9000000000001</v>
      </c>
      <c r="BL274">
        <v>1045.9000000000001</v>
      </c>
      <c r="BM274">
        <v>1045.9000000000001</v>
      </c>
      <c r="BN274" t="s">
        <v>876</v>
      </c>
      <c r="BO274">
        <v>-5.0769999999999999E-3</v>
      </c>
      <c r="BP274">
        <v>0</v>
      </c>
      <c r="BQ274">
        <v>1081.56</v>
      </c>
      <c r="BR274">
        <v>74</v>
      </c>
      <c r="BS274">
        <v>0.7</v>
      </c>
      <c r="BT274" t="s">
        <v>877</v>
      </c>
      <c r="BU274" t="s">
        <v>877</v>
      </c>
      <c r="BV274" t="s">
        <v>877</v>
      </c>
      <c r="BW274" t="s">
        <v>877</v>
      </c>
      <c r="BX274">
        <v>2230</v>
      </c>
      <c r="BY274">
        <v>9206684</v>
      </c>
      <c r="BZ274">
        <v>0</v>
      </c>
      <c r="CA274">
        <v>0</v>
      </c>
      <c r="CB274">
        <v>837833</v>
      </c>
      <c r="CC274">
        <v>2911460</v>
      </c>
      <c r="CD274">
        <v>0</v>
      </c>
      <c r="CE274">
        <v>0</v>
      </c>
      <c r="CF274">
        <v>0</v>
      </c>
      <c r="CG274">
        <v>11.64</v>
      </c>
      <c r="CH274">
        <v>821000</v>
      </c>
      <c r="CI274">
        <v>793.6</v>
      </c>
      <c r="CJ274">
        <v>793.6</v>
      </c>
      <c r="CK274">
        <v>793.6</v>
      </c>
      <c r="CL274">
        <v>0</v>
      </c>
      <c r="CM274">
        <v>0</v>
      </c>
      <c r="CN274" t="s">
        <v>878</v>
      </c>
      <c r="CO274">
        <v>793.6</v>
      </c>
      <c r="CP274">
        <v>793.6</v>
      </c>
      <c r="CQ274">
        <v>793.6</v>
      </c>
      <c r="CR274">
        <v>0</v>
      </c>
      <c r="CS274">
        <v>124</v>
      </c>
      <c r="CT274">
        <v>87.296000000000006</v>
      </c>
      <c r="CU274">
        <v>24.2</v>
      </c>
      <c r="CV274">
        <v>28.5</v>
      </c>
      <c r="CW274">
        <v>14.25</v>
      </c>
      <c r="CX274">
        <v>28.5</v>
      </c>
      <c r="CY274">
        <v>28.5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4</v>
      </c>
      <c r="DL274">
        <v>1</v>
      </c>
      <c r="DM274">
        <v>124.03</v>
      </c>
      <c r="DN274">
        <v>31.0075</v>
      </c>
      <c r="DO274">
        <v>124.03</v>
      </c>
      <c r="DP274">
        <v>124.03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84.89</v>
      </c>
      <c r="DW274">
        <v>84.89</v>
      </c>
      <c r="DX274">
        <v>84.89</v>
      </c>
      <c r="DY274">
        <v>0</v>
      </c>
      <c r="DZ274">
        <v>1030.6595</v>
      </c>
      <c r="EA274">
        <v>1036.2435</v>
      </c>
      <c r="EB274">
        <v>1030.6595</v>
      </c>
      <c r="EC274">
        <v>1036.2435</v>
      </c>
      <c r="ED274">
        <v>1036.2435</v>
      </c>
      <c r="EE274">
        <v>1036.2435</v>
      </c>
      <c r="EF274" t="s">
        <v>879</v>
      </c>
      <c r="EG274">
        <v>-4.0010000000000002E-3</v>
      </c>
      <c r="EH274">
        <v>0</v>
      </c>
      <c r="EI274">
        <v>1030.3800000000001</v>
      </c>
      <c r="EJ274">
        <v>75</v>
      </c>
      <c r="EK274">
        <v>0.7</v>
      </c>
      <c r="EL274" t="s">
        <v>877</v>
      </c>
      <c r="EM274" t="s">
        <v>877</v>
      </c>
      <c r="EN274" t="s">
        <v>877</v>
      </c>
      <c r="EO274" t="s">
        <v>877</v>
      </c>
      <c r="EP274">
        <v>2230</v>
      </c>
      <c r="EQ274">
        <v>9211270</v>
      </c>
      <c r="ER274" s="22">
        <v>45094</v>
      </c>
      <c r="ES274">
        <v>73651</v>
      </c>
      <c r="ET274">
        <v>1136606</v>
      </c>
      <c r="EU274">
        <v>4290055</v>
      </c>
      <c r="EV274">
        <v>0</v>
      </c>
      <c r="EW274">
        <v>0</v>
      </c>
      <c r="EX274">
        <v>0</v>
      </c>
      <c r="EY274">
        <v>11.64</v>
      </c>
      <c r="EZ274">
        <v>766820</v>
      </c>
      <c r="FA274">
        <v>783.7</v>
      </c>
      <c r="FB274">
        <v>783.7</v>
      </c>
      <c r="FC274">
        <v>783.7</v>
      </c>
      <c r="FD274">
        <v>0</v>
      </c>
      <c r="FE274">
        <v>0</v>
      </c>
      <c r="FF274" t="s">
        <v>880</v>
      </c>
      <c r="FG274">
        <v>783.7</v>
      </c>
      <c r="FH274">
        <v>783.7</v>
      </c>
      <c r="FI274">
        <v>783.7</v>
      </c>
      <c r="FJ274">
        <v>0</v>
      </c>
      <c r="FK274">
        <v>123</v>
      </c>
      <c r="FL274">
        <v>86.206999999999994</v>
      </c>
      <c r="FM274">
        <v>24.2</v>
      </c>
      <c r="FN274">
        <v>35.04</v>
      </c>
      <c r="FO274">
        <v>17.52</v>
      </c>
      <c r="FP274">
        <v>35.04</v>
      </c>
      <c r="FQ274">
        <v>35.04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</v>
      </c>
      <c r="GB274">
        <v>0</v>
      </c>
      <c r="GC274">
        <v>7</v>
      </c>
      <c r="GD274">
        <v>1.75</v>
      </c>
      <c r="GE274">
        <v>129.57</v>
      </c>
      <c r="GF274">
        <v>32.392499999999998</v>
      </c>
      <c r="GG274">
        <v>129.57</v>
      </c>
      <c r="GH274">
        <v>129.57</v>
      </c>
      <c r="GI274">
        <v>0</v>
      </c>
      <c r="GJ274">
        <v>0</v>
      </c>
      <c r="GK274">
        <v>0</v>
      </c>
      <c r="GL274">
        <v>0</v>
      </c>
      <c r="GM274">
        <v>0</v>
      </c>
      <c r="GN274">
        <v>84.89</v>
      </c>
      <c r="GO274">
        <v>84.89</v>
      </c>
      <c r="GP274">
        <v>84.89</v>
      </c>
      <c r="GQ274">
        <v>0</v>
      </c>
      <c r="GR274">
        <v>1017.8874</v>
      </c>
      <c r="GS274">
        <v>1030.6595</v>
      </c>
      <c r="GT274">
        <v>1017.8874</v>
      </c>
      <c r="GU274">
        <v>1030.6595</v>
      </c>
      <c r="GV274">
        <v>1030.6595</v>
      </c>
      <c r="GW274">
        <v>1030.6595</v>
      </c>
      <c r="GX274" t="s">
        <v>881</v>
      </c>
      <c r="GY274">
        <v>-1.7899999999999999E-4</v>
      </c>
      <c r="GZ274">
        <v>0</v>
      </c>
      <c r="HA274">
        <v>978.46</v>
      </c>
      <c r="HB274">
        <v>75</v>
      </c>
      <c r="HC274">
        <v>0.7</v>
      </c>
      <c r="HD274" t="s">
        <v>877</v>
      </c>
      <c r="HE274" t="s">
        <v>877</v>
      </c>
      <c r="HF274" t="s">
        <v>877</v>
      </c>
      <c r="HG274" t="s">
        <v>877</v>
      </c>
      <c r="HH274">
        <v>2230</v>
      </c>
      <c r="HI274">
        <v>8851151</v>
      </c>
      <c r="HJ274">
        <v>46075</v>
      </c>
      <c r="HK274">
        <v>81039</v>
      </c>
      <c r="HL274">
        <v>831961</v>
      </c>
      <c r="HM274">
        <v>3113945</v>
      </c>
      <c r="HN274">
        <v>0</v>
      </c>
      <c r="HO274">
        <v>0</v>
      </c>
      <c r="HP274">
        <v>0</v>
      </c>
      <c r="HQ274">
        <v>13.16</v>
      </c>
      <c r="HR274">
        <v>676422</v>
      </c>
      <c r="HS274">
        <v>773.34</v>
      </c>
      <c r="HT274">
        <v>773.34</v>
      </c>
      <c r="HU274">
        <v>773.34</v>
      </c>
      <c r="HV274">
        <v>0</v>
      </c>
      <c r="HW274">
        <v>0</v>
      </c>
      <c r="HX274" t="s">
        <v>882</v>
      </c>
      <c r="HY274">
        <v>773.34</v>
      </c>
      <c r="HZ274">
        <v>773.34</v>
      </c>
      <c r="IA274">
        <v>773.34</v>
      </c>
      <c r="IB274">
        <v>0</v>
      </c>
      <c r="IC274">
        <v>119</v>
      </c>
      <c r="ID274">
        <v>85.067400000000006</v>
      </c>
      <c r="IE274">
        <v>20.2</v>
      </c>
      <c r="IF274">
        <v>33.08</v>
      </c>
      <c r="IG274">
        <v>16.54</v>
      </c>
      <c r="IH274">
        <v>33.08</v>
      </c>
      <c r="II274">
        <v>33.08</v>
      </c>
      <c r="IJ274">
        <v>0</v>
      </c>
      <c r="IK274">
        <v>0</v>
      </c>
      <c r="IL274">
        <v>0</v>
      </c>
      <c r="IM274">
        <v>0</v>
      </c>
      <c r="IN274">
        <v>0</v>
      </c>
      <c r="IO274">
        <v>0</v>
      </c>
      <c r="IP274">
        <v>0</v>
      </c>
      <c r="IQ274">
        <v>0</v>
      </c>
      <c r="IR274">
        <v>0</v>
      </c>
      <c r="IS274">
        <v>0</v>
      </c>
      <c r="IT274">
        <v>0</v>
      </c>
      <c r="IU274">
        <v>6</v>
      </c>
      <c r="IV274">
        <v>1.5</v>
      </c>
      <c r="IW274">
        <v>146.4</v>
      </c>
      <c r="IX274">
        <v>36.6</v>
      </c>
      <c r="IY274">
        <v>146.4</v>
      </c>
      <c r="IZ274">
        <v>146.4</v>
      </c>
      <c r="JA274">
        <v>0</v>
      </c>
      <c r="JB274">
        <v>0</v>
      </c>
      <c r="JC274">
        <v>0</v>
      </c>
      <c r="JD274">
        <v>0</v>
      </c>
      <c r="JE274">
        <v>0</v>
      </c>
      <c r="JF274">
        <v>84.64</v>
      </c>
      <c r="JG274">
        <v>84.64</v>
      </c>
      <c r="JH274">
        <v>84.64</v>
      </c>
      <c r="JI274">
        <v>0</v>
      </c>
      <c r="JJ274">
        <v>1017.8874</v>
      </c>
      <c r="JK274">
        <v>1017.8874</v>
      </c>
      <c r="JL274" t="s">
        <v>883</v>
      </c>
      <c r="JM274">
        <v>-1.9170000000000001E-3</v>
      </c>
      <c r="JN274">
        <v>0</v>
      </c>
      <c r="JO274">
        <v>874.68</v>
      </c>
      <c r="JP274">
        <v>73</v>
      </c>
      <c r="JQ274">
        <v>0.7</v>
      </c>
      <c r="JR274">
        <v>43954.6104003125</v>
      </c>
      <c r="JS274">
        <v>1</v>
      </c>
      <c r="JT274">
        <v>2</v>
      </c>
    </row>
    <row r="275" spans="1:280" x14ac:dyDescent="0.25">
      <c r="A275">
        <v>2199</v>
      </c>
      <c r="B275">
        <v>2199</v>
      </c>
      <c r="C275" t="s">
        <v>393</v>
      </c>
      <c r="D275" t="s">
        <v>389</v>
      </c>
      <c r="E275" t="s">
        <v>394</v>
      </c>
      <c r="G275">
        <v>2230</v>
      </c>
      <c r="H275">
        <v>5986000</v>
      </c>
      <c r="I275">
        <v>0</v>
      </c>
      <c r="J275">
        <v>0</v>
      </c>
      <c r="K275">
        <v>500000</v>
      </c>
      <c r="L275">
        <v>550000</v>
      </c>
      <c r="M275">
        <v>0</v>
      </c>
      <c r="N275">
        <v>0</v>
      </c>
      <c r="O275">
        <v>0</v>
      </c>
      <c r="P275">
        <v>13.21</v>
      </c>
      <c r="Q275">
        <v>561560</v>
      </c>
      <c r="R275">
        <v>508</v>
      </c>
      <c r="S275">
        <v>508</v>
      </c>
      <c r="T275">
        <v>508</v>
      </c>
      <c r="U275">
        <v>0</v>
      </c>
      <c r="V275" t="s">
        <v>875</v>
      </c>
      <c r="W275">
        <v>508</v>
      </c>
      <c r="X275">
        <v>508</v>
      </c>
      <c r="Y275">
        <v>508</v>
      </c>
      <c r="Z275">
        <v>0</v>
      </c>
      <c r="AA275">
        <v>78</v>
      </c>
      <c r="AB275">
        <v>55.88</v>
      </c>
      <c r="AC275">
        <v>6.8</v>
      </c>
      <c r="AD275">
        <v>50</v>
      </c>
      <c r="AE275">
        <v>25</v>
      </c>
      <c r="AF275">
        <v>50</v>
      </c>
      <c r="AG275">
        <v>50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1</v>
      </c>
      <c r="AT275">
        <v>0.25</v>
      </c>
      <c r="AU275">
        <v>83.72</v>
      </c>
      <c r="AV275">
        <v>20.93</v>
      </c>
      <c r="AW275">
        <v>83.72</v>
      </c>
      <c r="AX275">
        <v>83.72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87.34</v>
      </c>
      <c r="BE275">
        <v>87.34</v>
      </c>
      <c r="BF275">
        <v>87.34</v>
      </c>
      <c r="BG275">
        <v>0</v>
      </c>
      <c r="BH275">
        <v>689.27980000000002</v>
      </c>
      <c r="BI275">
        <v>704.2</v>
      </c>
      <c r="BJ275">
        <v>689.27980000000002</v>
      </c>
      <c r="BK275">
        <v>704.2</v>
      </c>
      <c r="BL275">
        <v>704.2</v>
      </c>
      <c r="BM275">
        <v>704.2</v>
      </c>
      <c r="BN275" t="s">
        <v>876</v>
      </c>
      <c r="BO275">
        <v>-2.2599999999999999E-4</v>
      </c>
      <c r="BP275">
        <v>0</v>
      </c>
      <c r="BQ275">
        <v>1105.43</v>
      </c>
      <c r="BR275">
        <v>76</v>
      </c>
      <c r="BS275">
        <v>0.7</v>
      </c>
      <c r="BT275" t="s">
        <v>877</v>
      </c>
      <c r="BU275" t="s">
        <v>877</v>
      </c>
      <c r="BV275" t="s">
        <v>877</v>
      </c>
      <c r="BW275" t="s">
        <v>877</v>
      </c>
      <c r="BX275">
        <v>2230</v>
      </c>
      <c r="BY275">
        <v>5840000</v>
      </c>
      <c r="BZ275">
        <v>0</v>
      </c>
      <c r="CA275">
        <v>0</v>
      </c>
      <c r="CB275">
        <v>500000</v>
      </c>
      <c r="CC275">
        <v>900000</v>
      </c>
      <c r="CD275">
        <v>0</v>
      </c>
      <c r="CE275">
        <v>0</v>
      </c>
      <c r="CF275">
        <v>0</v>
      </c>
      <c r="CG275">
        <v>13.21</v>
      </c>
      <c r="CH275">
        <v>556000</v>
      </c>
      <c r="CI275">
        <v>490.68</v>
      </c>
      <c r="CJ275">
        <v>490.68</v>
      </c>
      <c r="CK275">
        <v>490.68</v>
      </c>
      <c r="CL275">
        <v>0</v>
      </c>
      <c r="CM275">
        <v>0</v>
      </c>
      <c r="CN275" t="s">
        <v>878</v>
      </c>
      <c r="CO275">
        <v>490.68</v>
      </c>
      <c r="CP275">
        <v>490.68</v>
      </c>
      <c r="CQ275">
        <v>490.68</v>
      </c>
      <c r="CR275">
        <v>0</v>
      </c>
      <c r="CS275">
        <v>79</v>
      </c>
      <c r="CT275">
        <v>53.974800000000002</v>
      </c>
      <c r="CU275">
        <v>6.8</v>
      </c>
      <c r="CV275">
        <v>60.04</v>
      </c>
      <c r="CW275">
        <v>30.02</v>
      </c>
      <c r="CX275">
        <v>60.04</v>
      </c>
      <c r="CY275">
        <v>60.04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1</v>
      </c>
      <c r="DL275">
        <v>0.25</v>
      </c>
      <c r="DM275">
        <v>80.86</v>
      </c>
      <c r="DN275">
        <v>20.215</v>
      </c>
      <c r="DO275">
        <v>80.86</v>
      </c>
      <c r="DP275">
        <v>80.86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87.34</v>
      </c>
      <c r="DW275">
        <v>87.34</v>
      </c>
      <c r="DX275">
        <v>87.34</v>
      </c>
      <c r="DY275">
        <v>0</v>
      </c>
      <c r="DZ275">
        <v>684.64530000000002</v>
      </c>
      <c r="EA275">
        <v>689.27980000000002</v>
      </c>
      <c r="EB275">
        <v>684.64530000000002</v>
      </c>
      <c r="EC275">
        <v>689.27980000000002</v>
      </c>
      <c r="ED275">
        <v>689.27980000000002</v>
      </c>
      <c r="EE275">
        <v>689.27980000000002</v>
      </c>
      <c r="EF275" t="s">
        <v>879</v>
      </c>
      <c r="EG275">
        <v>-1.9269999999999999E-3</v>
      </c>
      <c r="EH275">
        <v>0</v>
      </c>
      <c r="EI275">
        <v>1130.93</v>
      </c>
      <c r="EJ275">
        <v>79</v>
      </c>
      <c r="EK275">
        <v>0.7</v>
      </c>
      <c r="EL275" t="s">
        <v>877</v>
      </c>
      <c r="EM275" t="s">
        <v>877</v>
      </c>
      <c r="EN275" t="s">
        <v>877</v>
      </c>
      <c r="EO275" t="s">
        <v>877</v>
      </c>
      <c r="EP275">
        <v>2230</v>
      </c>
      <c r="EQ275">
        <v>5866270</v>
      </c>
      <c r="ER275" s="22">
        <v>0</v>
      </c>
      <c r="ES275">
        <v>45244</v>
      </c>
      <c r="ET275">
        <v>710381</v>
      </c>
      <c r="EU275">
        <v>1394411</v>
      </c>
      <c r="EV275">
        <v>0</v>
      </c>
      <c r="EW275">
        <v>0</v>
      </c>
      <c r="EX275">
        <v>0</v>
      </c>
      <c r="EY275">
        <v>13.21</v>
      </c>
      <c r="EZ275">
        <v>538030</v>
      </c>
      <c r="FA275">
        <v>485.48</v>
      </c>
      <c r="FB275">
        <v>485.48</v>
      </c>
      <c r="FC275">
        <v>485.48</v>
      </c>
      <c r="FD275">
        <v>0</v>
      </c>
      <c r="FE275">
        <v>0</v>
      </c>
      <c r="FF275" t="s">
        <v>880</v>
      </c>
      <c r="FG275">
        <v>485.48</v>
      </c>
      <c r="FH275">
        <v>485.48</v>
      </c>
      <c r="FI275">
        <v>485.48</v>
      </c>
      <c r="FJ275">
        <v>0</v>
      </c>
      <c r="FK275">
        <v>71</v>
      </c>
      <c r="FL275">
        <v>53.402799999999999</v>
      </c>
      <c r="FM275">
        <v>6.8</v>
      </c>
      <c r="FN275">
        <v>63.92</v>
      </c>
      <c r="FO275">
        <v>31.96</v>
      </c>
      <c r="FP275">
        <v>63.92</v>
      </c>
      <c r="FQ275">
        <v>63.92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</v>
      </c>
      <c r="GB275">
        <v>0</v>
      </c>
      <c r="GC275">
        <v>1</v>
      </c>
      <c r="GD275">
        <v>0.25</v>
      </c>
      <c r="GE275">
        <v>77.650000000000006</v>
      </c>
      <c r="GF275">
        <v>19.412500000000001</v>
      </c>
      <c r="GG275">
        <v>77.650000000000006</v>
      </c>
      <c r="GH275">
        <v>77.650000000000006</v>
      </c>
      <c r="GI275">
        <v>0</v>
      </c>
      <c r="GJ275">
        <v>0</v>
      </c>
      <c r="GK275">
        <v>0</v>
      </c>
      <c r="GL275">
        <v>0</v>
      </c>
      <c r="GM275">
        <v>0</v>
      </c>
      <c r="GN275">
        <v>87.34</v>
      </c>
      <c r="GO275">
        <v>87.34</v>
      </c>
      <c r="GP275">
        <v>87.34</v>
      </c>
      <c r="GQ275">
        <v>0</v>
      </c>
      <c r="GR275">
        <v>669.79200000000003</v>
      </c>
      <c r="GS275">
        <v>684.64530000000002</v>
      </c>
      <c r="GT275">
        <v>669.79200000000003</v>
      </c>
      <c r="GU275">
        <v>684.64530000000002</v>
      </c>
      <c r="GV275">
        <v>684.64530000000002</v>
      </c>
      <c r="GW275">
        <v>684.64530000000002</v>
      </c>
      <c r="GX275" t="s">
        <v>881</v>
      </c>
      <c r="GY275">
        <v>-8.4709999999999994E-3</v>
      </c>
      <c r="GZ275">
        <v>0</v>
      </c>
      <c r="HA275">
        <v>1108.24</v>
      </c>
      <c r="HB275">
        <v>78</v>
      </c>
      <c r="HC275">
        <v>0.7</v>
      </c>
      <c r="HD275" t="s">
        <v>877</v>
      </c>
      <c r="HE275" t="s">
        <v>877</v>
      </c>
      <c r="HF275" t="s">
        <v>877</v>
      </c>
      <c r="HG275" t="s">
        <v>877</v>
      </c>
      <c r="HH275">
        <v>2230</v>
      </c>
      <c r="HI275">
        <v>5631580</v>
      </c>
      <c r="HJ275">
        <v>0</v>
      </c>
      <c r="HK275">
        <v>43439</v>
      </c>
      <c r="HL275">
        <v>526176</v>
      </c>
      <c r="HM275">
        <v>282563</v>
      </c>
      <c r="HN275">
        <v>0</v>
      </c>
      <c r="HO275">
        <v>0</v>
      </c>
      <c r="HP275">
        <v>0</v>
      </c>
      <c r="HQ275">
        <v>1.43</v>
      </c>
      <c r="HR275">
        <v>537533</v>
      </c>
      <c r="HS275">
        <v>468.45</v>
      </c>
      <c r="HT275">
        <v>468.45</v>
      </c>
      <c r="HU275">
        <v>468.45</v>
      </c>
      <c r="HV275">
        <v>0</v>
      </c>
      <c r="HW275">
        <v>0</v>
      </c>
      <c r="HX275" t="s">
        <v>882</v>
      </c>
      <c r="HY275">
        <v>468.45</v>
      </c>
      <c r="HZ275">
        <v>468.45</v>
      </c>
      <c r="IA275">
        <v>468.45</v>
      </c>
      <c r="IB275">
        <v>0</v>
      </c>
      <c r="IC275">
        <v>72</v>
      </c>
      <c r="ID275">
        <v>51.529499999999999</v>
      </c>
      <c r="IE275">
        <v>10.199999999999999</v>
      </c>
      <c r="IF275">
        <v>62.72</v>
      </c>
      <c r="IG275">
        <v>31.36</v>
      </c>
      <c r="IH275">
        <v>62.72</v>
      </c>
      <c r="II275">
        <v>62.72</v>
      </c>
      <c r="IJ275">
        <v>0</v>
      </c>
      <c r="IK275">
        <v>0</v>
      </c>
      <c r="IL275">
        <v>0</v>
      </c>
      <c r="IM275">
        <v>0</v>
      </c>
      <c r="IN275">
        <v>0</v>
      </c>
      <c r="IO275">
        <v>0</v>
      </c>
      <c r="IP275">
        <v>0</v>
      </c>
      <c r="IQ275">
        <v>0</v>
      </c>
      <c r="IR275">
        <v>0</v>
      </c>
      <c r="IS275">
        <v>0</v>
      </c>
      <c r="IT275">
        <v>0</v>
      </c>
      <c r="IU275">
        <v>1</v>
      </c>
      <c r="IV275">
        <v>0.25</v>
      </c>
      <c r="IW275">
        <v>86.01</v>
      </c>
      <c r="IX275">
        <v>21.502500000000001</v>
      </c>
      <c r="IY275">
        <v>86.01</v>
      </c>
      <c r="IZ275">
        <v>86.01</v>
      </c>
      <c r="JA275">
        <v>0</v>
      </c>
      <c r="JB275">
        <v>0</v>
      </c>
      <c r="JC275">
        <v>0</v>
      </c>
      <c r="JD275">
        <v>0</v>
      </c>
      <c r="JE275">
        <v>0</v>
      </c>
      <c r="JF275">
        <v>86.5</v>
      </c>
      <c r="JG275">
        <v>86.5</v>
      </c>
      <c r="JH275">
        <v>86.5</v>
      </c>
      <c r="JI275">
        <v>0</v>
      </c>
      <c r="JJ275">
        <v>669.79200000000003</v>
      </c>
      <c r="JK275">
        <v>669.79200000000003</v>
      </c>
      <c r="JL275" t="s">
        <v>883</v>
      </c>
      <c r="JM275">
        <v>-1.5265000000000001E-2</v>
      </c>
      <c r="JN275">
        <v>0</v>
      </c>
      <c r="JO275">
        <v>1147.47</v>
      </c>
      <c r="JP275">
        <v>77</v>
      </c>
      <c r="JQ275">
        <v>0.7</v>
      </c>
      <c r="JR275">
        <v>43954.6104003125</v>
      </c>
      <c r="JS275">
        <v>1</v>
      </c>
      <c r="JT275">
        <v>2</v>
      </c>
    </row>
    <row r="276" spans="1:280" x14ac:dyDescent="0.25">
      <c r="A276">
        <v>2201</v>
      </c>
      <c r="B276">
        <v>2201</v>
      </c>
      <c r="C276" t="s">
        <v>395</v>
      </c>
      <c r="D276" t="s">
        <v>396</v>
      </c>
      <c r="E276" t="s">
        <v>397</v>
      </c>
      <c r="G276">
        <v>2200</v>
      </c>
      <c r="H276">
        <v>675000</v>
      </c>
      <c r="I276">
        <v>250</v>
      </c>
      <c r="J276">
        <v>0</v>
      </c>
      <c r="K276">
        <v>5000</v>
      </c>
      <c r="L276">
        <v>0</v>
      </c>
      <c r="M276">
        <v>0</v>
      </c>
      <c r="N276">
        <v>0</v>
      </c>
      <c r="O276">
        <v>0</v>
      </c>
      <c r="P276">
        <v>11.33</v>
      </c>
      <c r="Q276">
        <v>105000</v>
      </c>
      <c r="R276">
        <v>190</v>
      </c>
      <c r="S276">
        <v>190</v>
      </c>
      <c r="T276">
        <v>190</v>
      </c>
      <c r="U276">
        <v>0</v>
      </c>
      <c r="V276" t="s">
        <v>875</v>
      </c>
      <c r="W276">
        <v>190</v>
      </c>
      <c r="X276">
        <v>190</v>
      </c>
      <c r="Y276">
        <v>190</v>
      </c>
      <c r="Z276">
        <v>0</v>
      </c>
      <c r="AA276">
        <v>25</v>
      </c>
      <c r="AB276">
        <v>20.9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2</v>
      </c>
      <c r="AT276">
        <v>0.5</v>
      </c>
      <c r="AU276">
        <v>11</v>
      </c>
      <c r="AV276">
        <v>2.75</v>
      </c>
      <c r="AW276">
        <v>11</v>
      </c>
      <c r="AX276">
        <v>11</v>
      </c>
      <c r="AY276">
        <v>0</v>
      </c>
      <c r="AZ276">
        <v>70.930000000000007</v>
      </c>
      <c r="BA276">
        <v>70.930000000000007</v>
      </c>
      <c r="BB276">
        <v>70.930000000000007</v>
      </c>
      <c r="BC276">
        <v>0</v>
      </c>
      <c r="BD276">
        <v>50.46</v>
      </c>
      <c r="BE276">
        <v>50.46</v>
      </c>
      <c r="BF276">
        <v>50.46</v>
      </c>
      <c r="BG276">
        <v>0</v>
      </c>
      <c r="BH276">
        <v>325.76089999999999</v>
      </c>
      <c r="BI276">
        <v>335.54</v>
      </c>
      <c r="BJ276">
        <v>325.76089999999999</v>
      </c>
      <c r="BK276">
        <v>335.54</v>
      </c>
      <c r="BL276">
        <v>335.54</v>
      </c>
      <c r="BM276">
        <v>335.54</v>
      </c>
      <c r="BN276" t="s">
        <v>876</v>
      </c>
      <c r="BO276">
        <v>-1.0368E-2</v>
      </c>
      <c r="BP276">
        <v>0</v>
      </c>
      <c r="BQ276">
        <v>552.63</v>
      </c>
      <c r="BR276">
        <v>32</v>
      </c>
      <c r="BS276">
        <v>0.7</v>
      </c>
      <c r="BT276" t="s">
        <v>877</v>
      </c>
      <c r="BU276" t="s">
        <v>877</v>
      </c>
      <c r="BV276" t="s">
        <v>877</v>
      </c>
      <c r="BW276" t="s">
        <v>877</v>
      </c>
      <c r="BX276">
        <v>2200</v>
      </c>
      <c r="BY276">
        <v>675000</v>
      </c>
      <c r="BZ276">
        <v>250</v>
      </c>
      <c r="CA276">
        <v>0</v>
      </c>
      <c r="CB276">
        <v>5000</v>
      </c>
      <c r="CC276">
        <v>0</v>
      </c>
      <c r="CD276">
        <v>0</v>
      </c>
      <c r="CE276">
        <v>0</v>
      </c>
      <c r="CF276">
        <v>0</v>
      </c>
      <c r="CG276">
        <v>11.33</v>
      </c>
      <c r="CH276">
        <v>103000</v>
      </c>
      <c r="CI276">
        <v>181.19</v>
      </c>
      <c r="CJ276">
        <v>181.19</v>
      </c>
      <c r="CK276">
        <v>181.19</v>
      </c>
      <c r="CL276">
        <v>0</v>
      </c>
      <c r="CM276">
        <v>0</v>
      </c>
      <c r="CN276" t="s">
        <v>878</v>
      </c>
      <c r="CO276">
        <v>181.19</v>
      </c>
      <c r="CP276">
        <v>181.19</v>
      </c>
      <c r="CQ276">
        <v>181.19</v>
      </c>
      <c r="CR276">
        <v>0</v>
      </c>
      <c r="CS276">
        <v>21</v>
      </c>
      <c r="CT276">
        <v>19.930900000000001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2</v>
      </c>
      <c r="DL276">
        <v>0.5</v>
      </c>
      <c r="DM276">
        <v>11</v>
      </c>
      <c r="DN276">
        <v>2.75</v>
      </c>
      <c r="DO276">
        <v>11</v>
      </c>
      <c r="DP276">
        <v>11</v>
      </c>
      <c r="DQ276">
        <v>0</v>
      </c>
      <c r="DR276">
        <v>70.930000000000007</v>
      </c>
      <c r="DS276">
        <v>70.930000000000007</v>
      </c>
      <c r="DT276">
        <v>70.930000000000007</v>
      </c>
      <c r="DU276">
        <v>0</v>
      </c>
      <c r="DV276">
        <v>50.46</v>
      </c>
      <c r="DW276">
        <v>50.46</v>
      </c>
      <c r="DX276">
        <v>50.46</v>
      </c>
      <c r="DY276">
        <v>0</v>
      </c>
      <c r="DZ276">
        <v>327.01420000000002</v>
      </c>
      <c r="EA276">
        <v>325.76089999999999</v>
      </c>
      <c r="EB276">
        <v>327.01420000000002</v>
      </c>
      <c r="EC276">
        <v>325.76089999999999</v>
      </c>
      <c r="ED276">
        <v>327.01420000000002</v>
      </c>
      <c r="EE276">
        <v>327.01420000000002</v>
      </c>
      <c r="EF276" t="s">
        <v>879</v>
      </c>
      <c r="EG276">
        <v>-1.753E-3</v>
      </c>
      <c r="EH276">
        <v>0</v>
      </c>
      <c r="EI276">
        <v>567.46</v>
      </c>
      <c r="EJ276">
        <v>39</v>
      </c>
      <c r="EK276">
        <v>0.7</v>
      </c>
      <c r="EL276" t="s">
        <v>877</v>
      </c>
      <c r="EM276" t="s">
        <v>877</v>
      </c>
      <c r="EN276" t="s">
        <v>877</v>
      </c>
      <c r="EO276" t="s">
        <v>877</v>
      </c>
      <c r="EP276">
        <v>2200</v>
      </c>
      <c r="EQ276">
        <v>638308</v>
      </c>
      <c r="ER276" s="22">
        <v>307</v>
      </c>
      <c r="ES276">
        <v>18623</v>
      </c>
      <c r="ET276">
        <v>5278</v>
      </c>
      <c r="EU276">
        <v>0</v>
      </c>
      <c r="EV276">
        <v>0</v>
      </c>
      <c r="EW276">
        <v>0</v>
      </c>
      <c r="EX276">
        <v>0</v>
      </c>
      <c r="EY276">
        <v>11.33</v>
      </c>
      <c r="EZ276">
        <v>103679</v>
      </c>
      <c r="FA276">
        <v>183.22</v>
      </c>
      <c r="FB276">
        <v>183.22</v>
      </c>
      <c r="FC276">
        <v>183.22</v>
      </c>
      <c r="FD276">
        <v>0</v>
      </c>
      <c r="FE276">
        <v>0</v>
      </c>
      <c r="FF276" t="s">
        <v>880</v>
      </c>
      <c r="FG276">
        <v>183.22</v>
      </c>
      <c r="FH276">
        <v>183.22</v>
      </c>
      <c r="FI276">
        <v>183.22</v>
      </c>
      <c r="FJ276">
        <v>0</v>
      </c>
      <c r="FK276">
        <v>22</v>
      </c>
      <c r="FL276">
        <v>20.154199999999999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>
        <v>0</v>
      </c>
      <c r="FY276">
        <v>0</v>
      </c>
      <c r="FZ276">
        <v>0</v>
      </c>
      <c r="GA276">
        <v>0</v>
      </c>
      <c r="GB276">
        <v>0</v>
      </c>
      <c r="GC276">
        <v>0</v>
      </c>
      <c r="GD276">
        <v>0</v>
      </c>
      <c r="GE276">
        <v>9</v>
      </c>
      <c r="GF276">
        <v>2.25</v>
      </c>
      <c r="GG276">
        <v>9</v>
      </c>
      <c r="GH276">
        <v>9</v>
      </c>
      <c r="GI276">
        <v>0</v>
      </c>
      <c r="GJ276">
        <v>70.930000000000007</v>
      </c>
      <c r="GK276">
        <v>70.930000000000007</v>
      </c>
      <c r="GL276">
        <v>70.930000000000007</v>
      </c>
      <c r="GM276">
        <v>0</v>
      </c>
      <c r="GN276">
        <v>50.46</v>
      </c>
      <c r="GO276">
        <v>50.46</v>
      </c>
      <c r="GP276">
        <v>50.46</v>
      </c>
      <c r="GQ276">
        <v>0</v>
      </c>
      <c r="GR276">
        <v>331.8365</v>
      </c>
      <c r="GS276">
        <v>327.01420000000002</v>
      </c>
      <c r="GT276">
        <v>331.8365</v>
      </c>
      <c r="GU276">
        <v>327.01420000000002</v>
      </c>
      <c r="GV276">
        <v>331.8365</v>
      </c>
      <c r="GW276">
        <v>331.8365</v>
      </c>
      <c r="GX276" t="s">
        <v>881</v>
      </c>
      <c r="GY276">
        <v>-3.3249999999999998E-3</v>
      </c>
      <c r="GZ276">
        <v>0</v>
      </c>
      <c r="HA276">
        <v>565.87</v>
      </c>
      <c r="HB276">
        <v>37</v>
      </c>
      <c r="HC276">
        <v>0.7</v>
      </c>
      <c r="HD276" t="s">
        <v>877</v>
      </c>
      <c r="HE276" t="s">
        <v>877</v>
      </c>
      <c r="HF276" t="s">
        <v>877</v>
      </c>
      <c r="HG276" t="s">
        <v>877</v>
      </c>
      <c r="HH276">
        <v>2200</v>
      </c>
      <c r="HI276">
        <v>651005</v>
      </c>
      <c r="HJ276">
        <v>268</v>
      </c>
      <c r="HK276">
        <v>8532</v>
      </c>
      <c r="HL276">
        <v>4995</v>
      </c>
      <c r="HM276">
        <v>0</v>
      </c>
      <c r="HN276">
        <v>0</v>
      </c>
      <c r="HO276">
        <v>0</v>
      </c>
      <c r="HP276">
        <v>0</v>
      </c>
      <c r="HQ276">
        <v>10.39</v>
      </c>
      <c r="HR276">
        <v>95094</v>
      </c>
      <c r="HS276">
        <v>187.15</v>
      </c>
      <c r="HT276">
        <v>187.15</v>
      </c>
      <c r="HU276">
        <v>187.15</v>
      </c>
      <c r="HV276">
        <v>0</v>
      </c>
      <c r="HW276">
        <v>0</v>
      </c>
      <c r="HX276" t="s">
        <v>882</v>
      </c>
      <c r="HY276">
        <v>187.15</v>
      </c>
      <c r="HZ276">
        <v>187.15</v>
      </c>
      <c r="IA276">
        <v>187.15</v>
      </c>
      <c r="IB276">
        <v>0</v>
      </c>
      <c r="IC276">
        <v>22</v>
      </c>
      <c r="ID276">
        <v>20.586500000000001</v>
      </c>
      <c r="IE276">
        <v>0</v>
      </c>
      <c r="IF276">
        <v>0</v>
      </c>
      <c r="IG276">
        <v>0</v>
      </c>
      <c r="IH276">
        <v>0</v>
      </c>
      <c r="II276">
        <v>0</v>
      </c>
      <c r="IJ276">
        <v>0</v>
      </c>
      <c r="IK276">
        <v>0</v>
      </c>
      <c r="IL276">
        <v>0</v>
      </c>
      <c r="IM276">
        <v>0</v>
      </c>
      <c r="IN276">
        <v>0</v>
      </c>
      <c r="IO276">
        <v>0</v>
      </c>
      <c r="IP276">
        <v>0</v>
      </c>
      <c r="IQ276">
        <v>0</v>
      </c>
      <c r="IR276">
        <v>0</v>
      </c>
      <c r="IS276">
        <v>0</v>
      </c>
      <c r="IT276">
        <v>0</v>
      </c>
      <c r="IU276">
        <v>0</v>
      </c>
      <c r="IV276">
        <v>0</v>
      </c>
      <c r="IW276">
        <v>10</v>
      </c>
      <c r="IX276">
        <v>2.5</v>
      </c>
      <c r="IY276">
        <v>10</v>
      </c>
      <c r="IZ276">
        <v>10</v>
      </c>
      <c r="JA276">
        <v>0</v>
      </c>
      <c r="JB276">
        <v>71.14</v>
      </c>
      <c r="JC276">
        <v>71.14</v>
      </c>
      <c r="JD276">
        <v>71.14</v>
      </c>
      <c r="JE276">
        <v>0</v>
      </c>
      <c r="JF276">
        <v>50.46</v>
      </c>
      <c r="JG276">
        <v>50.46</v>
      </c>
      <c r="JH276">
        <v>50.46</v>
      </c>
      <c r="JI276">
        <v>0</v>
      </c>
      <c r="JJ276">
        <v>331.8365</v>
      </c>
      <c r="JK276">
        <v>331.8365</v>
      </c>
      <c r="JL276" t="s">
        <v>883</v>
      </c>
      <c r="JM276">
        <v>-1.8208999999999999E-2</v>
      </c>
      <c r="JN276">
        <v>0</v>
      </c>
      <c r="JO276">
        <v>508.12</v>
      </c>
      <c r="JP276">
        <v>29</v>
      </c>
      <c r="JQ276">
        <v>0.7</v>
      </c>
      <c r="JR276">
        <v>43954.6104003125</v>
      </c>
      <c r="JS276">
        <v>1</v>
      </c>
      <c r="JT276">
        <v>2</v>
      </c>
    </row>
    <row r="277" spans="1:280" x14ac:dyDescent="0.25">
      <c r="A277">
        <v>2202</v>
      </c>
      <c r="B277">
        <v>2202</v>
      </c>
      <c r="C277" t="s">
        <v>398</v>
      </c>
      <c r="D277" t="s">
        <v>396</v>
      </c>
      <c r="E277" t="s">
        <v>399</v>
      </c>
      <c r="G277">
        <v>2200</v>
      </c>
      <c r="H277">
        <v>610000</v>
      </c>
      <c r="I277">
        <v>100</v>
      </c>
      <c r="J277">
        <v>0</v>
      </c>
      <c r="K277">
        <v>10000</v>
      </c>
      <c r="L277">
        <v>0</v>
      </c>
      <c r="M277">
        <v>0</v>
      </c>
      <c r="N277">
        <v>0</v>
      </c>
      <c r="O277">
        <v>0</v>
      </c>
      <c r="P277">
        <v>12</v>
      </c>
      <c r="Q277">
        <v>200000</v>
      </c>
      <c r="R277">
        <v>306</v>
      </c>
      <c r="S277">
        <v>306</v>
      </c>
      <c r="T277">
        <v>306</v>
      </c>
      <c r="U277">
        <v>0</v>
      </c>
      <c r="V277" t="s">
        <v>875</v>
      </c>
      <c r="W277">
        <v>306</v>
      </c>
      <c r="X277">
        <v>306</v>
      </c>
      <c r="Y277">
        <v>306</v>
      </c>
      <c r="Z277">
        <v>0</v>
      </c>
      <c r="AA277">
        <v>37</v>
      </c>
      <c r="AB277">
        <v>33.659999999999997</v>
      </c>
      <c r="AC277">
        <v>0.2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2</v>
      </c>
      <c r="AT277">
        <v>0.5</v>
      </c>
      <c r="AU277">
        <v>40.86</v>
      </c>
      <c r="AV277">
        <v>10.215</v>
      </c>
      <c r="AW277">
        <v>40.86</v>
      </c>
      <c r="AX277">
        <v>40.86</v>
      </c>
      <c r="AY277">
        <v>0</v>
      </c>
      <c r="AZ277">
        <v>36.630000000000003</v>
      </c>
      <c r="BA277">
        <v>36.630000000000003</v>
      </c>
      <c r="BB277">
        <v>36.630000000000003</v>
      </c>
      <c r="BC277">
        <v>0</v>
      </c>
      <c r="BD277">
        <v>74.95</v>
      </c>
      <c r="BE277">
        <v>74.95</v>
      </c>
      <c r="BF277">
        <v>74.95</v>
      </c>
      <c r="BG277">
        <v>0</v>
      </c>
      <c r="BH277">
        <v>448.87700000000001</v>
      </c>
      <c r="BI277">
        <v>462.15499999999997</v>
      </c>
      <c r="BJ277">
        <v>448.87700000000001</v>
      </c>
      <c r="BK277">
        <v>462.15499999999997</v>
      </c>
      <c r="BL277">
        <v>462.15499999999997</v>
      </c>
      <c r="BM277">
        <v>462.15499999999997</v>
      </c>
      <c r="BN277" t="s">
        <v>876</v>
      </c>
      <c r="BO277">
        <v>-4.3600000000000002E-3</v>
      </c>
      <c r="BP277">
        <v>0</v>
      </c>
      <c r="BQ277">
        <v>653.59</v>
      </c>
      <c r="BR277">
        <v>47</v>
      </c>
      <c r="BS277">
        <v>0.7</v>
      </c>
      <c r="BT277" t="s">
        <v>877</v>
      </c>
      <c r="BU277" t="s">
        <v>877</v>
      </c>
      <c r="BV277" t="s">
        <v>877</v>
      </c>
      <c r="BW277" t="s">
        <v>877</v>
      </c>
      <c r="BX277">
        <v>2200</v>
      </c>
      <c r="BY277">
        <v>605000</v>
      </c>
      <c r="BZ277">
        <v>100</v>
      </c>
      <c r="CA277">
        <v>0</v>
      </c>
      <c r="CB277">
        <v>10000</v>
      </c>
      <c r="CC277">
        <v>0</v>
      </c>
      <c r="CD277">
        <v>0</v>
      </c>
      <c r="CE277">
        <v>0</v>
      </c>
      <c r="CF277">
        <v>0</v>
      </c>
      <c r="CG277">
        <v>12</v>
      </c>
      <c r="CH277">
        <v>200000</v>
      </c>
      <c r="CI277">
        <v>293.95</v>
      </c>
      <c r="CJ277">
        <v>293.95</v>
      </c>
      <c r="CK277">
        <v>293.95</v>
      </c>
      <c r="CL277">
        <v>0</v>
      </c>
      <c r="CM277">
        <v>0</v>
      </c>
      <c r="CN277" t="s">
        <v>878</v>
      </c>
      <c r="CO277">
        <v>293.95</v>
      </c>
      <c r="CP277">
        <v>293.95</v>
      </c>
      <c r="CQ277">
        <v>293.95</v>
      </c>
      <c r="CR277">
        <v>0</v>
      </c>
      <c r="CS277">
        <v>38</v>
      </c>
      <c r="CT277">
        <v>32.334499999999998</v>
      </c>
      <c r="CU277">
        <v>0.2</v>
      </c>
      <c r="CV277">
        <v>1</v>
      </c>
      <c r="CW277">
        <v>0.5</v>
      </c>
      <c r="CX277">
        <v>1</v>
      </c>
      <c r="CY277">
        <v>1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2</v>
      </c>
      <c r="DL277">
        <v>0.5</v>
      </c>
      <c r="DM277">
        <v>39.25</v>
      </c>
      <c r="DN277">
        <v>9.8125</v>
      </c>
      <c r="DO277">
        <v>39.25</v>
      </c>
      <c r="DP277">
        <v>39.25</v>
      </c>
      <c r="DQ277">
        <v>0</v>
      </c>
      <c r="DR277">
        <v>36.630000000000003</v>
      </c>
      <c r="DS277">
        <v>36.630000000000003</v>
      </c>
      <c r="DT277">
        <v>36.630000000000003</v>
      </c>
      <c r="DU277">
        <v>0</v>
      </c>
      <c r="DV277">
        <v>74.95</v>
      </c>
      <c r="DW277">
        <v>74.95</v>
      </c>
      <c r="DX277">
        <v>74.95</v>
      </c>
      <c r="DY277">
        <v>0</v>
      </c>
      <c r="DZ277">
        <v>472.49349999999998</v>
      </c>
      <c r="EA277">
        <v>448.87700000000001</v>
      </c>
      <c r="EB277">
        <v>472.49349999999998</v>
      </c>
      <c r="EC277">
        <v>448.87700000000001</v>
      </c>
      <c r="ED277">
        <v>472.49349999999998</v>
      </c>
      <c r="EE277">
        <v>472.49349999999998</v>
      </c>
      <c r="EF277" t="s">
        <v>879</v>
      </c>
      <c r="EG277">
        <v>-1.3879000000000001E-2</v>
      </c>
      <c r="EH277">
        <v>0</v>
      </c>
      <c r="EI277">
        <v>670.94</v>
      </c>
      <c r="EJ277">
        <v>53</v>
      </c>
      <c r="EK277">
        <v>0.7</v>
      </c>
      <c r="EL277" t="s">
        <v>877</v>
      </c>
      <c r="EM277" t="s">
        <v>877</v>
      </c>
      <c r="EN277" t="s">
        <v>877</v>
      </c>
      <c r="EO277" t="s">
        <v>877</v>
      </c>
      <c r="EP277">
        <v>2200</v>
      </c>
      <c r="EQ277">
        <v>580391</v>
      </c>
      <c r="ER277" s="22">
        <v>587</v>
      </c>
      <c r="ES277">
        <v>33086</v>
      </c>
      <c r="ET277">
        <v>10106</v>
      </c>
      <c r="EU277">
        <v>0</v>
      </c>
      <c r="EV277">
        <v>0</v>
      </c>
      <c r="EW277">
        <v>0</v>
      </c>
      <c r="EX277">
        <v>0</v>
      </c>
      <c r="EY277">
        <v>12</v>
      </c>
      <c r="EZ277">
        <v>186762</v>
      </c>
      <c r="FA277">
        <v>314.85000000000002</v>
      </c>
      <c r="FB277">
        <v>314.85000000000002</v>
      </c>
      <c r="FC277">
        <v>314.85000000000002</v>
      </c>
      <c r="FD277">
        <v>0</v>
      </c>
      <c r="FE277">
        <v>0</v>
      </c>
      <c r="FF277" t="s">
        <v>880</v>
      </c>
      <c r="FG277">
        <v>314.85000000000002</v>
      </c>
      <c r="FH277">
        <v>314.85000000000002</v>
      </c>
      <c r="FI277">
        <v>314.85000000000002</v>
      </c>
      <c r="FJ277">
        <v>0</v>
      </c>
      <c r="FK277">
        <v>39</v>
      </c>
      <c r="FL277">
        <v>34.633499999999998</v>
      </c>
      <c r="FM277">
        <v>0.2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1</v>
      </c>
      <c r="FT277">
        <v>1</v>
      </c>
      <c r="FU277">
        <v>1</v>
      </c>
      <c r="FV277">
        <v>1</v>
      </c>
      <c r="FW277">
        <v>0</v>
      </c>
      <c r="FX277">
        <v>0</v>
      </c>
      <c r="FY277">
        <v>0</v>
      </c>
      <c r="FZ277">
        <v>0</v>
      </c>
      <c r="GA277">
        <v>0</v>
      </c>
      <c r="GB277">
        <v>0</v>
      </c>
      <c r="GC277">
        <v>2</v>
      </c>
      <c r="GD277">
        <v>0.5</v>
      </c>
      <c r="GE277">
        <v>38.92</v>
      </c>
      <c r="GF277">
        <v>9.73</v>
      </c>
      <c r="GG277">
        <v>38.92</v>
      </c>
      <c r="GH277">
        <v>38.92</v>
      </c>
      <c r="GI277">
        <v>0</v>
      </c>
      <c r="GJ277">
        <v>36.630000000000003</v>
      </c>
      <c r="GK277">
        <v>36.630000000000003</v>
      </c>
      <c r="GL277">
        <v>36.630000000000003</v>
      </c>
      <c r="GM277">
        <v>0</v>
      </c>
      <c r="GN277">
        <v>74.95</v>
      </c>
      <c r="GO277">
        <v>74.95</v>
      </c>
      <c r="GP277">
        <v>74.95</v>
      </c>
      <c r="GQ277">
        <v>0</v>
      </c>
      <c r="GR277">
        <v>486.28230000000002</v>
      </c>
      <c r="GS277">
        <v>472.49349999999998</v>
      </c>
      <c r="GT277">
        <v>486.28230000000002</v>
      </c>
      <c r="GU277">
        <v>472.49349999999998</v>
      </c>
      <c r="GV277">
        <v>486.28230000000002</v>
      </c>
      <c r="GW277">
        <v>486.28230000000002</v>
      </c>
      <c r="GX277" t="s">
        <v>881</v>
      </c>
      <c r="GY277">
        <v>-1.5412E-2</v>
      </c>
      <c r="GZ277">
        <v>0</v>
      </c>
      <c r="HA277">
        <v>593.17999999999995</v>
      </c>
      <c r="HB277">
        <v>42</v>
      </c>
      <c r="HC277">
        <v>0.7</v>
      </c>
      <c r="HD277" t="s">
        <v>877</v>
      </c>
      <c r="HE277" t="s">
        <v>877</v>
      </c>
      <c r="HF277" t="s">
        <v>877</v>
      </c>
      <c r="HG277" t="s">
        <v>877</v>
      </c>
      <c r="HH277">
        <v>2200</v>
      </c>
      <c r="HI277">
        <v>574333</v>
      </c>
      <c r="HJ277">
        <v>550</v>
      </c>
      <c r="HK277">
        <v>32673</v>
      </c>
      <c r="HL277">
        <v>10234</v>
      </c>
      <c r="HM277">
        <v>0</v>
      </c>
      <c r="HN277">
        <v>0</v>
      </c>
      <c r="HO277">
        <v>0</v>
      </c>
      <c r="HP277">
        <v>0</v>
      </c>
      <c r="HQ277">
        <v>11.44</v>
      </c>
      <c r="HR277">
        <v>153333</v>
      </c>
      <c r="HS277">
        <v>327.18</v>
      </c>
      <c r="HT277">
        <v>327.18</v>
      </c>
      <c r="HU277">
        <v>327.18</v>
      </c>
      <c r="HV277">
        <v>0</v>
      </c>
      <c r="HW277">
        <v>0</v>
      </c>
      <c r="HX277" t="s">
        <v>882</v>
      </c>
      <c r="HY277">
        <v>327.18</v>
      </c>
      <c r="HZ277">
        <v>327.18</v>
      </c>
      <c r="IA277">
        <v>327.18</v>
      </c>
      <c r="IB277">
        <v>0</v>
      </c>
      <c r="IC277">
        <v>38</v>
      </c>
      <c r="ID277">
        <v>35.989800000000002</v>
      </c>
      <c r="IE277">
        <v>0.2</v>
      </c>
      <c r="IF277">
        <v>0.6</v>
      </c>
      <c r="IG277">
        <v>0.3</v>
      </c>
      <c r="IH277">
        <v>0.6</v>
      </c>
      <c r="II277">
        <v>0.6</v>
      </c>
      <c r="IJ277">
        <v>0</v>
      </c>
      <c r="IK277">
        <v>0</v>
      </c>
      <c r="IL277">
        <v>0</v>
      </c>
      <c r="IM277">
        <v>0</v>
      </c>
      <c r="IN277">
        <v>0</v>
      </c>
      <c r="IO277">
        <v>0</v>
      </c>
      <c r="IP277">
        <v>0</v>
      </c>
      <c r="IQ277">
        <v>0</v>
      </c>
      <c r="IR277">
        <v>0</v>
      </c>
      <c r="IS277">
        <v>0</v>
      </c>
      <c r="IT277">
        <v>0</v>
      </c>
      <c r="IU277">
        <v>6</v>
      </c>
      <c r="IV277">
        <v>1.5</v>
      </c>
      <c r="IW277">
        <v>38.65</v>
      </c>
      <c r="IX277">
        <v>9.6624999999999996</v>
      </c>
      <c r="IY277">
        <v>38.65</v>
      </c>
      <c r="IZ277">
        <v>38.65</v>
      </c>
      <c r="JA277">
        <v>0</v>
      </c>
      <c r="JB277">
        <v>34.64</v>
      </c>
      <c r="JC277">
        <v>34.64</v>
      </c>
      <c r="JD277">
        <v>34.64</v>
      </c>
      <c r="JE277">
        <v>0</v>
      </c>
      <c r="JF277">
        <v>76.81</v>
      </c>
      <c r="JG277">
        <v>76.81</v>
      </c>
      <c r="JH277">
        <v>76.81</v>
      </c>
      <c r="JI277">
        <v>0</v>
      </c>
      <c r="JJ277">
        <v>486.28230000000002</v>
      </c>
      <c r="JK277">
        <v>486.28230000000002</v>
      </c>
      <c r="JL277" t="s">
        <v>883</v>
      </c>
      <c r="JM277">
        <v>-7.0309999999999999E-3</v>
      </c>
      <c r="JN277">
        <v>0</v>
      </c>
      <c r="JO277">
        <v>468.65</v>
      </c>
      <c r="JP277">
        <v>19</v>
      </c>
      <c r="JQ277">
        <v>0.7</v>
      </c>
      <c r="JR277">
        <v>43954.6104003125</v>
      </c>
      <c r="JS277">
        <v>1</v>
      </c>
      <c r="JT277">
        <v>2</v>
      </c>
    </row>
    <row r="278" spans="1:280" x14ac:dyDescent="0.25">
      <c r="A278">
        <v>2203</v>
      </c>
      <c r="B278">
        <v>2203</v>
      </c>
      <c r="C278" t="s">
        <v>400</v>
      </c>
      <c r="D278" t="s">
        <v>396</v>
      </c>
      <c r="E278" t="s">
        <v>401</v>
      </c>
      <c r="G278">
        <v>2200</v>
      </c>
      <c r="H278">
        <v>560000</v>
      </c>
      <c r="I278">
        <v>500</v>
      </c>
      <c r="J278">
        <v>0</v>
      </c>
      <c r="K278">
        <v>6000</v>
      </c>
      <c r="L278">
        <v>0</v>
      </c>
      <c r="M278">
        <v>0</v>
      </c>
      <c r="N278">
        <v>0</v>
      </c>
      <c r="O278">
        <v>0</v>
      </c>
      <c r="P278">
        <v>10.07</v>
      </c>
      <c r="Q278">
        <v>130000</v>
      </c>
      <c r="R278">
        <v>280</v>
      </c>
      <c r="S278">
        <v>280</v>
      </c>
      <c r="T278">
        <v>280</v>
      </c>
      <c r="U278">
        <v>0</v>
      </c>
      <c r="V278" t="s">
        <v>875</v>
      </c>
      <c r="W278">
        <v>280</v>
      </c>
      <c r="X278">
        <v>280</v>
      </c>
      <c r="Y278">
        <v>280</v>
      </c>
      <c r="Z278">
        <v>0</v>
      </c>
      <c r="AA278">
        <v>44</v>
      </c>
      <c r="AB278">
        <v>30.8</v>
      </c>
      <c r="AC278">
        <v>1.7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1</v>
      </c>
      <c r="AT278">
        <v>0.25</v>
      </c>
      <c r="AU278">
        <v>35</v>
      </c>
      <c r="AV278">
        <v>8.75</v>
      </c>
      <c r="AW278">
        <v>35</v>
      </c>
      <c r="AX278">
        <v>35</v>
      </c>
      <c r="AY278">
        <v>0</v>
      </c>
      <c r="AZ278">
        <v>44.39</v>
      </c>
      <c r="BA278">
        <v>44.39</v>
      </c>
      <c r="BB278">
        <v>44.39</v>
      </c>
      <c r="BC278">
        <v>0</v>
      </c>
      <c r="BD278">
        <v>61.05</v>
      </c>
      <c r="BE278">
        <v>61.05</v>
      </c>
      <c r="BF278">
        <v>61.05</v>
      </c>
      <c r="BG278">
        <v>0</v>
      </c>
      <c r="BH278">
        <v>424.34840000000003</v>
      </c>
      <c r="BI278">
        <v>426.94</v>
      </c>
      <c r="BJ278">
        <v>424.34840000000003</v>
      </c>
      <c r="BK278">
        <v>426.94</v>
      </c>
      <c r="BL278">
        <v>426.94</v>
      </c>
      <c r="BM278">
        <v>426.94</v>
      </c>
      <c r="BN278" t="s">
        <v>876</v>
      </c>
      <c r="BO278">
        <v>-1.0571000000000001E-2</v>
      </c>
      <c r="BP278">
        <v>0</v>
      </c>
      <c r="BQ278">
        <v>464.29</v>
      </c>
      <c r="BR278">
        <v>19</v>
      </c>
      <c r="BS278">
        <v>0.7</v>
      </c>
      <c r="BT278" t="s">
        <v>877</v>
      </c>
      <c r="BU278" t="s">
        <v>877</v>
      </c>
      <c r="BV278" t="s">
        <v>877</v>
      </c>
      <c r="BW278" t="s">
        <v>877</v>
      </c>
      <c r="BX278">
        <v>2200</v>
      </c>
      <c r="BY278">
        <v>560000</v>
      </c>
      <c r="BZ278">
        <v>500</v>
      </c>
      <c r="CA278">
        <v>0</v>
      </c>
      <c r="CB278">
        <v>6000</v>
      </c>
      <c r="CC278">
        <v>0</v>
      </c>
      <c r="CD278">
        <v>0</v>
      </c>
      <c r="CE278">
        <v>0</v>
      </c>
      <c r="CF278">
        <v>0</v>
      </c>
      <c r="CG278">
        <v>10.07</v>
      </c>
      <c r="CH278">
        <v>110000</v>
      </c>
      <c r="CI278">
        <v>275.94</v>
      </c>
      <c r="CJ278">
        <v>275.94</v>
      </c>
      <c r="CK278">
        <v>275.94</v>
      </c>
      <c r="CL278">
        <v>0</v>
      </c>
      <c r="CM278">
        <v>0</v>
      </c>
      <c r="CN278" t="s">
        <v>878</v>
      </c>
      <c r="CO278">
        <v>275.94</v>
      </c>
      <c r="CP278">
        <v>275.94</v>
      </c>
      <c r="CQ278">
        <v>275.94</v>
      </c>
      <c r="CR278">
        <v>0</v>
      </c>
      <c r="CS278">
        <v>43</v>
      </c>
      <c r="CT278">
        <v>30.353400000000001</v>
      </c>
      <c r="CU278">
        <v>1.7</v>
      </c>
      <c r="CV278">
        <v>3.83</v>
      </c>
      <c r="CW278">
        <v>1.915</v>
      </c>
      <c r="CX278">
        <v>3.83</v>
      </c>
      <c r="CY278">
        <v>3.83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1</v>
      </c>
      <c r="DL278">
        <v>0.25</v>
      </c>
      <c r="DM278">
        <v>35</v>
      </c>
      <c r="DN278">
        <v>8.75</v>
      </c>
      <c r="DO278">
        <v>35</v>
      </c>
      <c r="DP278">
        <v>35</v>
      </c>
      <c r="DQ278">
        <v>0</v>
      </c>
      <c r="DR278">
        <v>44.39</v>
      </c>
      <c r="DS278">
        <v>44.39</v>
      </c>
      <c r="DT278">
        <v>44.39</v>
      </c>
      <c r="DU278">
        <v>0</v>
      </c>
      <c r="DV278">
        <v>61.05</v>
      </c>
      <c r="DW278">
        <v>61.05</v>
      </c>
      <c r="DX278">
        <v>61.05</v>
      </c>
      <c r="DY278">
        <v>0</v>
      </c>
      <c r="DZ278">
        <v>427.07139999999998</v>
      </c>
      <c r="EA278">
        <v>424.34840000000003</v>
      </c>
      <c r="EB278">
        <v>427.07139999999998</v>
      </c>
      <c r="EC278">
        <v>424.34840000000003</v>
      </c>
      <c r="ED278">
        <v>427.07139999999998</v>
      </c>
      <c r="EE278">
        <v>427.07139999999998</v>
      </c>
      <c r="EF278" t="s">
        <v>879</v>
      </c>
      <c r="EG278">
        <v>-7.8960000000000002E-3</v>
      </c>
      <c r="EH278">
        <v>0</v>
      </c>
      <c r="EI278">
        <v>395.48</v>
      </c>
      <c r="EJ278">
        <v>11</v>
      </c>
      <c r="EK278">
        <v>0.7</v>
      </c>
      <c r="EL278" t="s">
        <v>877</v>
      </c>
      <c r="EM278" t="s">
        <v>877</v>
      </c>
      <c r="EN278" t="s">
        <v>877</v>
      </c>
      <c r="EO278" t="s">
        <v>877</v>
      </c>
      <c r="EP278">
        <v>2200</v>
      </c>
      <c r="EQ278">
        <v>530249</v>
      </c>
      <c r="ER278" s="22">
        <v>486</v>
      </c>
      <c r="ES278">
        <v>28439</v>
      </c>
      <c r="ET278">
        <v>8367</v>
      </c>
      <c r="EU278">
        <v>0</v>
      </c>
      <c r="EV278">
        <v>0</v>
      </c>
      <c r="EW278">
        <v>0</v>
      </c>
      <c r="EX278">
        <v>0</v>
      </c>
      <c r="EY278">
        <v>10.07</v>
      </c>
      <c r="EZ278">
        <v>105554</v>
      </c>
      <c r="FA278">
        <v>278.24</v>
      </c>
      <c r="FB278">
        <v>278.24</v>
      </c>
      <c r="FC278">
        <v>278.24</v>
      </c>
      <c r="FD278">
        <v>0</v>
      </c>
      <c r="FE278">
        <v>0</v>
      </c>
      <c r="FF278" t="s">
        <v>880</v>
      </c>
      <c r="FG278">
        <v>278.24</v>
      </c>
      <c r="FH278">
        <v>278.24</v>
      </c>
      <c r="FI278">
        <v>278.24</v>
      </c>
      <c r="FJ278">
        <v>0</v>
      </c>
      <c r="FK278">
        <v>46</v>
      </c>
      <c r="FL278">
        <v>30.606400000000001</v>
      </c>
      <c r="FM278">
        <v>1.7</v>
      </c>
      <c r="FN278">
        <v>3.17</v>
      </c>
      <c r="FO278">
        <v>1.585</v>
      </c>
      <c r="FP278">
        <v>3.17</v>
      </c>
      <c r="FQ278">
        <v>3.17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</v>
      </c>
      <c r="GB278">
        <v>0</v>
      </c>
      <c r="GC278">
        <v>1</v>
      </c>
      <c r="GD278">
        <v>0.25</v>
      </c>
      <c r="GE278">
        <v>37</v>
      </c>
      <c r="GF278">
        <v>9.25</v>
      </c>
      <c r="GG278">
        <v>37</v>
      </c>
      <c r="GH278">
        <v>37</v>
      </c>
      <c r="GI278">
        <v>0</v>
      </c>
      <c r="GJ278">
        <v>44.39</v>
      </c>
      <c r="GK278">
        <v>44.39</v>
      </c>
      <c r="GL278">
        <v>44.39</v>
      </c>
      <c r="GM278">
        <v>0</v>
      </c>
      <c r="GN278">
        <v>61.05</v>
      </c>
      <c r="GO278">
        <v>61.05</v>
      </c>
      <c r="GP278">
        <v>61.05</v>
      </c>
      <c r="GQ278">
        <v>0</v>
      </c>
      <c r="GR278">
        <v>445.07060000000001</v>
      </c>
      <c r="GS278">
        <v>427.07139999999998</v>
      </c>
      <c r="GT278">
        <v>445.07060000000001</v>
      </c>
      <c r="GU278">
        <v>427.07139999999998</v>
      </c>
      <c r="GV278">
        <v>445.07060000000001</v>
      </c>
      <c r="GW278">
        <v>445.07060000000001</v>
      </c>
      <c r="GX278" t="s">
        <v>881</v>
      </c>
      <c r="GY278">
        <v>0</v>
      </c>
      <c r="GZ278">
        <v>0</v>
      </c>
      <c r="HA278">
        <v>379.36</v>
      </c>
      <c r="HB278">
        <v>10</v>
      </c>
      <c r="HC278">
        <v>0.7</v>
      </c>
      <c r="HD278" t="s">
        <v>877</v>
      </c>
      <c r="HE278" t="s">
        <v>877</v>
      </c>
      <c r="HF278" t="s">
        <v>877</v>
      </c>
      <c r="HG278" t="s">
        <v>877</v>
      </c>
      <c r="HH278">
        <v>2200</v>
      </c>
      <c r="HI278">
        <v>516869</v>
      </c>
      <c r="HJ278">
        <v>403</v>
      </c>
      <c r="HK278">
        <v>29670</v>
      </c>
      <c r="HL278">
        <v>7500</v>
      </c>
      <c r="HM278">
        <v>0</v>
      </c>
      <c r="HN278">
        <v>0</v>
      </c>
      <c r="HO278">
        <v>0</v>
      </c>
      <c r="HP278">
        <v>0</v>
      </c>
      <c r="HQ278">
        <v>9.41</v>
      </c>
      <c r="HR278">
        <v>118946</v>
      </c>
      <c r="HS278">
        <v>294.95999999999998</v>
      </c>
      <c r="HT278">
        <v>294.95999999999998</v>
      </c>
      <c r="HU278">
        <v>294.95999999999998</v>
      </c>
      <c r="HV278">
        <v>0</v>
      </c>
      <c r="HW278">
        <v>0</v>
      </c>
      <c r="HX278" t="s">
        <v>882</v>
      </c>
      <c r="HY278">
        <v>294.95999999999998</v>
      </c>
      <c r="HZ278">
        <v>294.95999999999998</v>
      </c>
      <c r="IA278">
        <v>294.95999999999998</v>
      </c>
      <c r="IB278">
        <v>0</v>
      </c>
      <c r="IC278">
        <v>48</v>
      </c>
      <c r="ID278">
        <v>32.445599999999999</v>
      </c>
      <c r="IE278">
        <v>0</v>
      </c>
      <c r="IF278">
        <v>1.73</v>
      </c>
      <c r="IG278">
        <v>0.86499999999999999</v>
      </c>
      <c r="IH278">
        <v>1.73</v>
      </c>
      <c r="II278">
        <v>1.73</v>
      </c>
      <c r="IJ278">
        <v>0</v>
      </c>
      <c r="IK278">
        <v>0</v>
      </c>
      <c r="IL278">
        <v>0</v>
      </c>
      <c r="IM278">
        <v>0</v>
      </c>
      <c r="IN278">
        <v>0</v>
      </c>
      <c r="IO278">
        <v>0</v>
      </c>
      <c r="IP278">
        <v>0</v>
      </c>
      <c r="IQ278">
        <v>0</v>
      </c>
      <c r="IR278">
        <v>0</v>
      </c>
      <c r="IS278">
        <v>0</v>
      </c>
      <c r="IT278">
        <v>0</v>
      </c>
      <c r="IU278">
        <v>1</v>
      </c>
      <c r="IV278">
        <v>0.25</v>
      </c>
      <c r="IW278">
        <v>48</v>
      </c>
      <c r="IX278">
        <v>12</v>
      </c>
      <c r="IY278">
        <v>48</v>
      </c>
      <c r="IZ278">
        <v>48</v>
      </c>
      <c r="JA278">
        <v>0</v>
      </c>
      <c r="JB278">
        <v>38.450000000000003</v>
      </c>
      <c r="JC278">
        <v>38.450000000000003</v>
      </c>
      <c r="JD278">
        <v>38.450000000000003</v>
      </c>
      <c r="JE278">
        <v>0</v>
      </c>
      <c r="JF278">
        <v>66.099999999999994</v>
      </c>
      <c r="JG278">
        <v>66.099999999999994</v>
      </c>
      <c r="JH278">
        <v>66.099999999999994</v>
      </c>
      <c r="JI278">
        <v>0</v>
      </c>
      <c r="JJ278">
        <v>445.07060000000001</v>
      </c>
      <c r="JK278">
        <v>445.07060000000001</v>
      </c>
      <c r="JL278" t="s">
        <v>883</v>
      </c>
      <c r="JM278">
        <v>0</v>
      </c>
      <c r="JN278">
        <v>0</v>
      </c>
      <c r="JO278">
        <v>403.26</v>
      </c>
      <c r="JP278">
        <v>11</v>
      </c>
      <c r="JQ278">
        <v>0.7</v>
      </c>
      <c r="JR278">
        <v>43954.6104003125</v>
      </c>
      <c r="JS278">
        <v>1</v>
      </c>
      <c r="JT278">
        <v>2</v>
      </c>
    </row>
    <row r="279" spans="1:280" x14ac:dyDescent="0.25">
      <c r="A279">
        <v>2204</v>
      </c>
      <c r="B279">
        <v>2204</v>
      </c>
      <c r="C279" t="s">
        <v>402</v>
      </c>
      <c r="D279" t="s">
        <v>396</v>
      </c>
      <c r="E279" t="s">
        <v>403</v>
      </c>
      <c r="G279">
        <v>2200</v>
      </c>
      <c r="H279">
        <v>3150000</v>
      </c>
      <c r="I279">
        <v>0</v>
      </c>
      <c r="J279">
        <v>0</v>
      </c>
      <c r="K279">
        <v>35000</v>
      </c>
      <c r="L279">
        <v>0</v>
      </c>
      <c r="M279">
        <v>0</v>
      </c>
      <c r="N279">
        <v>0</v>
      </c>
      <c r="O279">
        <v>0</v>
      </c>
      <c r="P279">
        <v>9.61</v>
      </c>
      <c r="Q279">
        <v>541000</v>
      </c>
      <c r="R279">
        <v>1361</v>
      </c>
      <c r="S279">
        <v>1361</v>
      </c>
      <c r="T279">
        <v>1361</v>
      </c>
      <c r="U279">
        <v>0</v>
      </c>
      <c r="V279" t="s">
        <v>875</v>
      </c>
      <c r="W279">
        <v>1361</v>
      </c>
      <c r="X279">
        <v>1361</v>
      </c>
      <c r="Y279">
        <v>1361</v>
      </c>
      <c r="Z279">
        <v>0</v>
      </c>
      <c r="AA279">
        <v>132</v>
      </c>
      <c r="AB279">
        <v>132</v>
      </c>
      <c r="AC279">
        <v>0</v>
      </c>
      <c r="AD279">
        <v>399</v>
      </c>
      <c r="AE279">
        <v>199.5</v>
      </c>
      <c r="AF279">
        <v>399</v>
      </c>
      <c r="AG279">
        <v>399</v>
      </c>
      <c r="AH279">
        <v>0</v>
      </c>
      <c r="AI279">
        <v>4</v>
      </c>
      <c r="AJ279">
        <v>4</v>
      </c>
      <c r="AK279">
        <v>4</v>
      </c>
      <c r="AL279">
        <v>4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5</v>
      </c>
      <c r="AT279">
        <v>1.25</v>
      </c>
      <c r="AU279">
        <v>303.99</v>
      </c>
      <c r="AV279">
        <v>75.997500000000002</v>
      </c>
      <c r="AW279">
        <v>303.99</v>
      </c>
      <c r="AX279">
        <v>303.99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1819.7375</v>
      </c>
      <c r="BI279">
        <v>1773.7474999999999</v>
      </c>
      <c r="BJ279">
        <v>1819.7375</v>
      </c>
      <c r="BK279">
        <v>1773.7474999999999</v>
      </c>
      <c r="BL279">
        <v>1819.7375</v>
      </c>
      <c r="BM279">
        <v>1819.7375</v>
      </c>
      <c r="BN279" t="s">
        <v>876</v>
      </c>
      <c r="BO279">
        <v>0</v>
      </c>
      <c r="BP279">
        <v>0</v>
      </c>
      <c r="BQ279">
        <v>397.5</v>
      </c>
      <c r="BR279">
        <v>10</v>
      </c>
      <c r="BS279">
        <v>0.7</v>
      </c>
      <c r="BT279" t="s">
        <v>877</v>
      </c>
      <c r="BU279" t="s">
        <v>877</v>
      </c>
      <c r="BV279" t="s">
        <v>877</v>
      </c>
      <c r="BW279" t="s">
        <v>877</v>
      </c>
      <c r="BX279">
        <v>2200</v>
      </c>
      <c r="BY279">
        <v>3140000</v>
      </c>
      <c r="BZ279">
        <v>0</v>
      </c>
      <c r="CA279">
        <v>0</v>
      </c>
      <c r="CB279">
        <v>35000</v>
      </c>
      <c r="CC279">
        <v>0</v>
      </c>
      <c r="CD279">
        <v>0</v>
      </c>
      <c r="CE279">
        <v>0</v>
      </c>
      <c r="CF279">
        <v>0</v>
      </c>
      <c r="CG279">
        <v>9.61</v>
      </c>
      <c r="CH279">
        <v>520000</v>
      </c>
      <c r="CI279">
        <v>1396.98</v>
      </c>
      <c r="CJ279">
        <v>1396.98</v>
      </c>
      <c r="CK279">
        <v>1396.98</v>
      </c>
      <c r="CL279">
        <v>0</v>
      </c>
      <c r="CM279">
        <v>0</v>
      </c>
      <c r="CN279" t="s">
        <v>878</v>
      </c>
      <c r="CO279">
        <v>1396.98</v>
      </c>
      <c r="CP279">
        <v>1396.98</v>
      </c>
      <c r="CQ279">
        <v>1396.98</v>
      </c>
      <c r="CR279">
        <v>0</v>
      </c>
      <c r="CS279">
        <v>134</v>
      </c>
      <c r="CT279">
        <v>134</v>
      </c>
      <c r="CU279">
        <v>0</v>
      </c>
      <c r="CV279">
        <v>413</v>
      </c>
      <c r="CW279">
        <v>206.5</v>
      </c>
      <c r="CX279">
        <v>413</v>
      </c>
      <c r="CY279">
        <v>413</v>
      </c>
      <c r="CZ279">
        <v>0</v>
      </c>
      <c r="DA279">
        <v>3</v>
      </c>
      <c r="DB279">
        <v>3</v>
      </c>
      <c r="DC279">
        <v>3</v>
      </c>
      <c r="DD279">
        <v>3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5</v>
      </c>
      <c r="DL279">
        <v>1.25</v>
      </c>
      <c r="DM279">
        <v>312.02999999999997</v>
      </c>
      <c r="DN279">
        <v>78.007499999999993</v>
      </c>
      <c r="DO279">
        <v>312.02999999999997</v>
      </c>
      <c r="DP279">
        <v>312.02999999999997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1750.4475</v>
      </c>
      <c r="EA279">
        <v>1819.7375</v>
      </c>
      <c r="EB279">
        <v>1750.4475</v>
      </c>
      <c r="EC279">
        <v>1819.7375</v>
      </c>
      <c r="ED279">
        <v>1819.7375</v>
      </c>
      <c r="EE279">
        <v>1819.7375</v>
      </c>
      <c r="EF279" t="s">
        <v>879</v>
      </c>
      <c r="EG279">
        <v>0</v>
      </c>
      <c r="EH279">
        <v>0</v>
      </c>
      <c r="EI279">
        <v>372.23</v>
      </c>
      <c r="EJ279">
        <v>10</v>
      </c>
      <c r="EK279">
        <v>0.7</v>
      </c>
      <c r="EL279" t="s">
        <v>877</v>
      </c>
      <c r="EM279" t="s">
        <v>877</v>
      </c>
      <c r="EN279" t="s">
        <v>877</v>
      </c>
      <c r="EO279" t="s">
        <v>877</v>
      </c>
      <c r="EP279">
        <v>2200</v>
      </c>
      <c r="EQ279">
        <v>2514497</v>
      </c>
      <c r="ER279" s="22">
        <v>2339</v>
      </c>
      <c r="ES279">
        <v>132872</v>
      </c>
      <c r="ET279">
        <v>40276</v>
      </c>
      <c r="EU279">
        <v>0</v>
      </c>
      <c r="EV279">
        <v>0</v>
      </c>
      <c r="EW279">
        <v>0</v>
      </c>
      <c r="EX279">
        <v>0</v>
      </c>
      <c r="EY279">
        <v>9.61</v>
      </c>
      <c r="EZ279">
        <v>495916</v>
      </c>
      <c r="FA279">
        <v>1356.93</v>
      </c>
      <c r="FB279">
        <v>1356.93</v>
      </c>
      <c r="FC279">
        <v>1356.93</v>
      </c>
      <c r="FD279">
        <v>0</v>
      </c>
      <c r="FE279">
        <v>0</v>
      </c>
      <c r="FF279" t="s">
        <v>880</v>
      </c>
      <c r="FG279">
        <v>1356.93</v>
      </c>
      <c r="FH279">
        <v>1356.93</v>
      </c>
      <c r="FI279">
        <v>1356.93</v>
      </c>
      <c r="FJ279">
        <v>0</v>
      </c>
      <c r="FK279">
        <v>131</v>
      </c>
      <c r="FL279">
        <v>131</v>
      </c>
      <c r="FM279">
        <v>0</v>
      </c>
      <c r="FN279">
        <v>376.84</v>
      </c>
      <c r="FO279">
        <v>188.42</v>
      </c>
      <c r="FP279">
        <v>376.84</v>
      </c>
      <c r="FQ279">
        <v>376.84</v>
      </c>
      <c r="FR279">
        <v>0</v>
      </c>
      <c r="FS279">
        <v>3.88</v>
      </c>
      <c r="FT279">
        <v>3.88</v>
      </c>
      <c r="FU279">
        <v>3.88</v>
      </c>
      <c r="FV279">
        <v>3.88</v>
      </c>
      <c r="FW279">
        <v>0</v>
      </c>
      <c r="FX279">
        <v>0</v>
      </c>
      <c r="FY279">
        <v>0</v>
      </c>
      <c r="FZ279">
        <v>0</v>
      </c>
      <c r="GA279">
        <v>0</v>
      </c>
      <c r="GB279">
        <v>0</v>
      </c>
      <c r="GC279">
        <v>5</v>
      </c>
      <c r="GD279">
        <v>1.25</v>
      </c>
      <c r="GE279">
        <v>275.87</v>
      </c>
      <c r="GF279">
        <v>68.967500000000001</v>
      </c>
      <c r="GG279">
        <v>275.87</v>
      </c>
      <c r="GH279">
        <v>275.87</v>
      </c>
      <c r="GI279">
        <v>0</v>
      </c>
      <c r="GJ279">
        <v>0</v>
      </c>
      <c r="GK279">
        <v>0</v>
      </c>
      <c r="GL279">
        <v>0</v>
      </c>
      <c r="GM279">
        <v>0</v>
      </c>
      <c r="GN279">
        <v>0</v>
      </c>
      <c r="GO279">
        <v>0</v>
      </c>
      <c r="GP279">
        <v>0</v>
      </c>
      <c r="GQ279">
        <v>0</v>
      </c>
      <c r="GR279">
        <v>1729.3475000000001</v>
      </c>
      <c r="GS279">
        <v>1750.4475</v>
      </c>
      <c r="GT279">
        <v>1729.3475000000001</v>
      </c>
      <c r="GU279">
        <v>1750.4475</v>
      </c>
      <c r="GV279">
        <v>1750.4475</v>
      </c>
      <c r="GW279">
        <v>1750.4475</v>
      </c>
      <c r="GX279" t="s">
        <v>881</v>
      </c>
      <c r="GY279">
        <v>-1.65E-3</v>
      </c>
      <c r="GZ279">
        <v>0</v>
      </c>
      <c r="HA279">
        <v>365.47</v>
      </c>
      <c r="HB279">
        <v>9</v>
      </c>
      <c r="HC279">
        <v>0.7</v>
      </c>
      <c r="HD279" t="s">
        <v>877</v>
      </c>
      <c r="HE279" t="s">
        <v>877</v>
      </c>
      <c r="HF279" t="s">
        <v>877</v>
      </c>
      <c r="HG279" t="s">
        <v>877</v>
      </c>
      <c r="HH279">
        <v>2200</v>
      </c>
      <c r="HI279">
        <v>2027595</v>
      </c>
      <c r="HJ279">
        <v>2012</v>
      </c>
      <c r="HK279">
        <v>145716</v>
      </c>
      <c r="HL279">
        <v>37445</v>
      </c>
      <c r="HM279">
        <v>0</v>
      </c>
      <c r="HN279">
        <v>0</v>
      </c>
      <c r="HO279">
        <v>0</v>
      </c>
      <c r="HP279">
        <v>0</v>
      </c>
      <c r="HQ279">
        <v>10.34</v>
      </c>
      <c r="HR279">
        <v>562801</v>
      </c>
      <c r="HS279">
        <v>1340.25</v>
      </c>
      <c r="HT279">
        <v>1340.25</v>
      </c>
      <c r="HU279">
        <v>1340.25</v>
      </c>
      <c r="HV279">
        <v>0</v>
      </c>
      <c r="HW279">
        <v>0</v>
      </c>
      <c r="HX279" t="s">
        <v>882</v>
      </c>
      <c r="HY279">
        <v>1340.25</v>
      </c>
      <c r="HZ279">
        <v>1340.25</v>
      </c>
      <c r="IA279">
        <v>1340.25</v>
      </c>
      <c r="IB279">
        <v>0</v>
      </c>
      <c r="IC279">
        <v>143</v>
      </c>
      <c r="ID279">
        <v>143</v>
      </c>
      <c r="IE279">
        <v>0</v>
      </c>
      <c r="IF279">
        <v>364.87</v>
      </c>
      <c r="IG279">
        <v>182.435</v>
      </c>
      <c r="IH279">
        <v>364.87</v>
      </c>
      <c r="II279">
        <v>364.87</v>
      </c>
      <c r="IJ279">
        <v>0</v>
      </c>
      <c r="IK279">
        <v>1.63</v>
      </c>
      <c r="IL279">
        <v>1.63</v>
      </c>
      <c r="IM279">
        <v>1.63</v>
      </c>
      <c r="IN279">
        <v>1.63</v>
      </c>
      <c r="IO279">
        <v>0</v>
      </c>
      <c r="IP279">
        <v>0</v>
      </c>
      <c r="IQ279">
        <v>0</v>
      </c>
      <c r="IR279">
        <v>0</v>
      </c>
      <c r="IS279">
        <v>0</v>
      </c>
      <c r="IT279">
        <v>0</v>
      </c>
      <c r="IU279">
        <v>0</v>
      </c>
      <c r="IV279">
        <v>0</v>
      </c>
      <c r="IW279">
        <v>248.13</v>
      </c>
      <c r="IX279">
        <v>62.032499999999999</v>
      </c>
      <c r="IY279">
        <v>248.13</v>
      </c>
      <c r="IZ279">
        <v>248.13</v>
      </c>
      <c r="JA279">
        <v>0</v>
      </c>
      <c r="JB279">
        <v>0</v>
      </c>
      <c r="JC279">
        <v>0</v>
      </c>
      <c r="JD279">
        <v>0</v>
      </c>
      <c r="JE279">
        <v>0</v>
      </c>
      <c r="JF279">
        <v>0</v>
      </c>
      <c r="JG279">
        <v>0</v>
      </c>
      <c r="JH279">
        <v>0</v>
      </c>
      <c r="JI279">
        <v>0</v>
      </c>
      <c r="JJ279">
        <v>1729.3475000000001</v>
      </c>
      <c r="JK279">
        <v>1729.3475000000001</v>
      </c>
      <c r="JL279" t="s">
        <v>883</v>
      </c>
      <c r="JM279">
        <v>-1.482E-3</v>
      </c>
      <c r="JN279">
        <v>0</v>
      </c>
      <c r="JO279">
        <v>419.92</v>
      </c>
      <c r="JP279">
        <v>13</v>
      </c>
      <c r="JQ279">
        <v>0.7</v>
      </c>
      <c r="JR279">
        <v>43954.6104003125</v>
      </c>
      <c r="JS279">
        <v>1</v>
      </c>
      <c r="JT279">
        <v>2</v>
      </c>
    </row>
    <row r="280" spans="1:280" x14ac:dyDescent="0.25">
      <c r="A280">
        <v>2205</v>
      </c>
      <c r="B280">
        <v>2205</v>
      </c>
      <c r="C280" t="s">
        <v>404</v>
      </c>
      <c r="D280" t="s">
        <v>396</v>
      </c>
      <c r="E280" t="s">
        <v>405</v>
      </c>
      <c r="G280">
        <v>2200</v>
      </c>
      <c r="H280">
        <v>3180000</v>
      </c>
      <c r="I280">
        <v>2500</v>
      </c>
      <c r="J280">
        <v>0</v>
      </c>
      <c r="K280">
        <v>4600</v>
      </c>
      <c r="L280">
        <v>0</v>
      </c>
      <c r="M280">
        <v>0</v>
      </c>
      <c r="N280">
        <v>0</v>
      </c>
      <c r="O280">
        <v>0</v>
      </c>
      <c r="P280">
        <v>10.39</v>
      </c>
      <c r="Q280">
        <v>780000</v>
      </c>
      <c r="R280">
        <v>1670</v>
      </c>
      <c r="S280">
        <v>1670</v>
      </c>
      <c r="T280">
        <v>1670</v>
      </c>
      <c r="U280">
        <v>0</v>
      </c>
      <c r="V280" t="s">
        <v>875</v>
      </c>
      <c r="W280">
        <v>1670</v>
      </c>
      <c r="X280">
        <v>1670</v>
      </c>
      <c r="Y280">
        <v>1670</v>
      </c>
      <c r="Z280">
        <v>0</v>
      </c>
      <c r="AA280">
        <v>210</v>
      </c>
      <c r="AB280">
        <v>183.7</v>
      </c>
      <c r="AC280">
        <v>1.5</v>
      </c>
      <c r="AD280">
        <v>380</v>
      </c>
      <c r="AE280">
        <v>190</v>
      </c>
      <c r="AF280">
        <v>380</v>
      </c>
      <c r="AG280">
        <v>380</v>
      </c>
      <c r="AH280">
        <v>0</v>
      </c>
      <c r="AI280">
        <v>5</v>
      </c>
      <c r="AJ280">
        <v>5</v>
      </c>
      <c r="AK280">
        <v>5</v>
      </c>
      <c r="AL280">
        <v>5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7</v>
      </c>
      <c r="AT280">
        <v>1.75</v>
      </c>
      <c r="AU280">
        <v>382.51</v>
      </c>
      <c r="AV280">
        <v>95.627499999999998</v>
      </c>
      <c r="AW280">
        <v>382.51</v>
      </c>
      <c r="AX280">
        <v>382.51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2082.4502000000002</v>
      </c>
      <c r="BI280">
        <v>2147.5774999999999</v>
      </c>
      <c r="BJ280">
        <v>2082.4502000000002</v>
      </c>
      <c r="BK280">
        <v>2147.5774999999999</v>
      </c>
      <c r="BL280">
        <v>2147.5774999999999</v>
      </c>
      <c r="BM280">
        <v>2147.5774999999999</v>
      </c>
      <c r="BN280" t="s">
        <v>876</v>
      </c>
      <c r="BO280">
        <v>-5.0179999999999999E-3</v>
      </c>
      <c r="BP280">
        <v>0</v>
      </c>
      <c r="BQ280">
        <v>467.07</v>
      </c>
      <c r="BR280">
        <v>19</v>
      </c>
      <c r="BS280">
        <v>0.7</v>
      </c>
      <c r="BT280" t="s">
        <v>877</v>
      </c>
      <c r="BU280" t="s">
        <v>877</v>
      </c>
      <c r="BV280" t="s">
        <v>877</v>
      </c>
      <c r="BW280" t="s">
        <v>877</v>
      </c>
      <c r="BX280">
        <v>2200</v>
      </c>
      <c r="BY280">
        <v>3180000</v>
      </c>
      <c r="BZ280">
        <v>2500</v>
      </c>
      <c r="CA280">
        <v>0</v>
      </c>
      <c r="CB280">
        <v>46000</v>
      </c>
      <c r="CC280">
        <v>0</v>
      </c>
      <c r="CD280">
        <v>0</v>
      </c>
      <c r="CE280">
        <v>0</v>
      </c>
      <c r="CF280">
        <v>0</v>
      </c>
      <c r="CG280">
        <v>10.39</v>
      </c>
      <c r="CH280">
        <v>780000</v>
      </c>
      <c r="CI280">
        <v>1636.32</v>
      </c>
      <c r="CJ280">
        <v>1636.32</v>
      </c>
      <c r="CK280">
        <v>1636.32</v>
      </c>
      <c r="CL280">
        <v>0</v>
      </c>
      <c r="CM280">
        <v>0</v>
      </c>
      <c r="CN280" t="s">
        <v>878</v>
      </c>
      <c r="CO280">
        <v>1636.32</v>
      </c>
      <c r="CP280">
        <v>1636.32</v>
      </c>
      <c r="CQ280">
        <v>1636.32</v>
      </c>
      <c r="CR280">
        <v>0</v>
      </c>
      <c r="CS280">
        <v>211</v>
      </c>
      <c r="CT280">
        <v>179.99520000000001</v>
      </c>
      <c r="CU280">
        <v>1.5</v>
      </c>
      <c r="CV280">
        <v>336.43</v>
      </c>
      <c r="CW280">
        <v>168.215</v>
      </c>
      <c r="CX280">
        <v>336.43</v>
      </c>
      <c r="CY280">
        <v>336.43</v>
      </c>
      <c r="CZ280">
        <v>0</v>
      </c>
      <c r="DA280">
        <v>0.97</v>
      </c>
      <c r="DB280">
        <v>0.97</v>
      </c>
      <c r="DC280">
        <v>0.97</v>
      </c>
      <c r="DD280">
        <v>0.97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7</v>
      </c>
      <c r="DL280">
        <v>1.75</v>
      </c>
      <c r="DM280">
        <v>374.8</v>
      </c>
      <c r="DN280">
        <v>93.7</v>
      </c>
      <c r="DO280">
        <v>374.8</v>
      </c>
      <c r="DP280">
        <v>374.8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2183.4270999999999</v>
      </c>
      <c r="EA280">
        <v>2082.4502000000002</v>
      </c>
      <c r="EB280">
        <v>2183.4270999999999</v>
      </c>
      <c r="EC280">
        <v>2082.4502000000002</v>
      </c>
      <c r="ED280">
        <v>2183.4270999999999</v>
      </c>
      <c r="EE280">
        <v>2183.4270999999999</v>
      </c>
      <c r="EF280" t="s">
        <v>879</v>
      </c>
      <c r="EG280">
        <v>-6.8770000000000003E-3</v>
      </c>
      <c r="EH280">
        <v>0</v>
      </c>
      <c r="EI280">
        <v>473.4</v>
      </c>
      <c r="EJ280">
        <v>21</v>
      </c>
      <c r="EK280">
        <v>0.7</v>
      </c>
      <c r="EL280" t="s">
        <v>877</v>
      </c>
      <c r="EM280" t="s">
        <v>877</v>
      </c>
      <c r="EN280" t="s">
        <v>877</v>
      </c>
      <c r="EO280" t="s">
        <v>877</v>
      </c>
      <c r="EP280">
        <v>2200</v>
      </c>
      <c r="EQ280">
        <v>3096063</v>
      </c>
      <c r="ER280" s="22">
        <v>2989</v>
      </c>
      <c r="ES280">
        <v>173361</v>
      </c>
      <c r="ET280">
        <v>51468</v>
      </c>
      <c r="EU280">
        <v>0</v>
      </c>
      <c r="EV280">
        <v>0</v>
      </c>
      <c r="EW280">
        <v>0</v>
      </c>
      <c r="EX280">
        <v>0</v>
      </c>
      <c r="EY280">
        <v>10.39</v>
      </c>
      <c r="EZ280">
        <v>890021</v>
      </c>
      <c r="FA280">
        <v>1713.36</v>
      </c>
      <c r="FB280">
        <v>1713.36</v>
      </c>
      <c r="FC280">
        <v>1713.36</v>
      </c>
      <c r="FD280">
        <v>0</v>
      </c>
      <c r="FE280">
        <v>0</v>
      </c>
      <c r="FF280" t="s">
        <v>880</v>
      </c>
      <c r="FG280">
        <v>1713.36</v>
      </c>
      <c r="FH280">
        <v>1713.36</v>
      </c>
      <c r="FI280">
        <v>1713.36</v>
      </c>
      <c r="FJ280">
        <v>0</v>
      </c>
      <c r="FK280">
        <v>206</v>
      </c>
      <c r="FL280">
        <v>188.46960000000001</v>
      </c>
      <c r="FM280">
        <v>1.5</v>
      </c>
      <c r="FN280">
        <v>352.28</v>
      </c>
      <c r="FO280">
        <v>176.14</v>
      </c>
      <c r="FP280">
        <v>352.28</v>
      </c>
      <c r="FQ280">
        <v>352.28</v>
      </c>
      <c r="FR280">
        <v>0</v>
      </c>
      <c r="FS280">
        <v>2.91</v>
      </c>
      <c r="FT280">
        <v>2.91</v>
      </c>
      <c r="FU280">
        <v>2.91</v>
      </c>
      <c r="FV280">
        <v>2.91</v>
      </c>
      <c r="FW280">
        <v>0</v>
      </c>
      <c r="FX280">
        <v>0</v>
      </c>
      <c r="FY280">
        <v>0</v>
      </c>
      <c r="FZ280">
        <v>0</v>
      </c>
      <c r="GA280">
        <v>0</v>
      </c>
      <c r="GB280">
        <v>0</v>
      </c>
      <c r="GC280">
        <v>10</v>
      </c>
      <c r="GD280">
        <v>2.5</v>
      </c>
      <c r="GE280">
        <v>394.19</v>
      </c>
      <c r="GF280">
        <v>98.547499999999999</v>
      </c>
      <c r="GG280">
        <v>394.19</v>
      </c>
      <c r="GH280">
        <v>394.19</v>
      </c>
      <c r="GI280">
        <v>0</v>
      </c>
      <c r="GJ280">
        <v>0</v>
      </c>
      <c r="GK280">
        <v>0</v>
      </c>
      <c r="GL280">
        <v>0</v>
      </c>
      <c r="GM280">
        <v>0</v>
      </c>
      <c r="GN280">
        <v>0</v>
      </c>
      <c r="GO280">
        <v>0</v>
      </c>
      <c r="GP280">
        <v>0</v>
      </c>
      <c r="GQ280">
        <v>0</v>
      </c>
      <c r="GR280">
        <v>2186.8683000000001</v>
      </c>
      <c r="GS280">
        <v>2183.4270999999999</v>
      </c>
      <c r="GT280">
        <v>2186.8683000000001</v>
      </c>
      <c r="GU280">
        <v>2183.4270999999999</v>
      </c>
      <c r="GV280">
        <v>2186.8683000000001</v>
      </c>
      <c r="GW280">
        <v>2186.8683000000001</v>
      </c>
      <c r="GX280" t="s">
        <v>881</v>
      </c>
      <c r="GY280">
        <v>-3.0300000000000001E-3</v>
      </c>
      <c r="GZ280">
        <v>0</v>
      </c>
      <c r="HA280">
        <v>519.46</v>
      </c>
      <c r="HB280">
        <v>26</v>
      </c>
      <c r="HC280">
        <v>0.7</v>
      </c>
      <c r="HD280" t="s">
        <v>877</v>
      </c>
      <c r="HE280" t="s">
        <v>877</v>
      </c>
      <c r="HF280" t="s">
        <v>877</v>
      </c>
      <c r="HG280" t="s">
        <v>877</v>
      </c>
      <c r="HH280">
        <v>2200</v>
      </c>
      <c r="HI280">
        <v>2961016</v>
      </c>
      <c r="HJ280">
        <v>2489</v>
      </c>
      <c r="HK280">
        <v>166391</v>
      </c>
      <c r="HL280">
        <v>46319</v>
      </c>
      <c r="HM280">
        <v>0</v>
      </c>
      <c r="HN280">
        <v>0</v>
      </c>
      <c r="HO280">
        <v>0</v>
      </c>
      <c r="HP280">
        <v>0</v>
      </c>
      <c r="HQ280">
        <v>12.34</v>
      </c>
      <c r="HR280">
        <v>812321</v>
      </c>
      <c r="HS280">
        <v>1714.28</v>
      </c>
      <c r="HT280">
        <v>1714.28</v>
      </c>
      <c r="HU280">
        <v>1714.28</v>
      </c>
      <c r="HV280">
        <v>0</v>
      </c>
      <c r="HW280">
        <v>0</v>
      </c>
      <c r="HX280" t="s">
        <v>882</v>
      </c>
      <c r="HY280">
        <v>1714.28</v>
      </c>
      <c r="HZ280">
        <v>1714.28</v>
      </c>
      <c r="IA280">
        <v>1714.28</v>
      </c>
      <c r="IB280">
        <v>0</v>
      </c>
      <c r="IC280">
        <v>210</v>
      </c>
      <c r="ID280">
        <v>188.57079999999999</v>
      </c>
      <c r="IE280">
        <v>1.8</v>
      </c>
      <c r="IF280">
        <v>358.39</v>
      </c>
      <c r="IG280">
        <v>179.19499999999999</v>
      </c>
      <c r="IH280">
        <v>358.39</v>
      </c>
      <c r="II280">
        <v>358.39</v>
      </c>
      <c r="IJ280">
        <v>0</v>
      </c>
      <c r="IK280">
        <v>3.25</v>
      </c>
      <c r="IL280">
        <v>3.25</v>
      </c>
      <c r="IM280">
        <v>3.25</v>
      </c>
      <c r="IN280">
        <v>3.25</v>
      </c>
      <c r="IO280">
        <v>0</v>
      </c>
      <c r="IP280">
        <v>0</v>
      </c>
      <c r="IQ280">
        <v>0</v>
      </c>
      <c r="IR280">
        <v>0</v>
      </c>
      <c r="IS280">
        <v>0</v>
      </c>
      <c r="IT280">
        <v>0</v>
      </c>
      <c r="IU280">
        <v>8</v>
      </c>
      <c r="IV280">
        <v>2</v>
      </c>
      <c r="IW280">
        <v>391.09</v>
      </c>
      <c r="IX280">
        <v>97.772499999999994</v>
      </c>
      <c r="IY280">
        <v>391.09</v>
      </c>
      <c r="IZ280">
        <v>391.09</v>
      </c>
      <c r="JA280">
        <v>0</v>
      </c>
      <c r="JB280">
        <v>0</v>
      </c>
      <c r="JC280">
        <v>0</v>
      </c>
      <c r="JD280">
        <v>0</v>
      </c>
      <c r="JE280">
        <v>0</v>
      </c>
      <c r="JF280">
        <v>0</v>
      </c>
      <c r="JG280">
        <v>0</v>
      </c>
      <c r="JH280">
        <v>0</v>
      </c>
      <c r="JI280">
        <v>0</v>
      </c>
      <c r="JJ280">
        <v>2186.8683000000001</v>
      </c>
      <c r="JK280">
        <v>2186.8683000000001</v>
      </c>
      <c r="JL280" t="s">
        <v>883</v>
      </c>
      <c r="JM280">
        <v>-5.5770000000000004E-3</v>
      </c>
      <c r="JN280">
        <v>0</v>
      </c>
      <c r="JO280">
        <v>473.86</v>
      </c>
      <c r="JP280">
        <v>20</v>
      </c>
      <c r="JQ280">
        <v>0.7</v>
      </c>
      <c r="JR280">
        <v>43954.6104003125</v>
      </c>
      <c r="JS280">
        <v>1</v>
      </c>
      <c r="JT280">
        <v>2</v>
      </c>
    </row>
    <row r="281" spans="1:280" x14ac:dyDescent="0.25">
      <c r="A281">
        <v>2206</v>
      </c>
      <c r="B281">
        <v>2206</v>
      </c>
      <c r="C281" t="s">
        <v>406</v>
      </c>
      <c r="D281" t="s">
        <v>396</v>
      </c>
      <c r="E281" t="s">
        <v>407</v>
      </c>
      <c r="G281">
        <v>2200</v>
      </c>
      <c r="H281">
        <v>9812625</v>
      </c>
      <c r="I281">
        <v>10000</v>
      </c>
      <c r="J281">
        <v>0</v>
      </c>
      <c r="K281">
        <v>175000</v>
      </c>
      <c r="L281">
        <v>0</v>
      </c>
      <c r="M281">
        <v>0</v>
      </c>
      <c r="N281">
        <v>0</v>
      </c>
      <c r="O281">
        <v>0</v>
      </c>
      <c r="P281">
        <v>10.220000000000001</v>
      </c>
      <c r="Q281">
        <v>1802500</v>
      </c>
      <c r="R281">
        <v>5767</v>
      </c>
      <c r="S281">
        <v>5767</v>
      </c>
      <c r="T281">
        <v>5767</v>
      </c>
      <c r="U281">
        <v>0</v>
      </c>
      <c r="V281" t="s">
        <v>875</v>
      </c>
      <c r="W281">
        <v>5767</v>
      </c>
      <c r="X281">
        <v>5767</v>
      </c>
      <c r="Y281">
        <v>5767</v>
      </c>
      <c r="Z281">
        <v>0</v>
      </c>
      <c r="AA281">
        <v>725</v>
      </c>
      <c r="AB281">
        <v>634.37</v>
      </c>
      <c r="AC281">
        <v>3.6</v>
      </c>
      <c r="AD281">
        <v>1020</v>
      </c>
      <c r="AE281">
        <v>510</v>
      </c>
      <c r="AF281">
        <v>1020</v>
      </c>
      <c r="AG281">
        <v>1020</v>
      </c>
      <c r="AH281">
        <v>0</v>
      </c>
      <c r="AI281">
        <v>5</v>
      </c>
      <c r="AJ281">
        <v>5</v>
      </c>
      <c r="AK281">
        <v>5</v>
      </c>
      <c r="AL281">
        <v>5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45</v>
      </c>
      <c r="AT281">
        <v>11.25</v>
      </c>
      <c r="AU281">
        <v>1042</v>
      </c>
      <c r="AV281">
        <v>260.5</v>
      </c>
      <c r="AW281">
        <v>1042</v>
      </c>
      <c r="AX281">
        <v>1042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7069.8877000000002</v>
      </c>
      <c r="BI281">
        <v>7191.72</v>
      </c>
      <c r="BJ281">
        <v>7069.8877000000002</v>
      </c>
      <c r="BK281">
        <v>7191.72</v>
      </c>
      <c r="BL281">
        <v>7191.72</v>
      </c>
      <c r="BM281">
        <v>7191.72</v>
      </c>
      <c r="BN281" t="s">
        <v>876</v>
      </c>
      <c r="BO281">
        <v>-2.47E-3</v>
      </c>
      <c r="BP281">
        <v>0</v>
      </c>
      <c r="BQ281">
        <v>312.55</v>
      </c>
      <c r="BR281">
        <v>6</v>
      </c>
      <c r="BS281">
        <v>0.7</v>
      </c>
      <c r="BT281" t="s">
        <v>877</v>
      </c>
      <c r="BU281" t="s">
        <v>877</v>
      </c>
      <c r="BV281" t="s">
        <v>877</v>
      </c>
      <c r="BW281" t="s">
        <v>877</v>
      </c>
      <c r="BX281">
        <v>2200</v>
      </c>
      <c r="BY281">
        <v>9550000</v>
      </c>
      <c r="BZ281">
        <v>10000</v>
      </c>
      <c r="CA281">
        <v>0</v>
      </c>
      <c r="CB281">
        <v>170000</v>
      </c>
      <c r="CC281">
        <v>0</v>
      </c>
      <c r="CD281">
        <v>0</v>
      </c>
      <c r="CE281">
        <v>0</v>
      </c>
      <c r="CF281">
        <v>0</v>
      </c>
      <c r="CG281">
        <v>10.220000000000001</v>
      </c>
      <c r="CH281">
        <v>1750000</v>
      </c>
      <c r="CI281">
        <v>5646.57</v>
      </c>
      <c r="CJ281">
        <v>5646.57</v>
      </c>
      <c r="CK281">
        <v>5646.57</v>
      </c>
      <c r="CL281">
        <v>0</v>
      </c>
      <c r="CM281">
        <v>0</v>
      </c>
      <c r="CN281" t="s">
        <v>878</v>
      </c>
      <c r="CO281">
        <v>5646.57</v>
      </c>
      <c r="CP281">
        <v>5646.57</v>
      </c>
      <c r="CQ281">
        <v>5646.57</v>
      </c>
      <c r="CR281">
        <v>0</v>
      </c>
      <c r="CS281">
        <v>718</v>
      </c>
      <c r="CT281">
        <v>621.12270000000001</v>
      </c>
      <c r="CU281">
        <v>3.6</v>
      </c>
      <c r="CV281">
        <v>1046.47</v>
      </c>
      <c r="CW281">
        <v>523.23500000000001</v>
      </c>
      <c r="CX281">
        <v>1046.47</v>
      </c>
      <c r="CY281">
        <v>1046.47</v>
      </c>
      <c r="CZ281">
        <v>0</v>
      </c>
      <c r="DA281">
        <v>3.61</v>
      </c>
      <c r="DB281">
        <v>3.61</v>
      </c>
      <c r="DC281">
        <v>3.61</v>
      </c>
      <c r="DD281">
        <v>3.61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45</v>
      </c>
      <c r="DL281">
        <v>11.25</v>
      </c>
      <c r="DM281">
        <v>1042</v>
      </c>
      <c r="DN281">
        <v>260.5</v>
      </c>
      <c r="DO281">
        <v>1042</v>
      </c>
      <c r="DP281">
        <v>1042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7048.6747999999998</v>
      </c>
      <c r="EA281">
        <v>7069.8877000000002</v>
      </c>
      <c r="EB281">
        <v>7048.6747999999998</v>
      </c>
      <c r="EC281">
        <v>7069.8877000000002</v>
      </c>
      <c r="ED281">
        <v>7069.8877000000002</v>
      </c>
      <c r="EE281">
        <v>7069.8877000000002</v>
      </c>
      <c r="EF281" t="s">
        <v>879</v>
      </c>
      <c r="EG281">
        <v>-4.1320000000000003E-3</v>
      </c>
      <c r="EH281">
        <v>0</v>
      </c>
      <c r="EI281">
        <v>308.64</v>
      </c>
      <c r="EJ281">
        <v>5</v>
      </c>
      <c r="EK281">
        <v>0.7</v>
      </c>
      <c r="EL281" t="s">
        <v>877</v>
      </c>
      <c r="EM281" t="s">
        <v>877</v>
      </c>
      <c r="EN281" t="s">
        <v>877</v>
      </c>
      <c r="EO281" t="s">
        <v>877</v>
      </c>
      <c r="EP281">
        <v>2200</v>
      </c>
      <c r="EQ281">
        <v>9127433</v>
      </c>
      <c r="ER281" s="22">
        <v>9682</v>
      </c>
      <c r="ES281">
        <v>572304</v>
      </c>
      <c r="ET281">
        <v>166701</v>
      </c>
      <c r="EU281">
        <v>0</v>
      </c>
      <c r="EV281">
        <v>0</v>
      </c>
      <c r="EW281">
        <v>0</v>
      </c>
      <c r="EX281">
        <v>0</v>
      </c>
      <c r="EY281">
        <v>10.220000000000001</v>
      </c>
      <c r="EZ281">
        <v>1625567</v>
      </c>
      <c r="FA281">
        <v>5680.18</v>
      </c>
      <c r="FB281">
        <v>5680.18</v>
      </c>
      <c r="FC281">
        <v>5680.18</v>
      </c>
      <c r="FD281">
        <v>0</v>
      </c>
      <c r="FE281">
        <v>0</v>
      </c>
      <c r="FF281" t="s">
        <v>880</v>
      </c>
      <c r="FG281">
        <v>5680.18</v>
      </c>
      <c r="FH281">
        <v>5680.18</v>
      </c>
      <c r="FI281">
        <v>5680.18</v>
      </c>
      <c r="FJ281">
        <v>0</v>
      </c>
      <c r="FK281">
        <v>702</v>
      </c>
      <c r="FL281">
        <v>624.81979999999999</v>
      </c>
      <c r="FM281">
        <v>3.6</v>
      </c>
      <c r="FN281">
        <v>1016.17</v>
      </c>
      <c r="FO281">
        <v>508.08499999999998</v>
      </c>
      <c r="FP281">
        <v>1016.17</v>
      </c>
      <c r="FQ281">
        <v>1016.17</v>
      </c>
      <c r="FR281">
        <v>0</v>
      </c>
      <c r="FS281">
        <v>8.74</v>
      </c>
      <c r="FT281">
        <v>8.74</v>
      </c>
      <c r="FU281">
        <v>8.74</v>
      </c>
      <c r="FV281">
        <v>8.74</v>
      </c>
      <c r="FW281">
        <v>0</v>
      </c>
      <c r="FX281">
        <v>0</v>
      </c>
      <c r="FY281">
        <v>0</v>
      </c>
      <c r="FZ281">
        <v>0</v>
      </c>
      <c r="GA281">
        <v>0</v>
      </c>
      <c r="GB281">
        <v>0</v>
      </c>
      <c r="GC281">
        <v>23</v>
      </c>
      <c r="GD281">
        <v>5.75</v>
      </c>
      <c r="GE281">
        <v>870</v>
      </c>
      <c r="GF281">
        <v>217.5</v>
      </c>
      <c r="GG281">
        <v>870</v>
      </c>
      <c r="GH281">
        <v>870</v>
      </c>
      <c r="GI281">
        <v>0</v>
      </c>
      <c r="GJ281">
        <v>0</v>
      </c>
      <c r="GK281">
        <v>0</v>
      </c>
      <c r="GL281">
        <v>0</v>
      </c>
      <c r="GM281">
        <v>0</v>
      </c>
      <c r="GN281">
        <v>0</v>
      </c>
      <c r="GO281">
        <v>0</v>
      </c>
      <c r="GP281">
        <v>0</v>
      </c>
      <c r="GQ281">
        <v>0</v>
      </c>
      <c r="GR281">
        <v>7012.1580999999996</v>
      </c>
      <c r="GS281">
        <v>7048.6747999999998</v>
      </c>
      <c r="GT281">
        <v>7012.1580999999996</v>
      </c>
      <c r="GU281">
        <v>7048.6747999999998</v>
      </c>
      <c r="GV281">
        <v>7048.6747999999998</v>
      </c>
      <c r="GW281">
        <v>7048.6747999999998</v>
      </c>
      <c r="GX281" t="s">
        <v>881</v>
      </c>
      <c r="GY281">
        <v>-1.9239999999999999E-3</v>
      </c>
      <c r="GZ281">
        <v>0</v>
      </c>
      <c r="HA281">
        <v>286.18</v>
      </c>
      <c r="HB281">
        <v>5</v>
      </c>
      <c r="HC281">
        <v>0.7</v>
      </c>
      <c r="HD281" t="s">
        <v>877</v>
      </c>
      <c r="HE281" t="s">
        <v>877</v>
      </c>
      <c r="HF281" t="s">
        <v>877</v>
      </c>
      <c r="HG281" t="s">
        <v>877</v>
      </c>
      <c r="HH281">
        <v>2200</v>
      </c>
      <c r="HI281">
        <v>8823667</v>
      </c>
      <c r="HJ281">
        <v>7990</v>
      </c>
      <c r="HK281">
        <v>538924</v>
      </c>
      <c r="HL281">
        <v>148716</v>
      </c>
      <c r="HM281">
        <v>0</v>
      </c>
      <c r="HN281">
        <v>0</v>
      </c>
      <c r="HO281">
        <v>0</v>
      </c>
      <c r="HP281">
        <v>0</v>
      </c>
      <c r="HQ281">
        <v>10.54</v>
      </c>
      <c r="HR281">
        <v>1478668</v>
      </c>
      <c r="HS281">
        <v>5659.21</v>
      </c>
      <c r="HT281">
        <v>5659.21</v>
      </c>
      <c r="HU281">
        <v>5659.21</v>
      </c>
      <c r="HV281">
        <v>0</v>
      </c>
      <c r="HW281">
        <v>0</v>
      </c>
      <c r="HX281" t="s">
        <v>882</v>
      </c>
      <c r="HY281">
        <v>5659.21</v>
      </c>
      <c r="HZ281">
        <v>5659.21</v>
      </c>
      <c r="IA281">
        <v>5659.21</v>
      </c>
      <c r="IB281">
        <v>0</v>
      </c>
      <c r="IC281">
        <v>723</v>
      </c>
      <c r="ID281">
        <v>622.51310000000001</v>
      </c>
      <c r="IE281">
        <v>6.1</v>
      </c>
      <c r="IF281">
        <v>964.85</v>
      </c>
      <c r="IG281">
        <v>482.42500000000001</v>
      </c>
      <c r="IH281">
        <v>964.85</v>
      </c>
      <c r="II281">
        <v>964.85</v>
      </c>
      <c r="IJ281">
        <v>0</v>
      </c>
      <c r="IK281">
        <v>12.91</v>
      </c>
      <c r="IL281">
        <v>12.91</v>
      </c>
      <c r="IM281">
        <v>12.91</v>
      </c>
      <c r="IN281">
        <v>12.91</v>
      </c>
      <c r="IO281">
        <v>0</v>
      </c>
      <c r="IP281">
        <v>0</v>
      </c>
      <c r="IQ281">
        <v>0</v>
      </c>
      <c r="IR281">
        <v>0</v>
      </c>
      <c r="IS281">
        <v>0</v>
      </c>
      <c r="IT281">
        <v>0</v>
      </c>
      <c r="IU281">
        <v>27</v>
      </c>
      <c r="IV281">
        <v>6.75</v>
      </c>
      <c r="IW281">
        <v>889</v>
      </c>
      <c r="IX281">
        <v>222.25</v>
      </c>
      <c r="IY281">
        <v>889</v>
      </c>
      <c r="IZ281">
        <v>889</v>
      </c>
      <c r="JA281">
        <v>0</v>
      </c>
      <c r="JB281">
        <v>0</v>
      </c>
      <c r="JC281">
        <v>0</v>
      </c>
      <c r="JD281">
        <v>0</v>
      </c>
      <c r="JE281">
        <v>0</v>
      </c>
      <c r="JF281">
        <v>0</v>
      </c>
      <c r="JG281">
        <v>0</v>
      </c>
      <c r="JH281">
        <v>0</v>
      </c>
      <c r="JI281">
        <v>0</v>
      </c>
      <c r="JJ281">
        <v>7012.1580999999996</v>
      </c>
      <c r="JK281">
        <v>7012.1580999999996</v>
      </c>
      <c r="JL281" t="s">
        <v>883</v>
      </c>
      <c r="JM281">
        <v>-3.6280000000000001E-3</v>
      </c>
      <c r="JN281">
        <v>0</v>
      </c>
      <c r="JO281">
        <v>261.29000000000002</v>
      </c>
      <c r="JP281">
        <v>4</v>
      </c>
      <c r="JQ281">
        <v>0.7</v>
      </c>
      <c r="JR281">
        <v>43954.6104003125</v>
      </c>
      <c r="JS281">
        <v>1</v>
      </c>
      <c r="JT281">
        <v>2</v>
      </c>
    </row>
    <row r="282" spans="1:280" x14ac:dyDescent="0.25">
      <c r="A282">
        <v>2207</v>
      </c>
      <c r="B282">
        <v>2207</v>
      </c>
      <c r="C282" t="s">
        <v>408</v>
      </c>
      <c r="D282" t="s">
        <v>396</v>
      </c>
      <c r="E282" t="s">
        <v>409</v>
      </c>
      <c r="G282">
        <v>2200</v>
      </c>
      <c r="H282">
        <v>6500000</v>
      </c>
      <c r="I282">
        <v>5000</v>
      </c>
      <c r="J282">
        <v>0</v>
      </c>
      <c r="K282">
        <v>95000</v>
      </c>
      <c r="L282">
        <v>0</v>
      </c>
      <c r="M282">
        <v>0</v>
      </c>
      <c r="N282">
        <v>0</v>
      </c>
      <c r="O282">
        <v>0</v>
      </c>
      <c r="P282">
        <v>15.82</v>
      </c>
      <c r="Q282">
        <v>1400000</v>
      </c>
      <c r="R282">
        <v>3075</v>
      </c>
      <c r="S282">
        <v>3075</v>
      </c>
      <c r="T282">
        <v>3075</v>
      </c>
      <c r="U282">
        <v>0</v>
      </c>
      <c r="V282" t="s">
        <v>875</v>
      </c>
      <c r="W282">
        <v>3075</v>
      </c>
      <c r="X282">
        <v>3075</v>
      </c>
      <c r="Y282">
        <v>3075</v>
      </c>
      <c r="Z282">
        <v>0</v>
      </c>
      <c r="AA282">
        <v>472</v>
      </c>
      <c r="AB282">
        <v>338.25</v>
      </c>
      <c r="AC282">
        <v>45.6</v>
      </c>
      <c r="AD282">
        <v>65</v>
      </c>
      <c r="AE282">
        <v>32.5</v>
      </c>
      <c r="AF282">
        <v>65</v>
      </c>
      <c r="AG282">
        <v>65</v>
      </c>
      <c r="AH282">
        <v>0</v>
      </c>
      <c r="AI282">
        <v>2</v>
      </c>
      <c r="AJ282">
        <v>2</v>
      </c>
      <c r="AK282">
        <v>2</v>
      </c>
      <c r="AL282">
        <v>2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45</v>
      </c>
      <c r="AT282">
        <v>11.25</v>
      </c>
      <c r="AU282">
        <v>570.58000000000004</v>
      </c>
      <c r="AV282">
        <v>142.64500000000001</v>
      </c>
      <c r="AW282">
        <v>570.58000000000004</v>
      </c>
      <c r="AX282">
        <v>570.58000000000004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3510.9447</v>
      </c>
      <c r="BI282">
        <v>3647.2449999999999</v>
      </c>
      <c r="BJ282">
        <v>3604.6122</v>
      </c>
      <c r="BK282">
        <v>3647.2449999999999</v>
      </c>
      <c r="BL282">
        <v>3647.2449999999999</v>
      </c>
      <c r="BM282">
        <v>3647.2449999999999</v>
      </c>
      <c r="BN282" t="s">
        <v>876</v>
      </c>
      <c r="BO282">
        <v>-6.3499999999999997E-3</v>
      </c>
      <c r="BP282">
        <v>0</v>
      </c>
      <c r="BQ282">
        <v>455.28</v>
      </c>
      <c r="BR282">
        <v>18</v>
      </c>
      <c r="BS282">
        <v>0.7</v>
      </c>
      <c r="BT282" t="s">
        <v>877</v>
      </c>
      <c r="BU282" t="s">
        <v>877</v>
      </c>
      <c r="BV282" t="s">
        <v>877</v>
      </c>
      <c r="BW282" t="s">
        <v>877</v>
      </c>
      <c r="BX282">
        <v>2200</v>
      </c>
      <c r="BY282">
        <v>6250000</v>
      </c>
      <c r="BZ282">
        <v>5000</v>
      </c>
      <c r="CA282">
        <v>0</v>
      </c>
      <c r="CB282">
        <v>90000</v>
      </c>
      <c r="CC282">
        <v>0</v>
      </c>
      <c r="CD282">
        <v>0</v>
      </c>
      <c r="CE282">
        <v>0</v>
      </c>
      <c r="CF282">
        <v>0</v>
      </c>
      <c r="CG282">
        <v>15.82</v>
      </c>
      <c r="CH282">
        <v>1285000</v>
      </c>
      <c r="CI282">
        <v>2940.55</v>
      </c>
      <c r="CJ282">
        <v>3030.02</v>
      </c>
      <c r="CK282">
        <v>2940.55</v>
      </c>
      <c r="CL282">
        <v>89.47</v>
      </c>
      <c r="CM282">
        <v>0</v>
      </c>
      <c r="CN282" t="s">
        <v>878</v>
      </c>
      <c r="CO282">
        <v>2940.55</v>
      </c>
      <c r="CP282">
        <v>3030.02</v>
      </c>
      <c r="CQ282">
        <v>2940.55</v>
      </c>
      <c r="CR282">
        <v>89.47</v>
      </c>
      <c r="CS282">
        <v>455</v>
      </c>
      <c r="CT282">
        <v>333.30220000000003</v>
      </c>
      <c r="CU282">
        <v>45.6</v>
      </c>
      <c r="CV282">
        <v>85.76</v>
      </c>
      <c r="CW282">
        <v>42.88</v>
      </c>
      <c r="CX282">
        <v>85.76</v>
      </c>
      <c r="CY282">
        <v>85.76</v>
      </c>
      <c r="CZ282">
        <v>0</v>
      </c>
      <c r="DA282">
        <v>1</v>
      </c>
      <c r="DB282">
        <v>1</v>
      </c>
      <c r="DC282">
        <v>1</v>
      </c>
      <c r="DD282">
        <v>1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45</v>
      </c>
      <c r="DL282">
        <v>11.25</v>
      </c>
      <c r="DM282">
        <v>545.45000000000005</v>
      </c>
      <c r="DN282">
        <v>136.36250000000001</v>
      </c>
      <c r="DO282">
        <v>562.24</v>
      </c>
      <c r="DP282">
        <v>545.45000000000005</v>
      </c>
      <c r="DQ282">
        <v>16.79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3529.8267000000001</v>
      </c>
      <c r="EA282">
        <v>3510.9447</v>
      </c>
      <c r="EB282">
        <v>3608.4866999999999</v>
      </c>
      <c r="EC282">
        <v>3604.6122</v>
      </c>
      <c r="ED282">
        <v>3529.8267000000001</v>
      </c>
      <c r="EE282">
        <v>3608.4866999999999</v>
      </c>
      <c r="EF282" t="s">
        <v>879</v>
      </c>
      <c r="EG282">
        <v>-1.1509999999999999E-2</v>
      </c>
      <c r="EH282">
        <v>0</v>
      </c>
      <c r="EI282">
        <v>419.21</v>
      </c>
      <c r="EJ282">
        <v>16</v>
      </c>
      <c r="EK282">
        <v>0.7</v>
      </c>
      <c r="EL282" t="s">
        <v>877</v>
      </c>
      <c r="EM282" t="s">
        <v>877</v>
      </c>
      <c r="EN282" t="s">
        <v>877</v>
      </c>
      <c r="EO282" t="s">
        <v>877</v>
      </c>
      <c r="EP282">
        <v>2200</v>
      </c>
      <c r="EQ282">
        <v>6028354</v>
      </c>
      <c r="ER282" s="22">
        <v>5329</v>
      </c>
      <c r="ES282">
        <v>304484</v>
      </c>
      <c r="ET282">
        <v>91757</v>
      </c>
      <c r="EU282">
        <v>0</v>
      </c>
      <c r="EV282">
        <v>0</v>
      </c>
      <c r="EW282">
        <v>0</v>
      </c>
      <c r="EX282">
        <v>0</v>
      </c>
      <c r="EY282">
        <v>15.82</v>
      </c>
      <c r="EZ282">
        <v>1248394</v>
      </c>
      <c r="FA282">
        <v>2998.63</v>
      </c>
      <c r="FB282">
        <v>3074.47</v>
      </c>
      <c r="FC282">
        <v>2998.63</v>
      </c>
      <c r="FD282">
        <v>75.84</v>
      </c>
      <c r="FE282">
        <v>0</v>
      </c>
      <c r="FF282" t="s">
        <v>880</v>
      </c>
      <c r="FG282">
        <v>2998.63</v>
      </c>
      <c r="FH282">
        <v>3074.47</v>
      </c>
      <c r="FI282">
        <v>2998.63</v>
      </c>
      <c r="FJ282">
        <v>75.84</v>
      </c>
      <c r="FK282">
        <v>450</v>
      </c>
      <c r="FL282">
        <v>338.19170000000003</v>
      </c>
      <c r="FM282">
        <v>45.6</v>
      </c>
      <c r="FN282">
        <v>60.46</v>
      </c>
      <c r="FO282">
        <v>30.23</v>
      </c>
      <c r="FP282">
        <v>60.46</v>
      </c>
      <c r="FQ282">
        <v>60.46</v>
      </c>
      <c r="FR282">
        <v>0</v>
      </c>
      <c r="FS282">
        <v>0.67</v>
      </c>
      <c r="FT282">
        <v>0.67</v>
      </c>
      <c r="FU282">
        <v>0.67</v>
      </c>
      <c r="FV282">
        <v>0.67</v>
      </c>
      <c r="FW282">
        <v>0</v>
      </c>
      <c r="FX282">
        <v>0</v>
      </c>
      <c r="FY282">
        <v>0</v>
      </c>
      <c r="FZ282">
        <v>0</v>
      </c>
      <c r="GA282">
        <v>0</v>
      </c>
      <c r="GB282">
        <v>0</v>
      </c>
      <c r="GC282">
        <v>20</v>
      </c>
      <c r="GD282">
        <v>5</v>
      </c>
      <c r="GE282">
        <v>446.02</v>
      </c>
      <c r="GF282">
        <v>111.505</v>
      </c>
      <c r="GG282">
        <v>457.3</v>
      </c>
      <c r="GH282">
        <v>446.02</v>
      </c>
      <c r="GI282">
        <v>11.28</v>
      </c>
      <c r="GJ282">
        <v>0</v>
      </c>
      <c r="GK282">
        <v>0</v>
      </c>
      <c r="GL282">
        <v>0</v>
      </c>
      <c r="GM282">
        <v>0</v>
      </c>
      <c r="GN282">
        <v>0</v>
      </c>
      <c r="GO282">
        <v>0</v>
      </c>
      <c r="GP282">
        <v>0</v>
      </c>
      <c r="GQ282">
        <v>0</v>
      </c>
      <c r="GR282">
        <v>3536.3083999999999</v>
      </c>
      <c r="GS282">
        <v>3529.8267000000001</v>
      </c>
      <c r="GT282">
        <v>3615.4459000000002</v>
      </c>
      <c r="GU282">
        <v>3608.4866999999999</v>
      </c>
      <c r="GV282">
        <v>3536.3083999999999</v>
      </c>
      <c r="GW282">
        <v>3615.4459000000002</v>
      </c>
      <c r="GX282" t="s">
        <v>881</v>
      </c>
      <c r="GY282">
        <v>-1.1377E-2</v>
      </c>
      <c r="GZ282">
        <v>0</v>
      </c>
      <c r="HA282">
        <v>406.05</v>
      </c>
      <c r="HB282">
        <v>13</v>
      </c>
      <c r="HC282">
        <v>0.7</v>
      </c>
      <c r="HD282" t="s">
        <v>877</v>
      </c>
      <c r="HE282" t="s">
        <v>877</v>
      </c>
      <c r="HF282" t="s">
        <v>877</v>
      </c>
      <c r="HG282" t="s">
        <v>877</v>
      </c>
      <c r="HH282">
        <v>2200</v>
      </c>
      <c r="HI282">
        <v>5832794</v>
      </c>
      <c r="HJ282">
        <v>4672</v>
      </c>
      <c r="HK282">
        <v>335573</v>
      </c>
      <c r="HL282">
        <v>86949</v>
      </c>
      <c r="HM282">
        <v>0</v>
      </c>
      <c r="HN282">
        <v>0</v>
      </c>
      <c r="HO282">
        <v>0</v>
      </c>
      <c r="HP282">
        <v>0</v>
      </c>
      <c r="HQ282">
        <v>15.57</v>
      </c>
      <c r="HR282">
        <v>1541771</v>
      </c>
      <c r="HS282">
        <v>3012.26</v>
      </c>
      <c r="HT282">
        <v>3088.44</v>
      </c>
      <c r="HU282">
        <v>3012.26</v>
      </c>
      <c r="HV282">
        <v>76.180000000000007</v>
      </c>
      <c r="HW282">
        <v>0</v>
      </c>
      <c r="HX282" t="s">
        <v>882</v>
      </c>
      <c r="HY282">
        <v>3012.26</v>
      </c>
      <c r="HZ282">
        <v>3088.44</v>
      </c>
      <c r="IA282">
        <v>3012.26</v>
      </c>
      <c r="IB282">
        <v>76.180000000000007</v>
      </c>
      <c r="IC282">
        <v>440</v>
      </c>
      <c r="ID282">
        <v>339.72840000000002</v>
      </c>
      <c r="IE282">
        <v>35.299999999999997</v>
      </c>
      <c r="IF282">
        <v>46.67</v>
      </c>
      <c r="IG282">
        <v>23.335000000000001</v>
      </c>
      <c r="IH282">
        <v>46.67</v>
      </c>
      <c r="II282">
        <v>46.67</v>
      </c>
      <c r="IJ282">
        <v>0</v>
      </c>
      <c r="IK282">
        <v>2.96</v>
      </c>
      <c r="IL282">
        <v>2.96</v>
      </c>
      <c r="IM282">
        <v>2.96</v>
      </c>
      <c r="IN282">
        <v>2.96</v>
      </c>
      <c r="IO282">
        <v>0</v>
      </c>
      <c r="IP282">
        <v>0</v>
      </c>
      <c r="IQ282">
        <v>0</v>
      </c>
      <c r="IR282">
        <v>0</v>
      </c>
      <c r="IS282">
        <v>0</v>
      </c>
      <c r="IT282">
        <v>0</v>
      </c>
      <c r="IU282">
        <v>23</v>
      </c>
      <c r="IV282">
        <v>5.75</v>
      </c>
      <c r="IW282">
        <v>467.9</v>
      </c>
      <c r="IX282">
        <v>116.97499999999999</v>
      </c>
      <c r="IY282">
        <v>479.73</v>
      </c>
      <c r="IZ282">
        <v>467.9</v>
      </c>
      <c r="JA282">
        <v>11.83</v>
      </c>
      <c r="JB282">
        <v>0</v>
      </c>
      <c r="JC282">
        <v>0</v>
      </c>
      <c r="JD282">
        <v>0</v>
      </c>
      <c r="JE282">
        <v>0</v>
      </c>
      <c r="JF282">
        <v>0</v>
      </c>
      <c r="JG282">
        <v>0</v>
      </c>
      <c r="JH282">
        <v>0</v>
      </c>
      <c r="JI282">
        <v>0</v>
      </c>
      <c r="JJ282">
        <v>3536.3083999999999</v>
      </c>
      <c r="JK282">
        <v>3615.4459000000002</v>
      </c>
      <c r="JL282" t="s">
        <v>883</v>
      </c>
      <c r="JM282">
        <v>-9.8399999999999998E-3</v>
      </c>
      <c r="JN282">
        <v>0</v>
      </c>
      <c r="JO282">
        <v>499.21</v>
      </c>
      <c r="JP282">
        <v>26</v>
      </c>
      <c r="JQ282">
        <v>0.7</v>
      </c>
      <c r="JR282">
        <v>43954.6104003125</v>
      </c>
      <c r="JS282">
        <v>1</v>
      </c>
      <c r="JT282">
        <v>2</v>
      </c>
    </row>
    <row r="283" spans="1:280" x14ac:dyDescent="0.25">
      <c r="A283">
        <v>4202</v>
      </c>
      <c r="B283">
        <v>2207</v>
      </c>
      <c r="D283" t="s">
        <v>396</v>
      </c>
      <c r="E283" t="s">
        <v>409</v>
      </c>
      <c r="F283" t="s">
        <v>997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T283">
        <v>0</v>
      </c>
      <c r="U283">
        <v>0</v>
      </c>
      <c r="V283" t="s">
        <v>875</v>
      </c>
      <c r="W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G283">
        <v>0</v>
      </c>
      <c r="AH283">
        <v>0</v>
      </c>
      <c r="AI283">
        <v>0</v>
      </c>
      <c r="AJ283">
        <v>0</v>
      </c>
      <c r="AL283">
        <v>0</v>
      </c>
      <c r="AM283">
        <v>0</v>
      </c>
      <c r="AN283">
        <v>0</v>
      </c>
      <c r="AO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X283">
        <v>0</v>
      </c>
      <c r="AY283">
        <v>0</v>
      </c>
      <c r="AZ283">
        <v>0</v>
      </c>
      <c r="BB283">
        <v>0</v>
      </c>
      <c r="BC283">
        <v>0</v>
      </c>
      <c r="BD283">
        <v>0</v>
      </c>
      <c r="BF283">
        <v>0</v>
      </c>
      <c r="BG283">
        <v>0</v>
      </c>
      <c r="BH283">
        <v>93.667500000000004</v>
      </c>
      <c r="BI283">
        <v>0</v>
      </c>
      <c r="BL283">
        <v>93.667500000000004</v>
      </c>
      <c r="BN283" t="s">
        <v>876</v>
      </c>
      <c r="BO283">
        <v>0</v>
      </c>
      <c r="BP283">
        <v>0</v>
      </c>
      <c r="BQ283">
        <v>0</v>
      </c>
      <c r="BR283">
        <v>0</v>
      </c>
      <c r="BS283">
        <v>0</v>
      </c>
      <c r="BT283" t="s">
        <v>877</v>
      </c>
      <c r="BU283" t="s">
        <v>877</v>
      </c>
      <c r="BV283" t="s">
        <v>877</v>
      </c>
      <c r="BW283" t="s">
        <v>877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89.47</v>
      </c>
      <c r="CK283">
        <v>89.47</v>
      </c>
      <c r="CL283">
        <v>0</v>
      </c>
      <c r="CM283">
        <v>0</v>
      </c>
      <c r="CN283" t="s">
        <v>878</v>
      </c>
      <c r="CO283">
        <v>89.47</v>
      </c>
      <c r="CQ283">
        <v>89.47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Y283">
        <v>0</v>
      </c>
      <c r="CZ283">
        <v>0</v>
      </c>
      <c r="DA283">
        <v>0</v>
      </c>
      <c r="DB283">
        <v>0</v>
      </c>
      <c r="DD283">
        <v>0</v>
      </c>
      <c r="DE283">
        <v>0</v>
      </c>
      <c r="DF283">
        <v>0</v>
      </c>
      <c r="DG283">
        <v>0</v>
      </c>
      <c r="DI283">
        <v>0</v>
      </c>
      <c r="DJ283">
        <v>0</v>
      </c>
      <c r="DK283">
        <v>0</v>
      </c>
      <c r="DL283">
        <v>0</v>
      </c>
      <c r="DM283">
        <v>16.79</v>
      </c>
      <c r="DN283">
        <v>4.1974999999999998</v>
      </c>
      <c r="DP283">
        <v>16.79</v>
      </c>
      <c r="DQ283">
        <v>0</v>
      </c>
      <c r="DR283">
        <v>0</v>
      </c>
      <c r="DT283">
        <v>0</v>
      </c>
      <c r="DU283">
        <v>0</v>
      </c>
      <c r="DV283">
        <v>0</v>
      </c>
      <c r="DX283">
        <v>0</v>
      </c>
      <c r="DY283">
        <v>0</v>
      </c>
      <c r="DZ283">
        <v>78.66</v>
      </c>
      <c r="EA283">
        <v>93.667500000000004</v>
      </c>
      <c r="ED283">
        <v>93.667500000000004</v>
      </c>
      <c r="EF283" t="s">
        <v>879</v>
      </c>
      <c r="EG283">
        <v>-1.1509999999999999E-2</v>
      </c>
      <c r="EH283">
        <v>0</v>
      </c>
      <c r="EI283">
        <v>0</v>
      </c>
      <c r="EJ283">
        <v>0</v>
      </c>
      <c r="EK283">
        <v>0</v>
      </c>
      <c r="EL283" t="s">
        <v>877</v>
      </c>
      <c r="EM283" t="s">
        <v>877</v>
      </c>
      <c r="EN283" t="s">
        <v>877</v>
      </c>
      <c r="EO283" t="s">
        <v>877</v>
      </c>
      <c r="EQ283">
        <v>0</v>
      </c>
      <c r="ER283" s="22">
        <v>0</v>
      </c>
      <c r="ES283">
        <v>0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75.84</v>
      </c>
      <c r="FC283">
        <v>75.84</v>
      </c>
      <c r="FD283">
        <v>0</v>
      </c>
      <c r="FE283">
        <v>0</v>
      </c>
      <c r="FF283" t="s">
        <v>880</v>
      </c>
      <c r="FG283">
        <v>75.84</v>
      </c>
      <c r="FI283">
        <v>75.84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Q283">
        <v>0</v>
      </c>
      <c r="FR283">
        <v>0</v>
      </c>
      <c r="FS283">
        <v>0</v>
      </c>
      <c r="FT283">
        <v>0</v>
      </c>
      <c r="FV283">
        <v>0</v>
      </c>
      <c r="FW283">
        <v>0</v>
      </c>
      <c r="FX283">
        <v>0</v>
      </c>
      <c r="FY283">
        <v>0</v>
      </c>
      <c r="GA283">
        <v>0</v>
      </c>
      <c r="GB283">
        <v>0</v>
      </c>
      <c r="GC283">
        <v>0</v>
      </c>
      <c r="GD283">
        <v>0</v>
      </c>
      <c r="GE283">
        <v>11.28</v>
      </c>
      <c r="GF283">
        <v>2.82</v>
      </c>
      <c r="GH283">
        <v>11.28</v>
      </c>
      <c r="GI283">
        <v>0</v>
      </c>
      <c r="GJ283">
        <v>0</v>
      </c>
      <c r="GL283">
        <v>0</v>
      </c>
      <c r="GM283">
        <v>0</v>
      </c>
      <c r="GN283">
        <v>0</v>
      </c>
      <c r="GP283">
        <v>0</v>
      </c>
      <c r="GQ283">
        <v>0</v>
      </c>
      <c r="GR283">
        <v>79.137500000000003</v>
      </c>
      <c r="GS283">
        <v>78.66</v>
      </c>
      <c r="GV283">
        <v>79.137500000000003</v>
      </c>
      <c r="GX283" t="s">
        <v>881</v>
      </c>
      <c r="GY283">
        <v>0</v>
      </c>
      <c r="GZ283">
        <v>0</v>
      </c>
      <c r="HA283">
        <v>0</v>
      </c>
      <c r="HB283">
        <v>0</v>
      </c>
      <c r="HC283">
        <v>0</v>
      </c>
      <c r="HD283" t="s">
        <v>877</v>
      </c>
      <c r="HE283" t="s">
        <v>877</v>
      </c>
      <c r="HF283" t="s">
        <v>877</v>
      </c>
      <c r="HG283" t="s">
        <v>877</v>
      </c>
      <c r="HI283">
        <v>0</v>
      </c>
      <c r="HJ283">
        <v>0</v>
      </c>
      <c r="HK283">
        <v>0</v>
      </c>
      <c r="HL283">
        <v>0</v>
      </c>
      <c r="HM283">
        <v>0</v>
      </c>
      <c r="HN283">
        <v>0</v>
      </c>
      <c r="HO283">
        <v>0</v>
      </c>
      <c r="HP283">
        <v>0</v>
      </c>
      <c r="HQ283">
        <v>0</v>
      </c>
      <c r="HR283">
        <v>0</v>
      </c>
      <c r="HS283">
        <v>76.180000000000007</v>
      </c>
      <c r="HU283">
        <v>76.180000000000007</v>
      </c>
      <c r="HV283">
        <v>0</v>
      </c>
      <c r="HW283">
        <v>0</v>
      </c>
      <c r="HX283" t="s">
        <v>882</v>
      </c>
      <c r="HY283">
        <v>76.180000000000007</v>
      </c>
      <c r="IA283">
        <v>76.180000000000007</v>
      </c>
      <c r="IB283">
        <v>0</v>
      </c>
      <c r="IC283">
        <v>0</v>
      </c>
      <c r="ID283">
        <v>0</v>
      </c>
      <c r="IE283">
        <v>0</v>
      </c>
      <c r="IF283">
        <v>0</v>
      </c>
      <c r="IG283">
        <v>0</v>
      </c>
      <c r="II283">
        <v>0</v>
      </c>
      <c r="IJ283">
        <v>0</v>
      </c>
      <c r="IK283">
        <v>0</v>
      </c>
      <c r="IL283">
        <v>0</v>
      </c>
      <c r="IN283">
        <v>0</v>
      </c>
      <c r="IO283">
        <v>0</v>
      </c>
      <c r="IP283">
        <v>0</v>
      </c>
      <c r="IQ283">
        <v>0</v>
      </c>
      <c r="IS283">
        <v>0</v>
      </c>
      <c r="IT283">
        <v>0</v>
      </c>
      <c r="IU283">
        <v>0</v>
      </c>
      <c r="IV283">
        <v>0</v>
      </c>
      <c r="IW283">
        <v>11.83</v>
      </c>
      <c r="IX283">
        <v>2.9575</v>
      </c>
      <c r="IZ283">
        <v>11.83</v>
      </c>
      <c r="JA283">
        <v>0</v>
      </c>
      <c r="JB283">
        <v>0</v>
      </c>
      <c r="JD283">
        <v>0</v>
      </c>
      <c r="JE283">
        <v>0</v>
      </c>
      <c r="JF283">
        <v>0</v>
      </c>
      <c r="JH283">
        <v>0</v>
      </c>
      <c r="JI283">
        <v>0</v>
      </c>
      <c r="JJ283">
        <v>79.137500000000003</v>
      </c>
      <c r="JL283" t="s">
        <v>883</v>
      </c>
      <c r="JM283">
        <v>0</v>
      </c>
      <c r="JN283">
        <v>0</v>
      </c>
      <c r="JO283">
        <v>0</v>
      </c>
      <c r="JP283">
        <v>0</v>
      </c>
      <c r="JQ283">
        <v>0</v>
      </c>
      <c r="JR283">
        <v>43954.6104003125</v>
      </c>
      <c r="JS283">
        <v>1</v>
      </c>
      <c r="JT283">
        <v>3</v>
      </c>
    </row>
    <row r="284" spans="1:280" x14ac:dyDescent="0.25">
      <c r="A284">
        <v>2208</v>
      </c>
      <c r="B284">
        <v>2208</v>
      </c>
      <c r="C284" t="s">
        <v>410</v>
      </c>
      <c r="D284" t="s">
        <v>396</v>
      </c>
      <c r="E284" t="s">
        <v>411</v>
      </c>
      <c r="G284">
        <v>2200</v>
      </c>
      <c r="H284">
        <v>1280000</v>
      </c>
      <c r="I284">
        <v>1000</v>
      </c>
      <c r="J284">
        <v>0</v>
      </c>
      <c r="K284">
        <v>16000</v>
      </c>
      <c r="L284">
        <v>0</v>
      </c>
      <c r="M284">
        <v>0</v>
      </c>
      <c r="N284">
        <v>0</v>
      </c>
      <c r="O284">
        <v>0</v>
      </c>
      <c r="P284">
        <v>14.45</v>
      </c>
      <c r="Q284">
        <v>250000</v>
      </c>
      <c r="R284">
        <v>565</v>
      </c>
      <c r="S284">
        <v>565</v>
      </c>
      <c r="T284">
        <v>565</v>
      </c>
      <c r="U284">
        <v>0</v>
      </c>
      <c r="V284" t="s">
        <v>875</v>
      </c>
      <c r="W284">
        <v>565</v>
      </c>
      <c r="X284">
        <v>565</v>
      </c>
      <c r="Y284">
        <v>565</v>
      </c>
      <c r="Z284">
        <v>0</v>
      </c>
      <c r="AA284">
        <v>86</v>
      </c>
      <c r="AB284">
        <v>62.15</v>
      </c>
      <c r="AC284">
        <v>1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9</v>
      </c>
      <c r="AT284">
        <v>2.25</v>
      </c>
      <c r="AU284">
        <v>54</v>
      </c>
      <c r="AV284">
        <v>13.5</v>
      </c>
      <c r="AW284">
        <v>54</v>
      </c>
      <c r="AX284">
        <v>54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88.76</v>
      </c>
      <c r="BE284">
        <v>88.76</v>
      </c>
      <c r="BF284">
        <v>88.76</v>
      </c>
      <c r="BG284">
        <v>0</v>
      </c>
      <c r="BH284">
        <v>749.14449999999999</v>
      </c>
      <c r="BI284">
        <v>732.66</v>
      </c>
      <c r="BJ284">
        <v>749.14449999999999</v>
      </c>
      <c r="BK284">
        <v>732.66</v>
      </c>
      <c r="BL284">
        <v>749.14449999999999</v>
      </c>
      <c r="BM284">
        <v>749.14449999999999</v>
      </c>
      <c r="BN284" t="s">
        <v>876</v>
      </c>
      <c r="BO284">
        <v>0</v>
      </c>
      <c r="BP284">
        <v>0</v>
      </c>
      <c r="BQ284">
        <v>442.48</v>
      </c>
      <c r="BR284">
        <v>17</v>
      </c>
      <c r="BS284">
        <v>0.7</v>
      </c>
      <c r="BT284" t="s">
        <v>877</v>
      </c>
      <c r="BU284" t="s">
        <v>877</v>
      </c>
      <c r="BV284" t="s">
        <v>877</v>
      </c>
      <c r="BW284" t="s">
        <v>877</v>
      </c>
      <c r="BX284">
        <v>2200</v>
      </c>
      <c r="BY284">
        <v>1260000</v>
      </c>
      <c r="BZ284">
        <v>1000</v>
      </c>
      <c r="CA284">
        <v>0</v>
      </c>
      <c r="CB284">
        <v>16000</v>
      </c>
      <c r="CC284">
        <v>0</v>
      </c>
      <c r="CD284">
        <v>0</v>
      </c>
      <c r="CE284">
        <v>0</v>
      </c>
      <c r="CF284">
        <v>0</v>
      </c>
      <c r="CG284">
        <v>14.45</v>
      </c>
      <c r="CH284">
        <v>250000</v>
      </c>
      <c r="CI284">
        <v>578.95000000000005</v>
      </c>
      <c r="CJ284">
        <v>578.95000000000005</v>
      </c>
      <c r="CK284">
        <v>578.95000000000005</v>
      </c>
      <c r="CL284">
        <v>0</v>
      </c>
      <c r="CM284">
        <v>0</v>
      </c>
      <c r="CN284" t="s">
        <v>878</v>
      </c>
      <c r="CO284">
        <v>578.95000000000005</v>
      </c>
      <c r="CP284">
        <v>578.95000000000005</v>
      </c>
      <c r="CQ284">
        <v>578.95000000000005</v>
      </c>
      <c r="CR284">
        <v>0</v>
      </c>
      <c r="CS284">
        <v>86</v>
      </c>
      <c r="CT284">
        <v>63.6845</v>
      </c>
      <c r="CU284">
        <v>1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1</v>
      </c>
      <c r="DB284">
        <v>1</v>
      </c>
      <c r="DC284">
        <v>1</v>
      </c>
      <c r="DD284">
        <v>1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9</v>
      </c>
      <c r="DL284">
        <v>2.25</v>
      </c>
      <c r="DM284">
        <v>54</v>
      </c>
      <c r="DN284">
        <v>13.5</v>
      </c>
      <c r="DO284">
        <v>54</v>
      </c>
      <c r="DP284">
        <v>54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88.76</v>
      </c>
      <c r="DW284">
        <v>88.76</v>
      </c>
      <c r="DX284">
        <v>88.76</v>
      </c>
      <c r="DY284">
        <v>0</v>
      </c>
      <c r="DZ284">
        <v>759.03279999999995</v>
      </c>
      <c r="EA284">
        <v>749.14449999999999</v>
      </c>
      <c r="EB284">
        <v>759.03279999999995</v>
      </c>
      <c r="EC284">
        <v>749.14449999999999</v>
      </c>
      <c r="ED284">
        <v>759.03279999999995</v>
      </c>
      <c r="EE284">
        <v>759.03279999999995</v>
      </c>
      <c r="EF284" t="s">
        <v>879</v>
      </c>
      <c r="EG284">
        <v>-3.075E-3</v>
      </c>
      <c r="EH284">
        <v>0</v>
      </c>
      <c r="EI284">
        <v>430.49</v>
      </c>
      <c r="EJ284">
        <v>17</v>
      </c>
      <c r="EK284">
        <v>0.7</v>
      </c>
      <c r="EL284" t="s">
        <v>877</v>
      </c>
      <c r="EM284" t="s">
        <v>877</v>
      </c>
      <c r="EN284" t="s">
        <v>877</v>
      </c>
      <c r="EO284" t="s">
        <v>877</v>
      </c>
      <c r="EP284">
        <v>2200</v>
      </c>
      <c r="EQ284">
        <v>1332113</v>
      </c>
      <c r="ER284" s="22">
        <v>1010</v>
      </c>
      <c r="ES284">
        <v>56836</v>
      </c>
      <c r="ET284">
        <v>17389</v>
      </c>
      <c r="EU284">
        <v>0</v>
      </c>
      <c r="EV284">
        <v>0</v>
      </c>
      <c r="EW284">
        <v>0</v>
      </c>
      <c r="EX284">
        <v>0</v>
      </c>
      <c r="EY284">
        <v>14.45</v>
      </c>
      <c r="EZ284">
        <v>295529</v>
      </c>
      <c r="FA284">
        <v>584.48</v>
      </c>
      <c r="FB284">
        <v>584.48</v>
      </c>
      <c r="FC284">
        <v>584.48</v>
      </c>
      <c r="FD284">
        <v>0</v>
      </c>
      <c r="FE284">
        <v>0</v>
      </c>
      <c r="FF284" t="s">
        <v>880</v>
      </c>
      <c r="FG284">
        <v>584.48</v>
      </c>
      <c r="FH284">
        <v>584.48</v>
      </c>
      <c r="FI284">
        <v>584.48</v>
      </c>
      <c r="FJ284">
        <v>0</v>
      </c>
      <c r="FK284">
        <v>83</v>
      </c>
      <c r="FL284">
        <v>64.2928</v>
      </c>
      <c r="FM284">
        <v>1</v>
      </c>
      <c r="FN284">
        <v>1</v>
      </c>
      <c r="FO284">
        <v>0.5</v>
      </c>
      <c r="FP284">
        <v>1</v>
      </c>
      <c r="FQ284">
        <v>1</v>
      </c>
      <c r="FR284">
        <v>0</v>
      </c>
      <c r="FS284">
        <v>0.25</v>
      </c>
      <c r="FT284">
        <v>0.25</v>
      </c>
      <c r="FU284">
        <v>0.25</v>
      </c>
      <c r="FV284">
        <v>0.25</v>
      </c>
      <c r="FW284">
        <v>0</v>
      </c>
      <c r="FX284">
        <v>0</v>
      </c>
      <c r="FY284">
        <v>0</v>
      </c>
      <c r="FZ284">
        <v>0</v>
      </c>
      <c r="GA284">
        <v>0</v>
      </c>
      <c r="GB284">
        <v>0</v>
      </c>
      <c r="GC284">
        <v>6</v>
      </c>
      <c r="GD284">
        <v>1.5</v>
      </c>
      <c r="GE284">
        <v>73</v>
      </c>
      <c r="GF284">
        <v>18.25</v>
      </c>
      <c r="GG284">
        <v>73</v>
      </c>
      <c r="GH284">
        <v>73</v>
      </c>
      <c r="GI284">
        <v>0</v>
      </c>
      <c r="GJ284">
        <v>0</v>
      </c>
      <c r="GK284">
        <v>0</v>
      </c>
      <c r="GL284">
        <v>0</v>
      </c>
      <c r="GM284">
        <v>0</v>
      </c>
      <c r="GN284">
        <v>88.76</v>
      </c>
      <c r="GO284">
        <v>88.76</v>
      </c>
      <c r="GP284">
        <v>88.76</v>
      </c>
      <c r="GQ284">
        <v>0</v>
      </c>
      <c r="GR284">
        <v>742.54539999999997</v>
      </c>
      <c r="GS284">
        <v>759.03279999999995</v>
      </c>
      <c r="GT284">
        <v>742.54539999999997</v>
      </c>
      <c r="GU284">
        <v>759.03279999999995</v>
      </c>
      <c r="GV284">
        <v>759.03279999999995</v>
      </c>
      <c r="GW284">
        <v>759.03279999999995</v>
      </c>
      <c r="GX284" t="s">
        <v>881</v>
      </c>
      <c r="GY284">
        <v>-1.939E-3</v>
      </c>
      <c r="GZ284">
        <v>0</v>
      </c>
      <c r="HA284">
        <v>505.63</v>
      </c>
      <c r="HB284">
        <v>24</v>
      </c>
      <c r="HC284">
        <v>0.7</v>
      </c>
      <c r="HD284" t="s">
        <v>877</v>
      </c>
      <c r="HE284" t="s">
        <v>877</v>
      </c>
      <c r="HF284" t="s">
        <v>877</v>
      </c>
      <c r="HG284" t="s">
        <v>877</v>
      </c>
      <c r="HH284">
        <v>2200</v>
      </c>
      <c r="HI284">
        <v>1298892</v>
      </c>
      <c r="HJ284">
        <v>828</v>
      </c>
      <c r="HK284">
        <v>61288</v>
      </c>
      <c r="HL284">
        <v>15412</v>
      </c>
      <c r="HM284">
        <v>0</v>
      </c>
      <c r="HN284">
        <v>0</v>
      </c>
      <c r="HO284">
        <v>0</v>
      </c>
      <c r="HP284">
        <v>0</v>
      </c>
      <c r="HQ284">
        <v>15.72</v>
      </c>
      <c r="HR284">
        <v>285445</v>
      </c>
      <c r="HS284">
        <v>568.14</v>
      </c>
      <c r="HT284">
        <v>568.14</v>
      </c>
      <c r="HU284">
        <v>568.14</v>
      </c>
      <c r="HV284">
        <v>0</v>
      </c>
      <c r="HW284">
        <v>0</v>
      </c>
      <c r="HX284" t="s">
        <v>882</v>
      </c>
      <c r="HY284">
        <v>568.14</v>
      </c>
      <c r="HZ284">
        <v>568.14</v>
      </c>
      <c r="IA284">
        <v>568.14</v>
      </c>
      <c r="IB284">
        <v>0</v>
      </c>
      <c r="IC284">
        <v>78</v>
      </c>
      <c r="ID284">
        <v>62.495399999999997</v>
      </c>
      <c r="IE284">
        <v>0</v>
      </c>
      <c r="IF284">
        <v>0</v>
      </c>
      <c r="IG284">
        <v>0</v>
      </c>
      <c r="IH284">
        <v>0</v>
      </c>
      <c r="II284">
        <v>0</v>
      </c>
      <c r="IJ284">
        <v>0</v>
      </c>
      <c r="IK284">
        <v>0</v>
      </c>
      <c r="IL284">
        <v>0</v>
      </c>
      <c r="IM284">
        <v>0</v>
      </c>
      <c r="IN284">
        <v>0</v>
      </c>
      <c r="IO284">
        <v>0</v>
      </c>
      <c r="IP284">
        <v>0</v>
      </c>
      <c r="IQ284">
        <v>0</v>
      </c>
      <c r="IR284">
        <v>0</v>
      </c>
      <c r="IS284">
        <v>0</v>
      </c>
      <c r="IT284">
        <v>0</v>
      </c>
      <c r="IU284">
        <v>8</v>
      </c>
      <c r="IV284">
        <v>2</v>
      </c>
      <c r="IW284">
        <v>85</v>
      </c>
      <c r="IX284">
        <v>21.25</v>
      </c>
      <c r="IY284">
        <v>85</v>
      </c>
      <c r="IZ284">
        <v>85</v>
      </c>
      <c r="JA284">
        <v>0</v>
      </c>
      <c r="JB284">
        <v>0</v>
      </c>
      <c r="JC284">
        <v>0</v>
      </c>
      <c r="JD284">
        <v>0</v>
      </c>
      <c r="JE284">
        <v>0</v>
      </c>
      <c r="JF284">
        <v>88.66</v>
      </c>
      <c r="JG284">
        <v>88.66</v>
      </c>
      <c r="JH284">
        <v>88.66</v>
      </c>
      <c r="JI284">
        <v>0</v>
      </c>
      <c r="JJ284">
        <v>742.54539999999997</v>
      </c>
      <c r="JK284">
        <v>742.54539999999997</v>
      </c>
      <c r="JL284" t="s">
        <v>883</v>
      </c>
      <c r="JM284">
        <v>0</v>
      </c>
      <c r="JN284">
        <v>0</v>
      </c>
      <c r="JO284">
        <v>502.42</v>
      </c>
      <c r="JP284">
        <v>28</v>
      </c>
      <c r="JQ284">
        <v>0.7</v>
      </c>
      <c r="JR284">
        <v>43954.6104003125</v>
      </c>
      <c r="JS284">
        <v>1</v>
      </c>
      <c r="JT284">
        <v>2</v>
      </c>
    </row>
    <row r="285" spans="1:280" x14ac:dyDescent="0.25">
      <c r="A285">
        <v>2209</v>
      </c>
      <c r="B285">
        <v>2209</v>
      </c>
      <c r="C285" t="s">
        <v>412</v>
      </c>
      <c r="D285" t="s">
        <v>396</v>
      </c>
      <c r="E285" t="s">
        <v>413</v>
      </c>
      <c r="G285">
        <v>2200</v>
      </c>
      <c r="H285">
        <v>1349559</v>
      </c>
      <c r="I285">
        <v>700</v>
      </c>
      <c r="J285">
        <v>0</v>
      </c>
      <c r="K285">
        <v>12000</v>
      </c>
      <c r="L285">
        <v>0</v>
      </c>
      <c r="M285">
        <v>0</v>
      </c>
      <c r="N285">
        <v>0</v>
      </c>
      <c r="O285">
        <v>0</v>
      </c>
      <c r="P285">
        <v>7.53</v>
      </c>
      <c r="Q285">
        <v>318000</v>
      </c>
      <c r="R285">
        <v>542</v>
      </c>
      <c r="S285">
        <v>542</v>
      </c>
      <c r="T285">
        <v>542</v>
      </c>
      <c r="U285">
        <v>0</v>
      </c>
      <c r="V285" t="s">
        <v>875</v>
      </c>
      <c r="W285">
        <v>542</v>
      </c>
      <c r="X285">
        <v>542</v>
      </c>
      <c r="Y285">
        <v>542</v>
      </c>
      <c r="Z285">
        <v>0</v>
      </c>
      <c r="AA285">
        <v>69</v>
      </c>
      <c r="AB285">
        <v>59.62</v>
      </c>
      <c r="AC285">
        <v>0.1</v>
      </c>
      <c r="AD285">
        <v>72</v>
      </c>
      <c r="AE285">
        <v>36</v>
      </c>
      <c r="AF285">
        <v>72</v>
      </c>
      <c r="AG285">
        <v>72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7</v>
      </c>
      <c r="AT285">
        <v>1.75</v>
      </c>
      <c r="AU285">
        <v>62</v>
      </c>
      <c r="AV285">
        <v>15.5</v>
      </c>
      <c r="AW285">
        <v>62</v>
      </c>
      <c r="AX285">
        <v>62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85.16</v>
      </c>
      <c r="BE285">
        <v>85.16</v>
      </c>
      <c r="BF285">
        <v>85.16</v>
      </c>
      <c r="BG285">
        <v>0</v>
      </c>
      <c r="BH285">
        <v>725.28480000000002</v>
      </c>
      <c r="BI285">
        <v>741.13</v>
      </c>
      <c r="BJ285">
        <v>725.28480000000002</v>
      </c>
      <c r="BK285">
        <v>741.13</v>
      </c>
      <c r="BL285">
        <v>741.13</v>
      </c>
      <c r="BM285">
        <v>741.13</v>
      </c>
      <c r="BN285" t="s">
        <v>876</v>
      </c>
      <c r="BO285">
        <v>0</v>
      </c>
      <c r="BP285">
        <v>0</v>
      </c>
      <c r="BQ285">
        <v>586.72</v>
      </c>
      <c r="BR285">
        <v>37</v>
      </c>
      <c r="BS285">
        <v>0.7</v>
      </c>
      <c r="BT285" t="s">
        <v>877</v>
      </c>
      <c r="BU285" t="s">
        <v>877</v>
      </c>
      <c r="BV285" t="s">
        <v>877</v>
      </c>
      <c r="BW285" t="s">
        <v>877</v>
      </c>
      <c r="BX285">
        <v>2200</v>
      </c>
      <c r="BY285">
        <v>1310252</v>
      </c>
      <c r="BZ285">
        <v>700</v>
      </c>
      <c r="CA285">
        <v>0</v>
      </c>
      <c r="CB285">
        <v>12000</v>
      </c>
      <c r="CC285">
        <v>0</v>
      </c>
      <c r="CD285">
        <v>0</v>
      </c>
      <c r="CE285">
        <v>0</v>
      </c>
      <c r="CF285">
        <v>0</v>
      </c>
      <c r="CG285">
        <v>7.53</v>
      </c>
      <c r="CH285">
        <v>308400</v>
      </c>
      <c r="CI285">
        <v>531.92999999999995</v>
      </c>
      <c r="CJ285">
        <v>531.92999999999995</v>
      </c>
      <c r="CK285">
        <v>531.92999999999995</v>
      </c>
      <c r="CL285">
        <v>0</v>
      </c>
      <c r="CM285">
        <v>0</v>
      </c>
      <c r="CN285" t="s">
        <v>878</v>
      </c>
      <c r="CO285">
        <v>531.92999999999995</v>
      </c>
      <c r="CP285">
        <v>531.92999999999995</v>
      </c>
      <c r="CQ285">
        <v>531.92999999999995</v>
      </c>
      <c r="CR285">
        <v>0</v>
      </c>
      <c r="CS285">
        <v>71</v>
      </c>
      <c r="CT285">
        <v>58.512300000000003</v>
      </c>
      <c r="CU285">
        <v>0.1</v>
      </c>
      <c r="CV285">
        <v>65.069999999999993</v>
      </c>
      <c r="CW285">
        <v>32.534999999999997</v>
      </c>
      <c r="CX285">
        <v>65.069999999999993</v>
      </c>
      <c r="CY285">
        <v>65.069999999999993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7</v>
      </c>
      <c r="DL285">
        <v>1.75</v>
      </c>
      <c r="DM285">
        <v>61.19</v>
      </c>
      <c r="DN285">
        <v>15.297499999999999</v>
      </c>
      <c r="DO285">
        <v>61.19</v>
      </c>
      <c r="DP285">
        <v>61.19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85.16</v>
      </c>
      <c r="DW285">
        <v>85.16</v>
      </c>
      <c r="DX285">
        <v>85.16</v>
      </c>
      <c r="DY285">
        <v>0</v>
      </c>
      <c r="DZ285">
        <v>660.10490000000004</v>
      </c>
      <c r="EA285">
        <v>725.28480000000002</v>
      </c>
      <c r="EB285">
        <v>660.10490000000004</v>
      </c>
      <c r="EC285">
        <v>725.28480000000002</v>
      </c>
      <c r="ED285">
        <v>725.28480000000002</v>
      </c>
      <c r="EE285">
        <v>725.28480000000002</v>
      </c>
      <c r="EF285" t="s">
        <v>879</v>
      </c>
      <c r="EG285">
        <v>0</v>
      </c>
      <c r="EH285">
        <v>0</v>
      </c>
      <c r="EI285">
        <v>579.78</v>
      </c>
      <c r="EJ285">
        <v>42</v>
      </c>
      <c r="EK285">
        <v>0.7</v>
      </c>
      <c r="EL285" t="s">
        <v>877</v>
      </c>
      <c r="EM285" t="s">
        <v>877</v>
      </c>
      <c r="EN285" t="s">
        <v>877</v>
      </c>
      <c r="EO285" t="s">
        <v>877</v>
      </c>
      <c r="EP285">
        <v>2200</v>
      </c>
      <c r="EQ285">
        <v>1184983</v>
      </c>
      <c r="ER285" s="22">
        <v>864</v>
      </c>
      <c r="ES285">
        <v>47168</v>
      </c>
      <c r="ET285">
        <v>14878</v>
      </c>
      <c r="EU285">
        <v>0</v>
      </c>
      <c r="EV285">
        <v>0</v>
      </c>
      <c r="EW285">
        <v>0</v>
      </c>
      <c r="EX285">
        <v>0</v>
      </c>
      <c r="EY285">
        <v>7.53</v>
      </c>
      <c r="EZ285">
        <v>226251</v>
      </c>
      <c r="FA285">
        <v>479.34</v>
      </c>
      <c r="FB285">
        <v>479.34</v>
      </c>
      <c r="FC285">
        <v>479.34</v>
      </c>
      <c r="FD285">
        <v>0</v>
      </c>
      <c r="FE285">
        <v>0</v>
      </c>
      <c r="FF285" t="s">
        <v>880</v>
      </c>
      <c r="FG285">
        <v>479.34</v>
      </c>
      <c r="FH285">
        <v>479.34</v>
      </c>
      <c r="FI285">
        <v>479.34</v>
      </c>
      <c r="FJ285">
        <v>0</v>
      </c>
      <c r="FK285">
        <v>58</v>
      </c>
      <c r="FL285">
        <v>52.727400000000003</v>
      </c>
      <c r="FM285">
        <v>0.1</v>
      </c>
      <c r="FN285">
        <v>61.51</v>
      </c>
      <c r="FO285">
        <v>30.754999999999999</v>
      </c>
      <c r="FP285">
        <v>61.51</v>
      </c>
      <c r="FQ285">
        <v>61.51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</v>
      </c>
      <c r="GB285">
        <v>0</v>
      </c>
      <c r="GC285">
        <v>5</v>
      </c>
      <c r="GD285">
        <v>1.25</v>
      </c>
      <c r="GE285">
        <v>43.09</v>
      </c>
      <c r="GF285">
        <v>10.772500000000001</v>
      </c>
      <c r="GG285">
        <v>43.09</v>
      </c>
      <c r="GH285">
        <v>43.09</v>
      </c>
      <c r="GI285">
        <v>0</v>
      </c>
      <c r="GJ285">
        <v>0</v>
      </c>
      <c r="GK285">
        <v>0</v>
      </c>
      <c r="GL285">
        <v>0</v>
      </c>
      <c r="GM285">
        <v>0</v>
      </c>
      <c r="GN285">
        <v>85.16</v>
      </c>
      <c r="GO285">
        <v>85.16</v>
      </c>
      <c r="GP285">
        <v>85.16</v>
      </c>
      <c r="GQ285">
        <v>0</v>
      </c>
      <c r="GR285">
        <v>629.44920000000002</v>
      </c>
      <c r="GS285">
        <v>660.10490000000004</v>
      </c>
      <c r="GT285">
        <v>629.44920000000002</v>
      </c>
      <c r="GU285">
        <v>660.10490000000004</v>
      </c>
      <c r="GV285">
        <v>660.10490000000004</v>
      </c>
      <c r="GW285">
        <v>660.10490000000004</v>
      </c>
      <c r="GX285" t="s">
        <v>881</v>
      </c>
      <c r="GY285">
        <v>-1.7905000000000001E-2</v>
      </c>
      <c r="GZ285">
        <v>0</v>
      </c>
      <c r="HA285">
        <v>472.01</v>
      </c>
      <c r="HB285">
        <v>21</v>
      </c>
      <c r="HC285">
        <v>0.7</v>
      </c>
      <c r="HD285" t="s">
        <v>877</v>
      </c>
      <c r="HE285" t="s">
        <v>877</v>
      </c>
      <c r="HF285" t="s">
        <v>877</v>
      </c>
      <c r="HG285" t="s">
        <v>877</v>
      </c>
      <c r="HH285">
        <v>2200</v>
      </c>
      <c r="HI285">
        <v>1166315</v>
      </c>
      <c r="HJ285">
        <v>730</v>
      </c>
      <c r="HK285">
        <v>53300</v>
      </c>
      <c r="HL285">
        <v>13587</v>
      </c>
      <c r="HM285">
        <v>0</v>
      </c>
      <c r="HN285">
        <v>0</v>
      </c>
      <c r="HO285">
        <v>0</v>
      </c>
      <c r="HP285">
        <v>0</v>
      </c>
      <c r="HQ285">
        <v>9.34</v>
      </c>
      <c r="HR285">
        <v>250199</v>
      </c>
      <c r="HS285">
        <v>457.22</v>
      </c>
      <c r="HT285">
        <v>457.22</v>
      </c>
      <c r="HU285">
        <v>457.22</v>
      </c>
      <c r="HV285">
        <v>0</v>
      </c>
      <c r="HW285">
        <v>0</v>
      </c>
      <c r="HX285" t="s">
        <v>882</v>
      </c>
      <c r="HY285">
        <v>457.22</v>
      </c>
      <c r="HZ285">
        <v>457.22</v>
      </c>
      <c r="IA285">
        <v>457.22</v>
      </c>
      <c r="IB285">
        <v>0</v>
      </c>
      <c r="IC285">
        <v>52</v>
      </c>
      <c r="ID285">
        <v>50.294199999999996</v>
      </c>
      <c r="IE285">
        <v>0.1</v>
      </c>
      <c r="IF285">
        <v>49.46</v>
      </c>
      <c r="IG285">
        <v>24.73</v>
      </c>
      <c r="IH285">
        <v>49.46</v>
      </c>
      <c r="II285">
        <v>49.46</v>
      </c>
      <c r="IJ285">
        <v>0</v>
      </c>
      <c r="IK285">
        <v>0.52</v>
      </c>
      <c r="IL285">
        <v>0.52</v>
      </c>
      <c r="IM285">
        <v>0.52</v>
      </c>
      <c r="IN285">
        <v>0.52</v>
      </c>
      <c r="IO285">
        <v>0</v>
      </c>
      <c r="IP285">
        <v>0</v>
      </c>
      <c r="IQ285">
        <v>0</v>
      </c>
      <c r="IR285">
        <v>0</v>
      </c>
      <c r="IS285">
        <v>0</v>
      </c>
      <c r="IT285">
        <v>0</v>
      </c>
      <c r="IU285">
        <v>0</v>
      </c>
      <c r="IV285">
        <v>0</v>
      </c>
      <c r="IW285">
        <v>47.86</v>
      </c>
      <c r="IX285">
        <v>11.965</v>
      </c>
      <c r="IY285">
        <v>47.86</v>
      </c>
      <c r="IZ285">
        <v>47.86</v>
      </c>
      <c r="JA285">
        <v>0</v>
      </c>
      <c r="JB285">
        <v>0</v>
      </c>
      <c r="JC285">
        <v>0</v>
      </c>
      <c r="JD285">
        <v>0</v>
      </c>
      <c r="JE285">
        <v>0</v>
      </c>
      <c r="JF285">
        <v>84.62</v>
      </c>
      <c r="JG285">
        <v>84.62</v>
      </c>
      <c r="JH285">
        <v>84.62</v>
      </c>
      <c r="JI285">
        <v>0</v>
      </c>
      <c r="JJ285">
        <v>629.44920000000002</v>
      </c>
      <c r="JK285">
        <v>629.44920000000002</v>
      </c>
      <c r="JL285" t="s">
        <v>883</v>
      </c>
      <c r="JM285">
        <v>-8.4650000000000003E-3</v>
      </c>
      <c r="JN285">
        <v>0</v>
      </c>
      <c r="JO285">
        <v>547.22</v>
      </c>
      <c r="JP285">
        <v>39</v>
      </c>
      <c r="JQ285">
        <v>0.7</v>
      </c>
      <c r="JR285">
        <v>43954.6104003125</v>
      </c>
      <c r="JS285">
        <v>1</v>
      </c>
      <c r="JT285">
        <v>2</v>
      </c>
    </row>
    <row r="286" spans="1:280" x14ac:dyDescent="0.25">
      <c r="A286">
        <v>2210</v>
      </c>
      <c r="B286">
        <v>2210</v>
      </c>
      <c r="C286" t="s">
        <v>414</v>
      </c>
      <c r="D286" t="s">
        <v>396</v>
      </c>
      <c r="E286" t="s">
        <v>415</v>
      </c>
      <c r="G286">
        <v>2200</v>
      </c>
      <c r="H286">
        <v>92000</v>
      </c>
      <c r="I286">
        <v>50</v>
      </c>
      <c r="J286">
        <v>0</v>
      </c>
      <c r="K286">
        <v>725</v>
      </c>
      <c r="L286">
        <v>0</v>
      </c>
      <c r="M286">
        <v>0</v>
      </c>
      <c r="N286">
        <v>0</v>
      </c>
      <c r="O286">
        <v>0</v>
      </c>
      <c r="P286">
        <v>25.58</v>
      </c>
      <c r="Q286">
        <v>25000</v>
      </c>
      <c r="R286">
        <v>30</v>
      </c>
      <c r="S286">
        <v>30</v>
      </c>
      <c r="T286">
        <v>30</v>
      </c>
      <c r="U286">
        <v>0</v>
      </c>
      <c r="V286" t="s">
        <v>875</v>
      </c>
      <c r="W286">
        <v>30</v>
      </c>
      <c r="X286">
        <v>30</v>
      </c>
      <c r="Y286">
        <v>30</v>
      </c>
      <c r="Z286">
        <v>0</v>
      </c>
      <c r="AA286">
        <v>4</v>
      </c>
      <c r="AB286">
        <v>3.3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2</v>
      </c>
      <c r="AT286">
        <v>0.5</v>
      </c>
      <c r="AU286">
        <v>3.41</v>
      </c>
      <c r="AV286">
        <v>0.85250000000000004</v>
      </c>
      <c r="AW286">
        <v>3.41</v>
      </c>
      <c r="AX286">
        <v>3.41</v>
      </c>
      <c r="AY286">
        <v>0</v>
      </c>
      <c r="AZ286">
        <v>25.54</v>
      </c>
      <c r="BA286">
        <v>25.54</v>
      </c>
      <c r="BB286">
        <v>25.54</v>
      </c>
      <c r="BC286">
        <v>0</v>
      </c>
      <c r="BD286">
        <v>50.46</v>
      </c>
      <c r="BE286">
        <v>50.46</v>
      </c>
      <c r="BF286">
        <v>50.46</v>
      </c>
      <c r="BG286">
        <v>0</v>
      </c>
      <c r="BH286">
        <v>106.2675</v>
      </c>
      <c r="BI286">
        <v>110.6525</v>
      </c>
      <c r="BJ286">
        <v>106.2675</v>
      </c>
      <c r="BK286">
        <v>110.6525</v>
      </c>
      <c r="BL286">
        <v>110.6525</v>
      </c>
      <c r="BM286">
        <v>110.6525</v>
      </c>
      <c r="BN286" t="s">
        <v>876</v>
      </c>
      <c r="BO286">
        <v>0</v>
      </c>
      <c r="BP286">
        <v>0</v>
      </c>
      <c r="BQ286">
        <v>833.33</v>
      </c>
      <c r="BR286">
        <v>67</v>
      </c>
      <c r="BS286">
        <v>0.7</v>
      </c>
      <c r="BT286" t="s">
        <v>877</v>
      </c>
      <c r="BU286" t="s">
        <v>877</v>
      </c>
      <c r="BV286" t="s">
        <v>877</v>
      </c>
      <c r="BW286" t="s">
        <v>877</v>
      </c>
      <c r="BX286">
        <v>2200</v>
      </c>
      <c r="BY286">
        <v>89000</v>
      </c>
      <c r="BZ286">
        <v>50</v>
      </c>
      <c r="CA286">
        <v>0</v>
      </c>
      <c r="CB286">
        <v>725</v>
      </c>
      <c r="CC286">
        <v>0</v>
      </c>
      <c r="CD286">
        <v>0</v>
      </c>
      <c r="CE286">
        <v>0</v>
      </c>
      <c r="CF286">
        <v>0</v>
      </c>
      <c r="CG286">
        <v>25.58</v>
      </c>
      <c r="CH286">
        <v>22000</v>
      </c>
      <c r="CI286">
        <v>27</v>
      </c>
      <c r="CJ286">
        <v>27</v>
      </c>
      <c r="CK286">
        <v>27</v>
      </c>
      <c r="CL286">
        <v>0</v>
      </c>
      <c r="CM286">
        <v>0</v>
      </c>
      <c r="CN286" t="s">
        <v>878</v>
      </c>
      <c r="CO286">
        <v>27</v>
      </c>
      <c r="CP286">
        <v>27</v>
      </c>
      <c r="CQ286">
        <v>27</v>
      </c>
      <c r="CR286">
        <v>0</v>
      </c>
      <c r="CS286">
        <v>2</v>
      </c>
      <c r="CT286">
        <v>2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2</v>
      </c>
      <c r="DL286">
        <v>0.5</v>
      </c>
      <c r="DM286">
        <v>3.07</v>
      </c>
      <c r="DN286">
        <v>0.76749999999999996</v>
      </c>
      <c r="DO286">
        <v>3.07</v>
      </c>
      <c r="DP286">
        <v>3.07</v>
      </c>
      <c r="DQ286">
        <v>0</v>
      </c>
      <c r="DR286">
        <v>25.54</v>
      </c>
      <c r="DS286">
        <v>25.54</v>
      </c>
      <c r="DT286">
        <v>25.54</v>
      </c>
      <c r="DU286">
        <v>0</v>
      </c>
      <c r="DV286">
        <v>50.46</v>
      </c>
      <c r="DW286">
        <v>50.46</v>
      </c>
      <c r="DX286">
        <v>50.46</v>
      </c>
      <c r="DY286">
        <v>0</v>
      </c>
      <c r="DZ286">
        <v>114.7437</v>
      </c>
      <c r="EA286">
        <v>106.2675</v>
      </c>
      <c r="EB286">
        <v>114.7437</v>
      </c>
      <c r="EC286">
        <v>106.2675</v>
      </c>
      <c r="ED286">
        <v>114.7437</v>
      </c>
      <c r="EE286">
        <v>114.7437</v>
      </c>
      <c r="EF286" t="s">
        <v>879</v>
      </c>
      <c r="EG286">
        <v>0</v>
      </c>
      <c r="EH286">
        <v>0</v>
      </c>
      <c r="EI286">
        <v>814.81</v>
      </c>
      <c r="EJ286">
        <v>68</v>
      </c>
      <c r="EK286">
        <v>0.7</v>
      </c>
      <c r="EL286" t="s">
        <v>877</v>
      </c>
      <c r="EM286" t="s">
        <v>877</v>
      </c>
      <c r="EN286" t="s">
        <v>877</v>
      </c>
      <c r="EO286" t="s">
        <v>877</v>
      </c>
      <c r="EP286">
        <v>2200</v>
      </c>
      <c r="EQ286">
        <v>88701</v>
      </c>
      <c r="ER286" s="22">
        <v>40</v>
      </c>
      <c r="ES286">
        <v>2759</v>
      </c>
      <c r="ET286">
        <v>697</v>
      </c>
      <c r="EU286">
        <v>0</v>
      </c>
      <c r="EV286">
        <v>0</v>
      </c>
      <c r="EW286">
        <v>0</v>
      </c>
      <c r="EX286">
        <v>0</v>
      </c>
      <c r="EY286">
        <v>25.58</v>
      </c>
      <c r="EZ286">
        <v>33210</v>
      </c>
      <c r="FA286">
        <v>33.67</v>
      </c>
      <c r="FB286">
        <v>33.67</v>
      </c>
      <c r="FC286">
        <v>33.67</v>
      </c>
      <c r="FD286">
        <v>0</v>
      </c>
      <c r="FE286">
        <v>0</v>
      </c>
      <c r="FF286" t="s">
        <v>880</v>
      </c>
      <c r="FG286">
        <v>33.67</v>
      </c>
      <c r="FH286">
        <v>33.67</v>
      </c>
      <c r="FI286">
        <v>33.67</v>
      </c>
      <c r="FJ286">
        <v>0</v>
      </c>
      <c r="FK286">
        <v>4</v>
      </c>
      <c r="FL286">
        <v>3.7037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0</v>
      </c>
      <c r="FZ286">
        <v>0</v>
      </c>
      <c r="GA286">
        <v>0</v>
      </c>
      <c r="GB286">
        <v>0</v>
      </c>
      <c r="GC286">
        <v>0</v>
      </c>
      <c r="GD286">
        <v>0</v>
      </c>
      <c r="GE286">
        <v>5.48</v>
      </c>
      <c r="GF286">
        <v>1.37</v>
      </c>
      <c r="GG286">
        <v>5.48</v>
      </c>
      <c r="GH286">
        <v>5.48</v>
      </c>
      <c r="GI286">
        <v>0</v>
      </c>
      <c r="GJ286">
        <v>25.54</v>
      </c>
      <c r="GK286">
        <v>25.54</v>
      </c>
      <c r="GL286">
        <v>25.54</v>
      </c>
      <c r="GM286">
        <v>0</v>
      </c>
      <c r="GN286">
        <v>50.46</v>
      </c>
      <c r="GO286">
        <v>50.46</v>
      </c>
      <c r="GP286">
        <v>50.46</v>
      </c>
      <c r="GQ286">
        <v>0</v>
      </c>
      <c r="GR286">
        <v>107.86579999999999</v>
      </c>
      <c r="GS286">
        <v>114.7437</v>
      </c>
      <c r="GT286">
        <v>107.86579999999999</v>
      </c>
      <c r="GU286">
        <v>114.7437</v>
      </c>
      <c r="GV286">
        <v>114.7437</v>
      </c>
      <c r="GW286">
        <v>114.7437</v>
      </c>
      <c r="GX286" t="s">
        <v>881</v>
      </c>
      <c r="GY286">
        <v>-2.7275000000000001E-2</v>
      </c>
      <c r="GZ286">
        <v>0</v>
      </c>
      <c r="HA286">
        <v>986.34</v>
      </c>
      <c r="HB286">
        <v>76</v>
      </c>
      <c r="HC286">
        <v>0.7</v>
      </c>
      <c r="HD286" t="s">
        <v>877</v>
      </c>
      <c r="HE286" t="s">
        <v>877</v>
      </c>
      <c r="HF286" t="s">
        <v>877</v>
      </c>
      <c r="HG286" t="s">
        <v>877</v>
      </c>
      <c r="HH286">
        <v>2200</v>
      </c>
      <c r="HI286">
        <v>81075</v>
      </c>
      <c r="HJ286">
        <v>45</v>
      </c>
      <c r="HK286">
        <v>1126</v>
      </c>
      <c r="HL286">
        <v>834</v>
      </c>
      <c r="HM286">
        <v>0</v>
      </c>
      <c r="HN286">
        <v>0</v>
      </c>
      <c r="HO286">
        <v>0</v>
      </c>
      <c r="HP286">
        <v>0</v>
      </c>
      <c r="HQ286">
        <v>20.3</v>
      </c>
      <c r="HR286">
        <v>20086</v>
      </c>
      <c r="HS286">
        <v>27.28</v>
      </c>
      <c r="HT286">
        <v>27.28</v>
      </c>
      <c r="HU286">
        <v>27.28</v>
      </c>
      <c r="HV286">
        <v>0</v>
      </c>
      <c r="HW286">
        <v>0</v>
      </c>
      <c r="HX286" t="s">
        <v>882</v>
      </c>
      <c r="HY286">
        <v>27.28</v>
      </c>
      <c r="HZ286">
        <v>27.28</v>
      </c>
      <c r="IA286">
        <v>27.28</v>
      </c>
      <c r="IB286">
        <v>0</v>
      </c>
      <c r="IC286">
        <v>4</v>
      </c>
      <c r="ID286">
        <v>3.0007999999999999</v>
      </c>
      <c r="IE286">
        <v>0</v>
      </c>
      <c r="IF286">
        <v>0</v>
      </c>
      <c r="IG286">
        <v>0</v>
      </c>
      <c r="IH286">
        <v>0</v>
      </c>
      <c r="II286">
        <v>0</v>
      </c>
      <c r="IJ286">
        <v>0</v>
      </c>
      <c r="IK286">
        <v>0</v>
      </c>
      <c r="IL286">
        <v>0</v>
      </c>
      <c r="IM286">
        <v>0</v>
      </c>
      <c r="IN286">
        <v>0</v>
      </c>
      <c r="IO286">
        <v>0</v>
      </c>
      <c r="IP286">
        <v>0</v>
      </c>
      <c r="IQ286">
        <v>0</v>
      </c>
      <c r="IR286">
        <v>0</v>
      </c>
      <c r="IS286">
        <v>0</v>
      </c>
      <c r="IT286">
        <v>0</v>
      </c>
      <c r="IU286">
        <v>0</v>
      </c>
      <c r="IV286">
        <v>0</v>
      </c>
      <c r="IW286">
        <v>6.34</v>
      </c>
      <c r="IX286">
        <v>1.585</v>
      </c>
      <c r="IY286">
        <v>6.34</v>
      </c>
      <c r="IZ286">
        <v>6.34</v>
      </c>
      <c r="JA286">
        <v>0</v>
      </c>
      <c r="JB286">
        <v>25.54</v>
      </c>
      <c r="JC286">
        <v>25.54</v>
      </c>
      <c r="JD286">
        <v>25.54</v>
      </c>
      <c r="JE286">
        <v>0</v>
      </c>
      <c r="JF286">
        <v>50.46</v>
      </c>
      <c r="JG286">
        <v>50.46</v>
      </c>
      <c r="JH286">
        <v>50.46</v>
      </c>
      <c r="JI286">
        <v>0</v>
      </c>
      <c r="JJ286">
        <v>107.86579999999999</v>
      </c>
      <c r="JK286">
        <v>107.86579999999999</v>
      </c>
      <c r="JL286" t="s">
        <v>883</v>
      </c>
      <c r="JM286">
        <v>-1.8069999999999999E-2</v>
      </c>
      <c r="JN286">
        <v>0</v>
      </c>
      <c r="JO286">
        <v>736.29</v>
      </c>
      <c r="JP286">
        <v>63</v>
      </c>
      <c r="JQ286">
        <v>0.7</v>
      </c>
      <c r="JR286">
        <v>43954.6104003125</v>
      </c>
      <c r="JS286">
        <v>1</v>
      </c>
      <c r="JT286">
        <v>2</v>
      </c>
    </row>
    <row r="287" spans="1:280" x14ac:dyDescent="0.25">
      <c r="A287">
        <v>2212</v>
      </c>
      <c r="B287">
        <v>2212</v>
      </c>
      <c r="C287" t="s">
        <v>416</v>
      </c>
      <c r="D287" t="s">
        <v>417</v>
      </c>
      <c r="E287" t="s">
        <v>418</v>
      </c>
      <c r="G287">
        <v>2200</v>
      </c>
      <c r="H287">
        <v>5885838</v>
      </c>
      <c r="I287">
        <v>105000</v>
      </c>
      <c r="J287">
        <v>0</v>
      </c>
      <c r="K287">
        <v>83000</v>
      </c>
      <c r="L287">
        <v>0</v>
      </c>
      <c r="M287">
        <v>0</v>
      </c>
      <c r="N287">
        <v>0</v>
      </c>
      <c r="O287">
        <v>0</v>
      </c>
      <c r="P287">
        <v>11.45</v>
      </c>
      <c r="Q287">
        <v>753101</v>
      </c>
      <c r="R287">
        <v>2294</v>
      </c>
      <c r="S287">
        <v>2294</v>
      </c>
      <c r="T287">
        <v>2294</v>
      </c>
      <c r="U287">
        <v>0</v>
      </c>
      <c r="V287" t="s">
        <v>875</v>
      </c>
      <c r="W287">
        <v>2294</v>
      </c>
      <c r="X287">
        <v>2294</v>
      </c>
      <c r="Y287">
        <v>2294</v>
      </c>
      <c r="Z287">
        <v>0</v>
      </c>
      <c r="AA287">
        <v>381</v>
      </c>
      <c r="AB287">
        <v>252.34</v>
      </c>
      <c r="AC287">
        <v>28.4</v>
      </c>
      <c r="AD287">
        <v>55</v>
      </c>
      <c r="AE287">
        <v>27.5</v>
      </c>
      <c r="AF287">
        <v>55</v>
      </c>
      <c r="AG287">
        <v>55</v>
      </c>
      <c r="AH287">
        <v>0</v>
      </c>
      <c r="AI287">
        <v>4</v>
      </c>
      <c r="AJ287">
        <v>4</v>
      </c>
      <c r="AK287">
        <v>4</v>
      </c>
      <c r="AL287">
        <v>4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23</v>
      </c>
      <c r="AT287">
        <v>5.75</v>
      </c>
      <c r="AU287">
        <v>401.24</v>
      </c>
      <c r="AV287">
        <v>100.31</v>
      </c>
      <c r="AW287">
        <v>401.24</v>
      </c>
      <c r="AX287">
        <v>401.24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2712.7145999999998</v>
      </c>
      <c r="BI287">
        <v>2712.3</v>
      </c>
      <c r="BJ287">
        <v>2712.7145999999998</v>
      </c>
      <c r="BK287">
        <v>2712.3</v>
      </c>
      <c r="BL287">
        <v>2712.7145999999998</v>
      </c>
      <c r="BM287">
        <v>2712.7145999999998</v>
      </c>
      <c r="BN287" t="s">
        <v>876</v>
      </c>
      <c r="BO287">
        <v>-6.78E-4</v>
      </c>
      <c r="BP287">
        <v>0</v>
      </c>
      <c r="BQ287">
        <v>328.29</v>
      </c>
      <c r="BR287">
        <v>6</v>
      </c>
      <c r="BS287">
        <v>0.7</v>
      </c>
      <c r="BT287" t="s">
        <v>877</v>
      </c>
      <c r="BU287" t="s">
        <v>877</v>
      </c>
      <c r="BV287" t="s">
        <v>877</v>
      </c>
      <c r="BW287" t="s">
        <v>877</v>
      </c>
      <c r="BX287">
        <v>2200</v>
      </c>
      <c r="BY287">
        <v>5697216</v>
      </c>
      <c r="BZ287">
        <v>105000</v>
      </c>
      <c r="CA287">
        <v>0</v>
      </c>
      <c r="CB287">
        <v>83000</v>
      </c>
      <c r="CC287">
        <v>0</v>
      </c>
      <c r="CD287">
        <v>0</v>
      </c>
      <c r="CE287">
        <v>0</v>
      </c>
      <c r="CF287">
        <v>0</v>
      </c>
      <c r="CG287">
        <v>11.45</v>
      </c>
      <c r="CH287">
        <v>685000</v>
      </c>
      <c r="CI287">
        <v>2296.86</v>
      </c>
      <c r="CJ287">
        <v>2296.86</v>
      </c>
      <c r="CK287">
        <v>2296.86</v>
      </c>
      <c r="CL287">
        <v>0</v>
      </c>
      <c r="CM287">
        <v>0</v>
      </c>
      <c r="CN287" t="s">
        <v>878</v>
      </c>
      <c r="CO287">
        <v>2296.86</v>
      </c>
      <c r="CP287">
        <v>2296.86</v>
      </c>
      <c r="CQ287">
        <v>2296.86</v>
      </c>
      <c r="CR287">
        <v>0</v>
      </c>
      <c r="CS287">
        <v>375</v>
      </c>
      <c r="CT287">
        <v>252.65459999999999</v>
      </c>
      <c r="CU287">
        <v>28.4</v>
      </c>
      <c r="CV287">
        <v>57.23</v>
      </c>
      <c r="CW287">
        <v>28.614999999999998</v>
      </c>
      <c r="CX287">
        <v>57.23</v>
      </c>
      <c r="CY287">
        <v>57.23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23</v>
      </c>
      <c r="DL287">
        <v>5.75</v>
      </c>
      <c r="DM287">
        <v>401.74</v>
      </c>
      <c r="DN287">
        <v>100.435</v>
      </c>
      <c r="DO287">
        <v>401.74</v>
      </c>
      <c r="DP287">
        <v>401.74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0</v>
      </c>
      <c r="DZ287">
        <v>2718.0151000000001</v>
      </c>
      <c r="EA287">
        <v>2712.7145999999998</v>
      </c>
      <c r="EB287">
        <v>2718.0151000000001</v>
      </c>
      <c r="EC287">
        <v>2712.7145999999998</v>
      </c>
      <c r="ED287">
        <v>2718.0151000000001</v>
      </c>
      <c r="EE287">
        <v>2718.0151000000001</v>
      </c>
      <c r="EF287" t="s">
        <v>879</v>
      </c>
      <c r="EG287">
        <v>-6.1089999999999998E-3</v>
      </c>
      <c r="EH287">
        <v>0</v>
      </c>
      <c r="EI287">
        <v>296.41000000000003</v>
      </c>
      <c r="EJ287">
        <v>5</v>
      </c>
      <c r="EK287">
        <v>0.7</v>
      </c>
      <c r="EL287" t="s">
        <v>877</v>
      </c>
      <c r="EM287" t="s">
        <v>877</v>
      </c>
      <c r="EN287" t="s">
        <v>877</v>
      </c>
      <c r="EO287" t="s">
        <v>877</v>
      </c>
      <c r="EP287">
        <v>2200</v>
      </c>
      <c r="EQ287">
        <v>5525379</v>
      </c>
      <c r="ER287" s="22">
        <v>104999</v>
      </c>
      <c r="ES287">
        <v>254658</v>
      </c>
      <c r="ET287">
        <v>83331</v>
      </c>
      <c r="EU287">
        <v>0</v>
      </c>
      <c r="EV287">
        <v>0</v>
      </c>
      <c r="EW287">
        <v>0</v>
      </c>
      <c r="EX287">
        <v>0</v>
      </c>
      <c r="EY287">
        <v>11.45</v>
      </c>
      <c r="EZ287">
        <v>697795</v>
      </c>
      <c r="FA287">
        <v>2302.66</v>
      </c>
      <c r="FB287">
        <v>2302.66</v>
      </c>
      <c r="FC287">
        <v>2302.66</v>
      </c>
      <c r="FD287">
        <v>0</v>
      </c>
      <c r="FE287">
        <v>0</v>
      </c>
      <c r="FF287" t="s">
        <v>880</v>
      </c>
      <c r="FG287">
        <v>2302.66</v>
      </c>
      <c r="FH287">
        <v>2302.66</v>
      </c>
      <c r="FI287">
        <v>2302.66</v>
      </c>
      <c r="FJ287">
        <v>0</v>
      </c>
      <c r="FK287">
        <v>360</v>
      </c>
      <c r="FL287">
        <v>253.29259999999999</v>
      </c>
      <c r="FM287">
        <v>28.4</v>
      </c>
      <c r="FN287">
        <v>65.260000000000005</v>
      </c>
      <c r="FO287">
        <v>32.630000000000003</v>
      </c>
      <c r="FP287">
        <v>65.260000000000005</v>
      </c>
      <c r="FQ287">
        <v>65.260000000000005</v>
      </c>
      <c r="FR287">
        <v>0</v>
      </c>
      <c r="FS287">
        <v>0</v>
      </c>
      <c r="FT287">
        <v>0</v>
      </c>
      <c r="FU287">
        <v>0</v>
      </c>
      <c r="FV287">
        <v>0</v>
      </c>
      <c r="FW287">
        <v>0</v>
      </c>
      <c r="FX287">
        <v>0</v>
      </c>
      <c r="FY287">
        <v>0</v>
      </c>
      <c r="FZ287">
        <v>0</v>
      </c>
      <c r="GA287">
        <v>0</v>
      </c>
      <c r="GB287">
        <v>0</v>
      </c>
      <c r="GC287">
        <v>13</v>
      </c>
      <c r="GD287">
        <v>3.25</v>
      </c>
      <c r="GE287">
        <v>391.13</v>
      </c>
      <c r="GF287">
        <v>97.782499999999999</v>
      </c>
      <c r="GG287">
        <v>391.13</v>
      </c>
      <c r="GH287">
        <v>391.13</v>
      </c>
      <c r="GI287">
        <v>0</v>
      </c>
      <c r="GJ287">
        <v>0</v>
      </c>
      <c r="GK287">
        <v>0</v>
      </c>
      <c r="GL287">
        <v>0</v>
      </c>
      <c r="GM287">
        <v>0</v>
      </c>
      <c r="GN287">
        <v>0</v>
      </c>
      <c r="GO287">
        <v>0</v>
      </c>
      <c r="GP287">
        <v>0</v>
      </c>
      <c r="GQ287">
        <v>0</v>
      </c>
      <c r="GR287">
        <v>2726.3222000000001</v>
      </c>
      <c r="GS287">
        <v>2718.0151000000001</v>
      </c>
      <c r="GT287">
        <v>2726.3222000000001</v>
      </c>
      <c r="GU287">
        <v>2718.0151000000001</v>
      </c>
      <c r="GV287">
        <v>2726.3222000000001</v>
      </c>
      <c r="GW287">
        <v>2726.3222000000001</v>
      </c>
      <c r="GX287" t="s">
        <v>881</v>
      </c>
      <c r="GY287">
        <v>-1.052E-2</v>
      </c>
      <c r="GZ287">
        <v>0</v>
      </c>
      <c r="HA287">
        <v>303.04000000000002</v>
      </c>
      <c r="HB287">
        <v>5</v>
      </c>
      <c r="HC287">
        <v>0.7</v>
      </c>
      <c r="HD287" t="s">
        <v>877</v>
      </c>
      <c r="HE287" t="s">
        <v>877</v>
      </c>
      <c r="HF287" t="s">
        <v>877</v>
      </c>
      <c r="HG287" t="s">
        <v>877</v>
      </c>
      <c r="HH287">
        <v>2200</v>
      </c>
      <c r="HI287">
        <v>5432665</v>
      </c>
      <c r="HJ287">
        <v>111421</v>
      </c>
      <c r="HK287">
        <v>247091</v>
      </c>
      <c r="HL287">
        <v>80930</v>
      </c>
      <c r="HM287">
        <v>0</v>
      </c>
      <c r="HN287">
        <v>0</v>
      </c>
      <c r="HO287">
        <v>0</v>
      </c>
      <c r="HP287">
        <v>0</v>
      </c>
      <c r="HQ287">
        <v>11.59</v>
      </c>
      <c r="HR287">
        <v>694200</v>
      </c>
      <c r="HS287">
        <v>2309.27</v>
      </c>
      <c r="HT287">
        <v>2309.27</v>
      </c>
      <c r="HU287">
        <v>2309.27</v>
      </c>
      <c r="HV287">
        <v>0</v>
      </c>
      <c r="HW287">
        <v>0</v>
      </c>
      <c r="HX287" t="s">
        <v>882</v>
      </c>
      <c r="HY287">
        <v>2309.27</v>
      </c>
      <c r="HZ287">
        <v>2309.27</v>
      </c>
      <c r="IA287">
        <v>2309.27</v>
      </c>
      <c r="IB287">
        <v>0</v>
      </c>
      <c r="IC287">
        <v>348</v>
      </c>
      <c r="ID287">
        <v>254.0197</v>
      </c>
      <c r="IE287">
        <v>19.3</v>
      </c>
      <c r="IF287">
        <v>55.51</v>
      </c>
      <c r="IG287">
        <v>27.754999999999999</v>
      </c>
      <c r="IH287">
        <v>55.51</v>
      </c>
      <c r="II287">
        <v>55.51</v>
      </c>
      <c r="IJ287">
        <v>0</v>
      </c>
      <c r="IK287">
        <v>0.99</v>
      </c>
      <c r="IL287">
        <v>0.99</v>
      </c>
      <c r="IM287">
        <v>0.99</v>
      </c>
      <c r="IN287">
        <v>0.99</v>
      </c>
      <c r="IO287">
        <v>0</v>
      </c>
      <c r="IP287">
        <v>0</v>
      </c>
      <c r="IQ287">
        <v>0</v>
      </c>
      <c r="IR287">
        <v>0</v>
      </c>
      <c r="IS287">
        <v>0</v>
      </c>
      <c r="IT287">
        <v>0</v>
      </c>
      <c r="IU287">
        <v>10</v>
      </c>
      <c r="IV287">
        <v>2.5</v>
      </c>
      <c r="IW287">
        <v>449.95</v>
      </c>
      <c r="IX287">
        <v>112.4875</v>
      </c>
      <c r="IY287">
        <v>449.95</v>
      </c>
      <c r="IZ287">
        <v>449.95</v>
      </c>
      <c r="JA287">
        <v>0</v>
      </c>
      <c r="JB287">
        <v>0</v>
      </c>
      <c r="JC287">
        <v>0</v>
      </c>
      <c r="JD287">
        <v>0</v>
      </c>
      <c r="JE287">
        <v>0</v>
      </c>
      <c r="JF287">
        <v>0</v>
      </c>
      <c r="JG287">
        <v>0</v>
      </c>
      <c r="JH287">
        <v>0</v>
      </c>
      <c r="JI287">
        <v>0</v>
      </c>
      <c r="JJ287">
        <v>2726.3222000000001</v>
      </c>
      <c r="JK287">
        <v>2726.3222000000001</v>
      </c>
      <c r="JL287" t="s">
        <v>883</v>
      </c>
      <c r="JM287">
        <v>-8.6409999999999994E-3</v>
      </c>
      <c r="JN287">
        <v>0</v>
      </c>
      <c r="JO287">
        <v>300.61</v>
      </c>
      <c r="JP287">
        <v>5</v>
      </c>
      <c r="JQ287">
        <v>0.7</v>
      </c>
      <c r="JR287">
        <v>43954.6104003125</v>
      </c>
      <c r="JS287">
        <v>1</v>
      </c>
      <c r="JT287">
        <v>2</v>
      </c>
    </row>
    <row r="288" spans="1:280" x14ac:dyDescent="0.25">
      <c r="A288">
        <v>2213</v>
      </c>
      <c r="B288">
        <v>2213</v>
      </c>
      <c r="C288" t="s">
        <v>419</v>
      </c>
      <c r="D288" t="s">
        <v>417</v>
      </c>
      <c r="E288" t="s">
        <v>420</v>
      </c>
      <c r="G288">
        <v>2200</v>
      </c>
      <c r="H288">
        <v>1011145</v>
      </c>
      <c r="I288">
        <v>14000</v>
      </c>
      <c r="J288">
        <v>0</v>
      </c>
      <c r="K288">
        <v>12000</v>
      </c>
      <c r="L288">
        <v>0</v>
      </c>
      <c r="M288">
        <v>0</v>
      </c>
      <c r="N288">
        <v>0</v>
      </c>
      <c r="O288">
        <v>0</v>
      </c>
      <c r="P288">
        <v>15.41</v>
      </c>
      <c r="Q288">
        <v>152435</v>
      </c>
      <c r="R288">
        <v>365</v>
      </c>
      <c r="S288">
        <v>365</v>
      </c>
      <c r="T288">
        <v>365</v>
      </c>
      <c r="U288">
        <v>0</v>
      </c>
      <c r="V288" t="s">
        <v>875</v>
      </c>
      <c r="W288">
        <v>365</v>
      </c>
      <c r="X288">
        <v>365</v>
      </c>
      <c r="Y288">
        <v>365</v>
      </c>
      <c r="Z288">
        <v>0</v>
      </c>
      <c r="AA288">
        <v>45</v>
      </c>
      <c r="AB288">
        <v>40.15</v>
      </c>
      <c r="AC288">
        <v>0.1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1</v>
      </c>
      <c r="AT288">
        <v>0.25</v>
      </c>
      <c r="AU288">
        <v>32.479999999999997</v>
      </c>
      <c r="AV288">
        <v>8.1199999999999992</v>
      </c>
      <c r="AW288">
        <v>32.479999999999997</v>
      </c>
      <c r="AX288">
        <v>32.479999999999997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77.38</v>
      </c>
      <c r="BE288">
        <v>77.38</v>
      </c>
      <c r="BF288">
        <v>77.38</v>
      </c>
      <c r="BG288">
        <v>0</v>
      </c>
      <c r="BH288">
        <v>500.95249999999999</v>
      </c>
      <c r="BI288">
        <v>491</v>
      </c>
      <c r="BJ288">
        <v>500.95249999999999</v>
      </c>
      <c r="BK288">
        <v>491</v>
      </c>
      <c r="BL288">
        <v>500.95249999999999</v>
      </c>
      <c r="BM288">
        <v>500.95249999999999</v>
      </c>
      <c r="BN288" t="s">
        <v>876</v>
      </c>
      <c r="BO288">
        <v>0</v>
      </c>
      <c r="BP288">
        <v>0</v>
      </c>
      <c r="BQ288">
        <v>417.63</v>
      </c>
      <c r="BR288">
        <v>13</v>
      </c>
      <c r="BS288">
        <v>0.7</v>
      </c>
      <c r="BT288" t="s">
        <v>877</v>
      </c>
      <c r="BU288" t="s">
        <v>877</v>
      </c>
      <c r="BV288" t="s">
        <v>877</v>
      </c>
      <c r="BW288" t="s">
        <v>877</v>
      </c>
      <c r="BX288">
        <v>2200</v>
      </c>
      <c r="BY288">
        <v>991319</v>
      </c>
      <c r="BZ288">
        <v>15023</v>
      </c>
      <c r="CA288">
        <v>0</v>
      </c>
      <c r="CB288">
        <v>12000</v>
      </c>
      <c r="CC288">
        <v>0</v>
      </c>
      <c r="CD288">
        <v>0</v>
      </c>
      <c r="CE288">
        <v>0</v>
      </c>
      <c r="CF288">
        <v>0</v>
      </c>
      <c r="CG288">
        <v>15.41</v>
      </c>
      <c r="CH288">
        <v>150083</v>
      </c>
      <c r="CI288">
        <v>375.86</v>
      </c>
      <c r="CJ288">
        <v>375.86</v>
      </c>
      <c r="CK288">
        <v>375.86</v>
      </c>
      <c r="CL288">
        <v>0</v>
      </c>
      <c r="CM288">
        <v>0</v>
      </c>
      <c r="CN288" t="s">
        <v>878</v>
      </c>
      <c r="CO288">
        <v>375.86</v>
      </c>
      <c r="CP288">
        <v>375.86</v>
      </c>
      <c r="CQ288">
        <v>375.86</v>
      </c>
      <c r="CR288">
        <v>0</v>
      </c>
      <c r="CS288">
        <v>39</v>
      </c>
      <c r="CT288">
        <v>39</v>
      </c>
      <c r="CU288">
        <v>0.1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1</v>
      </c>
      <c r="DL288">
        <v>0.25</v>
      </c>
      <c r="DM288">
        <v>33.450000000000003</v>
      </c>
      <c r="DN288">
        <v>8.3625000000000007</v>
      </c>
      <c r="DO288">
        <v>33.450000000000003</v>
      </c>
      <c r="DP288">
        <v>33.450000000000003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77.38</v>
      </c>
      <c r="DW288">
        <v>77.38</v>
      </c>
      <c r="DX288">
        <v>77.38</v>
      </c>
      <c r="DY288">
        <v>0</v>
      </c>
      <c r="DZ288">
        <v>474.55520000000001</v>
      </c>
      <c r="EA288">
        <v>500.95249999999999</v>
      </c>
      <c r="EB288">
        <v>474.55520000000001</v>
      </c>
      <c r="EC288">
        <v>500.95249999999999</v>
      </c>
      <c r="ED288">
        <v>500.95249999999999</v>
      </c>
      <c r="EE288">
        <v>500.95249999999999</v>
      </c>
      <c r="EF288" t="s">
        <v>879</v>
      </c>
      <c r="EG288">
        <v>0</v>
      </c>
      <c r="EH288">
        <v>0</v>
      </c>
      <c r="EI288">
        <v>399.31</v>
      </c>
      <c r="EJ288">
        <v>12</v>
      </c>
      <c r="EK288">
        <v>0.7</v>
      </c>
      <c r="EL288" t="s">
        <v>877</v>
      </c>
      <c r="EM288" t="s">
        <v>877</v>
      </c>
      <c r="EN288" t="s">
        <v>877</v>
      </c>
      <c r="EO288" t="s">
        <v>877</v>
      </c>
      <c r="EP288">
        <v>2200</v>
      </c>
      <c r="EQ288">
        <v>937165</v>
      </c>
      <c r="ER288" s="22">
        <v>15023</v>
      </c>
      <c r="ES288">
        <v>35625</v>
      </c>
      <c r="ET288">
        <v>11927</v>
      </c>
      <c r="EU288">
        <v>0</v>
      </c>
      <c r="EV288">
        <v>0</v>
      </c>
      <c r="EW288">
        <v>0</v>
      </c>
      <c r="EX288">
        <v>0</v>
      </c>
      <c r="EY288">
        <v>15.41</v>
      </c>
      <c r="EZ288">
        <v>152617</v>
      </c>
      <c r="FA288">
        <v>346.57</v>
      </c>
      <c r="FB288">
        <v>346.57</v>
      </c>
      <c r="FC288">
        <v>346.57</v>
      </c>
      <c r="FD288">
        <v>0</v>
      </c>
      <c r="FE288">
        <v>0</v>
      </c>
      <c r="FF288" t="s">
        <v>880</v>
      </c>
      <c r="FG288">
        <v>346.57</v>
      </c>
      <c r="FH288">
        <v>346.57</v>
      </c>
      <c r="FI288">
        <v>346.57</v>
      </c>
      <c r="FJ288">
        <v>0</v>
      </c>
      <c r="FK288">
        <v>39</v>
      </c>
      <c r="FL288">
        <v>38.122700000000002</v>
      </c>
      <c r="FM288">
        <v>0.1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0</v>
      </c>
      <c r="GB288">
        <v>0</v>
      </c>
      <c r="GC288">
        <v>5</v>
      </c>
      <c r="GD288">
        <v>1.25</v>
      </c>
      <c r="GE288">
        <v>44.53</v>
      </c>
      <c r="GF288">
        <v>11.1325</v>
      </c>
      <c r="GG288">
        <v>44.53</v>
      </c>
      <c r="GH288">
        <v>44.53</v>
      </c>
      <c r="GI288">
        <v>0</v>
      </c>
      <c r="GJ288">
        <v>0</v>
      </c>
      <c r="GK288">
        <v>0</v>
      </c>
      <c r="GL288">
        <v>0</v>
      </c>
      <c r="GM288">
        <v>0</v>
      </c>
      <c r="GN288">
        <v>77.38</v>
      </c>
      <c r="GO288">
        <v>77.38</v>
      </c>
      <c r="GP288">
        <v>77.38</v>
      </c>
      <c r="GQ288">
        <v>0</v>
      </c>
      <c r="GR288">
        <v>457.1995</v>
      </c>
      <c r="GS288">
        <v>474.55520000000001</v>
      </c>
      <c r="GT288">
        <v>457.1995</v>
      </c>
      <c r="GU288">
        <v>474.55520000000001</v>
      </c>
      <c r="GV288">
        <v>474.55520000000001</v>
      </c>
      <c r="GW288">
        <v>474.55520000000001</v>
      </c>
      <c r="GX288" t="s">
        <v>881</v>
      </c>
      <c r="GY288">
        <v>-3.539E-3</v>
      </c>
      <c r="GZ288">
        <v>0</v>
      </c>
      <c r="HA288">
        <v>440.36</v>
      </c>
      <c r="HB288">
        <v>16</v>
      </c>
      <c r="HC288">
        <v>0.7</v>
      </c>
      <c r="HD288" t="s">
        <v>877</v>
      </c>
      <c r="HE288" t="s">
        <v>877</v>
      </c>
      <c r="HF288" t="s">
        <v>877</v>
      </c>
      <c r="HG288" t="s">
        <v>877</v>
      </c>
      <c r="HH288">
        <v>2200</v>
      </c>
      <c r="HI288">
        <v>922874</v>
      </c>
      <c r="HJ288">
        <v>16439</v>
      </c>
      <c r="HK288">
        <v>39191</v>
      </c>
      <c r="HL288">
        <v>11937</v>
      </c>
      <c r="HM288">
        <v>0</v>
      </c>
      <c r="HN288">
        <v>0</v>
      </c>
      <c r="HO288">
        <v>0</v>
      </c>
      <c r="HP288">
        <v>0</v>
      </c>
      <c r="HQ288">
        <v>13.69</v>
      </c>
      <c r="HR288">
        <v>158933</v>
      </c>
      <c r="HS288">
        <v>329.7</v>
      </c>
      <c r="HT288">
        <v>329.7</v>
      </c>
      <c r="HU288">
        <v>329.7</v>
      </c>
      <c r="HV288">
        <v>0</v>
      </c>
      <c r="HW288">
        <v>0</v>
      </c>
      <c r="HX288" t="s">
        <v>882</v>
      </c>
      <c r="HY288">
        <v>329.7</v>
      </c>
      <c r="HZ288">
        <v>329.7</v>
      </c>
      <c r="IA288">
        <v>329.7</v>
      </c>
      <c r="IB288">
        <v>0</v>
      </c>
      <c r="IC288">
        <v>38</v>
      </c>
      <c r="ID288">
        <v>36.267000000000003</v>
      </c>
      <c r="IE288">
        <v>0.3</v>
      </c>
      <c r="IF288">
        <v>0</v>
      </c>
      <c r="IG288">
        <v>0</v>
      </c>
      <c r="IH288">
        <v>0</v>
      </c>
      <c r="II288">
        <v>0</v>
      </c>
      <c r="IJ288">
        <v>0</v>
      </c>
      <c r="IK288">
        <v>0</v>
      </c>
      <c r="IL288">
        <v>0</v>
      </c>
      <c r="IM288">
        <v>0</v>
      </c>
      <c r="IN288">
        <v>0</v>
      </c>
      <c r="IO288">
        <v>0</v>
      </c>
      <c r="IP288">
        <v>0</v>
      </c>
      <c r="IQ288">
        <v>0</v>
      </c>
      <c r="IR288">
        <v>0</v>
      </c>
      <c r="IS288">
        <v>0</v>
      </c>
      <c r="IT288">
        <v>0</v>
      </c>
      <c r="IU288">
        <v>5</v>
      </c>
      <c r="IV288">
        <v>1.25</v>
      </c>
      <c r="IW288">
        <v>41.49</v>
      </c>
      <c r="IX288">
        <v>10.3725</v>
      </c>
      <c r="IY288">
        <v>41.49</v>
      </c>
      <c r="IZ288">
        <v>41.49</v>
      </c>
      <c r="JA288">
        <v>0</v>
      </c>
      <c r="JB288">
        <v>0</v>
      </c>
      <c r="JC288">
        <v>0</v>
      </c>
      <c r="JD288">
        <v>0</v>
      </c>
      <c r="JE288">
        <v>0</v>
      </c>
      <c r="JF288">
        <v>79.31</v>
      </c>
      <c r="JG288">
        <v>79.31</v>
      </c>
      <c r="JH288">
        <v>79.31</v>
      </c>
      <c r="JI288">
        <v>0</v>
      </c>
      <c r="JJ288">
        <v>457.1995</v>
      </c>
      <c r="JK288">
        <v>457.1995</v>
      </c>
      <c r="JL288" t="s">
        <v>883</v>
      </c>
      <c r="JM288">
        <v>-5.7629999999999999E-3</v>
      </c>
      <c r="JN288">
        <v>0</v>
      </c>
      <c r="JO288">
        <v>482.05</v>
      </c>
      <c r="JP288">
        <v>22</v>
      </c>
      <c r="JQ288">
        <v>0.7</v>
      </c>
      <c r="JR288">
        <v>43954.6104003125</v>
      </c>
      <c r="JS288">
        <v>1</v>
      </c>
      <c r="JT288">
        <v>2</v>
      </c>
    </row>
    <row r="289" spans="1:280" x14ac:dyDescent="0.25">
      <c r="A289">
        <v>2214</v>
      </c>
      <c r="B289">
        <v>2214</v>
      </c>
      <c r="C289" t="s">
        <v>421</v>
      </c>
      <c r="D289" t="s">
        <v>417</v>
      </c>
      <c r="E289" t="s">
        <v>422</v>
      </c>
      <c r="G289">
        <v>2200</v>
      </c>
      <c r="H289">
        <v>450000</v>
      </c>
      <c r="I289">
        <v>5000</v>
      </c>
      <c r="J289">
        <v>0</v>
      </c>
      <c r="K289">
        <v>6500</v>
      </c>
      <c r="L289">
        <v>0</v>
      </c>
      <c r="M289">
        <v>0</v>
      </c>
      <c r="N289">
        <v>5000</v>
      </c>
      <c r="O289">
        <v>0</v>
      </c>
      <c r="P289">
        <v>14.54</v>
      </c>
      <c r="Q289">
        <v>215000</v>
      </c>
      <c r="R289">
        <v>270</v>
      </c>
      <c r="S289">
        <v>270</v>
      </c>
      <c r="T289">
        <v>270</v>
      </c>
      <c r="U289">
        <v>0</v>
      </c>
      <c r="V289" t="s">
        <v>875</v>
      </c>
      <c r="W289">
        <v>270</v>
      </c>
      <c r="X289">
        <v>270</v>
      </c>
      <c r="Y289">
        <v>270</v>
      </c>
      <c r="Z289">
        <v>0</v>
      </c>
      <c r="AA289">
        <v>31</v>
      </c>
      <c r="AB289">
        <v>29.7</v>
      </c>
      <c r="AC289">
        <v>0</v>
      </c>
      <c r="AD289">
        <v>14</v>
      </c>
      <c r="AE289">
        <v>7</v>
      </c>
      <c r="AF289">
        <v>14</v>
      </c>
      <c r="AG289">
        <v>14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3</v>
      </c>
      <c r="AT289">
        <v>0.75</v>
      </c>
      <c r="AU289">
        <v>44</v>
      </c>
      <c r="AV289">
        <v>11</v>
      </c>
      <c r="AW289">
        <v>44</v>
      </c>
      <c r="AX289">
        <v>44</v>
      </c>
      <c r="AY289">
        <v>0</v>
      </c>
      <c r="AZ289">
        <v>0</v>
      </c>
      <c r="BA289">
        <v>55.92</v>
      </c>
      <c r="BB289">
        <v>0</v>
      </c>
      <c r="BC289">
        <v>55.92</v>
      </c>
      <c r="BD289">
        <v>0</v>
      </c>
      <c r="BE289">
        <v>67.2</v>
      </c>
      <c r="BF289">
        <v>0</v>
      </c>
      <c r="BG289">
        <v>67.2</v>
      </c>
      <c r="BH289">
        <v>30.102399999999999</v>
      </c>
      <c r="BI289">
        <v>318.45</v>
      </c>
      <c r="BJ289">
        <v>438.06240000000003</v>
      </c>
      <c r="BK289">
        <v>441.57</v>
      </c>
      <c r="BL289">
        <v>318.45</v>
      </c>
      <c r="BM289">
        <v>441.57</v>
      </c>
      <c r="BN289" t="s">
        <v>876</v>
      </c>
      <c r="BO289">
        <v>0</v>
      </c>
      <c r="BP289">
        <v>0</v>
      </c>
      <c r="BQ289">
        <v>796.3</v>
      </c>
      <c r="BR289">
        <v>63</v>
      </c>
      <c r="BS289">
        <v>0.7</v>
      </c>
      <c r="BT289" t="s">
        <v>877</v>
      </c>
      <c r="BU289" t="s">
        <v>877</v>
      </c>
      <c r="BV289" t="s">
        <v>877</v>
      </c>
      <c r="BW289" t="s">
        <v>877</v>
      </c>
      <c r="BX289">
        <v>2200</v>
      </c>
      <c r="BY289">
        <v>450000</v>
      </c>
      <c r="BZ289">
        <v>5000</v>
      </c>
      <c r="CA289">
        <v>0</v>
      </c>
      <c r="CB289">
        <v>6500</v>
      </c>
      <c r="CC289">
        <v>0</v>
      </c>
      <c r="CD289">
        <v>0</v>
      </c>
      <c r="CE289">
        <v>5000</v>
      </c>
      <c r="CF289">
        <v>0</v>
      </c>
      <c r="CG289">
        <v>14.54</v>
      </c>
      <c r="CH289">
        <v>205000</v>
      </c>
      <c r="CI289">
        <v>0</v>
      </c>
      <c r="CJ289">
        <v>266.83999999999997</v>
      </c>
      <c r="CK289">
        <v>0</v>
      </c>
      <c r="CL289">
        <v>266.83999999999997</v>
      </c>
      <c r="CM289">
        <v>0</v>
      </c>
      <c r="CN289" t="s">
        <v>878</v>
      </c>
      <c r="CO289">
        <v>0</v>
      </c>
      <c r="CP289">
        <v>266.83999999999997</v>
      </c>
      <c r="CQ289">
        <v>0</v>
      </c>
      <c r="CR289">
        <v>266.83999999999997</v>
      </c>
      <c r="CS289">
        <v>39</v>
      </c>
      <c r="CT289">
        <v>29.352399999999999</v>
      </c>
      <c r="CU289">
        <v>0</v>
      </c>
      <c r="CV289">
        <v>0</v>
      </c>
      <c r="CW289">
        <v>0</v>
      </c>
      <c r="CX289">
        <v>14</v>
      </c>
      <c r="CY289">
        <v>0</v>
      </c>
      <c r="CZ289">
        <v>14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3</v>
      </c>
      <c r="DL289">
        <v>0.75</v>
      </c>
      <c r="DM289">
        <v>0</v>
      </c>
      <c r="DN289">
        <v>0</v>
      </c>
      <c r="DO289">
        <v>44</v>
      </c>
      <c r="DP289">
        <v>0</v>
      </c>
      <c r="DQ289">
        <v>44</v>
      </c>
      <c r="DR289">
        <v>0</v>
      </c>
      <c r="DS289">
        <v>55.92</v>
      </c>
      <c r="DT289">
        <v>0</v>
      </c>
      <c r="DU289">
        <v>55.92</v>
      </c>
      <c r="DV289">
        <v>0</v>
      </c>
      <c r="DW289">
        <v>67.2</v>
      </c>
      <c r="DX289">
        <v>0</v>
      </c>
      <c r="DY289">
        <v>67.2</v>
      </c>
      <c r="DZ289">
        <v>30.7837</v>
      </c>
      <c r="EA289">
        <v>30.102399999999999</v>
      </c>
      <c r="EB289">
        <v>445.50119999999998</v>
      </c>
      <c r="EC289">
        <v>438.06240000000003</v>
      </c>
      <c r="ED289">
        <v>30.7837</v>
      </c>
      <c r="EE289">
        <v>445.50119999999998</v>
      </c>
      <c r="EF289" t="s">
        <v>879</v>
      </c>
      <c r="EG289">
        <v>0</v>
      </c>
      <c r="EH289">
        <v>0</v>
      </c>
      <c r="EI289">
        <v>768.25</v>
      </c>
      <c r="EJ289">
        <v>63</v>
      </c>
      <c r="EK289">
        <v>0.7</v>
      </c>
      <c r="EL289" t="s">
        <v>877</v>
      </c>
      <c r="EM289" t="s">
        <v>877</v>
      </c>
      <c r="EN289" t="s">
        <v>877</v>
      </c>
      <c r="EO289" t="s">
        <v>877</v>
      </c>
      <c r="EP289">
        <v>2200</v>
      </c>
      <c r="EQ289">
        <v>426967</v>
      </c>
      <c r="ER289" s="22">
        <v>19444</v>
      </c>
      <c r="ES289">
        <v>29683</v>
      </c>
      <c r="ET289">
        <v>6633</v>
      </c>
      <c r="EU289">
        <v>0</v>
      </c>
      <c r="EV289">
        <v>0</v>
      </c>
      <c r="EW289">
        <v>0</v>
      </c>
      <c r="EX289">
        <v>0</v>
      </c>
      <c r="EY289">
        <v>14.54</v>
      </c>
      <c r="EZ289">
        <v>222199</v>
      </c>
      <c r="FA289">
        <v>0</v>
      </c>
      <c r="FB289">
        <v>273.42</v>
      </c>
      <c r="FC289">
        <v>0</v>
      </c>
      <c r="FD289">
        <v>273.42</v>
      </c>
      <c r="FE289">
        <v>0</v>
      </c>
      <c r="FF289" t="s">
        <v>880</v>
      </c>
      <c r="FG289">
        <v>0</v>
      </c>
      <c r="FH289">
        <v>273.42</v>
      </c>
      <c r="FI289">
        <v>0</v>
      </c>
      <c r="FJ289">
        <v>273.42</v>
      </c>
      <c r="FK289">
        <v>40</v>
      </c>
      <c r="FL289">
        <v>30.0762</v>
      </c>
      <c r="FM289">
        <v>0</v>
      </c>
      <c r="FN289">
        <v>0</v>
      </c>
      <c r="FO289">
        <v>0</v>
      </c>
      <c r="FP289">
        <v>13.27</v>
      </c>
      <c r="FQ289">
        <v>0</v>
      </c>
      <c r="FR289">
        <v>13.27</v>
      </c>
      <c r="FS289">
        <v>0</v>
      </c>
      <c r="FT289">
        <v>0</v>
      </c>
      <c r="FU289">
        <v>0</v>
      </c>
      <c r="FV289">
        <v>0</v>
      </c>
      <c r="FW289">
        <v>0</v>
      </c>
      <c r="FX289">
        <v>0</v>
      </c>
      <c r="FY289">
        <v>0</v>
      </c>
      <c r="FZ289">
        <v>0</v>
      </c>
      <c r="GA289">
        <v>0</v>
      </c>
      <c r="GB289">
        <v>0</v>
      </c>
      <c r="GC289">
        <v>3</v>
      </c>
      <c r="GD289">
        <v>0.75</v>
      </c>
      <c r="GE289">
        <v>-0.17</v>
      </c>
      <c r="GF289">
        <v>-4.2500000000000003E-2</v>
      </c>
      <c r="GG289">
        <v>46</v>
      </c>
      <c r="GH289">
        <v>-0.17</v>
      </c>
      <c r="GI289">
        <v>46.17</v>
      </c>
      <c r="GJ289">
        <v>0</v>
      </c>
      <c r="GK289">
        <v>55.92</v>
      </c>
      <c r="GL289">
        <v>0</v>
      </c>
      <c r="GM289">
        <v>55.92</v>
      </c>
      <c r="GN289">
        <v>0</v>
      </c>
      <c r="GO289">
        <v>67.2</v>
      </c>
      <c r="GP289">
        <v>0</v>
      </c>
      <c r="GQ289">
        <v>67.2</v>
      </c>
      <c r="GR289">
        <v>31.739899999999999</v>
      </c>
      <c r="GS289">
        <v>30.7837</v>
      </c>
      <c r="GT289">
        <v>450.07990000000001</v>
      </c>
      <c r="GU289">
        <v>445.50119999999998</v>
      </c>
      <c r="GV289">
        <v>31.739899999999999</v>
      </c>
      <c r="GW289">
        <v>450.07990000000001</v>
      </c>
      <c r="GX289" t="s">
        <v>881</v>
      </c>
      <c r="GY289">
        <v>0</v>
      </c>
      <c r="GZ289">
        <v>0</v>
      </c>
      <c r="HA289">
        <v>812.67</v>
      </c>
      <c r="HB289">
        <v>69</v>
      </c>
      <c r="HC289">
        <v>0.7</v>
      </c>
      <c r="HD289" t="s">
        <v>877</v>
      </c>
      <c r="HE289" t="s">
        <v>877</v>
      </c>
      <c r="HF289" t="s">
        <v>877</v>
      </c>
      <c r="HG289" t="s">
        <v>877</v>
      </c>
      <c r="HH289">
        <v>2200</v>
      </c>
      <c r="HI289">
        <v>438234</v>
      </c>
      <c r="HJ289">
        <v>15554</v>
      </c>
      <c r="HK289">
        <v>24660</v>
      </c>
      <c r="HL289">
        <v>6328</v>
      </c>
      <c r="HM289">
        <v>0</v>
      </c>
      <c r="HN289">
        <v>0</v>
      </c>
      <c r="HO289">
        <v>0</v>
      </c>
      <c r="HP289">
        <v>0</v>
      </c>
      <c r="HQ289">
        <v>14.06</v>
      </c>
      <c r="HR289">
        <v>204030</v>
      </c>
      <c r="HS289">
        <v>0</v>
      </c>
      <c r="HT289">
        <v>283.08999999999997</v>
      </c>
      <c r="HU289">
        <v>0</v>
      </c>
      <c r="HV289">
        <v>283.08999999999997</v>
      </c>
      <c r="HW289">
        <v>0</v>
      </c>
      <c r="HX289" t="s">
        <v>882</v>
      </c>
      <c r="HY289">
        <v>0</v>
      </c>
      <c r="HZ289">
        <v>283.08999999999997</v>
      </c>
      <c r="IA289">
        <v>0</v>
      </c>
      <c r="IB289">
        <v>283.08999999999997</v>
      </c>
      <c r="IC289">
        <v>44</v>
      </c>
      <c r="ID289">
        <v>31.139900000000001</v>
      </c>
      <c r="IE289">
        <v>0.6</v>
      </c>
      <c r="IF289">
        <v>0</v>
      </c>
      <c r="IG289">
        <v>0</v>
      </c>
      <c r="IH289">
        <v>9</v>
      </c>
      <c r="II289">
        <v>0</v>
      </c>
      <c r="IJ289">
        <v>9</v>
      </c>
      <c r="IK289">
        <v>0</v>
      </c>
      <c r="IL289">
        <v>0</v>
      </c>
      <c r="IM289">
        <v>0</v>
      </c>
      <c r="IN289">
        <v>0</v>
      </c>
      <c r="IO289">
        <v>0</v>
      </c>
      <c r="IP289">
        <v>0</v>
      </c>
      <c r="IQ289">
        <v>0</v>
      </c>
      <c r="IR289">
        <v>0</v>
      </c>
      <c r="IS289">
        <v>0</v>
      </c>
      <c r="IT289">
        <v>0</v>
      </c>
      <c r="IU289">
        <v>0</v>
      </c>
      <c r="IV289">
        <v>0</v>
      </c>
      <c r="IW289">
        <v>0</v>
      </c>
      <c r="IX289">
        <v>0</v>
      </c>
      <c r="IY289">
        <v>52</v>
      </c>
      <c r="IZ289">
        <v>0</v>
      </c>
      <c r="JA289">
        <v>52</v>
      </c>
      <c r="JB289">
        <v>0</v>
      </c>
      <c r="JC289">
        <v>50.47</v>
      </c>
      <c r="JD289">
        <v>0</v>
      </c>
      <c r="JE289">
        <v>50.47</v>
      </c>
      <c r="JF289">
        <v>0</v>
      </c>
      <c r="JG289">
        <v>67.28</v>
      </c>
      <c r="JH289">
        <v>0</v>
      </c>
      <c r="JI289">
        <v>67.28</v>
      </c>
      <c r="JJ289">
        <v>31.739899999999999</v>
      </c>
      <c r="JK289">
        <v>450.07990000000001</v>
      </c>
      <c r="JL289" t="s">
        <v>883</v>
      </c>
      <c r="JM289">
        <v>-8.7639999999999992E-3</v>
      </c>
      <c r="JN289">
        <v>0</v>
      </c>
      <c r="JO289">
        <v>720.72</v>
      </c>
      <c r="JP289">
        <v>60</v>
      </c>
      <c r="JQ289">
        <v>0.7</v>
      </c>
      <c r="JR289">
        <v>43954.6104003125</v>
      </c>
      <c r="JS289">
        <v>1</v>
      </c>
      <c r="JT289">
        <v>2</v>
      </c>
    </row>
    <row r="290" spans="1:280" x14ac:dyDescent="0.25">
      <c r="A290">
        <v>3365</v>
      </c>
      <c r="B290">
        <v>2214</v>
      </c>
      <c r="D290" t="s">
        <v>417</v>
      </c>
      <c r="E290" t="s">
        <v>422</v>
      </c>
      <c r="F290" t="s">
        <v>998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T290">
        <v>0</v>
      </c>
      <c r="U290">
        <v>0</v>
      </c>
      <c r="V290" t="s">
        <v>875</v>
      </c>
      <c r="W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G290">
        <v>0</v>
      </c>
      <c r="AH290">
        <v>0</v>
      </c>
      <c r="AI290">
        <v>0</v>
      </c>
      <c r="AJ290">
        <v>0</v>
      </c>
      <c r="AL290">
        <v>0</v>
      </c>
      <c r="AM290">
        <v>0</v>
      </c>
      <c r="AN290">
        <v>0</v>
      </c>
      <c r="AO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X290">
        <v>0</v>
      </c>
      <c r="AY290">
        <v>0</v>
      </c>
      <c r="AZ290">
        <v>55.92</v>
      </c>
      <c r="BB290">
        <v>55.92</v>
      </c>
      <c r="BC290">
        <v>0</v>
      </c>
      <c r="BD290">
        <v>67.2</v>
      </c>
      <c r="BF290">
        <v>67.2</v>
      </c>
      <c r="BG290">
        <v>0</v>
      </c>
      <c r="BH290">
        <v>407.96</v>
      </c>
      <c r="BI290">
        <v>123.12</v>
      </c>
      <c r="BL290">
        <v>407.96</v>
      </c>
      <c r="BN290" t="s">
        <v>876</v>
      </c>
      <c r="BO290">
        <v>0</v>
      </c>
      <c r="BP290">
        <v>0</v>
      </c>
      <c r="BQ290">
        <v>0</v>
      </c>
      <c r="BR290">
        <v>0</v>
      </c>
      <c r="BS290">
        <v>0</v>
      </c>
      <c r="BT290" t="s">
        <v>877</v>
      </c>
      <c r="BU290" t="s">
        <v>877</v>
      </c>
      <c r="BV290" t="s">
        <v>877</v>
      </c>
      <c r="BW290" t="s">
        <v>877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266.83999999999997</v>
      </c>
      <c r="CK290">
        <v>266.83999999999997</v>
      </c>
      <c r="CL290">
        <v>0</v>
      </c>
      <c r="CM290">
        <v>0</v>
      </c>
      <c r="CN290" t="s">
        <v>878</v>
      </c>
      <c r="CO290">
        <v>266.83999999999997</v>
      </c>
      <c r="CQ290">
        <v>266.83999999999997</v>
      </c>
      <c r="CR290">
        <v>0</v>
      </c>
      <c r="CS290">
        <v>0</v>
      </c>
      <c r="CT290">
        <v>0</v>
      </c>
      <c r="CU290">
        <v>0</v>
      </c>
      <c r="CV290">
        <v>14</v>
      </c>
      <c r="CW290">
        <v>7</v>
      </c>
      <c r="CY290">
        <v>14</v>
      </c>
      <c r="CZ290">
        <v>0</v>
      </c>
      <c r="DA290">
        <v>0</v>
      </c>
      <c r="DB290">
        <v>0</v>
      </c>
      <c r="DD290">
        <v>0</v>
      </c>
      <c r="DE290">
        <v>0</v>
      </c>
      <c r="DF290">
        <v>0</v>
      </c>
      <c r="DG290">
        <v>0</v>
      </c>
      <c r="DI290">
        <v>0</v>
      </c>
      <c r="DJ290">
        <v>0</v>
      </c>
      <c r="DK290">
        <v>0</v>
      </c>
      <c r="DL290">
        <v>0</v>
      </c>
      <c r="DM290">
        <v>44</v>
      </c>
      <c r="DN290">
        <v>11</v>
      </c>
      <c r="DP290">
        <v>44</v>
      </c>
      <c r="DQ290">
        <v>0</v>
      </c>
      <c r="DR290">
        <v>55.92</v>
      </c>
      <c r="DT290">
        <v>55.92</v>
      </c>
      <c r="DU290">
        <v>0</v>
      </c>
      <c r="DV290">
        <v>67.2</v>
      </c>
      <c r="DX290">
        <v>67.2</v>
      </c>
      <c r="DY290">
        <v>0</v>
      </c>
      <c r="DZ290">
        <v>414.71749999999997</v>
      </c>
      <c r="EA290">
        <v>407.96</v>
      </c>
      <c r="ED290">
        <v>414.71749999999997</v>
      </c>
      <c r="EF290" t="s">
        <v>879</v>
      </c>
      <c r="EG290">
        <v>0</v>
      </c>
      <c r="EH290">
        <v>0</v>
      </c>
      <c r="EI290">
        <v>0</v>
      </c>
      <c r="EJ290">
        <v>0</v>
      </c>
      <c r="EK290">
        <v>0</v>
      </c>
      <c r="EL290" t="s">
        <v>877</v>
      </c>
      <c r="EM290" t="s">
        <v>877</v>
      </c>
      <c r="EN290" t="s">
        <v>877</v>
      </c>
      <c r="EO290" t="s">
        <v>877</v>
      </c>
      <c r="EQ290">
        <v>0</v>
      </c>
      <c r="ER290" s="22">
        <v>0</v>
      </c>
      <c r="ES290">
        <v>0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273.42</v>
      </c>
      <c r="FC290">
        <v>273.42</v>
      </c>
      <c r="FD290">
        <v>0</v>
      </c>
      <c r="FE290">
        <v>0</v>
      </c>
      <c r="FF290" t="s">
        <v>880</v>
      </c>
      <c r="FG290">
        <v>273.42</v>
      </c>
      <c r="FI290">
        <v>273.42</v>
      </c>
      <c r="FJ290">
        <v>0</v>
      </c>
      <c r="FK290">
        <v>0</v>
      </c>
      <c r="FL290">
        <v>0</v>
      </c>
      <c r="FM290">
        <v>0</v>
      </c>
      <c r="FN290">
        <v>13.27</v>
      </c>
      <c r="FO290">
        <v>6.6349999999999998</v>
      </c>
      <c r="FQ290">
        <v>13.27</v>
      </c>
      <c r="FR290">
        <v>0</v>
      </c>
      <c r="FS290">
        <v>0</v>
      </c>
      <c r="FT290">
        <v>0</v>
      </c>
      <c r="FV290">
        <v>0</v>
      </c>
      <c r="FW290">
        <v>0</v>
      </c>
      <c r="FX290">
        <v>0</v>
      </c>
      <c r="FY290">
        <v>0</v>
      </c>
      <c r="GA290">
        <v>0</v>
      </c>
      <c r="GB290">
        <v>0</v>
      </c>
      <c r="GC290">
        <v>0</v>
      </c>
      <c r="GD290">
        <v>0</v>
      </c>
      <c r="GE290">
        <v>46.17</v>
      </c>
      <c r="GF290">
        <v>11.5425</v>
      </c>
      <c r="GH290">
        <v>46.17</v>
      </c>
      <c r="GI290">
        <v>0</v>
      </c>
      <c r="GJ290">
        <v>55.92</v>
      </c>
      <c r="GL290">
        <v>55.92</v>
      </c>
      <c r="GM290">
        <v>0</v>
      </c>
      <c r="GN290">
        <v>67.2</v>
      </c>
      <c r="GP290">
        <v>67.2</v>
      </c>
      <c r="GQ290">
        <v>0</v>
      </c>
      <c r="GR290">
        <v>418.34</v>
      </c>
      <c r="GS290">
        <v>414.71749999999997</v>
      </c>
      <c r="GV290">
        <v>418.34</v>
      </c>
      <c r="GX290" t="s">
        <v>881</v>
      </c>
      <c r="GY290">
        <v>0</v>
      </c>
      <c r="GZ290">
        <v>0</v>
      </c>
      <c r="HA290">
        <v>0</v>
      </c>
      <c r="HB290">
        <v>0</v>
      </c>
      <c r="HC290">
        <v>0</v>
      </c>
      <c r="HD290" t="s">
        <v>877</v>
      </c>
      <c r="HE290" t="s">
        <v>877</v>
      </c>
      <c r="HF290" t="s">
        <v>877</v>
      </c>
      <c r="HG290" t="s">
        <v>877</v>
      </c>
      <c r="HI290">
        <v>0</v>
      </c>
      <c r="HJ290">
        <v>0</v>
      </c>
      <c r="HK290">
        <v>0</v>
      </c>
      <c r="HL290">
        <v>0</v>
      </c>
      <c r="HM290">
        <v>0</v>
      </c>
      <c r="HN290">
        <v>0</v>
      </c>
      <c r="HO290">
        <v>0</v>
      </c>
      <c r="HP290">
        <v>0</v>
      </c>
      <c r="HQ290">
        <v>0</v>
      </c>
      <c r="HR290">
        <v>0</v>
      </c>
      <c r="HS290">
        <v>283.08999999999997</v>
      </c>
      <c r="HU290">
        <v>283.08999999999997</v>
      </c>
      <c r="HV290">
        <v>0</v>
      </c>
      <c r="HW290">
        <v>0</v>
      </c>
      <c r="HX290" t="s">
        <v>882</v>
      </c>
      <c r="HY290">
        <v>283.08999999999997</v>
      </c>
      <c r="IA290">
        <v>283.08999999999997</v>
      </c>
      <c r="IB290">
        <v>0</v>
      </c>
      <c r="IC290">
        <v>0</v>
      </c>
      <c r="ID290">
        <v>0</v>
      </c>
      <c r="IE290">
        <v>0</v>
      </c>
      <c r="IF290">
        <v>9</v>
      </c>
      <c r="IG290">
        <v>4.5</v>
      </c>
      <c r="II290">
        <v>9</v>
      </c>
      <c r="IJ290">
        <v>0</v>
      </c>
      <c r="IK290">
        <v>0</v>
      </c>
      <c r="IL290">
        <v>0</v>
      </c>
      <c r="IN290">
        <v>0</v>
      </c>
      <c r="IO290">
        <v>0</v>
      </c>
      <c r="IP290">
        <v>0</v>
      </c>
      <c r="IQ290">
        <v>0</v>
      </c>
      <c r="IS290">
        <v>0</v>
      </c>
      <c r="IT290">
        <v>0</v>
      </c>
      <c r="IU290">
        <v>0</v>
      </c>
      <c r="IV290">
        <v>0</v>
      </c>
      <c r="IW290">
        <v>52</v>
      </c>
      <c r="IX290">
        <v>13</v>
      </c>
      <c r="IZ290">
        <v>52</v>
      </c>
      <c r="JA290">
        <v>0</v>
      </c>
      <c r="JB290">
        <v>50.47</v>
      </c>
      <c r="JD290">
        <v>50.47</v>
      </c>
      <c r="JE290">
        <v>0</v>
      </c>
      <c r="JF290">
        <v>67.28</v>
      </c>
      <c r="JH290">
        <v>67.28</v>
      </c>
      <c r="JI290">
        <v>0</v>
      </c>
      <c r="JJ290">
        <v>418.34</v>
      </c>
      <c r="JL290" t="s">
        <v>883</v>
      </c>
      <c r="JM290">
        <v>0</v>
      </c>
      <c r="JN290">
        <v>0</v>
      </c>
      <c r="JO290">
        <v>0</v>
      </c>
      <c r="JP290">
        <v>0</v>
      </c>
      <c r="JQ290">
        <v>0</v>
      </c>
      <c r="JR290">
        <v>43954.6104003125</v>
      </c>
      <c r="JS290">
        <v>1</v>
      </c>
      <c r="JT290">
        <v>3</v>
      </c>
    </row>
    <row r="291" spans="1:280" x14ac:dyDescent="0.25">
      <c r="A291">
        <v>2215</v>
      </c>
      <c r="B291">
        <v>2215</v>
      </c>
      <c r="C291" t="s">
        <v>423</v>
      </c>
      <c r="D291" t="s">
        <v>417</v>
      </c>
      <c r="E291" t="s">
        <v>424</v>
      </c>
      <c r="G291">
        <v>2200</v>
      </c>
      <c r="H291">
        <v>586695</v>
      </c>
      <c r="I291">
        <v>0</v>
      </c>
      <c r="J291">
        <v>0</v>
      </c>
      <c r="K291">
        <v>12000</v>
      </c>
      <c r="L291">
        <v>0</v>
      </c>
      <c r="M291">
        <v>0</v>
      </c>
      <c r="N291">
        <v>0</v>
      </c>
      <c r="O291">
        <v>0</v>
      </c>
      <c r="P291">
        <v>15.64</v>
      </c>
      <c r="Q291">
        <v>215000</v>
      </c>
      <c r="R291">
        <v>294</v>
      </c>
      <c r="S291">
        <v>294</v>
      </c>
      <c r="T291">
        <v>294</v>
      </c>
      <c r="U291">
        <v>0</v>
      </c>
      <c r="V291" t="s">
        <v>875</v>
      </c>
      <c r="W291">
        <v>294</v>
      </c>
      <c r="X291">
        <v>294</v>
      </c>
      <c r="Y291">
        <v>294</v>
      </c>
      <c r="Z291">
        <v>0</v>
      </c>
      <c r="AA291">
        <v>40</v>
      </c>
      <c r="AB291">
        <v>32.340000000000003</v>
      </c>
      <c r="AC291">
        <v>0.5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25</v>
      </c>
      <c r="AV291">
        <v>6.25</v>
      </c>
      <c r="AW291">
        <v>25</v>
      </c>
      <c r="AX291">
        <v>25</v>
      </c>
      <c r="AY291">
        <v>0</v>
      </c>
      <c r="AZ291">
        <v>0</v>
      </c>
      <c r="BA291">
        <v>43.41</v>
      </c>
      <c r="BB291">
        <v>0</v>
      </c>
      <c r="BC291">
        <v>43.41</v>
      </c>
      <c r="BD291">
        <v>0</v>
      </c>
      <c r="BE291">
        <v>66</v>
      </c>
      <c r="BF291">
        <v>0</v>
      </c>
      <c r="BG291">
        <v>66</v>
      </c>
      <c r="BH291">
        <v>31.964400000000001</v>
      </c>
      <c r="BI291">
        <v>333.09</v>
      </c>
      <c r="BJ291">
        <v>433.6644</v>
      </c>
      <c r="BK291">
        <v>442.5</v>
      </c>
      <c r="BL291">
        <v>333.09</v>
      </c>
      <c r="BM291">
        <v>442.5</v>
      </c>
      <c r="BN291" t="s">
        <v>876</v>
      </c>
      <c r="BO291">
        <v>-5.5180000000000003E-3</v>
      </c>
      <c r="BP291">
        <v>0</v>
      </c>
      <c r="BQ291">
        <v>731.29</v>
      </c>
      <c r="BR291">
        <v>56</v>
      </c>
      <c r="BS291">
        <v>0.7</v>
      </c>
      <c r="BT291" t="s">
        <v>877</v>
      </c>
      <c r="BU291" t="s">
        <v>877</v>
      </c>
      <c r="BV291" t="s">
        <v>877</v>
      </c>
      <c r="BW291" t="s">
        <v>877</v>
      </c>
      <c r="BX291">
        <v>2200</v>
      </c>
      <c r="BY291">
        <v>570000</v>
      </c>
      <c r="BZ291">
        <v>0</v>
      </c>
      <c r="CA291">
        <v>0</v>
      </c>
      <c r="CB291">
        <v>12000</v>
      </c>
      <c r="CC291">
        <v>0</v>
      </c>
      <c r="CD291">
        <v>0</v>
      </c>
      <c r="CE291">
        <v>0</v>
      </c>
      <c r="CF291">
        <v>0</v>
      </c>
      <c r="CG291">
        <v>15.64</v>
      </c>
      <c r="CH291">
        <v>215000</v>
      </c>
      <c r="CI291">
        <v>0</v>
      </c>
      <c r="CJ291">
        <v>286.04000000000002</v>
      </c>
      <c r="CK291">
        <v>0</v>
      </c>
      <c r="CL291">
        <v>286.04000000000002</v>
      </c>
      <c r="CM291">
        <v>0</v>
      </c>
      <c r="CN291" t="s">
        <v>878</v>
      </c>
      <c r="CO291">
        <v>0</v>
      </c>
      <c r="CP291">
        <v>286.04000000000002</v>
      </c>
      <c r="CQ291">
        <v>0</v>
      </c>
      <c r="CR291">
        <v>286.04000000000002</v>
      </c>
      <c r="CS291">
        <v>42</v>
      </c>
      <c r="CT291">
        <v>31.464400000000001</v>
      </c>
      <c r="CU291">
        <v>0.5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25</v>
      </c>
      <c r="DP291">
        <v>0</v>
      </c>
      <c r="DQ291">
        <v>25</v>
      </c>
      <c r="DR291">
        <v>0</v>
      </c>
      <c r="DS291">
        <v>43.41</v>
      </c>
      <c r="DT291">
        <v>0</v>
      </c>
      <c r="DU291">
        <v>43.41</v>
      </c>
      <c r="DV291">
        <v>0</v>
      </c>
      <c r="DW291">
        <v>66</v>
      </c>
      <c r="DX291">
        <v>0</v>
      </c>
      <c r="DY291">
        <v>66</v>
      </c>
      <c r="DZ291">
        <v>32.8414</v>
      </c>
      <c r="EA291">
        <v>31.964400000000001</v>
      </c>
      <c r="EB291">
        <v>438.43639999999999</v>
      </c>
      <c r="EC291">
        <v>433.6644</v>
      </c>
      <c r="ED291">
        <v>32.8414</v>
      </c>
      <c r="EE291">
        <v>438.43639999999999</v>
      </c>
      <c r="EF291" t="s">
        <v>879</v>
      </c>
      <c r="EG291">
        <v>-1.6532999999999999E-2</v>
      </c>
      <c r="EH291">
        <v>0</v>
      </c>
      <c r="EI291">
        <v>739.21</v>
      </c>
      <c r="EJ291">
        <v>61</v>
      </c>
      <c r="EK291">
        <v>0.7</v>
      </c>
      <c r="EL291" t="s">
        <v>877</v>
      </c>
      <c r="EM291" t="s">
        <v>877</v>
      </c>
      <c r="EN291" t="s">
        <v>877</v>
      </c>
      <c r="EO291" t="s">
        <v>877</v>
      </c>
      <c r="EP291">
        <v>2200</v>
      </c>
      <c r="EQ291">
        <v>551954</v>
      </c>
      <c r="ER291" s="22">
        <v>13775</v>
      </c>
      <c r="ES291">
        <v>33682</v>
      </c>
      <c r="ET291">
        <v>10936</v>
      </c>
      <c r="EU291">
        <v>0</v>
      </c>
      <c r="EV291">
        <v>0</v>
      </c>
      <c r="EW291">
        <v>0</v>
      </c>
      <c r="EX291">
        <v>0</v>
      </c>
      <c r="EY291">
        <v>15.64</v>
      </c>
      <c r="EZ291">
        <v>187507</v>
      </c>
      <c r="FA291">
        <v>0</v>
      </c>
      <c r="FB291">
        <v>291.24</v>
      </c>
      <c r="FC291">
        <v>0</v>
      </c>
      <c r="FD291">
        <v>291.24</v>
      </c>
      <c r="FE291">
        <v>0</v>
      </c>
      <c r="FF291" t="s">
        <v>880</v>
      </c>
      <c r="FG291">
        <v>0</v>
      </c>
      <c r="FH291">
        <v>291.24</v>
      </c>
      <c r="FI291">
        <v>0</v>
      </c>
      <c r="FJ291">
        <v>291.24</v>
      </c>
      <c r="FK291">
        <v>40</v>
      </c>
      <c r="FL291">
        <v>32.0364</v>
      </c>
      <c r="FM291">
        <v>0.5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>
        <v>0</v>
      </c>
      <c r="FY291">
        <v>0</v>
      </c>
      <c r="FZ291">
        <v>0</v>
      </c>
      <c r="GA291">
        <v>0</v>
      </c>
      <c r="GB291">
        <v>0</v>
      </c>
      <c r="GC291">
        <v>1</v>
      </c>
      <c r="GD291">
        <v>0.25</v>
      </c>
      <c r="GE291">
        <v>0.22</v>
      </c>
      <c r="GF291">
        <v>5.5E-2</v>
      </c>
      <c r="GG291">
        <v>20</v>
      </c>
      <c r="GH291">
        <v>0.22</v>
      </c>
      <c r="GI291">
        <v>19.78</v>
      </c>
      <c r="GJ291">
        <v>0</v>
      </c>
      <c r="GK291">
        <v>43.41</v>
      </c>
      <c r="GL291">
        <v>0</v>
      </c>
      <c r="GM291">
        <v>43.41</v>
      </c>
      <c r="GN291">
        <v>0</v>
      </c>
      <c r="GO291">
        <v>66</v>
      </c>
      <c r="GP291">
        <v>0</v>
      </c>
      <c r="GQ291">
        <v>66</v>
      </c>
      <c r="GR291">
        <v>33.552999999999997</v>
      </c>
      <c r="GS291">
        <v>32.8414</v>
      </c>
      <c r="GT291">
        <v>441.14299999999997</v>
      </c>
      <c r="GU291">
        <v>438.43639999999999</v>
      </c>
      <c r="GV291">
        <v>33.552999999999997</v>
      </c>
      <c r="GW291">
        <v>441.14299999999997</v>
      </c>
      <c r="GX291" t="s">
        <v>881</v>
      </c>
      <c r="GY291">
        <v>-1.5299999999999999E-2</v>
      </c>
      <c r="GZ291">
        <v>0</v>
      </c>
      <c r="HA291">
        <v>643.82000000000005</v>
      </c>
      <c r="HB291">
        <v>48</v>
      </c>
      <c r="HC291">
        <v>0.7</v>
      </c>
      <c r="HD291" t="s">
        <v>877</v>
      </c>
      <c r="HE291" t="s">
        <v>877</v>
      </c>
      <c r="HF291" t="s">
        <v>877</v>
      </c>
      <c r="HG291" t="s">
        <v>877</v>
      </c>
      <c r="HH291">
        <v>2200</v>
      </c>
      <c r="HI291">
        <v>544394</v>
      </c>
      <c r="HJ291">
        <v>16289</v>
      </c>
      <c r="HK291">
        <v>38565</v>
      </c>
      <c r="HL291">
        <v>11828</v>
      </c>
      <c r="HM291">
        <v>0</v>
      </c>
      <c r="HN291">
        <v>0</v>
      </c>
      <c r="HO291">
        <v>0</v>
      </c>
      <c r="HP291">
        <v>0</v>
      </c>
      <c r="HQ291">
        <v>18.489999999999998</v>
      </c>
      <c r="HR291">
        <v>218472</v>
      </c>
      <c r="HS291">
        <v>0</v>
      </c>
      <c r="HT291">
        <v>302.3</v>
      </c>
      <c r="HU291">
        <v>0</v>
      </c>
      <c r="HV291">
        <v>302.3</v>
      </c>
      <c r="HW291">
        <v>0</v>
      </c>
      <c r="HX291" t="s">
        <v>882</v>
      </c>
      <c r="HY291">
        <v>0</v>
      </c>
      <c r="HZ291">
        <v>302.3</v>
      </c>
      <c r="IA291">
        <v>0</v>
      </c>
      <c r="IB291">
        <v>302.3</v>
      </c>
      <c r="IC291">
        <v>41</v>
      </c>
      <c r="ID291">
        <v>33.253</v>
      </c>
      <c r="IE291">
        <v>0.3</v>
      </c>
      <c r="IF291">
        <v>0</v>
      </c>
      <c r="IG291">
        <v>0</v>
      </c>
      <c r="IH291">
        <v>0</v>
      </c>
      <c r="II291">
        <v>0</v>
      </c>
      <c r="IJ291">
        <v>0</v>
      </c>
      <c r="IK291">
        <v>0</v>
      </c>
      <c r="IL291">
        <v>0</v>
      </c>
      <c r="IM291">
        <v>0</v>
      </c>
      <c r="IN291">
        <v>0</v>
      </c>
      <c r="IO291">
        <v>0</v>
      </c>
      <c r="IP291">
        <v>0</v>
      </c>
      <c r="IQ291">
        <v>0</v>
      </c>
      <c r="IR291">
        <v>0</v>
      </c>
      <c r="IS291">
        <v>0</v>
      </c>
      <c r="IT291">
        <v>0</v>
      </c>
      <c r="IU291">
        <v>0</v>
      </c>
      <c r="IV291">
        <v>0</v>
      </c>
      <c r="IW291">
        <v>0</v>
      </c>
      <c r="IX291">
        <v>0</v>
      </c>
      <c r="IY291">
        <v>19</v>
      </c>
      <c r="IZ291">
        <v>0</v>
      </c>
      <c r="JA291">
        <v>19</v>
      </c>
      <c r="JB291">
        <v>0</v>
      </c>
      <c r="JC291">
        <v>34.72</v>
      </c>
      <c r="JD291">
        <v>0</v>
      </c>
      <c r="JE291">
        <v>34.72</v>
      </c>
      <c r="JF291">
        <v>0</v>
      </c>
      <c r="JG291">
        <v>65.819999999999993</v>
      </c>
      <c r="JH291">
        <v>0</v>
      </c>
      <c r="JI291">
        <v>65.819999999999993</v>
      </c>
      <c r="JJ291">
        <v>33.552999999999997</v>
      </c>
      <c r="JK291">
        <v>441.14299999999997</v>
      </c>
      <c r="JL291" t="s">
        <v>883</v>
      </c>
      <c r="JM291">
        <v>0</v>
      </c>
      <c r="JN291">
        <v>0</v>
      </c>
      <c r="JO291">
        <v>722.7</v>
      </c>
      <c r="JP291">
        <v>60</v>
      </c>
      <c r="JQ291">
        <v>0.7</v>
      </c>
      <c r="JR291">
        <v>43954.6104003125</v>
      </c>
      <c r="JS291">
        <v>1</v>
      </c>
      <c r="JT291">
        <v>2</v>
      </c>
    </row>
    <row r="292" spans="1:280" x14ac:dyDescent="0.25">
      <c r="A292">
        <v>1079</v>
      </c>
      <c r="B292">
        <v>2215</v>
      </c>
      <c r="D292" t="s">
        <v>417</v>
      </c>
      <c r="E292" t="s">
        <v>424</v>
      </c>
      <c r="F292" t="s">
        <v>999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T292">
        <v>0</v>
      </c>
      <c r="U292">
        <v>0</v>
      </c>
      <c r="V292" t="s">
        <v>875</v>
      </c>
      <c r="W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G292">
        <v>0</v>
      </c>
      <c r="AH292">
        <v>0</v>
      </c>
      <c r="AI292">
        <v>0</v>
      </c>
      <c r="AJ292">
        <v>0</v>
      </c>
      <c r="AL292">
        <v>0</v>
      </c>
      <c r="AM292">
        <v>0</v>
      </c>
      <c r="AN292">
        <v>0</v>
      </c>
      <c r="AO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X292">
        <v>0</v>
      </c>
      <c r="AY292">
        <v>0</v>
      </c>
      <c r="AZ292">
        <v>43.41</v>
      </c>
      <c r="BB292">
        <v>43.41</v>
      </c>
      <c r="BC292">
        <v>0</v>
      </c>
      <c r="BD292">
        <v>66</v>
      </c>
      <c r="BF292">
        <v>66</v>
      </c>
      <c r="BG292">
        <v>0</v>
      </c>
      <c r="BH292">
        <v>401.7</v>
      </c>
      <c r="BI292">
        <v>109.41</v>
      </c>
      <c r="BL292">
        <v>401.7</v>
      </c>
      <c r="BN292" t="s">
        <v>876</v>
      </c>
      <c r="BO292">
        <v>0</v>
      </c>
      <c r="BP292">
        <v>0</v>
      </c>
      <c r="BQ292">
        <v>0</v>
      </c>
      <c r="BR292">
        <v>0</v>
      </c>
      <c r="BS292">
        <v>0</v>
      </c>
      <c r="BT292" t="s">
        <v>877</v>
      </c>
      <c r="BU292" t="s">
        <v>877</v>
      </c>
      <c r="BV292" t="s">
        <v>877</v>
      </c>
      <c r="BW292" t="s">
        <v>877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286.04000000000002</v>
      </c>
      <c r="CK292">
        <v>286.04000000000002</v>
      </c>
      <c r="CL292">
        <v>0</v>
      </c>
      <c r="CM292">
        <v>0</v>
      </c>
      <c r="CN292" t="s">
        <v>878</v>
      </c>
      <c r="CO292">
        <v>286.04000000000002</v>
      </c>
      <c r="CQ292">
        <v>286.04000000000002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Y292">
        <v>0</v>
      </c>
      <c r="CZ292">
        <v>0</v>
      </c>
      <c r="DA292">
        <v>0</v>
      </c>
      <c r="DB292">
        <v>0</v>
      </c>
      <c r="DD292">
        <v>0</v>
      </c>
      <c r="DE292">
        <v>0</v>
      </c>
      <c r="DF292">
        <v>0</v>
      </c>
      <c r="DG292">
        <v>0</v>
      </c>
      <c r="DI292">
        <v>0</v>
      </c>
      <c r="DJ292">
        <v>0</v>
      </c>
      <c r="DK292">
        <v>0</v>
      </c>
      <c r="DL292">
        <v>0</v>
      </c>
      <c r="DM292">
        <v>25</v>
      </c>
      <c r="DN292">
        <v>6.25</v>
      </c>
      <c r="DP292">
        <v>25</v>
      </c>
      <c r="DQ292">
        <v>0</v>
      </c>
      <c r="DR292">
        <v>43.41</v>
      </c>
      <c r="DT292">
        <v>43.41</v>
      </c>
      <c r="DU292">
        <v>0</v>
      </c>
      <c r="DV292">
        <v>66</v>
      </c>
      <c r="DX292">
        <v>66</v>
      </c>
      <c r="DY292">
        <v>0</v>
      </c>
      <c r="DZ292">
        <v>405.59500000000003</v>
      </c>
      <c r="EA292">
        <v>401.7</v>
      </c>
      <c r="ED292">
        <v>405.59500000000003</v>
      </c>
      <c r="EF292" t="s">
        <v>879</v>
      </c>
      <c r="EG292">
        <v>-1.6532999999999999E-2</v>
      </c>
      <c r="EH292">
        <v>0</v>
      </c>
      <c r="EI292">
        <v>0</v>
      </c>
      <c r="EJ292">
        <v>0</v>
      </c>
      <c r="EK292">
        <v>0</v>
      </c>
      <c r="EL292" t="s">
        <v>877</v>
      </c>
      <c r="EM292" t="s">
        <v>877</v>
      </c>
      <c r="EN292" t="s">
        <v>877</v>
      </c>
      <c r="EO292" t="s">
        <v>877</v>
      </c>
      <c r="EQ292">
        <v>0</v>
      </c>
      <c r="ER292" s="22">
        <v>0</v>
      </c>
      <c r="ES292">
        <v>0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291.24</v>
      </c>
      <c r="FC292">
        <v>291.24</v>
      </c>
      <c r="FD292">
        <v>0</v>
      </c>
      <c r="FE292">
        <v>0</v>
      </c>
      <c r="FF292" t="s">
        <v>880</v>
      </c>
      <c r="FG292">
        <v>291.24</v>
      </c>
      <c r="FI292">
        <v>291.24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Q292">
        <v>0</v>
      </c>
      <c r="FR292">
        <v>0</v>
      </c>
      <c r="FS292">
        <v>0</v>
      </c>
      <c r="FT292">
        <v>0</v>
      </c>
      <c r="FV292">
        <v>0</v>
      </c>
      <c r="FW292">
        <v>0</v>
      </c>
      <c r="FX292">
        <v>0</v>
      </c>
      <c r="FY292">
        <v>0</v>
      </c>
      <c r="GA292">
        <v>0</v>
      </c>
      <c r="GB292">
        <v>0</v>
      </c>
      <c r="GC292">
        <v>0</v>
      </c>
      <c r="GD292">
        <v>0</v>
      </c>
      <c r="GE292">
        <v>19.78</v>
      </c>
      <c r="GF292">
        <v>4.9450000000000003</v>
      </c>
      <c r="GH292">
        <v>19.78</v>
      </c>
      <c r="GI292">
        <v>0</v>
      </c>
      <c r="GJ292">
        <v>43.41</v>
      </c>
      <c r="GL292">
        <v>43.41</v>
      </c>
      <c r="GM292">
        <v>0</v>
      </c>
      <c r="GN292">
        <v>66</v>
      </c>
      <c r="GP292">
        <v>66</v>
      </c>
      <c r="GQ292">
        <v>0</v>
      </c>
      <c r="GR292">
        <v>407.59</v>
      </c>
      <c r="GS292">
        <v>405.59500000000003</v>
      </c>
      <c r="GV292">
        <v>407.59</v>
      </c>
      <c r="GX292" t="s">
        <v>881</v>
      </c>
      <c r="GY292">
        <v>0</v>
      </c>
      <c r="GZ292">
        <v>0</v>
      </c>
      <c r="HA292">
        <v>0</v>
      </c>
      <c r="HB292">
        <v>0</v>
      </c>
      <c r="HC292">
        <v>0</v>
      </c>
      <c r="HD292" t="s">
        <v>877</v>
      </c>
      <c r="HE292" t="s">
        <v>877</v>
      </c>
      <c r="HF292" t="s">
        <v>877</v>
      </c>
      <c r="HG292" t="s">
        <v>877</v>
      </c>
      <c r="HI292">
        <v>0</v>
      </c>
      <c r="HJ292">
        <v>0</v>
      </c>
      <c r="HK292">
        <v>0</v>
      </c>
      <c r="HL292">
        <v>0</v>
      </c>
      <c r="HM292">
        <v>0</v>
      </c>
      <c r="HN292">
        <v>0</v>
      </c>
      <c r="HO292">
        <v>0</v>
      </c>
      <c r="HP292">
        <v>0</v>
      </c>
      <c r="HQ292">
        <v>0</v>
      </c>
      <c r="HR292">
        <v>0</v>
      </c>
      <c r="HS292">
        <v>302.3</v>
      </c>
      <c r="HU292">
        <v>302.3</v>
      </c>
      <c r="HV292">
        <v>0</v>
      </c>
      <c r="HW292">
        <v>0</v>
      </c>
      <c r="HX292" t="s">
        <v>882</v>
      </c>
      <c r="HY292">
        <v>302.3</v>
      </c>
      <c r="IA292">
        <v>302.3</v>
      </c>
      <c r="IB292">
        <v>0</v>
      </c>
      <c r="IC292">
        <v>0</v>
      </c>
      <c r="ID292">
        <v>0</v>
      </c>
      <c r="IE292">
        <v>0</v>
      </c>
      <c r="IF292">
        <v>0</v>
      </c>
      <c r="IG292">
        <v>0</v>
      </c>
      <c r="II292">
        <v>0</v>
      </c>
      <c r="IJ292">
        <v>0</v>
      </c>
      <c r="IK292">
        <v>0</v>
      </c>
      <c r="IL292">
        <v>0</v>
      </c>
      <c r="IN292">
        <v>0</v>
      </c>
      <c r="IO292">
        <v>0</v>
      </c>
      <c r="IP292">
        <v>0</v>
      </c>
      <c r="IQ292">
        <v>0</v>
      </c>
      <c r="IS292">
        <v>0</v>
      </c>
      <c r="IT292">
        <v>0</v>
      </c>
      <c r="IU292">
        <v>0</v>
      </c>
      <c r="IV292">
        <v>0</v>
      </c>
      <c r="IW292">
        <v>19</v>
      </c>
      <c r="IX292">
        <v>4.75</v>
      </c>
      <c r="IZ292">
        <v>19</v>
      </c>
      <c r="JA292">
        <v>0</v>
      </c>
      <c r="JB292">
        <v>34.72</v>
      </c>
      <c r="JD292">
        <v>34.72</v>
      </c>
      <c r="JE292">
        <v>0</v>
      </c>
      <c r="JF292">
        <v>65.819999999999993</v>
      </c>
      <c r="JH292">
        <v>65.819999999999993</v>
      </c>
      <c r="JI292">
        <v>0</v>
      </c>
      <c r="JJ292">
        <v>407.59</v>
      </c>
      <c r="JL292" t="s">
        <v>883</v>
      </c>
      <c r="JM292">
        <v>0</v>
      </c>
      <c r="JN292">
        <v>0</v>
      </c>
      <c r="JO292">
        <v>0</v>
      </c>
      <c r="JP292">
        <v>0</v>
      </c>
      <c r="JQ292">
        <v>0</v>
      </c>
      <c r="JR292">
        <v>43954.6104003125</v>
      </c>
      <c r="JS292">
        <v>1</v>
      </c>
      <c r="JT292">
        <v>3</v>
      </c>
    </row>
    <row r="293" spans="1:280" x14ac:dyDescent="0.25">
      <c r="A293">
        <v>2216</v>
      </c>
      <c r="B293">
        <v>2216</v>
      </c>
      <c r="C293" t="s">
        <v>425</v>
      </c>
      <c r="D293" t="s">
        <v>417</v>
      </c>
      <c r="E293" t="s">
        <v>426</v>
      </c>
      <c r="G293">
        <v>2200</v>
      </c>
      <c r="H293">
        <v>750000</v>
      </c>
      <c r="I293">
        <v>0</v>
      </c>
      <c r="J293">
        <v>0</v>
      </c>
      <c r="K293">
        <v>9800</v>
      </c>
      <c r="L293">
        <v>0</v>
      </c>
      <c r="M293">
        <v>0</v>
      </c>
      <c r="N293">
        <v>0</v>
      </c>
      <c r="O293">
        <v>0</v>
      </c>
      <c r="P293">
        <v>14.9</v>
      </c>
      <c r="Q293">
        <v>205000</v>
      </c>
      <c r="R293">
        <v>293</v>
      </c>
      <c r="S293">
        <v>293</v>
      </c>
      <c r="T293">
        <v>293</v>
      </c>
      <c r="U293">
        <v>0</v>
      </c>
      <c r="V293" t="s">
        <v>875</v>
      </c>
      <c r="W293">
        <v>293</v>
      </c>
      <c r="X293">
        <v>293</v>
      </c>
      <c r="Y293">
        <v>293</v>
      </c>
      <c r="Z293">
        <v>0</v>
      </c>
      <c r="AA293">
        <v>39</v>
      </c>
      <c r="AB293">
        <v>32.229999999999997</v>
      </c>
      <c r="AC293">
        <v>0</v>
      </c>
      <c r="AD293">
        <v>1</v>
      </c>
      <c r="AE293">
        <v>0.5</v>
      </c>
      <c r="AF293">
        <v>1</v>
      </c>
      <c r="AG293">
        <v>1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43.34</v>
      </c>
      <c r="AV293">
        <v>10.835000000000001</v>
      </c>
      <c r="AW293">
        <v>43.34</v>
      </c>
      <c r="AX293">
        <v>43.34</v>
      </c>
      <c r="AY293">
        <v>0</v>
      </c>
      <c r="AZ293">
        <v>0</v>
      </c>
      <c r="BA293">
        <v>51.04</v>
      </c>
      <c r="BB293">
        <v>0</v>
      </c>
      <c r="BC293">
        <v>51.04</v>
      </c>
      <c r="BD293">
        <v>0</v>
      </c>
      <c r="BE293">
        <v>72.06</v>
      </c>
      <c r="BF293">
        <v>0</v>
      </c>
      <c r="BG293">
        <v>72.06</v>
      </c>
      <c r="BH293">
        <v>31.832899999999999</v>
      </c>
      <c r="BI293">
        <v>337.565</v>
      </c>
      <c r="BJ293">
        <v>455.02289999999999</v>
      </c>
      <c r="BK293">
        <v>460.66500000000002</v>
      </c>
      <c r="BL293">
        <v>337.565</v>
      </c>
      <c r="BM293">
        <v>460.66500000000002</v>
      </c>
      <c r="BN293" t="s">
        <v>876</v>
      </c>
      <c r="BO293">
        <v>0</v>
      </c>
      <c r="BP293">
        <v>0</v>
      </c>
      <c r="BQ293">
        <v>699.66</v>
      </c>
      <c r="BR293">
        <v>52</v>
      </c>
      <c r="BS293">
        <v>0.7</v>
      </c>
      <c r="BT293" t="s">
        <v>877</v>
      </c>
      <c r="BU293" t="s">
        <v>877</v>
      </c>
      <c r="BV293" t="s">
        <v>877</v>
      </c>
      <c r="BW293" t="s">
        <v>877</v>
      </c>
      <c r="BX293">
        <v>2200</v>
      </c>
      <c r="BY293">
        <v>720000</v>
      </c>
      <c r="BZ293">
        <v>0</v>
      </c>
      <c r="CA293">
        <v>0</v>
      </c>
      <c r="CB293">
        <v>9800</v>
      </c>
      <c r="CC293">
        <v>0</v>
      </c>
      <c r="CD293">
        <v>0</v>
      </c>
      <c r="CE293">
        <v>0</v>
      </c>
      <c r="CF293">
        <v>0</v>
      </c>
      <c r="CG293">
        <v>14.9</v>
      </c>
      <c r="CH293">
        <v>195000</v>
      </c>
      <c r="CI293">
        <v>0</v>
      </c>
      <c r="CJ293">
        <v>289.39</v>
      </c>
      <c r="CK293">
        <v>0</v>
      </c>
      <c r="CL293">
        <v>289.39</v>
      </c>
      <c r="CM293">
        <v>0</v>
      </c>
      <c r="CN293" t="s">
        <v>878</v>
      </c>
      <c r="CO293">
        <v>0</v>
      </c>
      <c r="CP293">
        <v>289.39</v>
      </c>
      <c r="CQ293">
        <v>0</v>
      </c>
      <c r="CR293">
        <v>289.39</v>
      </c>
      <c r="CS293">
        <v>39</v>
      </c>
      <c r="CT293">
        <v>31.832899999999999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42.8</v>
      </c>
      <c r="DP293">
        <v>0</v>
      </c>
      <c r="DQ293">
        <v>42.8</v>
      </c>
      <c r="DR293">
        <v>0</v>
      </c>
      <c r="DS293">
        <v>51.04</v>
      </c>
      <c r="DT293">
        <v>0</v>
      </c>
      <c r="DU293">
        <v>51.04</v>
      </c>
      <c r="DV293">
        <v>0</v>
      </c>
      <c r="DW293">
        <v>72.06</v>
      </c>
      <c r="DX293">
        <v>0</v>
      </c>
      <c r="DY293">
        <v>72.06</v>
      </c>
      <c r="DZ293">
        <v>32.156300000000002</v>
      </c>
      <c r="EA293">
        <v>31.832899999999999</v>
      </c>
      <c r="EB293">
        <v>457.55130000000003</v>
      </c>
      <c r="EC293">
        <v>455.02289999999999</v>
      </c>
      <c r="ED293">
        <v>32.156300000000002</v>
      </c>
      <c r="EE293">
        <v>457.55130000000003</v>
      </c>
      <c r="EF293" t="s">
        <v>879</v>
      </c>
      <c r="EG293">
        <v>0</v>
      </c>
      <c r="EH293">
        <v>0</v>
      </c>
      <c r="EI293">
        <v>673.83</v>
      </c>
      <c r="EJ293">
        <v>54</v>
      </c>
      <c r="EK293">
        <v>0.7</v>
      </c>
      <c r="EL293" t="s">
        <v>877</v>
      </c>
      <c r="EM293" t="s">
        <v>877</v>
      </c>
      <c r="EN293" t="s">
        <v>877</v>
      </c>
      <c r="EO293" t="s">
        <v>877</v>
      </c>
      <c r="EP293">
        <v>2200</v>
      </c>
      <c r="EQ293">
        <v>680740</v>
      </c>
      <c r="ER293" s="22">
        <v>12322</v>
      </c>
      <c r="ES293">
        <v>29923</v>
      </c>
      <c r="ET293">
        <v>9782</v>
      </c>
      <c r="EU293">
        <v>0</v>
      </c>
      <c r="EV293">
        <v>0</v>
      </c>
      <c r="EW293">
        <v>0</v>
      </c>
      <c r="EX293">
        <v>0</v>
      </c>
      <c r="EY293">
        <v>14.9</v>
      </c>
      <c r="EZ293">
        <v>189140</v>
      </c>
      <c r="FA293">
        <v>0</v>
      </c>
      <c r="FB293">
        <v>292.33</v>
      </c>
      <c r="FC293">
        <v>0</v>
      </c>
      <c r="FD293">
        <v>292.33</v>
      </c>
      <c r="FE293">
        <v>0</v>
      </c>
      <c r="FF293" t="s">
        <v>880</v>
      </c>
      <c r="FG293">
        <v>0</v>
      </c>
      <c r="FH293">
        <v>292.33</v>
      </c>
      <c r="FI293">
        <v>0</v>
      </c>
      <c r="FJ293">
        <v>292.33</v>
      </c>
      <c r="FK293">
        <v>44</v>
      </c>
      <c r="FL293">
        <v>32.156300000000002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</v>
      </c>
      <c r="GB293">
        <v>0</v>
      </c>
      <c r="GC293">
        <v>0</v>
      </c>
      <c r="GD293">
        <v>0</v>
      </c>
      <c r="GE293">
        <v>0</v>
      </c>
      <c r="GF293">
        <v>0</v>
      </c>
      <c r="GG293">
        <v>39.86</v>
      </c>
      <c r="GH293">
        <v>0</v>
      </c>
      <c r="GI293">
        <v>39.86</v>
      </c>
      <c r="GJ293">
        <v>0</v>
      </c>
      <c r="GK293">
        <v>51.04</v>
      </c>
      <c r="GL293">
        <v>0</v>
      </c>
      <c r="GM293">
        <v>51.04</v>
      </c>
      <c r="GN293">
        <v>0</v>
      </c>
      <c r="GO293">
        <v>72.06</v>
      </c>
      <c r="GP293">
        <v>0</v>
      </c>
      <c r="GQ293">
        <v>72.06</v>
      </c>
      <c r="GR293">
        <v>29.995100000000001</v>
      </c>
      <c r="GS293">
        <v>32.156300000000002</v>
      </c>
      <c r="GT293">
        <v>428.5301</v>
      </c>
      <c r="GU293">
        <v>457.55130000000003</v>
      </c>
      <c r="GV293">
        <v>32.156300000000002</v>
      </c>
      <c r="GW293">
        <v>457.55130000000003</v>
      </c>
      <c r="GX293" t="s">
        <v>881</v>
      </c>
      <c r="GY293">
        <v>0</v>
      </c>
      <c r="GZ293">
        <v>0</v>
      </c>
      <c r="HA293">
        <v>647.01</v>
      </c>
      <c r="HB293">
        <v>48</v>
      </c>
      <c r="HC293">
        <v>0.7</v>
      </c>
      <c r="HD293" t="s">
        <v>877</v>
      </c>
      <c r="HE293" t="s">
        <v>877</v>
      </c>
      <c r="HF293" t="s">
        <v>877</v>
      </c>
      <c r="HG293" t="s">
        <v>877</v>
      </c>
      <c r="HH293">
        <v>2200</v>
      </c>
      <c r="HI293">
        <v>665874</v>
      </c>
      <c r="HJ293">
        <v>12786</v>
      </c>
      <c r="HK293">
        <v>31930</v>
      </c>
      <c r="HL293">
        <v>9287</v>
      </c>
      <c r="HM293">
        <v>0</v>
      </c>
      <c r="HN293">
        <v>0</v>
      </c>
      <c r="HO293">
        <v>0</v>
      </c>
      <c r="HP293">
        <v>0</v>
      </c>
      <c r="HQ293">
        <v>13.78</v>
      </c>
      <c r="HR293">
        <v>110598</v>
      </c>
      <c r="HS293">
        <v>0</v>
      </c>
      <c r="HT293">
        <v>270.41000000000003</v>
      </c>
      <c r="HU293">
        <v>0</v>
      </c>
      <c r="HV293">
        <v>270.41000000000003</v>
      </c>
      <c r="HW293">
        <v>0</v>
      </c>
      <c r="HX293" t="s">
        <v>882</v>
      </c>
      <c r="HY293">
        <v>0</v>
      </c>
      <c r="HZ293">
        <v>270.41000000000003</v>
      </c>
      <c r="IA293">
        <v>0</v>
      </c>
      <c r="IB293">
        <v>270.41000000000003</v>
      </c>
      <c r="IC293">
        <v>36</v>
      </c>
      <c r="ID293">
        <v>29.745100000000001</v>
      </c>
      <c r="IE293">
        <v>0</v>
      </c>
      <c r="IF293">
        <v>0</v>
      </c>
      <c r="IG293">
        <v>0</v>
      </c>
      <c r="IH293">
        <v>0</v>
      </c>
      <c r="II293">
        <v>0</v>
      </c>
      <c r="IJ293">
        <v>0</v>
      </c>
      <c r="IK293">
        <v>0</v>
      </c>
      <c r="IL293">
        <v>0</v>
      </c>
      <c r="IM293">
        <v>0</v>
      </c>
      <c r="IN293">
        <v>0</v>
      </c>
      <c r="IO293">
        <v>0</v>
      </c>
      <c r="IP293">
        <v>0</v>
      </c>
      <c r="IQ293">
        <v>0</v>
      </c>
      <c r="IR293">
        <v>0</v>
      </c>
      <c r="IS293">
        <v>0</v>
      </c>
      <c r="IT293">
        <v>0</v>
      </c>
      <c r="IU293">
        <v>1</v>
      </c>
      <c r="IV293">
        <v>0.25</v>
      </c>
      <c r="IW293">
        <v>0</v>
      </c>
      <c r="IX293">
        <v>0</v>
      </c>
      <c r="IY293">
        <v>33.46</v>
      </c>
      <c r="IZ293">
        <v>0</v>
      </c>
      <c r="JA293">
        <v>33.46</v>
      </c>
      <c r="JB293">
        <v>0</v>
      </c>
      <c r="JC293">
        <v>54.99</v>
      </c>
      <c r="JD293">
        <v>0</v>
      </c>
      <c r="JE293">
        <v>54.99</v>
      </c>
      <c r="JF293">
        <v>0</v>
      </c>
      <c r="JG293">
        <v>64.77</v>
      </c>
      <c r="JH293">
        <v>0</v>
      </c>
      <c r="JI293">
        <v>64.77</v>
      </c>
      <c r="JJ293">
        <v>29.995100000000001</v>
      </c>
      <c r="JK293">
        <v>428.5301</v>
      </c>
      <c r="JL293" t="s">
        <v>883</v>
      </c>
      <c r="JM293">
        <v>0</v>
      </c>
      <c r="JN293">
        <v>0</v>
      </c>
      <c r="JO293">
        <v>409</v>
      </c>
      <c r="JP293">
        <v>12</v>
      </c>
      <c r="JQ293">
        <v>0.7</v>
      </c>
      <c r="JR293">
        <v>43954.6104003125</v>
      </c>
      <c r="JS293">
        <v>1</v>
      </c>
      <c r="JT293">
        <v>2</v>
      </c>
    </row>
    <row r="294" spans="1:280" x14ac:dyDescent="0.25">
      <c r="A294">
        <v>3434</v>
      </c>
      <c r="B294">
        <v>2216</v>
      </c>
      <c r="D294" t="s">
        <v>417</v>
      </c>
      <c r="E294" t="s">
        <v>426</v>
      </c>
      <c r="F294" t="s">
        <v>1000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T294">
        <v>0</v>
      </c>
      <c r="U294">
        <v>0</v>
      </c>
      <c r="V294" t="s">
        <v>875</v>
      </c>
      <c r="W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G294">
        <v>0</v>
      </c>
      <c r="AH294">
        <v>0</v>
      </c>
      <c r="AI294">
        <v>0</v>
      </c>
      <c r="AJ294">
        <v>0</v>
      </c>
      <c r="AL294">
        <v>0</v>
      </c>
      <c r="AM294">
        <v>0</v>
      </c>
      <c r="AN294">
        <v>0</v>
      </c>
      <c r="AO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X294">
        <v>0</v>
      </c>
      <c r="AY294">
        <v>0</v>
      </c>
      <c r="AZ294">
        <v>51.04</v>
      </c>
      <c r="BB294">
        <v>51.04</v>
      </c>
      <c r="BC294">
        <v>0</v>
      </c>
      <c r="BD294">
        <v>72.06</v>
      </c>
      <c r="BF294">
        <v>72.06</v>
      </c>
      <c r="BG294">
        <v>0</v>
      </c>
      <c r="BH294">
        <v>423.19</v>
      </c>
      <c r="BI294">
        <v>123.1</v>
      </c>
      <c r="BL294">
        <v>423.19</v>
      </c>
      <c r="BN294" t="s">
        <v>876</v>
      </c>
      <c r="BO294">
        <v>0</v>
      </c>
      <c r="BP294">
        <v>0</v>
      </c>
      <c r="BQ294">
        <v>0</v>
      </c>
      <c r="BR294">
        <v>0</v>
      </c>
      <c r="BS294">
        <v>0</v>
      </c>
      <c r="BT294" t="s">
        <v>877</v>
      </c>
      <c r="BU294" t="s">
        <v>877</v>
      </c>
      <c r="BV294" t="s">
        <v>877</v>
      </c>
      <c r="BW294" t="s">
        <v>877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289.39</v>
      </c>
      <c r="CK294">
        <v>289.39</v>
      </c>
      <c r="CL294">
        <v>0</v>
      </c>
      <c r="CM294">
        <v>0</v>
      </c>
      <c r="CN294" t="s">
        <v>878</v>
      </c>
      <c r="CO294">
        <v>289.39</v>
      </c>
      <c r="CQ294">
        <v>289.39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Y294">
        <v>0</v>
      </c>
      <c r="CZ294">
        <v>0</v>
      </c>
      <c r="DA294">
        <v>0</v>
      </c>
      <c r="DB294">
        <v>0</v>
      </c>
      <c r="DD294">
        <v>0</v>
      </c>
      <c r="DE294">
        <v>0</v>
      </c>
      <c r="DF294">
        <v>0</v>
      </c>
      <c r="DG294">
        <v>0</v>
      </c>
      <c r="DI294">
        <v>0</v>
      </c>
      <c r="DJ294">
        <v>0</v>
      </c>
      <c r="DK294">
        <v>0</v>
      </c>
      <c r="DL294">
        <v>0</v>
      </c>
      <c r="DM294">
        <v>42.8</v>
      </c>
      <c r="DN294">
        <v>10.7</v>
      </c>
      <c r="DP294">
        <v>42.8</v>
      </c>
      <c r="DQ294">
        <v>0</v>
      </c>
      <c r="DR294">
        <v>51.04</v>
      </c>
      <c r="DT294">
        <v>51.04</v>
      </c>
      <c r="DU294">
        <v>0</v>
      </c>
      <c r="DV294">
        <v>72.06</v>
      </c>
      <c r="DX294">
        <v>72.06</v>
      </c>
      <c r="DY294">
        <v>0</v>
      </c>
      <c r="DZ294">
        <v>425.39499999999998</v>
      </c>
      <c r="EA294">
        <v>423.19</v>
      </c>
      <c r="ED294">
        <v>425.39499999999998</v>
      </c>
      <c r="EF294" t="s">
        <v>879</v>
      </c>
      <c r="EG294">
        <v>0</v>
      </c>
      <c r="EH294">
        <v>0</v>
      </c>
      <c r="EI294">
        <v>0</v>
      </c>
      <c r="EJ294">
        <v>0</v>
      </c>
      <c r="EK294">
        <v>0</v>
      </c>
      <c r="EL294" t="s">
        <v>877</v>
      </c>
      <c r="EM294" t="s">
        <v>877</v>
      </c>
      <c r="EN294" t="s">
        <v>877</v>
      </c>
      <c r="EO294" t="s">
        <v>877</v>
      </c>
      <c r="EQ294">
        <v>0</v>
      </c>
      <c r="ER294" s="22">
        <v>0</v>
      </c>
      <c r="ES294">
        <v>0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292.33</v>
      </c>
      <c r="FC294">
        <v>292.33</v>
      </c>
      <c r="FD294">
        <v>0</v>
      </c>
      <c r="FE294">
        <v>0</v>
      </c>
      <c r="FF294" t="s">
        <v>880</v>
      </c>
      <c r="FG294">
        <v>292.33</v>
      </c>
      <c r="FI294">
        <v>292.33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Q294">
        <v>0</v>
      </c>
      <c r="FR294">
        <v>0</v>
      </c>
      <c r="FS294">
        <v>0</v>
      </c>
      <c r="FT294">
        <v>0</v>
      </c>
      <c r="FV294">
        <v>0</v>
      </c>
      <c r="FW294">
        <v>0</v>
      </c>
      <c r="FX294">
        <v>0</v>
      </c>
      <c r="FY294">
        <v>0</v>
      </c>
      <c r="GA294">
        <v>0</v>
      </c>
      <c r="GB294">
        <v>0</v>
      </c>
      <c r="GC294">
        <v>0</v>
      </c>
      <c r="GD294">
        <v>0</v>
      </c>
      <c r="GE294">
        <v>39.86</v>
      </c>
      <c r="GF294">
        <v>9.9649999999999999</v>
      </c>
      <c r="GH294">
        <v>39.86</v>
      </c>
      <c r="GI294">
        <v>0</v>
      </c>
      <c r="GJ294">
        <v>51.04</v>
      </c>
      <c r="GL294">
        <v>51.04</v>
      </c>
      <c r="GM294">
        <v>0</v>
      </c>
      <c r="GN294">
        <v>72.06</v>
      </c>
      <c r="GP294">
        <v>72.06</v>
      </c>
      <c r="GQ294">
        <v>0</v>
      </c>
      <c r="GR294">
        <v>398.53500000000003</v>
      </c>
      <c r="GS294">
        <v>425.39499999999998</v>
      </c>
      <c r="GV294">
        <v>425.39499999999998</v>
      </c>
      <c r="GX294" t="s">
        <v>881</v>
      </c>
      <c r="GY294">
        <v>0</v>
      </c>
      <c r="GZ294">
        <v>0</v>
      </c>
      <c r="HA294">
        <v>0</v>
      </c>
      <c r="HB294">
        <v>0</v>
      </c>
      <c r="HC294">
        <v>0</v>
      </c>
      <c r="HD294" t="s">
        <v>877</v>
      </c>
      <c r="HE294" t="s">
        <v>877</v>
      </c>
      <c r="HF294" t="s">
        <v>877</v>
      </c>
      <c r="HG294" t="s">
        <v>877</v>
      </c>
      <c r="HI294">
        <v>0</v>
      </c>
      <c r="HJ294">
        <v>0</v>
      </c>
      <c r="HK294">
        <v>0</v>
      </c>
      <c r="HL294">
        <v>0</v>
      </c>
      <c r="HM294">
        <v>0</v>
      </c>
      <c r="HN294">
        <v>0</v>
      </c>
      <c r="HO294">
        <v>0</v>
      </c>
      <c r="HP294">
        <v>0</v>
      </c>
      <c r="HQ294">
        <v>0</v>
      </c>
      <c r="HR294">
        <v>0</v>
      </c>
      <c r="HS294">
        <v>270.41000000000003</v>
      </c>
      <c r="HU294">
        <v>270.41000000000003</v>
      </c>
      <c r="HV294">
        <v>0</v>
      </c>
      <c r="HW294">
        <v>0</v>
      </c>
      <c r="HX294" t="s">
        <v>882</v>
      </c>
      <c r="HY294">
        <v>270.41000000000003</v>
      </c>
      <c r="IA294">
        <v>270.41000000000003</v>
      </c>
      <c r="IB294">
        <v>0</v>
      </c>
      <c r="IC294">
        <v>0</v>
      </c>
      <c r="ID294">
        <v>0</v>
      </c>
      <c r="IE294">
        <v>0</v>
      </c>
      <c r="IF294">
        <v>0</v>
      </c>
      <c r="IG294">
        <v>0</v>
      </c>
      <c r="II294">
        <v>0</v>
      </c>
      <c r="IJ294">
        <v>0</v>
      </c>
      <c r="IK294">
        <v>0</v>
      </c>
      <c r="IL294">
        <v>0</v>
      </c>
      <c r="IN294">
        <v>0</v>
      </c>
      <c r="IO294">
        <v>0</v>
      </c>
      <c r="IP294">
        <v>0</v>
      </c>
      <c r="IQ294">
        <v>0</v>
      </c>
      <c r="IS294">
        <v>0</v>
      </c>
      <c r="IT294">
        <v>0</v>
      </c>
      <c r="IU294">
        <v>0</v>
      </c>
      <c r="IV294">
        <v>0</v>
      </c>
      <c r="IW294">
        <v>33.46</v>
      </c>
      <c r="IX294">
        <v>8.3650000000000002</v>
      </c>
      <c r="IZ294">
        <v>33.46</v>
      </c>
      <c r="JA294">
        <v>0</v>
      </c>
      <c r="JB294">
        <v>54.99</v>
      </c>
      <c r="JD294">
        <v>54.99</v>
      </c>
      <c r="JE294">
        <v>0</v>
      </c>
      <c r="JF294">
        <v>64.77</v>
      </c>
      <c r="JH294">
        <v>64.77</v>
      </c>
      <c r="JI294">
        <v>0</v>
      </c>
      <c r="JJ294">
        <v>398.53500000000003</v>
      </c>
      <c r="JL294" t="s">
        <v>883</v>
      </c>
      <c r="JM294">
        <v>0</v>
      </c>
      <c r="JN294">
        <v>0</v>
      </c>
      <c r="JO294">
        <v>0</v>
      </c>
      <c r="JP294">
        <v>0</v>
      </c>
      <c r="JQ294">
        <v>0</v>
      </c>
      <c r="JR294">
        <v>43954.6104003125</v>
      </c>
      <c r="JS294">
        <v>1</v>
      </c>
      <c r="JT294">
        <v>3</v>
      </c>
    </row>
    <row r="295" spans="1:280" x14ac:dyDescent="0.25">
      <c r="A295">
        <v>2217</v>
      </c>
      <c r="B295">
        <v>2217</v>
      </c>
      <c r="C295" t="s">
        <v>427</v>
      </c>
      <c r="D295" t="s">
        <v>417</v>
      </c>
      <c r="E295" t="s">
        <v>428</v>
      </c>
      <c r="G295">
        <v>2200</v>
      </c>
      <c r="H295">
        <v>928214</v>
      </c>
      <c r="I295">
        <v>0</v>
      </c>
      <c r="J295">
        <v>0</v>
      </c>
      <c r="K295">
        <v>15000</v>
      </c>
      <c r="L295">
        <v>0</v>
      </c>
      <c r="M295">
        <v>0</v>
      </c>
      <c r="N295">
        <v>0</v>
      </c>
      <c r="O295">
        <v>0</v>
      </c>
      <c r="P295">
        <v>8.74</v>
      </c>
      <c r="Q295">
        <v>216171</v>
      </c>
      <c r="R295">
        <v>448</v>
      </c>
      <c r="S295">
        <v>448</v>
      </c>
      <c r="T295">
        <v>448</v>
      </c>
      <c r="U295">
        <v>0</v>
      </c>
      <c r="V295" t="s">
        <v>875</v>
      </c>
      <c r="W295">
        <v>448</v>
      </c>
      <c r="X295">
        <v>448</v>
      </c>
      <c r="Y295">
        <v>448</v>
      </c>
      <c r="Z295">
        <v>0</v>
      </c>
      <c r="AA295">
        <v>57</v>
      </c>
      <c r="AB295">
        <v>49.28</v>
      </c>
      <c r="AC295">
        <v>0.4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2</v>
      </c>
      <c r="AT295">
        <v>0.5</v>
      </c>
      <c r="AU295">
        <v>58.22</v>
      </c>
      <c r="AV295">
        <v>14.555</v>
      </c>
      <c r="AW295">
        <v>58.22</v>
      </c>
      <c r="AX295">
        <v>58.22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74.260000000000005</v>
      </c>
      <c r="BE295">
        <v>74.260000000000005</v>
      </c>
      <c r="BF295">
        <v>74.260000000000005</v>
      </c>
      <c r="BG295">
        <v>0</v>
      </c>
      <c r="BH295">
        <v>554.35479999999995</v>
      </c>
      <c r="BI295">
        <v>586.995</v>
      </c>
      <c r="BJ295">
        <v>554.35479999999995</v>
      </c>
      <c r="BK295">
        <v>586.995</v>
      </c>
      <c r="BL295">
        <v>586.995</v>
      </c>
      <c r="BM295">
        <v>586.995</v>
      </c>
      <c r="BN295" t="s">
        <v>876</v>
      </c>
      <c r="BO295">
        <v>-1.075E-3</v>
      </c>
      <c r="BP295">
        <v>0</v>
      </c>
      <c r="BQ295">
        <v>482.52</v>
      </c>
      <c r="BR295">
        <v>21</v>
      </c>
      <c r="BS295">
        <v>0.7</v>
      </c>
      <c r="BT295" t="s">
        <v>877</v>
      </c>
      <c r="BU295" t="s">
        <v>877</v>
      </c>
      <c r="BV295" t="s">
        <v>877</v>
      </c>
      <c r="BW295" t="s">
        <v>877</v>
      </c>
      <c r="BX295">
        <v>2200</v>
      </c>
      <c r="BY295">
        <v>928214</v>
      </c>
      <c r="BZ295">
        <v>0</v>
      </c>
      <c r="CA295">
        <v>0</v>
      </c>
      <c r="CB295">
        <v>15000</v>
      </c>
      <c r="CC295">
        <v>0</v>
      </c>
      <c r="CD295">
        <v>0</v>
      </c>
      <c r="CE295">
        <v>0</v>
      </c>
      <c r="CF295">
        <v>0</v>
      </c>
      <c r="CG295">
        <v>8.74</v>
      </c>
      <c r="CH295">
        <v>216171</v>
      </c>
      <c r="CI295">
        <v>419.43</v>
      </c>
      <c r="CJ295">
        <v>419.43</v>
      </c>
      <c r="CK295">
        <v>419.43</v>
      </c>
      <c r="CL295">
        <v>0</v>
      </c>
      <c r="CM295">
        <v>0</v>
      </c>
      <c r="CN295" t="s">
        <v>878</v>
      </c>
      <c r="CO295">
        <v>419.43</v>
      </c>
      <c r="CP295">
        <v>419.43</v>
      </c>
      <c r="CQ295">
        <v>419.43</v>
      </c>
      <c r="CR295">
        <v>0</v>
      </c>
      <c r="CS295">
        <v>57</v>
      </c>
      <c r="CT295">
        <v>46.137300000000003</v>
      </c>
      <c r="CU295">
        <v>0.4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2</v>
      </c>
      <c r="DL295">
        <v>0.5</v>
      </c>
      <c r="DM295">
        <v>54.51</v>
      </c>
      <c r="DN295">
        <v>13.6275</v>
      </c>
      <c r="DO295">
        <v>54.51</v>
      </c>
      <c r="DP295">
        <v>54.51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74.260000000000005</v>
      </c>
      <c r="DW295">
        <v>74.260000000000005</v>
      </c>
      <c r="DX295">
        <v>74.260000000000005</v>
      </c>
      <c r="DY295">
        <v>0</v>
      </c>
      <c r="DZ295">
        <v>508.6019</v>
      </c>
      <c r="EA295">
        <v>554.35479999999995</v>
      </c>
      <c r="EB295">
        <v>508.6019</v>
      </c>
      <c r="EC295">
        <v>554.35479999999995</v>
      </c>
      <c r="ED295">
        <v>554.35479999999995</v>
      </c>
      <c r="EE295">
        <v>554.35479999999995</v>
      </c>
      <c r="EF295" t="s">
        <v>879</v>
      </c>
      <c r="EG295">
        <v>-4.9519999999999998E-3</v>
      </c>
      <c r="EH295">
        <v>0</v>
      </c>
      <c r="EI295">
        <v>512.84</v>
      </c>
      <c r="EJ295">
        <v>28</v>
      </c>
      <c r="EK295">
        <v>0.7</v>
      </c>
      <c r="EL295" t="s">
        <v>877</v>
      </c>
      <c r="EM295" t="s">
        <v>877</v>
      </c>
      <c r="EN295" t="s">
        <v>877</v>
      </c>
      <c r="EO295" t="s">
        <v>877</v>
      </c>
      <c r="EP295">
        <v>2200</v>
      </c>
      <c r="EQ295">
        <v>861694</v>
      </c>
      <c r="ER295" s="22">
        <v>17667</v>
      </c>
      <c r="ES295">
        <v>41609</v>
      </c>
      <c r="ET295">
        <v>14026</v>
      </c>
      <c r="EU295">
        <v>0</v>
      </c>
      <c r="EV295">
        <v>0</v>
      </c>
      <c r="EW295">
        <v>0</v>
      </c>
      <c r="EX295">
        <v>0</v>
      </c>
      <c r="EY295">
        <v>8.74</v>
      </c>
      <c r="EZ295">
        <v>205866</v>
      </c>
      <c r="FA295">
        <v>380.54</v>
      </c>
      <c r="FB295">
        <v>380.54</v>
      </c>
      <c r="FC295">
        <v>380.54</v>
      </c>
      <c r="FD295">
        <v>0</v>
      </c>
      <c r="FE295">
        <v>0</v>
      </c>
      <c r="FF295" t="s">
        <v>880</v>
      </c>
      <c r="FG295">
        <v>380.54</v>
      </c>
      <c r="FH295">
        <v>380.54</v>
      </c>
      <c r="FI295">
        <v>380.54</v>
      </c>
      <c r="FJ295">
        <v>0</v>
      </c>
      <c r="FK295">
        <v>48</v>
      </c>
      <c r="FL295">
        <v>41.859400000000001</v>
      </c>
      <c r="FM295">
        <v>0.4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</v>
      </c>
      <c r="GB295">
        <v>0</v>
      </c>
      <c r="GC295">
        <v>2</v>
      </c>
      <c r="GD295">
        <v>0.5</v>
      </c>
      <c r="GE295">
        <v>44.17</v>
      </c>
      <c r="GF295">
        <v>11.0425</v>
      </c>
      <c r="GG295">
        <v>44.17</v>
      </c>
      <c r="GH295">
        <v>44.17</v>
      </c>
      <c r="GI295">
        <v>0</v>
      </c>
      <c r="GJ295">
        <v>0</v>
      </c>
      <c r="GK295">
        <v>0</v>
      </c>
      <c r="GL295">
        <v>0</v>
      </c>
      <c r="GM295">
        <v>0</v>
      </c>
      <c r="GN295">
        <v>74.260000000000005</v>
      </c>
      <c r="GO295">
        <v>74.260000000000005</v>
      </c>
      <c r="GP295">
        <v>74.260000000000005</v>
      </c>
      <c r="GQ295">
        <v>0</v>
      </c>
      <c r="GR295">
        <v>522.20169999999996</v>
      </c>
      <c r="GS295">
        <v>508.6019</v>
      </c>
      <c r="GT295">
        <v>522.20169999999996</v>
      </c>
      <c r="GU295">
        <v>508.6019</v>
      </c>
      <c r="GV295">
        <v>522.20169999999996</v>
      </c>
      <c r="GW295">
        <v>522.20169999999996</v>
      </c>
      <c r="GX295" t="s">
        <v>881</v>
      </c>
      <c r="GY295">
        <v>-1.0991000000000001E-2</v>
      </c>
      <c r="GZ295">
        <v>0</v>
      </c>
      <c r="HA295">
        <v>540.98</v>
      </c>
      <c r="HB295">
        <v>31</v>
      </c>
      <c r="HC295">
        <v>0.7</v>
      </c>
      <c r="HD295" t="s">
        <v>877</v>
      </c>
      <c r="HE295" t="s">
        <v>877</v>
      </c>
      <c r="HF295" t="s">
        <v>877</v>
      </c>
      <c r="HG295" t="s">
        <v>877</v>
      </c>
      <c r="HH295">
        <v>2200</v>
      </c>
      <c r="HI295">
        <v>835550</v>
      </c>
      <c r="HJ295">
        <v>16572</v>
      </c>
      <c r="HK295">
        <v>45623</v>
      </c>
      <c r="HL295">
        <v>13908</v>
      </c>
      <c r="HM295">
        <v>0</v>
      </c>
      <c r="HN295">
        <v>0</v>
      </c>
      <c r="HO295">
        <v>0</v>
      </c>
      <c r="HP295">
        <v>0</v>
      </c>
      <c r="HQ295">
        <v>9.6999999999999993</v>
      </c>
      <c r="HR295">
        <v>193315</v>
      </c>
      <c r="HS295">
        <v>387.72</v>
      </c>
      <c r="HT295">
        <v>387.72</v>
      </c>
      <c r="HU295">
        <v>387.72</v>
      </c>
      <c r="HV295">
        <v>0</v>
      </c>
      <c r="HW295">
        <v>0</v>
      </c>
      <c r="HX295" t="s">
        <v>882</v>
      </c>
      <c r="HY295">
        <v>387.72</v>
      </c>
      <c r="HZ295">
        <v>387.72</v>
      </c>
      <c r="IA295">
        <v>387.72</v>
      </c>
      <c r="IB295">
        <v>0</v>
      </c>
      <c r="IC295">
        <v>47</v>
      </c>
      <c r="ID295">
        <v>42.6492</v>
      </c>
      <c r="IE295">
        <v>0.5</v>
      </c>
      <c r="IF295">
        <v>0</v>
      </c>
      <c r="IG295">
        <v>0</v>
      </c>
      <c r="IH295">
        <v>0</v>
      </c>
      <c r="II295">
        <v>0</v>
      </c>
      <c r="IJ295">
        <v>0</v>
      </c>
      <c r="IK295">
        <v>0</v>
      </c>
      <c r="IL295">
        <v>0</v>
      </c>
      <c r="IM295">
        <v>0</v>
      </c>
      <c r="IN295">
        <v>0</v>
      </c>
      <c r="IO295">
        <v>0</v>
      </c>
      <c r="IP295">
        <v>0</v>
      </c>
      <c r="IQ295">
        <v>0</v>
      </c>
      <c r="IR295">
        <v>0</v>
      </c>
      <c r="IS295">
        <v>0</v>
      </c>
      <c r="IT295">
        <v>0</v>
      </c>
      <c r="IU295">
        <v>5</v>
      </c>
      <c r="IV295">
        <v>1.25</v>
      </c>
      <c r="IW295">
        <v>54.37</v>
      </c>
      <c r="IX295">
        <v>13.592499999999999</v>
      </c>
      <c r="IY295">
        <v>54.37</v>
      </c>
      <c r="IZ295">
        <v>54.37</v>
      </c>
      <c r="JA295">
        <v>0</v>
      </c>
      <c r="JB295">
        <v>0</v>
      </c>
      <c r="JC295">
        <v>0</v>
      </c>
      <c r="JD295">
        <v>0</v>
      </c>
      <c r="JE295">
        <v>0</v>
      </c>
      <c r="JF295">
        <v>76.489999999999995</v>
      </c>
      <c r="JG295">
        <v>76.489999999999995</v>
      </c>
      <c r="JH295">
        <v>76.489999999999995</v>
      </c>
      <c r="JI295">
        <v>0</v>
      </c>
      <c r="JJ295">
        <v>522.20169999999996</v>
      </c>
      <c r="JK295">
        <v>522.20169999999996</v>
      </c>
      <c r="JL295" t="s">
        <v>883</v>
      </c>
      <c r="JM295">
        <v>-8.6770000000000007E-3</v>
      </c>
      <c r="JN295">
        <v>0</v>
      </c>
      <c r="JO295">
        <v>498.59</v>
      </c>
      <c r="JP295">
        <v>25</v>
      </c>
      <c r="JQ295">
        <v>0.7</v>
      </c>
      <c r="JR295">
        <v>43954.6104003125</v>
      </c>
      <c r="JS295">
        <v>1</v>
      </c>
      <c r="JT295">
        <v>2</v>
      </c>
    </row>
    <row r="296" spans="1:280" x14ac:dyDescent="0.25">
      <c r="A296">
        <v>2219</v>
      </c>
      <c r="B296">
        <v>2219</v>
      </c>
      <c r="C296" t="s">
        <v>429</v>
      </c>
      <c r="D296" t="s">
        <v>430</v>
      </c>
      <c r="E296" t="s">
        <v>431</v>
      </c>
      <c r="G296">
        <v>2218</v>
      </c>
      <c r="H296">
        <v>520000</v>
      </c>
      <c r="I296">
        <v>0</v>
      </c>
      <c r="J296">
        <v>0</v>
      </c>
      <c r="K296">
        <v>0</v>
      </c>
      <c r="L296">
        <v>0</v>
      </c>
      <c r="M296">
        <v>515000</v>
      </c>
      <c r="N296">
        <v>0</v>
      </c>
      <c r="O296">
        <v>0</v>
      </c>
      <c r="P296">
        <v>15.14</v>
      </c>
      <c r="Q296">
        <v>452000</v>
      </c>
      <c r="R296">
        <v>265</v>
      </c>
      <c r="S296">
        <v>265</v>
      </c>
      <c r="T296">
        <v>265</v>
      </c>
      <c r="U296">
        <v>0</v>
      </c>
      <c r="V296" t="s">
        <v>875</v>
      </c>
      <c r="W296">
        <v>265</v>
      </c>
      <c r="X296">
        <v>265</v>
      </c>
      <c r="Y296">
        <v>265</v>
      </c>
      <c r="Z296">
        <v>0</v>
      </c>
      <c r="AA296">
        <v>32</v>
      </c>
      <c r="AB296">
        <v>29.15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35</v>
      </c>
      <c r="AV296">
        <v>8.75</v>
      </c>
      <c r="AW296">
        <v>35</v>
      </c>
      <c r="AX296">
        <v>35</v>
      </c>
      <c r="AY296">
        <v>0</v>
      </c>
      <c r="AZ296">
        <v>25.54</v>
      </c>
      <c r="BA296">
        <v>85.3</v>
      </c>
      <c r="BB296">
        <v>25.54</v>
      </c>
      <c r="BC296">
        <v>59.76</v>
      </c>
      <c r="BD296">
        <v>0</v>
      </c>
      <c r="BE296">
        <v>59.47</v>
      </c>
      <c r="BF296">
        <v>0</v>
      </c>
      <c r="BG296">
        <v>59.47</v>
      </c>
      <c r="BH296">
        <v>61.488</v>
      </c>
      <c r="BI296">
        <v>328.44</v>
      </c>
      <c r="BJ296">
        <v>432.7405</v>
      </c>
      <c r="BK296">
        <v>447.67</v>
      </c>
      <c r="BL296">
        <v>328.44</v>
      </c>
      <c r="BM296">
        <v>447.67</v>
      </c>
      <c r="BN296" t="s">
        <v>876</v>
      </c>
      <c r="BO296">
        <v>0</v>
      </c>
      <c r="BP296">
        <v>0</v>
      </c>
      <c r="BQ296">
        <v>1705.66</v>
      </c>
      <c r="BR296">
        <v>87</v>
      </c>
      <c r="BS296">
        <v>0.8</v>
      </c>
      <c r="BT296" t="s">
        <v>877</v>
      </c>
      <c r="BU296" t="s">
        <v>877</v>
      </c>
      <c r="BV296" t="s">
        <v>877</v>
      </c>
      <c r="BW296" t="s">
        <v>877</v>
      </c>
      <c r="BX296">
        <v>2218</v>
      </c>
      <c r="BY296">
        <v>520000</v>
      </c>
      <c r="BZ296">
        <v>0</v>
      </c>
      <c r="CA296">
        <v>0</v>
      </c>
      <c r="CB296">
        <v>0</v>
      </c>
      <c r="CC296">
        <v>0</v>
      </c>
      <c r="CD296">
        <v>500000</v>
      </c>
      <c r="CE296">
        <v>0</v>
      </c>
      <c r="CF296">
        <v>0</v>
      </c>
      <c r="CG296">
        <v>15.14</v>
      </c>
      <c r="CH296">
        <v>452000</v>
      </c>
      <c r="CI296">
        <v>8</v>
      </c>
      <c r="CJ296">
        <v>251.55</v>
      </c>
      <c r="CK296">
        <v>8</v>
      </c>
      <c r="CL296">
        <v>243.55</v>
      </c>
      <c r="CM296">
        <v>0</v>
      </c>
      <c r="CN296" t="s">
        <v>878</v>
      </c>
      <c r="CO296">
        <v>8</v>
      </c>
      <c r="CP296">
        <v>251.55</v>
      </c>
      <c r="CQ296">
        <v>8</v>
      </c>
      <c r="CR296">
        <v>243.55</v>
      </c>
      <c r="CS296">
        <v>31</v>
      </c>
      <c r="CT296">
        <v>27.670500000000001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1.1100000000000001</v>
      </c>
      <c r="DN296">
        <v>0.27750000000000002</v>
      </c>
      <c r="DO296">
        <v>35</v>
      </c>
      <c r="DP296">
        <v>1.1100000000000001</v>
      </c>
      <c r="DQ296">
        <v>33.89</v>
      </c>
      <c r="DR296">
        <v>25.54</v>
      </c>
      <c r="DS296">
        <v>85.3</v>
      </c>
      <c r="DT296">
        <v>25.54</v>
      </c>
      <c r="DU296">
        <v>59.76</v>
      </c>
      <c r="DV296">
        <v>0</v>
      </c>
      <c r="DW296">
        <v>59.47</v>
      </c>
      <c r="DX296">
        <v>0</v>
      </c>
      <c r="DY296">
        <v>59.47</v>
      </c>
      <c r="DZ296">
        <v>58.655000000000001</v>
      </c>
      <c r="EA296">
        <v>61.488</v>
      </c>
      <c r="EB296">
        <v>437.82</v>
      </c>
      <c r="EC296">
        <v>432.7405</v>
      </c>
      <c r="ED296">
        <v>61.488</v>
      </c>
      <c r="EE296">
        <v>437.82</v>
      </c>
      <c r="EF296" t="s">
        <v>879</v>
      </c>
      <c r="EG296">
        <v>0</v>
      </c>
      <c r="EH296">
        <v>0</v>
      </c>
      <c r="EI296">
        <v>1796.86</v>
      </c>
      <c r="EJ296">
        <v>89</v>
      </c>
      <c r="EK296">
        <v>0.8</v>
      </c>
      <c r="EL296" t="s">
        <v>877</v>
      </c>
      <c r="EM296" t="s">
        <v>877</v>
      </c>
      <c r="EN296" t="s">
        <v>877</v>
      </c>
      <c r="EO296" t="s">
        <v>877</v>
      </c>
      <c r="EP296">
        <v>2218</v>
      </c>
      <c r="EQ296">
        <v>512823</v>
      </c>
      <c r="ER296" s="22">
        <v>73479</v>
      </c>
      <c r="ES296">
        <v>23685</v>
      </c>
      <c r="ET296">
        <v>0</v>
      </c>
      <c r="EU296">
        <v>0</v>
      </c>
      <c r="EV296">
        <v>540359</v>
      </c>
      <c r="EW296">
        <v>0</v>
      </c>
      <c r="EX296">
        <v>0</v>
      </c>
      <c r="EY296">
        <v>15.14</v>
      </c>
      <c r="EZ296">
        <v>287658</v>
      </c>
      <c r="FA296">
        <v>8.68</v>
      </c>
      <c r="FB296">
        <v>260.05</v>
      </c>
      <c r="FC296">
        <v>8.68</v>
      </c>
      <c r="FD296">
        <v>251.37</v>
      </c>
      <c r="FE296">
        <v>0</v>
      </c>
      <c r="FF296" t="s">
        <v>880</v>
      </c>
      <c r="FG296">
        <v>8.68</v>
      </c>
      <c r="FH296">
        <v>260.05</v>
      </c>
      <c r="FI296">
        <v>8.68</v>
      </c>
      <c r="FJ296">
        <v>251.37</v>
      </c>
      <c r="FK296">
        <v>24</v>
      </c>
      <c r="FL296">
        <v>24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0</v>
      </c>
      <c r="GB296">
        <v>0</v>
      </c>
      <c r="GC296">
        <v>1</v>
      </c>
      <c r="GD296">
        <v>0.25</v>
      </c>
      <c r="GE296">
        <v>0.74</v>
      </c>
      <c r="GF296">
        <v>0.185</v>
      </c>
      <c r="GG296">
        <v>35</v>
      </c>
      <c r="GH296">
        <v>0.74</v>
      </c>
      <c r="GI296">
        <v>34.26</v>
      </c>
      <c r="GJ296">
        <v>25.54</v>
      </c>
      <c r="GK296">
        <v>85.3</v>
      </c>
      <c r="GL296">
        <v>25.54</v>
      </c>
      <c r="GM296">
        <v>59.76</v>
      </c>
      <c r="GN296">
        <v>0</v>
      </c>
      <c r="GO296">
        <v>59.47</v>
      </c>
      <c r="GP296">
        <v>0</v>
      </c>
      <c r="GQ296">
        <v>59.47</v>
      </c>
      <c r="GR296">
        <v>58.719099999999997</v>
      </c>
      <c r="GS296">
        <v>58.655000000000001</v>
      </c>
      <c r="GT296">
        <v>408.94659999999999</v>
      </c>
      <c r="GU296">
        <v>437.82</v>
      </c>
      <c r="GV296">
        <v>58.719099999999997</v>
      </c>
      <c r="GW296">
        <v>437.82</v>
      </c>
      <c r="GX296" t="s">
        <v>881</v>
      </c>
      <c r="GY296">
        <v>0</v>
      </c>
      <c r="GZ296">
        <v>0</v>
      </c>
      <c r="HA296">
        <v>1106.1600000000001</v>
      </c>
      <c r="HB296">
        <v>78</v>
      </c>
      <c r="HC296">
        <v>0.7</v>
      </c>
      <c r="HD296" t="s">
        <v>877</v>
      </c>
      <c r="HE296" t="s">
        <v>877</v>
      </c>
      <c r="HF296" t="s">
        <v>877</v>
      </c>
      <c r="HG296" t="s">
        <v>877</v>
      </c>
      <c r="HH296">
        <v>2218</v>
      </c>
      <c r="HI296">
        <v>492247</v>
      </c>
      <c r="HJ296">
        <v>6088</v>
      </c>
      <c r="HK296">
        <v>25266</v>
      </c>
      <c r="HL296">
        <v>0</v>
      </c>
      <c r="HM296">
        <v>0</v>
      </c>
      <c r="HN296">
        <v>496345</v>
      </c>
      <c r="HO296">
        <v>303</v>
      </c>
      <c r="HP296">
        <v>0</v>
      </c>
      <c r="HQ296">
        <v>13.57</v>
      </c>
      <c r="HR296">
        <v>257909</v>
      </c>
      <c r="HS296">
        <v>5.62</v>
      </c>
      <c r="HT296">
        <v>232.06</v>
      </c>
      <c r="HU296">
        <v>5.62</v>
      </c>
      <c r="HV296">
        <v>226.44</v>
      </c>
      <c r="HW296">
        <v>0</v>
      </c>
      <c r="HX296" t="s">
        <v>882</v>
      </c>
      <c r="HY296">
        <v>5.62</v>
      </c>
      <c r="HZ296">
        <v>232.06</v>
      </c>
      <c r="IA296">
        <v>5.62</v>
      </c>
      <c r="IB296">
        <v>226.44</v>
      </c>
      <c r="IC296">
        <v>30</v>
      </c>
      <c r="ID296">
        <v>25.526599999999998</v>
      </c>
      <c r="IE296">
        <v>0.3</v>
      </c>
      <c r="IF296">
        <v>2</v>
      </c>
      <c r="IG296">
        <v>1</v>
      </c>
      <c r="IH296">
        <v>2</v>
      </c>
      <c r="II296">
        <v>2</v>
      </c>
      <c r="IJ296">
        <v>0</v>
      </c>
      <c r="IK296">
        <v>0</v>
      </c>
      <c r="IL296">
        <v>0</v>
      </c>
      <c r="IM296">
        <v>0</v>
      </c>
      <c r="IN296">
        <v>0</v>
      </c>
      <c r="IO296">
        <v>0</v>
      </c>
      <c r="IP296">
        <v>0</v>
      </c>
      <c r="IQ296">
        <v>0</v>
      </c>
      <c r="IR296">
        <v>0</v>
      </c>
      <c r="IS296">
        <v>0</v>
      </c>
      <c r="IT296">
        <v>0</v>
      </c>
      <c r="IU296">
        <v>2</v>
      </c>
      <c r="IV296">
        <v>0.5</v>
      </c>
      <c r="IW296">
        <v>0.93</v>
      </c>
      <c r="IX296">
        <v>0.23250000000000001</v>
      </c>
      <c r="IY296">
        <v>38.520000000000003</v>
      </c>
      <c r="IZ296">
        <v>0.93</v>
      </c>
      <c r="JA296">
        <v>37.590000000000003</v>
      </c>
      <c r="JB296">
        <v>25.54</v>
      </c>
      <c r="JC296">
        <v>89.47</v>
      </c>
      <c r="JD296">
        <v>25.54</v>
      </c>
      <c r="JE296">
        <v>63.93</v>
      </c>
      <c r="JF296">
        <v>0</v>
      </c>
      <c r="JG296">
        <v>50.46</v>
      </c>
      <c r="JH296">
        <v>0</v>
      </c>
      <c r="JI296">
        <v>50.46</v>
      </c>
      <c r="JJ296">
        <v>58.719099999999997</v>
      </c>
      <c r="JK296">
        <v>408.94659999999999</v>
      </c>
      <c r="JL296" t="s">
        <v>883</v>
      </c>
      <c r="JM296">
        <v>0</v>
      </c>
      <c r="JN296">
        <v>0</v>
      </c>
      <c r="JO296">
        <v>1111.3900000000001</v>
      </c>
      <c r="JP296">
        <v>77</v>
      </c>
      <c r="JQ296">
        <v>0.7</v>
      </c>
      <c r="JR296">
        <v>43954.6104003125</v>
      </c>
      <c r="JS296">
        <v>1</v>
      </c>
      <c r="JT296">
        <v>2</v>
      </c>
    </row>
    <row r="297" spans="1:280" x14ac:dyDescent="0.25">
      <c r="A297">
        <v>1087</v>
      </c>
      <c r="B297">
        <v>2219</v>
      </c>
      <c r="D297" t="s">
        <v>430</v>
      </c>
      <c r="E297" t="s">
        <v>431</v>
      </c>
      <c r="F297" t="s">
        <v>1001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T297">
        <v>0</v>
      </c>
      <c r="U297">
        <v>0</v>
      </c>
      <c r="V297" t="s">
        <v>875</v>
      </c>
      <c r="W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G297">
        <v>0</v>
      </c>
      <c r="AH297">
        <v>0</v>
      </c>
      <c r="AI297">
        <v>0</v>
      </c>
      <c r="AJ297">
        <v>0</v>
      </c>
      <c r="AL297">
        <v>0</v>
      </c>
      <c r="AM297">
        <v>0</v>
      </c>
      <c r="AN297">
        <v>0</v>
      </c>
      <c r="AO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X297">
        <v>0</v>
      </c>
      <c r="AY297">
        <v>0</v>
      </c>
      <c r="AZ297">
        <v>59.76</v>
      </c>
      <c r="BB297">
        <v>59.76</v>
      </c>
      <c r="BC297">
        <v>0</v>
      </c>
      <c r="BD297">
        <v>59.47</v>
      </c>
      <c r="BF297">
        <v>59.47</v>
      </c>
      <c r="BG297">
        <v>0</v>
      </c>
      <c r="BH297">
        <v>371.2525</v>
      </c>
      <c r="BI297">
        <v>119.23</v>
      </c>
      <c r="BL297">
        <v>371.2525</v>
      </c>
      <c r="BN297" t="s">
        <v>876</v>
      </c>
      <c r="BO297">
        <v>0</v>
      </c>
      <c r="BP297">
        <v>0</v>
      </c>
      <c r="BQ297">
        <v>0</v>
      </c>
      <c r="BR297">
        <v>0</v>
      </c>
      <c r="BS297">
        <v>0</v>
      </c>
      <c r="BT297" t="s">
        <v>877</v>
      </c>
      <c r="BU297" t="s">
        <v>877</v>
      </c>
      <c r="BV297" t="s">
        <v>877</v>
      </c>
      <c r="BW297" t="s">
        <v>877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243.55</v>
      </c>
      <c r="CK297">
        <v>243.55</v>
      </c>
      <c r="CL297">
        <v>0</v>
      </c>
      <c r="CM297">
        <v>0</v>
      </c>
      <c r="CN297" t="s">
        <v>878</v>
      </c>
      <c r="CO297">
        <v>243.55</v>
      </c>
      <c r="CQ297">
        <v>243.55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Y297">
        <v>0</v>
      </c>
      <c r="CZ297">
        <v>0</v>
      </c>
      <c r="DA297">
        <v>0</v>
      </c>
      <c r="DB297">
        <v>0</v>
      </c>
      <c r="DD297">
        <v>0</v>
      </c>
      <c r="DE297">
        <v>0</v>
      </c>
      <c r="DF297">
        <v>0</v>
      </c>
      <c r="DG297">
        <v>0</v>
      </c>
      <c r="DI297">
        <v>0</v>
      </c>
      <c r="DJ297">
        <v>0</v>
      </c>
      <c r="DK297">
        <v>0</v>
      </c>
      <c r="DL297">
        <v>0</v>
      </c>
      <c r="DM297">
        <v>33.89</v>
      </c>
      <c r="DN297">
        <v>8.4725000000000001</v>
      </c>
      <c r="DP297">
        <v>33.89</v>
      </c>
      <c r="DQ297">
        <v>0</v>
      </c>
      <c r="DR297">
        <v>59.76</v>
      </c>
      <c r="DT297">
        <v>59.76</v>
      </c>
      <c r="DU297">
        <v>0</v>
      </c>
      <c r="DV297">
        <v>59.47</v>
      </c>
      <c r="DX297">
        <v>59.47</v>
      </c>
      <c r="DY297">
        <v>0</v>
      </c>
      <c r="DZ297">
        <v>379.16500000000002</v>
      </c>
      <c r="EA297">
        <v>371.2525</v>
      </c>
      <c r="ED297">
        <v>379.16500000000002</v>
      </c>
      <c r="EF297" t="s">
        <v>879</v>
      </c>
      <c r="EG297">
        <v>0</v>
      </c>
      <c r="EH297">
        <v>0</v>
      </c>
      <c r="EI297">
        <v>0</v>
      </c>
      <c r="EJ297">
        <v>0</v>
      </c>
      <c r="EK297">
        <v>0</v>
      </c>
      <c r="EL297" t="s">
        <v>877</v>
      </c>
      <c r="EM297" t="s">
        <v>877</v>
      </c>
      <c r="EN297" t="s">
        <v>877</v>
      </c>
      <c r="EO297" t="s">
        <v>877</v>
      </c>
      <c r="EQ297">
        <v>0</v>
      </c>
      <c r="ER297" s="22">
        <v>0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251.37</v>
      </c>
      <c r="FC297">
        <v>251.37</v>
      </c>
      <c r="FD297">
        <v>0</v>
      </c>
      <c r="FE297">
        <v>0</v>
      </c>
      <c r="FF297" t="s">
        <v>880</v>
      </c>
      <c r="FG297">
        <v>251.37</v>
      </c>
      <c r="FI297">
        <v>251.37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Q297">
        <v>0</v>
      </c>
      <c r="FR297">
        <v>0</v>
      </c>
      <c r="FS297">
        <v>0</v>
      </c>
      <c r="FT297">
        <v>0</v>
      </c>
      <c r="FV297">
        <v>0</v>
      </c>
      <c r="FW297">
        <v>0</v>
      </c>
      <c r="FX297">
        <v>0</v>
      </c>
      <c r="FY297">
        <v>0</v>
      </c>
      <c r="GA297">
        <v>0</v>
      </c>
      <c r="GB297">
        <v>0</v>
      </c>
      <c r="GC297">
        <v>0</v>
      </c>
      <c r="GD297">
        <v>0</v>
      </c>
      <c r="GE297">
        <v>34.26</v>
      </c>
      <c r="GF297">
        <v>8.5649999999999995</v>
      </c>
      <c r="GH297">
        <v>34.26</v>
      </c>
      <c r="GI297">
        <v>0</v>
      </c>
      <c r="GJ297">
        <v>59.76</v>
      </c>
      <c r="GL297">
        <v>59.76</v>
      </c>
      <c r="GM297">
        <v>0</v>
      </c>
      <c r="GN297">
        <v>59.47</v>
      </c>
      <c r="GP297">
        <v>59.47</v>
      </c>
      <c r="GQ297">
        <v>0</v>
      </c>
      <c r="GR297">
        <v>350.22750000000002</v>
      </c>
      <c r="GS297">
        <v>379.16500000000002</v>
      </c>
      <c r="GV297">
        <v>379.16500000000002</v>
      </c>
      <c r="GX297" t="s">
        <v>881</v>
      </c>
      <c r="GY297">
        <v>0</v>
      </c>
      <c r="GZ297">
        <v>0</v>
      </c>
      <c r="HA297">
        <v>0</v>
      </c>
      <c r="HB297">
        <v>0</v>
      </c>
      <c r="HC297">
        <v>0</v>
      </c>
      <c r="HD297" t="s">
        <v>877</v>
      </c>
      <c r="HE297" t="s">
        <v>877</v>
      </c>
      <c r="HF297" t="s">
        <v>877</v>
      </c>
      <c r="HG297" t="s">
        <v>877</v>
      </c>
      <c r="HI297">
        <v>0</v>
      </c>
      <c r="HJ297">
        <v>0</v>
      </c>
      <c r="HK297">
        <v>0</v>
      </c>
      <c r="HL297">
        <v>0</v>
      </c>
      <c r="HM297">
        <v>0</v>
      </c>
      <c r="HN297">
        <v>0</v>
      </c>
      <c r="HO297">
        <v>0</v>
      </c>
      <c r="HP297">
        <v>0</v>
      </c>
      <c r="HQ297">
        <v>0</v>
      </c>
      <c r="HR297">
        <v>0</v>
      </c>
      <c r="HS297">
        <v>226.44</v>
      </c>
      <c r="HU297">
        <v>226.44</v>
      </c>
      <c r="HV297">
        <v>0</v>
      </c>
      <c r="HW297">
        <v>0</v>
      </c>
      <c r="HX297" t="s">
        <v>882</v>
      </c>
      <c r="HY297">
        <v>226.44</v>
      </c>
      <c r="IA297">
        <v>226.44</v>
      </c>
      <c r="IB297">
        <v>0</v>
      </c>
      <c r="IC297">
        <v>0</v>
      </c>
      <c r="ID297">
        <v>0</v>
      </c>
      <c r="IE297">
        <v>0</v>
      </c>
      <c r="IF297">
        <v>0</v>
      </c>
      <c r="IG297">
        <v>0</v>
      </c>
      <c r="II297">
        <v>0</v>
      </c>
      <c r="IJ297">
        <v>0</v>
      </c>
      <c r="IK297">
        <v>0</v>
      </c>
      <c r="IL297">
        <v>0</v>
      </c>
      <c r="IN297">
        <v>0</v>
      </c>
      <c r="IO297">
        <v>0</v>
      </c>
      <c r="IP297">
        <v>0</v>
      </c>
      <c r="IQ297">
        <v>0</v>
      </c>
      <c r="IS297">
        <v>0</v>
      </c>
      <c r="IT297">
        <v>0</v>
      </c>
      <c r="IU297">
        <v>0</v>
      </c>
      <c r="IV297">
        <v>0</v>
      </c>
      <c r="IW297">
        <v>37.590000000000003</v>
      </c>
      <c r="IX297">
        <v>9.3975000000000009</v>
      </c>
      <c r="IZ297">
        <v>37.590000000000003</v>
      </c>
      <c r="JA297">
        <v>0</v>
      </c>
      <c r="JB297">
        <v>63.93</v>
      </c>
      <c r="JD297">
        <v>63.93</v>
      </c>
      <c r="JE297">
        <v>0</v>
      </c>
      <c r="JF297">
        <v>50.46</v>
      </c>
      <c r="JH297">
        <v>50.46</v>
      </c>
      <c r="JI297">
        <v>0</v>
      </c>
      <c r="JJ297">
        <v>350.22750000000002</v>
      </c>
      <c r="JL297" t="s">
        <v>883</v>
      </c>
      <c r="JM297">
        <v>0</v>
      </c>
      <c r="JN297">
        <v>0</v>
      </c>
      <c r="JO297">
        <v>0</v>
      </c>
      <c r="JP297">
        <v>0</v>
      </c>
      <c r="JQ297">
        <v>0</v>
      </c>
      <c r="JR297">
        <v>43954.6104003125</v>
      </c>
      <c r="JS297">
        <v>1</v>
      </c>
      <c r="JT297">
        <v>3</v>
      </c>
    </row>
    <row r="298" spans="1:280" x14ac:dyDescent="0.25">
      <c r="A298">
        <v>2220</v>
      </c>
      <c r="B298">
        <v>2220</v>
      </c>
      <c r="C298" t="s">
        <v>432</v>
      </c>
      <c r="D298" t="s">
        <v>430</v>
      </c>
      <c r="E298" t="s">
        <v>433</v>
      </c>
      <c r="G298">
        <v>2218</v>
      </c>
      <c r="H298">
        <v>240000</v>
      </c>
      <c r="I298">
        <v>0</v>
      </c>
      <c r="J298">
        <v>0</v>
      </c>
      <c r="K298">
        <v>0</v>
      </c>
      <c r="L298">
        <v>0</v>
      </c>
      <c r="M298">
        <v>415171</v>
      </c>
      <c r="N298">
        <v>0</v>
      </c>
      <c r="O298">
        <v>0</v>
      </c>
      <c r="P298">
        <v>10.82</v>
      </c>
      <c r="Q298">
        <v>280000</v>
      </c>
      <c r="R298">
        <v>183</v>
      </c>
      <c r="S298">
        <v>183</v>
      </c>
      <c r="T298">
        <v>183</v>
      </c>
      <c r="U298">
        <v>0</v>
      </c>
      <c r="V298" t="s">
        <v>875</v>
      </c>
      <c r="W298">
        <v>183</v>
      </c>
      <c r="X298">
        <v>183</v>
      </c>
      <c r="Y298">
        <v>183</v>
      </c>
      <c r="Z298">
        <v>0</v>
      </c>
      <c r="AA298">
        <v>24</v>
      </c>
      <c r="AB298">
        <v>20.13</v>
      </c>
      <c r="AC298">
        <v>1.2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2</v>
      </c>
      <c r="AT298">
        <v>0.5</v>
      </c>
      <c r="AU298">
        <v>41.45</v>
      </c>
      <c r="AV298">
        <v>10.362500000000001</v>
      </c>
      <c r="AW298">
        <v>41.45</v>
      </c>
      <c r="AX298">
        <v>41.45</v>
      </c>
      <c r="AY298">
        <v>0</v>
      </c>
      <c r="AZ298">
        <v>54.75</v>
      </c>
      <c r="BA298">
        <v>54.75</v>
      </c>
      <c r="BB298">
        <v>54.75</v>
      </c>
      <c r="BC298">
        <v>0</v>
      </c>
      <c r="BD298">
        <v>51.04</v>
      </c>
      <c r="BE298">
        <v>51.04</v>
      </c>
      <c r="BF298">
        <v>51.04</v>
      </c>
      <c r="BG298">
        <v>0</v>
      </c>
      <c r="BH298">
        <v>326.97789999999998</v>
      </c>
      <c r="BI298">
        <v>320.98250000000002</v>
      </c>
      <c r="BJ298">
        <v>326.97789999999998</v>
      </c>
      <c r="BK298">
        <v>320.98250000000002</v>
      </c>
      <c r="BL298">
        <v>326.97789999999998</v>
      </c>
      <c r="BM298">
        <v>326.97789999999998</v>
      </c>
      <c r="BN298" t="s">
        <v>876</v>
      </c>
      <c r="BO298">
        <v>-1.6440000000000001E-3</v>
      </c>
      <c r="BP298">
        <v>0</v>
      </c>
      <c r="BQ298">
        <v>1530.05</v>
      </c>
      <c r="BR298">
        <v>86</v>
      </c>
      <c r="BS298">
        <v>0.8</v>
      </c>
      <c r="BT298" t="s">
        <v>877</v>
      </c>
      <c r="BU298" t="s">
        <v>877</v>
      </c>
      <c r="BV298" t="s">
        <v>877</v>
      </c>
      <c r="BW298" t="s">
        <v>877</v>
      </c>
      <c r="BX298">
        <v>2218</v>
      </c>
      <c r="BY298">
        <v>225000</v>
      </c>
      <c r="BZ298">
        <v>0</v>
      </c>
      <c r="CA298">
        <v>0</v>
      </c>
      <c r="CB298">
        <v>0</v>
      </c>
      <c r="CC298">
        <v>0</v>
      </c>
      <c r="CD298">
        <v>410000</v>
      </c>
      <c r="CE298">
        <v>0</v>
      </c>
      <c r="CF298">
        <v>0</v>
      </c>
      <c r="CG298">
        <v>10.82</v>
      </c>
      <c r="CH298">
        <v>280000</v>
      </c>
      <c r="CI298">
        <v>188.14</v>
      </c>
      <c r="CJ298">
        <v>188.14</v>
      </c>
      <c r="CK298">
        <v>188.14</v>
      </c>
      <c r="CL298">
        <v>0</v>
      </c>
      <c r="CM298">
        <v>0</v>
      </c>
      <c r="CN298" t="s">
        <v>878</v>
      </c>
      <c r="CO298">
        <v>188.14</v>
      </c>
      <c r="CP298">
        <v>188.14</v>
      </c>
      <c r="CQ298">
        <v>188.14</v>
      </c>
      <c r="CR298">
        <v>0</v>
      </c>
      <c r="CS298">
        <v>30</v>
      </c>
      <c r="CT298">
        <v>20.695399999999999</v>
      </c>
      <c r="CU298">
        <v>1.2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2</v>
      </c>
      <c r="DL298">
        <v>0.5</v>
      </c>
      <c r="DM298">
        <v>42.61</v>
      </c>
      <c r="DN298">
        <v>10.6525</v>
      </c>
      <c r="DO298">
        <v>42.61</v>
      </c>
      <c r="DP298">
        <v>42.61</v>
      </c>
      <c r="DQ298">
        <v>0</v>
      </c>
      <c r="DR298">
        <v>54.75</v>
      </c>
      <c r="DS298">
        <v>54.75</v>
      </c>
      <c r="DT298">
        <v>54.75</v>
      </c>
      <c r="DU298">
        <v>0</v>
      </c>
      <c r="DV298">
        <v>51.04</v>
      </c>
      <c r="DW298">
        <v>51.04</v>
      </c>
      <c r="DX298">
        <v>51.04</v>
      </c>
      <c r="DY298">
        <v>0</v>
      </c>
      <c r="DZ298">
        <v>317.79020000000003</v>
      </c>
      <c r="EA298">
        <v>326.97789999999998</v>
      </c>
      <c r="EB298">
        <v>317.79020000000003</v>
      </c>
      <c r="EC298">
        <v>326.97789999999998</v>
      </c>
      <c r="ED298">
        <v>326.97789999999998</v>
      </c>
      <c r="EE298">
        <v>326.97789999999998</v>
      </c>
      <c r="EF298" t="s">
        <v>879</v>
      </c>
      <c r="EG298">
        <v>-2.9399999999999999E-4</v>
      </c>
      <c r="EH298">
        <v>0</v>
      </c>
      <c r="EI298">
        <v>1487.78</v>
      </c>
      <c r="EJ298">
        <v>85</v>
      </c>
      <c r="EK298">
        <v>0.8</v>
      </c>
      <c r="EL298" t="s">
        <v>877</v>
      </c>
      <c r="EM298" t="s">
        <v>877</v>
      </c>
      <c r="EN298" t="s">
        <v>877</v>
      </c>
      <c r="EO298" t="s">
        <v>877</v>
      </c>
      <c r="EP298">
        <v>2218</v>
      </c>
      <c r="EQ298">
        <v>241657</v>
      </c>
      <c r="ER298" s="22">
        <v>56203</v>
      </c>
      <c r="ES298">
        <v>17857</v>
      </c>
      <c r="ET298">
        <v>0</v>
      </c>
      <c r="EU298">
        <v>0</v>
      </c>
      <c r="EV298">
        <v>396492</v>
      </c>
      <c r="EW298">
        <v>144</v>
      </c>
      <c r="EX298">
        <v>0</v>
      </c>
      <c r="EY298">
        <v>10.82</v>
      </c>
      <c r="EZ298">
        <v>238479</v>
      </c>
      <c r="FA298">
        <v>178.82</v>
      </c>
      <c r="FB298">
        <v>178.82</v>
      </c>
      <c r="FC298">
        <v>178.82</v>
      </c>
      <c r="FD298">
        <v>0</v>
      </c>
      <c r="FE298">
        <v>0</v>
      </c>
      <c r="FF298" t="s">
        <v>880</v>
      </c>
      <c r="FG298">
        <v>178.82</v>
      </c>
      <c r="FH298">
        <v>178.82</v>
      </c>
      <c r="FI298">
        <v>178.82</v>
      </c>
      <c r="FJ298">
        <v>0</v>
      </c>
      <c r="FK298">
        <v>29</v>
      </c>
      <c r="FL298">
        <v>19.670200000000001</v>
      </c>
      <c r="FM298">
        <v>1.2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0</v>
      </c>
      <c r="FT298">
        <v>0</v>
      </c>
      <c r="FU298">
        <v>0</v>
      </c>
      <c r="FV298">
        <v>0</v>
      </c>
      <c r="FW298">
        <v>0</v>
      </c>
      <c r="FX298">
        <v>0</v>
      </c>
      <c r="FY298">
        <v>0</v>
      </c>
      <c r="FZ298">
        <v>0</v>
      </c>
      <c r="GA298">
        <v>0</v>
      </c>
      <c r="GB298">
        <v>0</v>
      </c>
      <c r="GC298">
        <v>5</v>
      </c>
      <c r="GD298">
        <v>1.25</v>
      </c>
      <c r="GE298">
        <v>44.24</v>
      </c>
      <c r="GF298">
        <v>11.06</v>
      </c>
      <c r="GG298">
        <v>44.24</v>
      </c>
      <c r="GH298">
        <v>44.24</v>
      </c>
      <c r="GI298">
        <v>0</v>
      </c>
      <c r="GJ298">
        <v>54.75</v>
      </c>
      <c r="GK298">
        <v>54.75</v>
      </c>
      <c r="GL298">
        <v>54.75</v>
      </c>
      <c r="GM298">
        <v>0</v>
      </c>
      <c r="GN298">
        <v>51.04</v>
      </c>
      <c r="GO298">
        <v>51.04</v>
      </c>
      <c r="GP298">
        <v>51.04</v>
      </c>
      <c r="GQ298">
        <v>0</v>
      </c>
      <c r="GR298">
        <v>311.78190000000001</v>
      </c>
      <c r="GS298">
        <v>317.79020000000003</v>
      </c>
      <c r="GT298">
        <v>311.78190000000001</v>
      </c>
      <c r="GU298">
        <v>317.79020000000003</v>
      </c>
      <c r="GV298">
        <v>317.79020000000003</v>
      </c>
      <c r="GW298">
        <v>317.79020000000003</v>
      </c>
      <c r="GX298" t="s">
        <v>881</v>
      </c>
      <c r="GY298">
        <v>-2.3999999999999998E-3</v>
      </c>
      <c r="GZ298">
        <v>0</v>
      </c>
      <c r="HA298">
        <v>1333.63</v>
      </c>
      <c r="HB298">
        <v>82</v>
      </c>
      <c r="HC298">
        <v>0.8</v>
      </c>
      <c r="HD298" t="s">
        <v>877</v>
      </c>
      <c r="HE298" t="s">
        <v>877</v>
      </c>
      <c r="HF298" t="s">
        <v>877</v>
      </c>
      <c r="HG298" t="s">
        <v>877</v>
      </c>
      <c r="HH298">
        <v>2218</v>
      </c>
      <c r="HI298">
        <v>227985</v>
      </c>
      <c r="HJ298">
        <v>4540</v>
      </c>
      <c r="HK298">
        <v>20458</v>
      </c>
      <c r="HL298">
        <v>0</v>
      </c>
      <c r="HM298">
        <v>0</v>
      </c>
      <c r="HN298">
        <v>370255</v>
      </c>
      <c r="HO298">
        <v>140</v>
      </c>
      <c r="HP298">
        <v>0</v>
      </c>
      <c r="HQ298">
        <v>11.79</v>
      </c>
      <c r="HR298">
        <v>225247</v>
      </c>
      <c r="HS298">
        <v>174.54</v>
      </c>
      <c r="HT298">
        <v>174.54</v>
      </c>
      <c r="HU298">
        <v>174.54</v>
      </c>
      <c r="HV298">
        <v>0</v>
      </c>
      <c r="HW298">
        <v>0</v>
      </c>
      <c r="HX298" t="s">
        <v>882</v>
      </c>
      <c r="HY298">
        <v>174.54</v>
      </c>
      <c r="HZ298">
        <v>174.54</v>
      </c>
      <c r="IA298">
        <v>174.54</v>
      </c>
      <c r="IB298">
        <v>0</v>
      </c>
      <c r="IC298">
        <v>29</v>
      </c>
      <c r="ID298">
        <v>19.199400000000001</v>
      </c>
      <c r="IE298">
        <v>1.6</v>
      </c>
      <c r="IF298">
        <v>0</v>
      </c>
      <c r="IG298">
        <v>0</v>
      </c>
      <c r="IH298">
        <v>0</v>
      </c>
      <c r="II298">
        <v>0</v>
      </c>
      <c r="IJ298">
        <v>0</v>
      </c>
      <c r="IK298">
        <v>0</v>
      </c>
      <c r="IL298">
        <v>0</v>
      </c>
      <c r="IM298">
        <v>0</v>
      </c>
      <c r="IN298">
        <v>0</v>
      </c>
      <c r="IO298">
        <v>0</v>
      </c>
      <c r="IP298">
        <v>0</v>
      </c>
      <c r="IQ298">
        <v>0</v>
      </c>
      <c r="IR298">
        <v>0</v>
      </c>
      <c r="IS298">
        <v>0</v>
      </c>
      <c r="IT298">
        <v>0</v>
      </c>
      <c r="IU298">
        <v>0</v>
      </c>
      <c r="IV298">
        <v>0</v>
      </c>
      <c r="IW298">
        <v>42.73</v>
      </c>
      <c r="IX298">
        <v>10.682499999999999</v>
      </c>
      <c r="IY298">
        <v>42.73</v>
      </c>
      <c r="IZ298">
        <v>42.73</v>
      </c>
      <c r="JA298">
        <v>0</v>
      </c>
      <c r="JB298">
        <v>55.3</v>
      </c>
      <c r="JC298">
        <v>55.3</v>
      </c>
      <c r="JD298">
        <v>55.3</v>
      </c>
      <c r="JE298">
        <v>0</v>
      </c>
      <c r="JF298">
        <v>50.46</v>
      </c>
      <c r="JG298">
        <v>50.46</v>
      </c>
      <c r="JH298">
        <v>50.46</v>
      </c>
      <c r="JI298">
        <v>0</v>
      </c>
      <c r="JJ298">
        <v>311.78190000000001</v>
      </c>
      <c r="JK298">
        <v>311.78190000000001</v>
      </c>
      <c r="JL298" t="s">
        <v>883</v>
      </c>
      <c r="JM298">
        <v>-1.298E-2</v>
      </c>
      <c r="JN298">
        <v>0</v>
      </c>
      <c r="JO298">
        <v>1290.52</v>
      </c>
      <c r="JP298">
        <v>82</v>
      </c>
      <c r="JQ298">
        <v>0.8</v>
      </c>
      <c r="JR298">
        <v>43954.6104003125</v>
      </c>
      <c r="JS298">
        <v>1</v>
      </c>
      <c r="JT298">
        <v>2</v>
      </c>
    </row>
    <row r="299" spans="1:280" x14ac:dyDescent="0.25">
      <c r="A299">
        <v>2221</v>
      </c>
      <c r="B299">
        <v>2221</v>
      </c>
      <c r="C299" t="s">
        <v>434</v>
      </c>
      <c r="D299" t="s">
        <v>430</v>
      </c>
      <c r="E299" t="s">
        <v>435</v>
      </c>
      <c r="G299">
        <v>2218</v>
      </c>
      <c r="H299">
        <v>491000</v>
      </c>
      <c r="I299">
        <v>0</v>
      </c>
      <c r="J299">
        <v>0</v>
      </c>
      <c r="K299">
        <v>0</v>
      </c>
      <c r="L299">
        <v>0</v>
      </c>
      <c r="M299">
        <v>745839</v>
      </c>
      <c r="N299">
        <v>0</v>
      </c>
      <c r="O299">
        <v>0</v>
      </c>
      <c r="P299">
        <v>15.55</v>
      </c>
      <c r="Q299">
        <v>405000</v>
      </c>
      <c r="R299">
        <v>395</v>
      </c>
      <c r="S299">
        <v>395</v>
      </c>
      <c r="T299">
        <v>395</v>
      </c>
      <c r="U299">
        <v>0</v>
      </c>
      <c r="V299" t="s">
        <v>875</v>
      </c>
      <c r="W299">
        <v>395</v>
      </c>
      <c r="X299">
        <v>395</v>
      </c>
      <c r="Y299">
        <v>395</v>
      </c>
      <c r="Z299">
        <v>0</v>
      </c>
      <c r="AA299">
        <v>59</v>
      </c>
      <c r="AB299">
        <v>43.45</v>
      </c>
      <c r="AC299">
        <v>1.5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2</v>
      </c>
      <c r="AT299">
        <v>0.5</v>
      </c>
      <c r="AU299">
        <v>62.42</v>
      </c>
      <c r="AV299">
        <v>15.605</v>
      </c>
      <c r="AW299">
        <v>62.42</v>
      </c>
      <c r="AX299">
        <v>62.42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87.1</v>
      </c>
      <c r="BE299">
        <v>87.1</v>
      </c>
      <c r="BF299">
        <v>87.1</v>
      </c>
      <c r="BG299">
        <v>0</v>
      </c>
      <c r="BH299">
        <v>554.52290000000005</v>
      </c>
      <c r="BI299">
        <v>543.15499999999997</v>
      </c>
      <c r="BJ299">
        <v>554.52290000000005</v>
      </c>
      <c r="BK299">
        <v>543.15499999999997</v>
      </c>
      <c r="BL299">
        <v>554.52290000000005</v>
      </c>
      <c r="BM299">
        <v>554.52290000000005</v>
      </c>
      <c r="BN299" t="s">
        <v>876</v>
      </c>
      <c r="BO299">
        <v>0</v>
      </c>
      <c r="BP299">
        <v>0</v>
      </c>
      <c r="BQ299">
        <v>1025.32</v>
      </c>
      <c r="BR299">
        <v>74</v>
      </c>
      <c r="BS299">
        <v>0.7</v>
      </c>
      <c r="BT299" t="s">
        <v>877</v>
      </c>
      <c r="BU299" t="s">
        <v>877</v>
      </c>
      <c r="BV299" t="s">
        <v>877</v>
      </c>
      <c r="BW299" t="s">
        <v>877</v>
      </c>
      <c r="BX299">
        <v>2218</v>
      </c>
      <c r="BY299">
        <v>467563</v>
      </c>
      <c r="BZ299">
        <v>0</v>
      </c>
      <c r="CA299">
        <v>0</v>
      </c>
      <c r="CB299">
        <v>0</v>
      </c>
      <c r="CC299">
        <v>0</v>
      </c>
      <c r="CD299">
        <v>721315</v>
      </c>
      <c r="CE299">
        <v>0</v>
      </c>
      <c r="CF299">
        <v>0</v>
      </c>
      <c r="CG299">
        <v>15.55</v>
      </c>
      <c r="CH299">
        <v>395000</v>
      </c>
      <c r="CI299">
        <v>404.89</v>
      </c>
      <c r="CJ299">
        <v>404.89</v>
      </c>
      <c r="CK299">
        <v>404.89</v>
      </c>
      <c r="CL299">
        <v>0</v>
      </c>
      <c r="CM299">
        <v>0</v>
      </c>
      <c r="CN299" t="s">
        <v>878</v>
      </c>
      <c r="CO299">
        <v>404.89</v>
      </c>
      <c r="CP299">
        <v>404.89</v>
      </c>
      <c r="CQ299">
        <v>404.89</v>
      </c>
      <c r="CR299">
        <v>0</v>
      </c>
      <c r="CS299">
        <v>67</v>
      </c>
      <c r="CT299">
        <v>44.5379</v>
      </c>
      <c r="CU299">
        <v>1.5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2</v>
      </c>
      <c r="DL299">
        <v>0.5</v>
      </c>
      <c r="DM299">
        <v>63.98</v>
      </c>
      <c r="DN299">
        <v>15.994999999999999</v>
      </c>
      <c r="DO299">
        <v>63.98</v>
      </c>
      <c r="DP299">
        <v>63.98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87.1</v>
      </c>
      <c r="DW299">
        <v>87.1</v>
      </c>
      <c r="DX299">
        <v>87.1</v>
      </c>
      <c r="DY299">
        <v>0</v>
      </c>
      <c r="DZ299">
        <v>579.02869999999996</v>
      </c>
      <c r="EA299">
        <v>554.52290000000005</v>
      </c>
      <c r="EB299">
        <v>579.02869999999996</v>
      </c>
      <c r="EC299">
        <v>554.52290000000005</v>
      </c>
      <c r="ED299">
        <v>579.02869999999996</v>
      </c>
      <c r="EE299">
        <v>579.02869999999996</v>
      </c>
      <c r="EF299" t="s">
        <v>879</v>
      </c>
      <c r="EG299">
        <v>0</v>
      </c>
      <c r="EH299">
        <v>0</v>
      </c>
      <c r="EI299">
        <v>975.57</v>
      </c>
      <c r="EJ299">
        <v>74</v>
      </c>
      <c r="EK299">
        <v>0.7</v>
      </c>
      <c r="EL299" t="s">
        <v>877</v>
      </c>
      <c r="EM299" t="s">
        <v>877</v>
      </c>
      <c r="EN299" t="s">
        <v>877</v>
      </c>
      <c r="EO299" t="s">
        <v>877</v>
      </c>
      <c r="EP299">
        <v>2218</v>
      </c>
      <c r="EQ299">
        <v>475272</v>
      </c>
      <c r="ER299" s="22">
        <v>99226</v>
      </c>
      <c r="ES299">
        <v>39840</v>
      </c>
      <c r="ET299">
        <v>0</v>
      </c>
      <c r="EU299">
        <v>0</v>
      </c>
      <c r="EV299">
        <v>712284</v>
      </c>
      <c r="EW299">
        <v>0</v>
      </c>
      <c r="EX299">
        <v>0</v>
      </c>
      <c r="EY299">
        <v>15.55</v>
      </c>
      <c r="EZ299">
        <v>341005</v>
      </c>
      <c r="FA299">
        <v>427.92</v>
      </c>
      <c r="FB299">
        <v>427.92</v>
      </c>
      <c r="FC299">
        <v>427.92</v>
      </c>
      <c r="FD299">
        <v>0</v>
      </c>
      <c r="FE299">
        <v>0</v>
      </c>
      <c r="FF299" t="s">
        <v>880</v>
      </c>
      <c r="FG299">
        <v>427.92</v>
      </c>
      <c r="FH299">
        <v>427.92</v>
      </c>
      <c r="FI299">
        <v>427.92</v>
      </c>
      <c r="FJ299">
        <v>0</v>
      </c>
      <c r="FK299">
        <v>65</v>
      </c>
      <c r="FL299">
        <v>47.071199999999997</v>
      </c>
      <c r="FM299">
        <v>1.5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0</v>
      </c>
      <c r="FT299">
        <v>0</v>
      </c>
      <c r="FU299">
        <v>0</v>
      </c>
      <c r="FV299">
        <v>0</v>
      </c>
      <c r="FW299">
        <v>0</v>
      </c>
      <c r="FX299">
        <v>0</v>
      </c>
      <c r="FY299">
        <v>0</v>
      </c>
      <c r="FZ299">
        <v>0</v>
      </c>
      <c r="GA299">
        <v>0</v>
      </c>
      <c r="GB299">
        <v>0</v>
      </c>
      <c r="GC299">
        <v>2</v>
      </c>
      <c r="GD299">
        <v>0.5</v>
      </c>
      <c r="GE299">
        <v>59.75</v>
      </c>
      <c r="GF299">
        <v>14.9375</v>
      </c>
      <c r="GG299">
        <v>59.75</v>
      </c>
      <c r="GH299">
        <v>59.75</v>
      </c>
      <c r="GI299">
        <v>0</v>
      </c>
      <c r="GJ299">
        <v>0</v>
      </c>
      <c r="GK299">
        <v>0</v>
      </c>
      <c r="GL299">
        <v>0</v>
      </c>
      <c r="GM299">
        <v>0</v>
      </c>
      <c r="GN299">
        <v>87.1</v>
      </c>
      <c r="GO299">
        <v>87.1</v>
      </c>
      <c r="GP299">
        <v>87.1</v>
      </c>
      <c r="GQ299">
        <v>0</v>
      </c>
      <c r="GR299">
        <v>551.60799999999995</v>
      </c>
      <c r="GS299">
        <v>579.02869999999996</v>
      </c>
      <c r="GT299">
        <v>551.60799999999995</v>
      </c>
      <c r="GU299">
        <v>579.02869999999996</v>
      </c>
      <c r="GV299">
        <v>579.02869999999996</v>
      </c>
      <c r="GW299">
        <v>579.02869999999996</v>
      </c>
      <c r="GX299" t="s">
        <v>881</v>
      </c>
      <c r="GY299">
        <v>0</v>
      </c>
      <c r="GZ299">
        <v>0</v>
      </c>
      <c r="HA299">
        <v>796.89</v>
      </c>
      <c r="HB299">
        <v>67</v>
      </c>
      <c r="HC299">
        <v>0.7</v>
      </c>
      <c r="HD299" t="s">
        <v>877</v>
      </c>
      <c r="HE299" t="s">
        <v>877</v>
      </c>
      <c r="HF299" t="s">
        <v>877</v>
      </c>
      <c r="HG299" t="s">
        <v>877</v>
      </c>
      <c r="HH299">
        <v>2218</v>
      </c>
      <c r="HI299">
        <v>453037</v>
      </c>
      <c r="HJ299">
        <v>7985</v>
      </c>
      <c r="HK299">
        <v>41689</v>
      </c>
      <c r="HL299">
        <v>0</v>
      </c>
      <c r="HM299">
        <v>0</v>
      </c>
      <c r="HN299">
        <v>651297</v>
      </c>
      <c r="HO299">
        <v>279</v>
      </c>
      <c r="HP299">
        <v>0</v>
      </c>
      <c r="HQ299">
        <v>14.62</v>
      </c>
      <c r="HR299">
        <v>338991</v>
      </c>
      <c r="HS299">
        <v>404.55</v>
      </c>
      <c r="HT299">
        <v>404.55</v>
      </c>
      <c r="HU299">
        <v>404.55</v>
      </c>
      <c r="HV299">
        <v>0</v>
      </c>
      <c r="HW299">
        <v>0</v>
      </c>
      <c r="HX299" t="s">
        <v>882</v>
      </c>
      <c r="HY299">
        <v>404.55</v>
      </c>
      <c r="HZ299">
        <v>404.55</v>
      </c>
      <c r="IA299">
        <v>404.55</v>
      </c>
      <c r="IB299">
        <v>0</v>
      </c>
      <c r="IC299">
        <v>63</v>
      </c>
      <c r="ID299">
        <v>44.500500000000002</v>
      </c>
      <c r="IE299">
        <v>1.5</v>
      </c>
      <c r="IF299">
        <v>0</v>
      </c>
      <c r="IG299">
        <v>0</v>
      </c>
      <c r="IH299">
        <v>0</v>
      </c>
      <c r="II299">
        <v>0</v>
      </c>
      <c r="IJ299">
        <v>0</v>
      </c>
      <c r="IK299">
        <v>0</v>
      </c>
      <c r="IL299">
        <v>0</v>
      </c>
      <c r="IM299">
        <v>0</v>
      </c>
      <c r="IN299">
        <v>0</v>
      </c>
      <c r="IO299">
        <v>0</v>
      </c>
      <c r="IP299">
        <v>0</v>
      </c>
      <c r="IQ299">
        <v>0</v>
      </c>
      <c r="IR299">
        <v>0</v>
      </c>
      <c r="IS299">
        <v>0</v>
      </c>
      <c r="IT299">
        <v>0</v>
      </c>
      <c r="IU299">
        <v>2</v>
      </c>
      <c r="IV299">
        <v>0.5</v>
      </c>
      <c r="IW299">
        <v>69.790000000000006</v>
      </c>
      <c r="IX299">
        <v>17.447500000000002</v>
      </c>
      <c r="IY299">
        <v>69.790000000000006</v>
      </c>
      <c r="IZ299">
        <v>69.790000000000006</v>
      </c>
      <c r="JA299">
        <v>0</v>
      </c>
      <c r="JB299">
        <v>0</v>
      </c>
      <c r="JC299">
        <v>0</v>
      </c>
      <c r="JD299">
        <v>0</v>
      </c>
      <c r="JE299">
        <v>0</v>
      </c>
      <c r="JF299">
        <v>83.11</v>
      </c>
      <c r="JG299">
        <v>83.11</v>
      </c>
      <c r="JH299">
        <v>83.11</v>
      </c>
      <c r="JI299">
        <v>0</v>
      </c>
      <c r="JJ299">
        <v>551.60799999999995</v>
      </c>
      <c r="JK299">
        <v>551.60799999999995</v>
      </c>
      <c r="JL299" t="s">
        <v>883</v>
      </c>
      <c r="JM299">
        <v>-1.0106E-2</v>
      </c>
      <c r="JN299">
        <v>0</v>
      </c>
      <c r="JO299">
        <v>837.95</v>
      </c>
      <c r="JP299">
        <v>71</v>
      </c>
      <c r="JQ299">
        <v>0.7</v>
      </c>
      <c r="JR299">
        <v>43954.6104003125</v>
      </c>
      <c r="JS299">
        <v>1</v>
      </c>
      <c r="JT299">
        <v>2</v>
      </c>
    </row>
    <row r="300" spans="1:280" x14ac:dyDescent="0.25">
      <c r="A300">
        <v>2222</v>
      </c>
      <c r="B300">
        <v>2222</v>
      </c>
      <c r="C300" t="s">
        <v>436</v>
      </c>
      <c r="D300" t="s">
        <v>430</v>
      </c>
      <c r="E300" t="s">
        <v>437</v>
      </c>
      <c r="G300">
        <v>2218</v>
      </c>
      <c r="H300">
        <v>9683</v>
      </c>
      <c r="I300">
        <v>0</v>
      </c>
      <c r="J300">
        <v>0</v>
      </c>
      <c r="K300">
        <v>0</v>
      </c>
      <c r="L300">
        <v>0</v>
      </c>
      <c r="M300">
        <v>35914</v>
      </c>
      <c r="N300">
        <v>0</v>
      </c>
      <c r="O300">
        <v>0</v>
      </c>
      <c r="P300">
        <v>32</v>
      </c>
      <c r="Q300">
        <v>10000</v>
      </c>
      <c r="R300">
        <v>3</v>
      </c>
      <c r="S300">
        <v>3</v>
      </c>
      <c r="T300">
        <v>3</v>
      </c>
      <c r="U300">
        <v>0</v>
      </c>
      <c r="V300" t="s">
        <v>875</v>
      </c>
      <c r="W300">
        <v>3</v>
      </c>
      <c r="X300">
        <v>3</v>
      </c>
      <c r="Y300">
        <v>3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25.54</v>
      </c>
      <c r="BA300">
        <v>25.54</v>
      </c>
      <c r="BB300">
        <v>25.54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27.23</v>
      </c>
      <c r="BI300">
        <v>28.54</v>
      </c>
      <c r="BJ300">
        <v>27.23</v>
      </c>
      <c r="BK300">
        <v>28.54</v>
      </c>
      <c r="BL300">
        <v>28.54</v>
      </c>
      <c r="BM300">
        <v>28.54</v>
      </c>
      <c r="BN300" t="s">
        <v>876</v>
      </c>
      <c r="BO300">
        <v>0</v>
      </c>
      <c r="BP300">
        <v>0</v>
      </c>
      <c r="BQ300">
        <v>3333.33</v>
      </c>
      <c r="BR300">
        <v>94</v>
      </c>
      <c r="BS300">
        <v>0.9</v>
      </c>
      <c r="BT300" t="s">
        <v>877</v>
      </c>
      <c r="BU300" t="s">
        <v>877</v>
      </c>
      <c r="BV300" t="s">
        <v>877</v>
      </c>
      <c r="BW300" t="s">
        <v>877</v>
      </c>
      <c r="BX300">
        <v>2218</v>
      </c>
      <c r="BY300">
        <v>9401</v>
      </c>
      <c r="BZ300">
        <v>0</v>
      </c>
      <c r="CA300">
        <v>0</v>
      </c>
      <c r="CB300">
        <v>0</v>
      </c>
      <c r="CC300">
        <v>0</v>
      </c>
      <c r="CD300">
        <v>35171</v>
      </c>
      <c r="CE300">
        <v>0</v>
      </c>
      <c r="CF300">
        <v>0</v>
      </c>
      <c r="CG300">
        <v>32</v>
      </c>
      <c r="CH300">
        <v>10000</v>
      </c>
      <c r="CI300">
        <v>1.69</v>
      </c>
      <c r="CJ300">
        <v>1.69</v>
      </c>
      <c r="CK300">
        <v>1.69</v>
      </c>
      <c r="CL300">
        <v>0</v>
      </c>
      <c r="CM300">
        <v>0</v>
      </c>
      <c r="CN300" t="s">
        <v>878</v>
      </c>
      <c r="CO300">
        <v>1.69</v>
      </c>
      <c r="CP300">
        <v>1.69</v>
      </c>
      <c r="CQ300">
        <v>1.69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25.54</v>
      </c>
      <c r="DS300">
        <v>25.54</v>
      </c>
      <c r="DT300">
        <v>25.54</v>
      </c>
      <c r="DU300">
        <v>0</v>
      </c>
      <c r="DV300">
        <v>0</v>
      </c>
      <c r="DW300">
        <v>0</v>
      </c>
      <c r="DX300">
        <v>0</v>
      </c>
      <c r="DY300">
        <v>0</v>
      </c>
      <c r="DZ300">
        <v>27.54</v>
      </c>
      <c r="EA300">
        <v>27.23</v>
      </c>
      <c r="EB300">
        <v>27.54</v>
      </c>
      <c r="EC300">
        <v>27.23</v>
      </c>
      <c r="ED300">
        <v>27.54</v>
      </c>
      <c r="EE300">
        <v>27.54</v>
      </c>
      <c r="EF300" t="s">
        <v>879</v>
      </c>
      <c r="EG300">
        <v>-0.435</v>
      </c>
      <c r="EH300">
        <v>0</v>
      </c>
      <c r="EI300">
        <v>3333.33</v>
      </c>
      <c r="EJ300">
        <v>95</v>
      </c>
      <c r="EK300">
        <v>0.9</v>
      </c>
      <c r="EL300" t="s">
        <v>877</v>
      </c>
      <c r="EM300" t="s">
        <v>877</v>
      </c>
      <c r="EN300" t="s">
        <v>877</v>
      </c>
      <c r="EO300" t="s">
        <v>877</v>
      </c>
      <c r="EP300">
        <v>2218</v>
      </c>
      <c r="EQ300">
        <v>9143</v>
      </c>
      <c r="ER300" s="22">
        <v>4359</v>
      </c>
      <c r="ES300">
        <v>176</v>
      </c>
      <c r="ET300">
        <v>0</v>
      </c>
      <c r="EU300">
        <v>0</v>
      </c>
      <c r="EV300">
        <v>34298</v>
      </c>
      <c r="EW300">
        <v>5</v>
      </c>
      <c r="EX300">
        <v>0</v>
      </c>
      <c r="EY300">
        <v>32</v>
      </c>
      <c r="EZ300">
        <v>720</v>
      </c>
      <c r="FA300">
        <v>2</v>
      </c>
      <c r="FB300">
        <v>2</v>
      </c>
      <c r="FC300">
        <v>2</v>
      </c>
      <c r="FD300">
        <v>0</v>
      </c>
      <c r="FE300">
        <v>0</v>
      </c>
      <c r="FF300" t="s">
        <v>880</v>
      </c>
      <c r="FG300">
        <v>2</v>
      </c>
      <c r="FH300">
        <v>2</v>
      </c>
      <c r="FI300">
        <v>2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P300">
        <v>0</v>
      </c>
      <c r="FQ300">
        <v>0</v>
      </c>
      <c r="FR300">
        <v>0</v>
      </c>
      <c r="FS300">
        <v>0</v>
      </c>
      <c r="FT300">
        <v>0</v>
      </c>
      <c r="FU300">
        <v>0</v>
      </c>
      <c r="FV300">
        <v>0</v>
      </c>
      <c r="FW300">
        <v>0</v>
      </c>
      <c r="FX300">
        <v>0</v>
      </c>
      <c r="FY300">
        <v>0</v>
      </c>
      <c r="FZ300">
        <v>0</v>
      </c>
      <c r="GA300">
        <v>0</v>
      </c>
      <c r="GB300">
        <v>0</v>
      </c>
      <c r="GC300">
        <v>0</v>
      </c>
      <c r="GD300">
        <v>0</v>
      </c>
      <c r="GE300">
        <v>0</v>
      </c>
      <c r="GF300">
        <v>0</v>
      </c>
      <c r="GG300">
        <v>0</v>
      </c>
      <c r="GH300">
        <v>0</v>
      </c>
      <c r="GI300">
        <v>0</v>
      </c>
      <c r="GJ300">
        <v>25.54</v>
      </c>
      <c r="GK300">
        <v>25.54</v>
      </c>
      <c r="GL300">
        <v>25.54</v>
      </c>
      <c r="GM300">
        <v>0</v>
      </c>
      <c r="GN300">
        <v>0</v>
      </c>
      <c r="GO300">
        <v>0</v>
      </c>
      <c r="GP300">
        <v>0</v>
      </c>
      <c r="GQ300">
        <v>0</v>
      </c>
      <c r="GR300">
        <v>25.67</v>
      </c>
      <c r="GS300">
        <v>27.54</v>
      </c>
      <c r="GT300">
        <v>25.67</v>
      </c>
      <c r="GU300">
        <v>27.54</v>
      </c>
      <c r="GV300">
        <v>27.54</v>
      </c>
      <c r="GW300">
        <v>27.54</v>
      </c>
      <c r="GX300" t="s">
        <v>881</v>
      </c>
      <c r="GY300">
        <v>-0.47749999999999998</v>
      </c>
      <c r="GZ300">
        <v>0</v>
      </c>
      <c r="HA300">
        <v>360</v>
      </c>
      <c r="HB300">
        <v>8</v>
      </c>
      <c r="HC300">
        <v>0.7</v>
      </c>
      <c r="HD300" t="s">
        <v>877</v>
      </c>
      <c r="HE300" t="s">
        <v>877</v>
      </c>
      <c r="HF300" t="s">
        <v>877</v>
      </c>
      <c r="HG300" t="s">
        <v>877</v>
      </c>
      <c r="HH300">
        <v>2218</v>
      </c>
      <c r="HI300">
        <v>8583</v>
      </c>
      <c r="HJ300">
        <v>404</v>
      </c>
      <c r="HK300">
        <v>282</v>
      </c>
      <c r="HL300">
        <v>0</v>
      </c>
      <c r="HM300">
        <v>0</v>
      </c>
      <c r="HN300">
        <v>32996</v>
      </c>
      <c r="HO300">
        <v>5</v>
      </c>
      <c r="HP300">
        <v>0</v>
      </c>
      <c r="HQ300">
        <v>31</v>
      </c>
      <c r="HR300">
        <v>1515</v>
      </c>
      <c r="HS300">
        <v>0.13</v>
      </c>
      <c r="HT300">
        <v>0.13</v>
      </c>
      <c r="HU300">
        <v>0.13</v>
      </c>
      <c r="HV300">
        <v>0</v>
      </c>
      <c r="HW300">
        <v>0</v>
      </c>
      <c r="HX300" t="s">
        <v>882</v>
      </c>
      <c r="HY300">
        <v>0.13</v>
      </c>
      <c r="HZ300">
        <v>0.13</v>
      </c>
      <c r="IA300">
        <v>0.13</v>
      </c>
      <c r="IB300">
        <v>0</v>
      </c>
      <c r="IC300">
        <v>0</v>
      </c>
      <c r="ID300">
        <v>0</v>
      </c>
      <c r="IE300">
        <v>0</v>
      </c>
      <c r="IF300">
        <v>0</v>
      </c>
      <c r="IG300">
        <v>0</v>
      </c>
      <c r="IH300">
        <v>0</v>
      </c>
      <c r="II300">
        <v>0</v>
      </c>
      <c r="IJ300">
        <v>0</v>
      </c>
      <c r="IK300">
        <v>0</v>
      </c>
      <c r="IL300">
        <v>0</v>
      </c>
      <c r="IM300">
        <v>0</v>
      </c>
      <c r="IN300">
        <v>0</v>
      </c>
      <c r="IO300">
        <v>0</v>
      </c>
      <c r="IP300">
        <v>0</v>
      </c>
      <c r="IQ300">
        <v>0</v>
      </c>
      <c r="IR300">
        <v>0</v>
      </c>
      <c r="IS300">
        <v>0</v>
      </c>
      <c r="IT300">
        <v>0</v>
      </c>
      <c r="IU300">
        <v>0</v>
      </c>
      <c r="IV300">
        <v>0</v>
      </c>
      <c r="IW300">
        <v>0</v>
      </c>
      <c r="IX300">
        <v>0</v>
      </c>
      <c r="IY300">
        <v>0</v>
      </c>
      <c r="IZ300">
        <v>0</v>
      </c>
      <c r="JA300">
        <v>0</v>
      </c>
      <c r="JB300">
        <v>25.54</v>
      </c>
      <c r="JC300">
        <v>25.54</v>
      </c>
      <c r="JD300">
        <v>25.54</v>
      </c>
      <c r="JE300">
        <v>0</v>
      </c>
      <c r="JF300">
        <v>0</v>
      </c>
      <c r="JG300">
        <v>0</v>
      </c>
      <c r="JH300">
        <v>0</v>
      </c>
      <c r="JI300">
        <v>0</v>
      </c>
      <c r="JJ300">
        <v>25.67</v>
      </c>
      <c r="JK300">
        <v>25.67</v>
      </c>
      <c r="JL300" t="s">
        <v>883</v>
      </c>
      <c r="JM300">
        <v>-4.2500000000000003E-2</v>
      </c>
      <c r="JN300">
        <v>0</v>
      </c>
      <c r="JO300">
        <v>11653.85</v>
      </c>
      <c r="JP300">
        <v>99</v>
      </c>
      <c r="JQ300">
        <v>0.9</v>
      </c>
      <c r="JR300">
        <v>43954.6104003125</v>
      </c>
      <c r="JS300">
        <v>1</v>
      </c>
      <c r="JT300">
        <v>2</v>
      </c>
    </row>
    <row r="301" spans="1:280" x14ac:dyDescent="0.25">
      <c r="A301">
        <v>2225</v>
      </c>
      <c r="B301">
        <v>2225</v>
      </c>
      <c r="C301" t="s">
        <v>438</v>
      </c>
      <c r="D301" t="s">
        <v>439</v>
      </c>
      <c r="E301" t="s">
        <v>440</v>
      </c>
      <c r="G301">
        <v>2223</v>
      </c>
      <c r="H301">
        <v>1530000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20.78</v>
      </c>
      <c r="Q301">
        <v>393000</v>
      </c>
      <c r="R301">
        <v>232</v>
      </c>
      <c r="S301">
        <v>232</v>
      </c>
      <c r="T301">
        <v>232</v>
      </c>
      <c r="U301">
        <v>0</v>
      </c>
      <c r="V301" t="s">
        <v>875</v>
      </c>
      <c r="W301">
        <v>232</v>
      </c>
      <c r="X301">
        <v>232</v>
      </c>
      <c r="Y301">
        <v>232</v>
      </c>
      <c r="Z301">
        <v>0</v>
      </c>
      <c r="AA301">
        <v>38</v>
      </c>
      <c r="AB301">
        <v>25.52</v>
      </c>
      <c r="AC301">
        <v>0.7</v>
      </c>
      <c r="AD301">
        <v>11</v>
      </c>
      <c r="AE301">
        <v>5.5</v>
      </c>
      <c r="AF301">
        <v>11</v>
      </c>
      <c r="AG301">
        <v>11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3</v>
      </c>
      <c r="AT301">
        <v>0.75</v>
      </c>
      <c r="AU301">
        <v>39.29</v>
      </c>
      <c r="AV301">
        <v>9.8224999999999998</v>
      </c>
      <c r="AW301">
        <v>39.29</v>
      </c>
      <c r="AX301">
        <v>39.29</v>
      </c>
      <c r="AY301">
        <v>0</v>
      </c>
      <c r="AZ301">
        <v>64.489999999999995</v>
      </c>
      <c r="BA301">
        <v>64.489999999999995</v>
      </c>
      <c r="BB301">
        <v>64.489999999999995</v>
      </c>
      <c r="BC301">
        <v>0</v>
      </c>
      <c r="BD301">
        <v>58.43</v>
      </c>
      <c r="BE301">
        <v>58.43</v>
      </c>
      <c r="BF301">
        <v>58.43</v>
      </c>
      <c r="BG301">
        <v>0</v>
      </c>
      <c r="BH301">
        <v>386.41750000000002</v>
      </c>
      <c r="BI301">
        <v>397.21249999999998</v>
      </c>
      <c r="BJ301">
        <v>386.41750000000002</v>
      </c>
      <c r="BK301">
        <v>397.21249999999998</v>
      </c>
      <c r="BL301">
        <v>397.21249999999998</v>
      </c>
      <c r="BM301">
        <v>397.21249999999998</v>
      </c>
      <c r="BN301" t="s">
        <v>876</v>
      </c>
      <c r="BO301">
        <v>-9.6670000000000002E-3</v>
      </c>
      <c r="BP301">
        <v>0</v>
      </c>
      <c r="BQ301">
        <v>1693.97</v>
      </c>
      <c r="BR301">
        <v>86</v>
      </c>
      <c r="BS301">
        <v>0.8</v>
      </c>
      <c r="BT301" t="s">
        <v>877</v>
      </c>
      <c r="BU301" t="s">
        <v>877</v>
      </c>
      <c r="BV301" t="s">
        <v>877</v>
      </c>
      <c r="BW301" t="s">
        <v>877</v>
      </c>
      <c r="BX301">
        <v>2223</v>
      </c>
      <c r="BY301">
        <v>1528000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20.78</v>
      </c>
      <c r="CH301">
        <v>388000</v>
      </c>
      <c r="CI301">
        <v>223.5</v>
      </c>
      <c r="CJ301">
        <v>223.5</v>
      </c>
      <c r="CK301">
        <v>223.5</v>
      </c>
      <c r="CL301">
        <v>0</v>
      </c>
      <c r="CM301">
        <v>0</v>
      </c>
      <c r="CN301" t="s">
        <v>878</v>
      </c>
      <c r="CO301">
        <v>223.5</v>
      </c>
      <c r="CP301">
        <v>223.5</v>
      </c>
      <c r="CQ301">
        <v>223.5</v>
      </c>
      <c r="CR301">
        <v>0</v>
      </c>
      <c r="CS301">
        <v>32</v>
      </c>
      <c r="CT301">
        <v>24.585000000000001</v>
      </c>
      <c r="CU301">
        <v>0.7</v>
      </c>
      <c r="CV301">
        <v>9</v>
      </c>
      <c r="CW301">
        <v>4.5</v>
      </c>
      <c r="CX301">
        <v>9</v>
      </c>
      <c r="CY301">
        <v>9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3</v>
      </c>
      <c r="DL301">
        <v>0.75</v>
      </c>
      <c r="DM301">
        <v>37.85</v>
      </c>
      <c r="DN301">
        <v>9.4625000000000004</v>
      </c>
      <c r="DO301">
        <v>37.85</v>
      </c>
      <c r="DP301">
        <v>37.85</v>
      </c>
      <c r="DQ301">
        <v>0</v>
      </c>
      <c r="DR301">
        <v>64.489999999999995</v>
      </c>
      <c r="DS301">
        <v>64.489999999999995</v>
      </c>
      <c r="DT301">
        <v>64.489999999999995</v>
      </c>
      <c r="DU301">
        <v>0</v>
      </c>
      <c r="DV301">
        <v>58.43</v>
      </c>
      <c r="DW301">
        <v>58.43</v>
      </c>
      <c r="DX301">
        <v>58.43</v>
      </c>
      <c r="DY301">
        <v>0</v>
      </c>
      <c r="DZ301">
        <v>406.93540000000002</v>
      </c>
      <c r="EA301">
        <v>386.41750000000002</v>
      </c>
      <c r="EB301">
        <v>406.93540000000002</v>
      </c>
      <c r="EC301">
        <v>386.41750000000002</v>
      </c>
      <c r="ED301">
        <v>406.93540000000002</v>
      </c>
      <c r="EE301">
        <v>406.93540000000002</v>
      </c>
      <c r="EF301" t="s">
        <v>879</v>
      </c>
      <c r="EG301">
        <v>-1.5197E-2</v>
      </c>
      <c r="EH301">
        <v>0</v>
      </c>
      <c r="EI301">
        <v>1709.63</v>
      </c>
      <c r="EJ301">
        <v>87</v>
      </c>
      <c r="EK301">
        <v>0.8</v>
      </c>
      <c r="EL301" t="s">
        <v>877</v>
      </c>
      <c r="EM301" t="s">
        <v>877</v>
      </c>
      <c r="EN301" t="s">
        <v>877</v>
      </c>
      <c r="EO301" t="s">
        <v>877</v>
      </c>
      <c r="EP301">
        <v>2223</v>
      </c>
      <c r="EQ301">
        <v>1614758</v>
      </c>
      <c r="ER301" s="22">
        <v>0</v>
      </c>
      <c r="ES301">
        <v>24666</v>
      </c>
      <c r="ET301">
        <v>18653</v>
      </c>
      <c r="EU301">
        <v>0</v>
      </c>
      <c r="EV301">
        <v>0</v>
      </c>
      <c r="EW301">
        <v>0</v>
      </c>
      <c r="EX301">
        <v>0</v>
      </c>
      <c r="EY301">
        <v>20.78</v>
      </c>
      <c r="EZ301">
        <v>395951</v>
      </c>
      <c r="FA301">
        <v>238.89</v>
      </c>
      <c r="FB301">
        <v>238.89</v>
      </c>
      <c r="FC301">
        <v>238.89</v>
      </c>
      <c r="FD301">
        <v>0</v>
      </c>
      <c r="FE301">
        <v>0</v>
      </c>
      <c r="FF301" t="s">
        <v>880</v>
      </c>
      <c r="FG301">
        <v>238.89</v>
      </c>
      <c r="FH301">
        <v>238.89</v>
      </c>
      <c r="FI301">
        <v>238.89</v>
      </c>
      <c r="FJ301">
        <v>0</v>
      </c>
      <c r="FK301">
        <v>35</v>
      </c>
      <c r="FL301">
        <v>26.277899999999999</v>
      </c>
      <c r="FM301">
        <v>0.7</v>
      </c>
      <c r="FN301">
        <v>12.88</v>
      </c>
      <c r="FO301">
        <v>6.44</v>
      </c>
      <c r="FP301">
        <v>12.88</v>
      </c>
      <c r="FQ301">
        <v>12.88</v>
      </c>
      <c r="FR301">
        <v>0</v>
      </c>
      <c r="FS301">
        <v>0</v>
      </c>
      <c r="FT301">
        <v>0</v>
      </c>
      <c r="FU301">
        <v>0</v>
      </c>
      <c r="FV301">
        <v>0</v>
      </c>
      <c r="FW301">
        <v>0</v>
      </c>
      <c r="FX301">
        <v>0</v>
      </c>
      <c r="FY301">
        <v>0</v>
      </c>
      <c r="FZ301">
        <v>0</v>
      </c>
      <c r="GA301">
        <v>0</v>
      </c>
      <c r="GB301">
        <v>0</v>
      </c>
      <c r="GC301">
        <v>4</v>
      </c>
      <c r="GD301">
        <v>1</v>
      </c>
      <c r="GE301">
        <v>42.83</v>
      </c>
      <c r="GF301">
        <v>10.7075</v>
      </c>
      <c r="GG301">
        <v>42.83</v>
      </c>
      <c r="GH301">
        <v>42.83</v>
      </c>
      <c r="GI301">
        <v>0</v>
      </c>
      <c r="GJ301">
        <v>64.489999999999995</v>
      </c>
      <c r="GK301">
        <v>64.489999999999995</v>
      </c>
      <c r="GL301">
        <v>64.489999999999995</v>
      </c>
      <c r="GM301">
        <v>0</v>
      </c>
      <c r="GN301">
        <v>58.43</v>
      </c>
      <c r="GO301">
        <v>58.43</v>
      </c>
      <c r="GP301">
        <v>58.43</v>
      </c>
      <c r="GQ301">
        <v>0</v>
      </c>
      <c r="GR301">
        <v>405.57499999999999</v>
      </c>
      <c r="GS301">
        <v>406.93540000000002</v>
      </c>
      <c r="GT301">
        <v>405.57499999999999</v>
      </c>
      <c r="GU301">
        <v>406.93540000000002</v>
      </c>
      <c r="GV301">
        <v>406.93540000000002</v>
      </c>
      <c r="GW301">
        <v>406.93540000000002</v>
      </c>
      <c r="GX301" t="s">
        <v>881</v>
      </c>
      <c r="GY301">
        <v>-1.4191E-2</v>
      </c>
      <c r="GZ301">
        <v>0</v>
      </c>
      <c r="HA301">
        <v>1657.46</v>
      </c>
      <c r="HB301">
        <v>88</v>
      </c>
      <c r="HC301">
        <v>0.8</v>
      </c>
      <c r="HD301" t="s">
        <v>877</v>
      </c>
      <c r="HE301" t="s">
        <v>877</v>
      </c>
      <c r="HF301" t="s">
        <v>877</v>
      </c>
      <c r="HG301" t="s">
        <v>877</v>
      </c>
      <c r="HH301">
        <v>2223</v>
      </c>
      <c r="HI301">
        <v>1511915</v>
      </c>
      <c r="HJ301">
        <v>0</v>
      </c>
      <c r="HK301">
        <v>22967</v>
      </c>
      <c r="HL301">
        <v>0</v>
      </c>
      <c r="HM301">
        <v>0</v>
      </c>
      <c r="HN301">
        <v>0</v>
      </c>
      <c r="HO301">
        <v>0</v>
      </c>
      <c r="HP301">
        <v>0</v>
      </c>
      <c r="HQ301">
        <v>17.55</v>
      </c>
      <c r="HR301">
        <v>356855</v>
      </c>
      <c r="HS301">
        <v>237.81</v>
      </c>
      <c r="HT301">
        <v>237.81</v>
      </c>
      <c r="HU301">
        <v>237.81</v>
      </c>
      <c r="HV301">
        <v>0</v>
      </c>
      <c r="HW301">
        <v>0</v>
      </c>
      <c r="HX301" t="s">
        <v>882</v>
      </c>
      <c r="HY301">
        <v>237.81</v>
      </c>
      <c r="HZ301">
        <v>237.81</v>
      </c>
      <c r="IA301">
        <v>237.81</v>
      </c>
      <c r="IB301">
        <v>0</v>
      </c>
      <c r="IC301">
        <v>25</v>
      </c>
      <c r="ID301">
        <v>25</v>
      </c>
      <c r="IE301">
        <v>0</v>
      </c>
      <c r="IF301">
        <v>12.2</v>
      </c>
      <c r="IG301">
        <v>6.1</v>
      </c>
      <c r="IH301">
        <v>12.2</v>
      </c>
      <c r="II301">
        <v>12.2</v>
      </c>
      <c r="IJ301">
        <v>0</v>
      </c>
      <c r="IK301">
        <v>0</v>
      </c>
      <c r="IL301">
        <v>0</v>
      </c>
      <c r="IM301">
        <v>0</v>
      </c>
      <c r="IN301">
        <v>0</v>
      </c>
      <c r="IO301">
        <v>0</v>
      </c>
      <c r="IP301">
        <v>0</v>
      </c>
      <c r="IQ301">
        <v>0</v>
      </c>
      <c r="IR301">
        <v>0</v>
      </c>
      <c r="IS301">
        <v>0</v>
      </c>
      <c r="IT301">
        <v>0</v>
      </c>
      <c r="IU301">
        <v>4</v>
      </c>
      <c r="IV301">
        <v>1</v>
      </c>
      <c r="IW301">
        <v>54.66</v>
      </c>
      <c r="IX301">
        <v>13.664999999999999</v>
      </c>
      <c r="IY301">
        <v>54.66</v>
      </c>
      <c r="IZ301">
        <v>54.66</v>
      </c>
      <c r="JA301">
        <v>0</v>
      </c>
      <c r="JB301">
        <v>64.180000000000007</v>
      </c>
      <c r="JC301">
        <v>64.180000000000007</v>
      </c>
      <c r="JD301">
        <v>64.180000000000007</v>
      </c>
      <c r="JE301">
        <v>0</v>
      </c>
      <c r="JF301">
        <v>57.82</v>
      </c>
      <c r="JG301">
        <v>57.82</v>
      </c>
      <c r="JH301">
        <v>57.82</v>
      </c>
      <c r="JI301">
        <v>0</v>
      </c>
      <c r="JJ301">
        <v>405.57499999999999</v>
      </c>
      <c r="JK301">
        <v>405.57499999999999</v>
      </c>
      <c r="JL301" t="s">
        <v>883</v>
      </c>
      <c r="JM301">
        <v>-2.16E-3</v>
      </c>
      <c r="JN301">
        <v>0</v>
      </c>
      <c r="JO301">
        <v>1500.59</v>
      </c>
      <c r="JP301">
        <v>86</v>
      </c>
      <c r="JQ301">
        <v>0.8</v>
      </c>
      <c r="JR301">
        <v>43954.6104003125</v>
      </c>
      <c r="JS301">
        <v>1</v>
      </c>
      <c r="JT301">
        <v>2</v>
      </c>
    </row>
    <row r="302" spans="1:280" x14ac:dyDescent="0.25">
      <c r="A302">
        <v>2229</v>
      </c>
      <c r="B302">
        <v>2229</v>
      </c>
      <c r="C302" t="s">
        <v>441</v>
      </c>
      <c r="D302" t="s">
        <v>439</v>
      </c>
      <c r="E302" t="s">
        <v>442</v>
      </c>
      <c r="G302">
        <v>2223</v>
      </c>
      <c r="H302">
        <v>1224000</v>
      </c>
      <c r="I302">
        <v>0</v>
      </c>
      <c r="J302">
        <v>0</v>
      </c>
      <c r="K302">
        <v>19000</v>
      </c>
      <c r="L302">
        <v>0</v>
      </c>
      <c r="M302">
        <v>0</v>
      </c>
      <c r="N302">
        <v>0</v>
      </c>
      <c r="O302">
        <v>0</v>
      </c>
      <c r="P302">
        <v>11.55</v>
      </c>
      <c r="Q302">
        <v>400000</v>
      </c>
      <c r="R302">
        <v>330</v>
      </c>
      <c r="S302">
        <v>330</v>
      </c>
      <c r="T302">
        <v>330</v>
      </c>
      <c r="U302">
        <v>0</v>
      </c>
      <c r="V302" t="s">
        <v>875</v>
      </c>
      <c r="W302">
        <v>330</v>
      </c>
      <c r="X302">
        <v>330</v>
      </c>
      <c r="Y302">
        <v>330</v>
      </c>
      <c r="Z302">
        <v>0</v>
      </c>
      <c r="AA302">
        <v>48</v>
      </c>
      <c r="AB302">
        <v>36.299999999999997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2</v>
      </c>
      <c r="AT302">
        <v>0.5</v>
      </c>
      <c r="AU302">
        <v>54</v>
      </c>
      <c r="AV302">
        <v>13.5</v>
      </c>
      <c r="AW302">
        <v>54</v>
      </c>
      <c r="AX302">
        <v>54</v>
      </c>
      <c r="AY302">
        <v>0</v>
      </c>
      <c r="AZ302">
        <v>26.32</v>
      </c>
      <c r="BA302">
        <v>26.32</v>
      </c>
      <c r="BB302">
        <v>26.32</v>
      </c>
      <c r="BC302">
        <v>0</v>
      </c>
      <c r="BD302">
        <v>75.13</v>
      </c>
      <c r="BE302">
        <v>75.13</v>
      </c>
      <c r="BF302">
        <v>75.13</v>
      </c>
      <c r="BG302">
        <v>0</v>
      </c>
      <c r="BH302">
        <v>488.93169999999998</v>
      </c>
      <c r="BI302">
        <v>481.75</v>
      </c>
      <c r="BJ302">
        <v>488.93169999999998</v>
      </c>
      <c r="BK302">
        <v>481.75</v>
      </c>
      <c r="BL302">
        <v>488.93169999999998</v>
      </c>
      <c r="BM302">
        <v>488.93169999999998</v>
      </c>
      <c r="BN302" t="s">
        <v>876</v>
      </c>
      <c r="BO302">
        <v>-9.0000000000000006E-5</v>
      </c>
      <c r="BP302">
        <v>0</v>
      </c>
      <c r="BQ302">
        <v>1212.1199999999999</v>
      </c>
      <c r="BR302">
        <v>79</v>
      </c>
      <c r="BS302">
        <v>0.7</v>
      </c>
      <c r="BT302" t="s">
        <v>877</v>
      </c>
      <c r="BU302" t="s">
        <v>877</v>
      </c>
      <c r="BV302" t="s">
        <v>877</v>
      </c>
      <c r="BW302" t="s">
        <v>877</v>
      </c>
      <c r="BX302">
        <v>2223</v>
      </c>
      <c r="BY302">
        <v>1200000</v>
      </c>
      <c r="BZ302">
        <v>0</v>
      </c>
      <c r="CA302">
        <v>0</v>
      </c>
      <c r="CB302">
        <v>19000</v>
      </c>
      <c r="CC302">
        <v>0</v>
      </c>
      <c r="CD302">
        <v>0</v>
      </c>
      <c r="CE302">
        <v>0</v>
      </c>
      <c r="CF302">
        <v>0</v>
      </c>
      <c r="CG302">
        <v>11.55</v>
      </c>
      <c r="CH302">
        <v>400000</v>
      </c>
      <c r="CI302">
        <v>336.47</v>
      </c>
      <c r="CJ302">
        <v>336.47</v>
      </c>
      <c r="CK302">
        <v>336.47</v>
      </c>
      <c r="CL302">
        <v>0</v>
      </c>
      <c r="CM302">
        <v>0</v>
      </c>
      <c r="CN302" t="s">
        <v>878</v>
      </c>
      <c r="CO302">
        <v>336.47</v>
      </c>
      <c r="CP302">
        <v>336.47</v>
      </c>
      <c r="CQ302">
        <v>336.47</v>
      </c>
      <c r="CR302">
        <v>0</v>
      </c>
      <c r="CS302">
        <v>49</v>
      </c>
      <c r="CT302">
        <v>37.011699999999998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2</v>
      </c>
      <c r="DL302">
        <v>0.5</v>
      </c>
      <c r="DM302">
        <v>54</v>
      </c>
      <c r="DN302">
        <v>13.5</v>
      </c>
      <c r="DO302">
        <v>54</v>
      </c>
      <c r="DP302">
        <v>54</v>
      </c>
      <c r="DQ302">
        <v>0</v>
      </c>
      <c r="DR302">
        <v>26.32</v>
      </c>
      <c r="DS302">
        <v>26.32</v>
      </c>
      <c r="DT302">
        <v>26.32</v>
      </c>
      <c r="DU302">
        <v>0</v>
      </c>
      <c r="DV302">
        <v>75.13</v>
      </c>
      <c r="DW302">
        <v>75.13</v>
      </c>
      <c r="DX302">
        <v>75.13</v>
      </c>
      <c r="DY302">
        <v>0</v>
      </c>
      <c r="DZ302">
        <v>485.71949999999998</v>
      </c>
      <c r="EA302">
        <v>488.93169999999998</v>
      </c>
      <c r="EB302">
        <v>485.71949999999998</v>
      </c>
      <c r="EC302">
        <v>488.93169999999998</v>
      </c>
      <c r="ED302">
        <v>488.93169999999998</v>
      </c>
      <c r="EE302">
        <v>488.93169999999998</v>
      </c>
      <c r="EF302" t="s">
        <v>879</v>
      </c>
      <c r="EG302">
        <v>0</v>
      </c>
      <c r="EH302">
        <v>0</v>
      </c>
      <c r="EI302">
        <v>1188.81</v>
      </c>
      <c r="EJ302">
        <v>81</v>
      </c>
      <c r="EK302">
        <v>0.8</v>
      </c>
      <c r="EL302" t="s">
        <v>877</v>
      </c>
      <c r="EM302" t="s">
        <v>877</v>
      </c>
      <c r="EN302" t="s">
        <v>877</v>
      </c>
      <c r="EO302" t="s">
        <v>877</v>
      </c>
      <c r="EP302">
        <v>2223</v>
      </c>
      <c r="EQ302">
        <v>1151162</v>
      </c>
      <c r="ER302" s="22">
        <v>0</v>
      </c>
      <c r="ES302">
        <v>32234</v>
      </c>
      <c r="ET302">
        <v>44195</v>
      </c>
      <c r="EU302">
        <v>0</v>
      </c>
      <c r="EV302">
        <v>0</v>
      </c>
      <c r="EW302">
        <v>0</v>
      </c>
      <c r="EX302">
        <v>0</v>
      </c>
      <c r="EY302">
        <v>11.55</v>
      </c>
      <c r="EZ302">
        <v>396183</v>
      </c>
      <c r="FA302">
        <v>332.45</v>
      </c>
      <c r="FB302">
        <v>332.45</v>
      </c>
      <c r="FC302">
        <v>332.45</v>
      </c>
      <c r="FD302">
        <v>0</v>
      </c>
      <c r="FE302">
        <v>0</v>
      </c>
      <c r="FF302" t="s">
        <v>880</v>
      </c>
      <c r="FG302">
        <v>332.45</v>
      </c>
      <c r="FH302">
        <v>332.45</v>
      </c>
      <c r="FI302">
        <v>332.45</v>
      </c>
      <c r="FJ302">
        <v>0</v>
      </c>
      <c r="FK302">
        <v>39</v>
      </c>
      <c r="FL302">
        <v>36.569499999999998</v>
      </c>
      <c r="FM302">
        <v>0</v>
      </c>
      <c r="FN302">
        <v>0</v>
      </c>
      <c r="FO302">
        <v>0</v>
      </c>
      <c r="FP302">
        <v>0</v>
      </c>
      <c r="FQ302">
        <v>0</v>
      </c>
      <c r="FR302">
        <v>0</v>
      </c>
      <c r="FS302">
        <v>0</v>
      </c>
      <c r="FT302">
        <v>0</v>
      </c>
      <c r="FU302">
        <v>0</v>
      </c>
      <c r="FV302">
        <v>0</v>
      </c>
      <c r="FW302">
        <v>0</v>
      </c>
      <c r="FX302">
        <v>0</v>
      </c>
      <c r="FY302">
        <v>0</v>
      </c>
      <c r="FZ302">
        <v>0</v>
      </c>
      <c r="GA302">
        <v>0</v>
      </c>
      <c r="GB302">
        <v>0</v>
      </c>
      <c r="GC302">
        <v>3</v>
      </c>
      <c r="GD302">
        <v>0.75</v>
      </c>
      <c r="GE302">
        <v>58</v>
      </c>
      <c r="GF302">
        <v>14.5</v>
      </c>
      <c r="GG302">
        <v>58</v>
      </c>
      <c r="GH302">
        <v>58</v>
      </c>
      <c r="GI302">
        <v>0</v>
      </c>
      <c r="GJ302">
        <v>26.32</v>
      </c>
      <c r="GK302">
        <v>26.32</v>
      </c>
      <c r="GL302">
        <v>26.32</v>
      </c>
      <c r="GM302">
        <v>0</v>
      </c>
      <c r="GN302">
        <v>75.13</v>
      </c>
      <c r="GO302">
        <v>75.13</v>
      </c>
      <c r="GP302">
        <v>75.13</v>
      </c>
      <c r="GQ302">
        <v>0</v>
      </c>
      <c r="GR302">
        <v>467.50670000000002</v>
      </c>
      <c r="GS302">
        <v>485.71949999999998</v>
      </c>
      <c r="GT302">
        <v>467.50670000000002</v>
      </c>
      <c r="GU302">
        <v>485.71949999999998</v>
      </c>
      <c r="GV302">
        <v>485.71949999999998</v>
      </c>
      <c r="GW302">
        <v>485.71949999999998</v>
      </c>
      <c r="GX302" t="s">
        <v>881</v>
      </c>
      <c r="GY302">
        <v>0</v>
      </c>
      <c r="GZ302">
        <v>0</v>
      </c>
      <c r="HA302">
        <v>1191.71</v>
      </c>
      <c r="HB302">
        <v>80</v>
      </c>
      <c r="HC302">
        <v>0.8</v>
      </c>
      <c r="HD302" t="s">
        <v>877</v>
      </c>
      <c r="HE302" t="s">
        <v>877</v>
      </c>
      <c r="HF302" t="s">
        <v>877</v>
      </c>
      <c r="HG302" t="s">
        <v>877</v>
      </c>
      <c r="HH302">
        <v>2223</v>
      </c>
      <c r="HI302">
        <v>1110831</v>
      </c>
      <c r="HJ302">
        <v>0</v>
      </c>
      <c r="HK302">
        <v>34528</v>
      </c>
      <c r="HL302">
        <v>0</v>
      </c>
      <c r="HM302">
        <v>0</v>
      </c>
      <c r="HN302">
        <v>0</v>
      </c>
      <c r="HO302">
        <v>0</v>
      </c>
      <c r="HP302">
        <v>0</v>
      </c>
      <c r="HQ302">
        <v>11</v>
      </c>
      <c r="HR302">
        <v>331523</v>
      </c>
      <c r="HS302">
        <v>306.97000000000003</v>
      </c>
      <c r="HT302">
        <v>306.97000000000003</v>
      </c>
      <c r="HU302">
        <v>306.97000000000003</v>
      </c>
      <c r="HV302">
        <v>0</v>
      </c>
      <c r="HW302">
        <v>0</v>
      </c>
      <c r="HX302" t="s">
        <v>882</v>
      </c>
      <c r="HY302">
        <v>306.97000000000003</v>
      </c>
      <c r="HZ302">
        <v>306.97000000000003</v>
      </c>
      <c r="IA302">
        <v>306.97000000000003</v>
      </c>
      <c r="IB302">
        <v>0</v>
      </c>
      <c r="IC302">
        <v>34</v>
      </c>
      <c r="ID302">
        <v>33.7667</v>
      </c>
      <c r="IE302">
        <v>0</v>
      </c>
      <c r="IF302">
        <v>0</v>
      </c>
      <c r="IG302">
        <v>0</v>
      </c>
      <c r="IH302">
        <v>0</v>
      </c>
      <c r="II302">
        <v>0</v>
      </c>
      <c r="IJ302">
        <v>0</v>
      </c>
      <c r="IK302">
        <v>0</v>
      </c>
      <c r="IL302">
        <v>0</v>
      </c>
      <c r="IM302">
        <v>0</v>
      </c>
      <c r="IN302">
        <v>0</v>
      </c>
      <c r="IO302">
        <v>0</v>
      </c>
      <c r="IP302">
        <v>0</v>
      </c>
      <c r="IQ302">
        <v>0</v>
      </c>
      <c r="IR302">
        <v>0</v>
      </c>
      <c r="IS302">
        <v>0</v>
      </c>
      <c r="IT302">
        <v>0</v>
      </c>
      <c r="IU302">
        <v>3</v>
      </c>
      <c r="IV302">
        <v>0.75</v>
      </c>
      <c r="IW302">
        <v>58</v>
      </c>
      <c r="IX302">
        <v>14.5</v>
      </c>
      <c r="IY302">
        <v>58</v>
      </c>
      <c r="IZ302">
        <v>58</v>
      </c>
      <c r="JA302">
        <v>0</v>
      </c>
      <c r="JB302">
        <v>40.11</v>
      </c>
      <c r="JC302">
        <v>40.11</v>
      </c>
      <c r="JD302">
        <v>40.11</v>
      </c>
      <c r="JE302">
        <v>0</v>
      </c>
      <c r="JF302">
        <v>71.41</v>
      </c>
      <c r="JG302">
        <v>71.41</v>
      </c>
      <c r="JH302">
        <v>71.41</v>
      </c>
      <c r="JI302">
        <v>0</v>
      </c>
      <c r="JJ302">
        <v>467.50670000000002</v>
      </c>
      <c r="JK302">
        <v>467.50670000000002</v>
      </c>
      <c r="JL302" t="s">
        <v>883</v>
      </c>
      <c r="JM302">
        <v>0</v>
      </c>
      <c r="JN302">
        <v>0</v>
      </c>
      <c r="JO302">
        <v>1079.99</v>
      </c>
      <c r="JP302">
        <v>76</v>
      </c>
      <c r="JQ302">
        <v>0.7</v>
      </c>
      <c r="JR302">
        <v>43954.6104003125</v>
      </c>
      <c r="JS302">
        <v>1</v>
      </c>
      <c r="JT302">
        <v>2</v>
      </c>
    </row>
    <row r="303" spans="1:280" x14ac:dyDescent="0.25">
      <c r="A303">
        <v>4131</v>
      </c>
      <c r="B303">
        <v>4131</v>
      </c>
      <c r="C303" t="s">
        <v>443</v>
      </c>
      <c r="D303" t="s">
        <v>439</v>
      </c>
      <c r="E303" t="s">
        <v>444</v>
      </c>
      <c r="G303">
        <v>2223</v>
      </c>
      <c r="H303">
        <v>8445000</v>
      </c>
      <c r="I303">
        <v>180000</v>
      </c>
      <c r="J303">
        <v>0</v>
      </c>
      <c r="K303">
        <v>50000</v>
      </c>
      <c r="L303">
        <v>0</v>
      </c>
      <c r="M303">
        <v>0</v>
      </c>
      <c r="N303">
        <v>0</v>
      </c>
      <c r="O303">
        <v>0</v>
      </c>
      <c r="P303">
        <v>11.62</v>
      </c>
      <c r="Q303">
        <v>1700000</v>
      </c>
      <c r="R303">
        <v>2990</v>
      </c>
      <c r="S303">
        <v>2990</v>
      </c>
      <c r="T303">
        <v>2990</v>
      </c>
      <c r="U303">
        <v>0</v>
      </c>
      <c r="V303" t="s">
        <v>875</v>
      </c>
      <c r="W303">
        <v>2990</v>
      </c>
      <c r="X303">
        <v>2990</v>
      </c>
      <c r="Y303">
        <v>2990</v>
      </c>
      <c r="Z303">
        <v>0</v>
      </c>
      <c r="AA303">
        <v>460</v>
      </c>
      <c r="AB303">
        <v>328.9</v>
      </c>
      <c r="AC303">
        <v>34.799999999999997</v>
      </c>
      <c r="AD303">
        <v>410</v>
      </c>
      <c r="AE303">
        <v>205</v>
      </c>
      <c r="AF303">
        <v>410</v>
      </c>
      <c r="AG303">
        <v>410</v>
      </c>
      <c r="AH303">
        <v>0</v>
      </c>
      <c r="AI303">
        <v>5</v>
      </c>
      <c r="AJ303">
        <v>5</v>
      </c>
      <c r="AK303">
        <v>5</v>
      </c>
      <c r="AL303">
        <v>5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45</v>
      </c>
      <c r="AT303">
        <v>11.25</v>
      </c>
      <c r="AU303">
        <v>548.11</v>
      </c>
      <c r="AV303">
        <v>137.0275</v>
      </c>
      <c r="AW303">
        <v>548.11</v>
      </c>
      <c r="AX303">
        <v>548.11</v>
      </c>
      <c r="AY303">
        <v>0</v>
      </c>
      <c r="AZ303">
        <v>0</v>
      </c>
      <c r="BA303">
        <v>47.57</v>
      </c>
      <c r="BB303">
        <v>0</v>
      </c>
      <c r="BC303">
        <v>47.57</v>
      </c>
      <c r="BD303">
        <v>0</v>
      </c>
      <c r="BE303">
        <v>0</v>
      </c>
      <c r="BF303">
        <v>0</v>
      </c>
      <c r="BG303">
        <v>0</v>
      </c>
      <c r="BH303">
        <v>3374.9319999999998</v>
      </c>
      <c r="BI303">
        <v>3711.9775</v>
      </c>
      <c r="BJ303">
        <v>3638.3195000000001</v>
      </c>
      <c r="BK303">
        <v>3759.5475000000001</v>
      </c>
      <c r="BL303">
        <v>3711.9775</v>
      </c>
      <c r="BM303">
        <v>3759.5475000000001</v>
      </c>
      <c r="BN303" t="s">
        <v>876</v>
      </c>
      <c r="BO303">
        <v>-2.2109999999999999E-3</v>
      </c>
      <c r="BP303">
        <v>0</v>
      </c>
      <c r="BQ303">
        <v>568.55999999999995</v>
      </c>
      <c r="BR303">
        <v>35</v>
      </c>
      <c r="BS303">
        <v>0.7</v>
      </c>
      <c r="BT303" t="s">
        <v>877</v>
      </c>
      <c r="BU303" t="s">
        <v>877</v>
      </c>
      <c r="BV303" t="s">
        <v>877</v>
      </c>
      <c r="BW303" t="s">
        <v>877</v>
      </c>
      <c r="BX303">
        <v>2223</v>
      </c>
      <c r="BY303">
        <v>8120000</v>
      </c>
      <c r="BZ303">
        <v>150000</v>
      </c>
      <c r="CA303">
        <v>0</v>
      </c>
      <c r="CB303">
        <v>50000</v>
      </c>
      <c r="CC303">
        <v>0</v>
      </c>
      <c r="CD303">
        <v>0</v>
      </c>
      <c r="CE303">
        <v>0</v>
      </c>
      <c r="CF303">
        <v>0</v>
      </c>
      <c r="CG303">
        <v>11.62</v>
      </c>
      <c r="CH303">
        <v>1700000</v>
      </c>
      <c r="CI303">
        <v>2712.26</v>
      </c>
      <c r="CJ303">
        <v>2906.95</v>
      </c>
      <c r="CK303">
        <v>2712.26</v>
      </c>
      <c r="CL303">
        <v>194.69</v>
      </c>
      <c r="CM303">
        <v>0</v>
      </c>
      <c r="CN303" t="s">
        <v>878</v>
      </c>
      <c r="CO303">
        <v>2712.26</v>
      </c>
      <c r="CP303">
        <v>2906.95</v>
      </c>
      <c r="CQ303">
        <v>2712.26</v>
      </c>
      <c r="CR303">
        <v>194.69</v>
      </c>
      <c r="CS303">
        <v>453</v>
      </c>
      <c r="CT303">
        <v>319.7645</v>
      </c>
      <c r="CU303">
        <v>34.799999999999997</v>
      </c>
      <c r="CV303">
        <v>345.24</v>
      </c>
      <c r="CW303">
        <v>172.62</v>
      </c>
      <c r="CX303">
        <v>369.53</v>
      </c>
      <c r="CY303">
        <v>345.24</v>
      </c>
      <c r="CZ303">
        <v>24.29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45</v>
      </c>
      <c r="DL303">
        <v>11.25</v>
      </c>
      <c r="DM303">
        <v>496.95</v>
      </c>
      <c r="DN303">
        <v>124.2375</v>
      </c>
      <c r="DO303">
        <v>532.88</v>
      </c>
      <c r="DP303">
        <v>496.95</v>
      </c>
      <c r="DQ303">
        <v>35.93</v>
      </c>
      <c r="DR303">
        <v>0</v>
      </c>
      <c r="DS303">
        <v>47.57</v>
      </c>
      <c r="DT303">
        <v>0</v>
      </c>
      <c r="DU303">
        <v>47.57</v>
      </c>
      <c r="DV303">
        <v>0</v>
      </c>
      <c r="DW303">
        <v>0</v>
      </c>
      <c r="DX303">
        <v>0</v>
      </c>
      <c r="DY303">
        <v>0</v>
      </c>
      <c r="DZ303">
        <v>3387.2844</v>
      </c>
      <c r="EA303">
        <v>3374.9319999999998</v>
      </c>
      <c r="EB303">
        <v>3654.4418999999998</v>
      </c>
      <c r="EC303">
        <v>3638.3195000000001</v>
      </c>
      <c r="ED303">
        <v>3387.2844</v>
      </c>
      <c r="EE303">
        <v>3654.4418999999998</v>
      </c>
      <c r="EF303" t="s">
        <v>879</v>
      </c>
      <c r="EG303">
        <v>-6.6909999999999999E-3</v>
      </c>
      <c r="EH303">
        <v>0</v>
      </c>
      <c r="EI303">
        <v>580.89</v>
      </c>
      <c r="EJ303">
        <v>43</v>
      </c>
      <c r="EK303">
        <v>0.7</v>
      </c>
      <c r="EL303" t="s">
        <v>877</v>
      </c>
      <c r="EM303" t="s">
        <v>877</v>
      </c>
      <c r="EN303" t="s">
        <v>877</v>
      </c>
      <c r="EO303" t="s">
        <v>877</v>
      </c>
      <c r="EP303">
        <v>2223</v>
      </c>
      <c r="EQ303">
        <v>8684258</v>
      </c>
      <c r="ER303" s="22">
        <v>181435</v>
      </c>
      <c r="ES303">
        <v>326337</v>
      </c>
      <c r="ET303">
        <v>63434</v>
      </c>
      <c r="EU303">
        <v>0</v>
      </c>
      <c r="EV303">
        <v>0</v>
      </c>
      <c r="EW303">
        <v>0</v>
      </c>
      <c r="EX303">
        <v>0</v>
      </c>
      <c r="EY303">
        <v>11.62</v>
      </c>
      <c r="EZ303">
        <v>1641714</v>
      </c>
      <c r="FA303">
        <v>2717.96</v>
      </c>
      <c r="FB303">
        <v>2916.79</v>
      </c>
      <c r="FC303">
        <v>2717.96</v>
      </c>
      <c r="FD303">
        <v>198.83</v>
      </c>
      <c r="FE303">
        <v>0</v>
      </c>
      <c r="FF303" t="s">
        <v>880</v>
      </c>
      <c r="FG303">
        <v>2717.96</v>
      </c>
      <c r="FH303">
        <v>2916.79</v>
      </c>
      <c r="FI303">
        <v>2717.96</v>
      </c>
      <c r="FJ303">
        <v>198.83</v>
      </c>
      <c r="FK303">
        <v>445</v>
      </c>
      <c r="FL303">
        <v>320.84690000000001</v>
      </c>
      <c r="FM303">
        <v>34.799999999999997</v>
      </c>
      <c r="FN303">
        <v>332.14</v>
      </c>
      <c r="FO303">
        <v>166.07</v>
      </c>
      <c r="FP303">
        <v>354.54</v>
      </c>
      <c r="FQ303">
        <v>332.14</v>
      </c>
      <c r="FR303">
        <v>22.4</v>
      </c>
      <c r="FS303">
        <v>3.21</v>
      </c>
      <c r="FT303">
        <v>3.21</v>
      </c>
      <c r="FU303">
        <v>3.21</v>
      </c>
      <c r="FV303">
        <v>3.21</v>
      </c>
      <c r="FW303">
        <v>0</v>
      </c>
      <c r="FX303">
        <v>0</v>
      </c>
      <c r="FY303">
        <v>0</v>
      </c>
      <c r="FZ303">
        <v>0</v>
      </c>
      <c r="GA303">
        <v>0</v>
      </c>
      <c r="GB303">
        <v>0</v>
      </c>
      <c r="GC303">
        <v>55</v>
      </c>
      <c r="GD303">
        <v>13.75</v>
      </c>
      <c r="GE303">
        <v>522.59</v>
      </c>
      <c r="GF303">
        <v>130.64750000000001</v>
      </c>
      <c r="GG303">
        <v>560.82000000000005</v>
      </c>
      <c r="GH303">
        <v>522.59</v>
      </c>
      <c r="GI303">
        <v>38.229999999999997</v>
      </c>
      <c r="GJ303">
        <v>0</v>
      </c>
      <c r="GK303">
        <v>47.57</v>
      </c>
      <c r="GL303">
        <v>0</v>
      </c>
      <c r="GM303">
        <v>47.57</v>
      </c>
      <c r="GN303">
        <v>0</v>
      </c>
      <c r="GO303">
        <v>0</v>
      </c>
      <c r="GP303">
        <v>0</v>
      </c>
      <c r="GQ303">
        <v>0</v>
      </c>
      <c r="GR303">
        <v>3459.26</v>
      </c>
      <c r="GS303">
        <v>3387.2844</v>
      </c>
      <c r="GT303">
        <v>3733.6224999999999</v>
      </c>
      <c r="GU303">
        <v>3654.4418999999998</v>
      </c>
      <c r="GV303">
        <v>3459.26</v>
      </c>
      <c r="GW303">
        <v>3733.6224999999999</v>
      </c>
      <c r="GX303" t="s">
        <v>881</v>
      </c>
      <c r="GY303">
        <v>-9.0360000000000006E-3</v>
      </c>
      <c r="GZ303">
        <v>0</v>
      </c>
      <c r="HA303">
        <v>562.85</v>
      </c>
      <c r="HB303">
        <v>35</v>
      </c>
      <c r="HC303">
        <v>0.7</v>
      </c>
      <c r="HD303" t="s">
        <v>877</v>
      </c>
      <c r="HE303" t="s">
        <v>877</v>
      </c>
      <c r="HF303" t="s">
        <v>877</v>
      </c>
      <c r="HG303" t="s">
        <v>877</v>
      </c>
      <c r="HH303">
        <v>2223</v>
      </c>
      <c r="HI303">
        <v>8211744</v>
      </c>
      <c r="HJ303">
        <v>141225</v>
      </c>
      <c r="HK303">
        <v>315165</v>
      </c>
      <c r="HL303">
        <v>48009</v>
      </c>
      <c r="HM303">
        <v>0</v>
      </c>
      <c r="HN303">
        <v>0</v>
      </c>
      <c r="HO303">
        <v>0</v>
      </c>
      <c r="HP303">
        <v>0</v>
      </c>
      <c r="HQ303">
        <v>11.75</v>
      </c>
      <c r="HR303">
        <v>1547627</v>
      </c>
      <c r="HS303">
        <v>2756.31</v>
      </c>
      <c r="HT303">
        <v>2969</v>
      </c>
      <c r="HU303">
        <v>2756.31</v>
      </c>
      <c r="HV303">
        <v>212.69</v>
      </c>
      <c r="HW303">
        <v>0</v>
      </c>
      <c r="HX303" t="s">
        <v>882</v>
      </c>
      <c r="HY303">
        <v>2756.31</v>
      </c>
      <c r="HZ303">
        <v>2969</v>
      </c>
      <c r="IA303">
        <v>2756.31</v>
      </c>
      <c r="IB303">
        <v>212.69</v>
      </c>
      <c r="IC303">
        <v>467</v>
      </c>
      <c r="ID303">
        <v>326.58999999999997</v>
      </c>
      <c r="IE303">
        <v>46.9</v>
      </c>
      <c r="IF303">
        <v>346.09</v>
      </c>
      <c r="IG303">
        <v>173.04499999999999</v>
      </c>
      <c r="IH303">
        <v>373.34</v>
      </c>
      <c r="II303">
        <v>346.09</v>
      </c>
      <c r="IJ303">
        <v>27.25</v>
      </c>
      <c r="IK303">
        <v>1.77</v>
      </c>
      <c r="IL303">
        <v>1.77</v>
      </c>
      <c r="IM303">
        <v>1.77</v>
      </c>
      <c r="IN303">
        <v>1.77</v>
      </c>
      <c r="IO303">
        <v>0</v>
      </c>
      <c r="IP303">
        <v>0</v>
      </c>
      <c r="IQ303">
        <v>0</v>
      </c>
      <c r="IR303">
        <v>0</v>
      </c>
      <c r="IS303">
        <v>0</v>
      </c>
      <c r="IT303">
        <v>0</v>
      </c>
      <c r="IU303">
        <v>78</v>
      </c>
      <c r="IV303">
        <v>19.5</v>
      </c>
      <c r="IW303">
        <v>540.58000000000004</v>
      </c>
      <c r="IX303">
        <v>135.14500000000001</v>
      </c>
      <c r="IY303">
        <v>582.29</v>
      </c>
      <c r="IZ303">
        <v>540.58000000000004</v>
      </c>
      <c r="JA303">
        <v>41.71</v>
      </c>
      <c r="JB303">
        <v>0</v>
      </c>
      <c r="JC303">
        <v>37.619999999999997</v>
      </c>
      <c r="JD303">
        <v>0</v>
      </c>
      <c r="JE303">
        <v>37.619999999999997</v>
      </c>
      <c r="JF303">
        <v>0</v>
      </c>
      <c r="JG303">
        <v>0</v>
      </c>
      <c r="JH303">
        <v>0</v>
      </c>
      <c r="JI303">
        <v>0</v>
      </c>
      <c r="JJ303">
        <v>3459.26</v>
      </c>
      <c r="JK303">
        <v>3733.6224999999999</v>
      </c>
      <c r="JL303" t="s">
        <v>883</v>
      </c>
      <c r="JM303">
        <v>-1.0165E-2</v>
      </c>
      <c r="JN303">
        <v>0</v>
      </c>
      <c r="JO303">
        <v>521.26</v>
      </c>
      <c r="JP303">
        <v>33</v>
      </c>
      <c r="JQ303">
        <v>0.7</v>
      </c>
      <c r="JR303">
        <v>43954.6104003125</v>
      </c>
      <c r="JS303">
        <v>1</v>
      </c>
      <c r="JT303">
        <v>2</v>
      </c>
    </row>
    <row r="304" spans="1:280" x14ac:dyDescent="0.25">
      <c r="A304">
        <v>1095</v>
      </c>
      <c r="B304">
        <v>4131</v>
      </c>
      <c r="D304" t="s">
        <v>439</v>
      </c>
      <c r="E304" t="s">
        <v>444</v>
      </c>
      <c r="F304" t="s">
        <v>1002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T304">
        <v>0</v>
      </c>
      <c r="U304">
        <v>0</v>
      </c>
      <c r="V304" t="s">
        <v>875</v>
      </c>
      <c r="W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G304">
        <v>0</v>
      </c>
      <c r="AH304">
        <v>0</v>
      </c>
      <c r="AI304">
        <v>0</v>
      </c>
      <c r="AJ304">
        <v>0</v>
      </c>
      <c r="AL304">
        <v>0</v>
      </c>
      <c r="AM304">
        <v>0</v>
      </c>
      <c r="AN304">
        <v>0</v>
      </c>
      <c r="AO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X304">
        <v>0</v>
      </c>
      <c r="AY304">
        <v>0</v>
      </c>
      <c r="AZ304">
        <v>47.57</v>
      </c>
      <c r="BB304">
        <v>47.57</v>
      </c>
      <c r="BC304">
        <v>0</v>
      </c>
      <c r="BD304">
        <v>0</v>
      </c>
      <c r="BF304">
        <v>0</v>
      </c>
      <c r="BG304">
        <v>0</v>
      </c>
      <c r="BH304">
        <v>263.38749999999999</v>
      </c>
      <c r="BI304">
        <v>47.57</v>
      </c>
      <c r="BL304">
        <v>263.38749999999999</v>
      </c>
      <c r="BN304" t="s">
        <v>876</v>
      </c>
      <c r="BO304">
        <v>0</v>
      </c>
      <c r="BP304">
        <v>0</v>
      </c>
      <c r="BQ304">
        <v>0</v>
      </c>
      <c r="BR304">
        <v>0</v>
      </c>
      <c r="BS304">
        <v>0</v>
      </c>
      <c r="BT304" t="s">
        <v>877</v>
      </c>
      <c r="BU304" t="s">
        <v>877</v>
      </c>
      <c r="BV304" t="s">
        <v>877</v>
      </c>
      <c r="BW304" t="s">
        <v>877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194.69</v>
      </c>
      <c r="CK304">
        <v>194.69</v>
      </c>
      <c r="CL304">
        <v>0</v>
      </c>
      <c r="CM304">
        <v>0</v>
      </c>
      <c r="CN304" t="s">
        <v>878</v>
      </c>
      <c r="CO304">
        <v>194.69</v>
      </c>
      <c r="CQ304">
        <v>194.69</v>
      </c>
      <c r="CR304">
        <v>0</v>
      </c>
      <c r="CS304">
        <v>0</v>
      </c>
      <c r="CT304">
        <v>0</v>
      </c>
      <c r="CU304">
        <v>0</v>
      </c>
      <c r="CV304">
        <v>24.29</v>
      </c>
      <c r="CW304">
        <v>12.145</v>
      </c>
      <c r="CY304">
        <v>24.29</v>
      </c>
      <c r="CZ304">
        <v>0</v>
      </c>
      <c r="DA304">
        <v>0</v>
      </c>
      <c r="DB304">
        <v>0</v>
      </c>
      <c r="DD304">
        <v>0</v>
      </c>
      <c r="DE304">
        <v>0</v>
      </c>
      <c r="DF304">
        <v>0</v>
      </c>
      <c r="DG304">
        <v>0</v>
      </c>
      <c r="DI304">
        <v>0</v>
      </c>
      <c r="DJ304">
        <v>0</v>
      </c>
      <c r="DK304">
        <v>0</v>
      </c>
      <c r="DL304">
        <v>0</v>
      </c>
      <c r="DM304">
        <v>35.93</v>
      </c>
      <c r="DN304">
        <v>8.9824999999999999</v>
      </c>
      <c r="DP304">
        <v>35.93</v>
      </c>
      <c r="DQ304">
        <v>0</v>
      </c>
      <c r="DR304">
        <v>47.57</v>
      </c>
      <c r="DT304">
        <v>47.57</v>
      </c>
      <c r="DU304">
        <v>0</v>
      </c>
      <c r="DV304">
        <v>0</v>
      </c>
      <c r="DX304">
        <v>0</v>
      </c>
      <c r="DY304">
        <v>0</v>
      </c>
      <c r="DZ304">
        <v>267.15750000000003</v>
      </c>
      <c r="EA304">
        <v>263.38749999999999</v>
      </c>
      <c r="ED304">
        <v>267.15750000000003</v>
      </c>
      <c r="EF304" t="s">
        <v>879</v>
      </c>
      <c r="EG304">
        <v>-6.6909999999999999E-3</v>
      </c>
      <c r="EH304">
        <v>0</v>
      </c>
      <c r="EI304">
        <v>0</v>
      </c>
      <c r="EJ304">
        <v>0</v>
      </c>
      <c r="EK304">
        <v>0</v>
      </c>
      <c r="EL304" t="s">
        <v>877</v>
      </c>
      <c r="EM304" t="s">
        <v>877</v>
      </c>
      <c r="EN304" t="s">
        <v>877</v>
      </c>
      <c r="EO304" t="s">
        <v>877</v>
      </c>
      <c r="EQ304">
        <v>0</v>
      </c>
      <c r="ER304" s="22">
        <v>0</v>
      </c>
      <c r="ES304">
        <v>0</v>
      </c>
      <c r="ET304">
        <v>0</v>
      </c>
      <c r="EU304">
        <v>0</v>
      </c>
      <c r="EV304">
        <v>0</v>
      </c>
      <c r="EW304">
        <v>0</v>
      </c>
      <c r="EX304">
        <v>0</v>
      </c>
      <c r="EY304">
        <v>0</v>
      </c>
      <c r="EZ304">
        <v>0</v>
      </c>
      <c r="FA304">
        <v>198.83</v>
      </c>
      <c r="FC304">
        <v>198.83</v>
      </c>
      <c r="FD304">
        <v>0</v>
      </c>
      <c r="FE304">
        <v>0</v>
      </c>
      <c r="FF304" t="s">
        <v>880</v>
      </c>
      <c r="FG304">
        <v>198.83</v>
      </c>
      <c r="FI304">
        <v>198.83</v>
      </c>
      <c r="FJ304">
        <v>0</v>
      </c>
      <c r="FK304">
        <v>0</v>
      </c>
      <c r="FL304">
        <v>0</v>
      </c>
      <c r="FM304">
        <v>0</v>
      </c>
      <c r="FN304">
        <v>22.4</v>
      </c>
      <c r="FO304">
        <v>11.2</v>
      </c>
      <c r="FQ304">
        <v>22.4</v>
      </c>
      <c r="FR304">
        <v>0</v>
      </c>
      <c r="FS304">
        <v>0</v>
      </c>
      <c r="FT304">
        <v>0</v>
      </c>
      <c r="FV304">
        <v>0</v>
      </c>
      <c r="FW304">
        <v>0</v>
      </c>
      <c r="FX304">
        <v>0</v>
      </c>
      <c r="FY304">
        <v>0</v>
      </c>
      <c r="GA304">
        <v>0</v>
      </c>
      <c r="GB304">
        <v>0</v>
      </c>
      <c r="GC304">
        <v>0</v>
      </c>
      <c r="GD304">
        <v>0</v>
      </c>
      <c r="GE304">
        <v>38.229999999999997</v>
      </c>
      <c r="GF304">
        <v>9.5574999999999992</v>
      </c>
      <c r="GH304">
        <v>38.229999999999997</v>
      </c>
      <c r="GI304">
        <v>0</v>
      </c>
      <c r="GJ304">
        <v>47.57</v>
      </c>
      <c r="GL304">
        <v>47.57</v>
      </c>
      <c r="GM304">
        <v>0</v>
      </c>
      <c r="GN304">
        <v>0</v>
      </c>
      <c r="GP304">
        <v>0</v>
      </c>
      <c r="GQ304">
        <v>0</v>
      </c>
      <c r="GR304">
        <v>274.36250000000001</v>
      </c>
      <c r="GS304">
        <v>267.15750000000003</v>
      </c>
      <c r="GV304">
        <v>274.36250000000001</v>
      </c>
      <c r="GX304" t="s">
        <v>881</v>
      </c>
      <c r="GY304">
        <v>0</v>
      </c>
      <c r="GZ304">
        <v>0</v>
      </c>
      <c r="HA304">
        <v>0</v>
      </c>
      <c r="HB304">
        <v>0</v>
      </c>
      <c r="HC304">
        <v>0</v>
      </c>
      <c r="HD304" t="s">
        <v>877</v>
      </c>
      <c r="HE304" t="s">
        <v>877</v>
      </c>
      <c r="HF304" t="s">
        <v>877</v>
      </c>
      <c r="HG304" t="s">
        <v>877</v>
      </c>
      <c r="HI304">
        <v>0</v>
      </c>
      <c r="HJ304">
        <v>0</v>
      </c>
      <c r="HK304">
        <v>0</v>
      </c>
      <c r="HL304">
        <v>0</v>
      </c>
      <c r="HM304">
        <v>0</v>
      </c>
      <c r="HN304">
        <v>0</v>
      </c>
      <c r="HO304">
        <v>0</v>
      </c>
      <c r="HP304">
        <v>0</v>
      </c>
      <c r="HQ304">
        <v>0</v>
      </c>
      <c r="HR304">
        <v>0</v>
      </c>
      <c r="HS304">
        <v>212.69</v>
      </c>
      <c r="HU304">
        <v>212.69</v>
      </c>
      <c r="HV304">
        <v>0</v>
      </c>
      <c r="HW304">
        <v>0</v>
      </c>
      <c r="HX304" t="s">
        <v>882</v>
      </c>
      <c r="HY304">
        <v>212.69</v>
      </c>
      <c r="IA304">
        <v>212.69</v>
      </c>
      <c r="IB304">
        <v>0</v>
      </c>
      <c r="IC304">
        <v>0</v>
      </c>
      <c r="ID304">
        <v>0</v>
      </c>
      <c r="IE304">
        <v>0</v>
      </c>
      <c r="IF304">
        <v>27.25</v>
      </c>
      <c r="IG304">
        <v>13.625</v>
      </c>
      <c r="II304">
        <v>27.25</v>
      </c>
      <c r="IJ304">
        <v>0</v>
      </c>
      <c r="IK304">
        <v>0</v>
      </c>
      <c r="IL304">
        <v>0</v>
      </c>
      <c r="IN304">
        <v>0</v>
      </c>
      <c r="IO304">
        <v>0</v>
      </c>
      <c r="IP304">
        <v>0</v>
      </c>
      <c r="IQ304">
        <v>0</v>
      </c>
      <c r="IS304">
        <v>0</v>
      </c>
      <c r="IT304">
        <v>0</v>
      </c>
      <c r="IU304">
        <v>0</v>
      </c>
      <c r="IV304">
        <v>0</v>
      </c>
      <c r="IW304">
        <v>41.71</v>
      </c>
      <c r="IX304">
        <v>10.4275</v>
      </c>
      <c r="IZ304">
        <v>41.71</v>
      </c>
      <c r="JA304">
        <v>0</v>
      </c>
      <c r="JB304">
        <v>37.619999999999997</v>
      </c>
      <c r="JD304">
        <v>37.619999999999997</v>
      </c>
      <c r="JE304">
        <v>0</v>
      </c>
      <c r="JF304">
        <v>0</v>
      </c>
      <c r="JH304">
        <v>0</v>
      </c>
      <c r="JI304">
        <v>0</v>
      </c>
      <c r="JJ304">
        <v>274.36250000000001</v>
      </c>
      <c r="JL304" t="s">
        <v>883</v>
      </c>
      <c r="JM304">
        <v>0</v>
      </c>
      <c r="JN304">
        <v>0</v>
      </c>
      <c r="JO304">
        <v>0</v>
      </c>
      <c r="JP304">
        <v>0</v>
      </c>
      <c r="JQ304">
        <v>0</v>
      </c>
      <c r="JR304">
        <v>43954.6104003125</v>
      </c>
      <c r="JS304">
        <v>1</v>
      </c>
      <c r="JT304">
        <v>3</v>
      </c>
    </row>
    <row r="305" spans="1:280" x14ac:dyDescent="0.25">
      <c r="A305">
        <v>5061</v>
      </c>
      <c r="B305">
        <v>2103</v>
      </c>
      <c r="D305" t="s">
        <v>446</v>
      </c>
      <c r="E305" t="s">
        <v>307</v>
      </c>
      <c r="F305" t="s">
        <v>1003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T305">
        <v>0</v>
      </c>
      <c r="U305">
        <v>0</v>
      </c>
      <c r="V305" t="s">
        <v>875</v>
      </c>
      <c r="W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G305">
        <v>0</v>
      </c>
      <c r="AH305">
        <v>0</v>
      </c>
      <c r="AI305">
        <v>0</v>
      </c>
      <c r="AJ305">
        <v>0</v>
      </c>
      <c r="AL305">
        <v>0</v>
      </c>
      <c r="AM305">
        <v>0</v>
      </c>
      <c r="AN305">
        <v>0</v>
      </c>
      <c r="AO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X305">
        <v>0</v>
      </c>
      <c r="AY305">
        <v>0</v>
      </c>
      <c r="AZ305">
        <v>0</v>
      </c>
      <c r="BB305">
        <v>0</v>
      </c>
      <c r="BC305">
        <v>0</v>
      </c>
      <c r="BD305">
        <v>0</v>
      </c>
      <c r="BF305">
        <v>0</v>
      </c>
      <c r="BG305">
        <v>0</v>
      </c>
      <c r="BH305">
        <v>19.704999999999998</v>
      </c>
      <c r="BI305">
        <v>0</v>
      </c>
      <c r="BL305">
        <v>19.704999999999998</v>
      </c>
      <c r="BN305" t="s">
        <v>876</v>
      </c>
      <c r="BO305">
        <v>0</v>
      </c>
      <c r="BP305">
        <v>0</v>
      </c>
      <c r="BQ305">
        <v>0</v>
      </c>
      <c r="BR305">
        <v>0</v>
      </c>
      <c r="BS305">
        <v>0</v>
      </c>
      <c r="BT305" t="s">
        <v>877</v>
      </c>
      <c r="BU305" t="s">
        <v>877</v>
      </c>
      <c r="BV305" t="s">
        <v>877</v>
      </c>
      <c r="BW305" t="s">
        <v>877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19.12</v>
      </c>
      <c r="CK305">
        <v>19.12</v>
      </c>
      <c r="CL305">
        <v>0</v>
      </c>
      <c r="CM305">
        <v>0</v>
      </c>
      <c r="CN305" t="s">
        <v>878</v>
      </c>
      <c r="CO305">
        <v>19.12</v>
      </c>
      <c r="CQ305">
        <v>19.12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Y305">
        <v>0</v>
      </c>
      <c r="CZ305">
        <v>0</v>
      </c>
      <c r="DA305">
        <v>0</v>
      </c>
      <c r="DB305">
        <v>0</v>
      </c>
      <c r="DD305">
        <v>0</v>
      </c>
      <c r="DE305">
        <v>0</v>
      </c>
      <c r="DF305">
        <v>0</v>
      </c>
      <c r="DG305">
        <v>0</v>
      </c>
      <c r="DI305">
        <v>0</v>
      </c>
      <c r="DJ305">
        <v>0</v>
      </c>
      <c r="DK305">
        <v>0</v>
      </c>
      <c r="DL305">
        <v>0</v>
      </c>
      <c r="DM305">
        <v>2.34</v>
      </c>
      <c r="DN305">
        <v>0.58499999999999996</v>
      </c>
      <c r="DP305">
        <v>2.34</v>
      </c>
      <c r="DQ305">
        <v>0</v>
      </c>
      <c r="DR305">
        <v>0</v>
      </c>
      <c r="DT305">
        <v>0</v>
      </c>
      <c r="DU305">
        <v>0</v>
      </c>
      <c r="DV305">
        <v>0</v>
      </c>
      <c r="DX305">
        <v>0</v>
      </c>
      <c r="DY305">
        <v>0</v>
      </c>
      <c r="DZ305">
        <v>32.022500000000001</v>
      </c>
      <c r="EA305">
        <v>19.704999999999998</v>
      </c>
      <c r="ED305">
        <v>32.022500000000001</v>
      </c>
      <c r="EF305" t="s">
        <v>879</v>
      </c>
      <c r="EG305">
        <v>-4.3579999999999999E-3</v>
      </c>
      <c r="EH305">
        <v>0</v>
      </c>
      <c r="EI305">
        <v>0</v>
      </c>
      <c r="EJ305">
        <v>0</v>
      </c>
      <c r="EK305">
        <v>0</v>
      </c>
      <c r="EL305" t="s">
        <v>877</v>
      </c>
      <c r="EM305" t="s">
        <v>877</v>
      </c>
      <c r="EN305" t="s">
        <v>877</v>
      </c>
      <c r="EO305" t="s">
        <v>877</v>
      </c>
      <c r="EQ305">
        <v>0</v>
      </c>
      <c r="ER305" s="22">
        <v>0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>
        <v>0</v>
      </c>
      <c r="FA305">
        <v>31.18</v>
      </c>
      <c r="FC305">
        <v>31.18</v>
      </c>
      <c r="FD305">
        <v>0</v>
      </c>
      <c r="FE305">
        <v>0</v>
      </c>
      <c r="FF305" t="s">
        <v>880</v>
      </c>
      <c r="FG305">
        <v>31.18</v>
      </c>
      <c r="FI305">
        <v>31.18</v>
      </c>
      <c r="FJ305">
        <v>0</v>
      </c>
      <c r="FK305">
        <v>0</v>
      </c>
      <c r="FL305">
        <v>0</v>
      </c>
      <c r="FM305">
        <v>0</v>
      </c>
      <c r="FN305">
        <v>0</v>
      </c>
      <c r="FO305">
        <v>0</v>
      </c>
      <c r="FQ305">
        <v>0</v>
      </c>
      <c r="FR305">
        <v>0</v>
      </c>
      <c r="FS305">
        <v>0</v>
      </c>
      <c r="FT305">
        <v>0</v>
      </c>
      <c r="FV305">
        <v>0</v>
      </c>
      <c r="FW305">
        <v>0</v>
      </c>
      <c r="FX305">
        <v>0</v>
      </c>
      <c r="FY305">
        <v>0</v>
      </c>
      <c r="GA305">
        <v>0</v>
      </c>
      <c r="GB305">
        <v>0</v>
      </c>
      <c r="GC305">
        <v>0</v>
      </c>
      <c r="GD305">
        <v>0</v>
      </c>
      <c r="GE305">
        <v>3.37</v>
      </c>
      <c r="GF305">
        <v>0.84250000000000003</v>
      </c>
      <c r="GH305">
        <v>3.37</v>
      </c>
      <c r="GI305">
        <v>0</v>
      </c>
      <c r="GJ305">
        <v>0</v>
      </c>
      <c r="GL305">
        <v>0</v>
      </c>
      <c r="GM305">
        <v>0</v>
      </c>
      <c r="GN305">
        <v>0</v>
      </c>
      <c r="GP305">
        <v>0</v>
      </c>
      <c r="GQ305">
        <v>0</v>
      </c>
      <c r="GR305">
        <v>36.2425</v>
      </c>
      <c r="GS305">
        <v>32.022500000000001</v>
      </c>
      <c r="GV305">
        <v>36.2425</v>
      </c>
      <c r="GX305" t="s">
        <v>881</v>
      </c>
      <c r="GY305">
        <v>0</v>
      </c>
      <c r="GZ305">
        <v>0</v>
      </c>
      <c r="HA305">
        <v>0</v>
      </c>
      <c r="HB305">
        <v>0</v>
      </c>
      <c r="HC305">
        <v>0</v>
      </c>
      <c r="HD305" t="s">
        <v>877</v>
      </c>
      <c r="HE305" t="s">
        <v>877</v>
      </c>
      <c r="HF305" t="s">
        <v>877</v>
      </c>
      <c r="HG305" t="s">
        <v>877</v>
      </c>
      <c r="HI305">
        <v>0</v>
      </c>
      <c r="HJ305">
        <v>0</v>
      </c>
      <c r="HK305">
        <v>0</v>
      </c>
      <c r="HL305">
        <v>0</v>
      </c>
      <c r="HM305">
        <v>0</v>
      </c>
      <c r="HN305">
        <v>0</v>
      </c>
      <c r="HO305">
        <v>0</v>
      </c>
      <c r="HP305">
        <v>0</v>
      </c>
      <c r="HQ305">
        <v>0</v>
      </c>
      <c r="HR305">
        <v>0</v>
      </c>
      <c r="HS305">
        <v>35.31</v>
      </c>
      <c r="HU305">
        <v>35.31</v>
      </c>
      <c r="HV305">
        <v>0</v>
      </c>
      <c r="HW305">
        <v>0</v>
      </c>
      <c r="HX305" t="s">
        <v>882</v>
      </c>
      <c r="HY305">
        <v>35.31</v>
      </c>
      <c r="IA305">
        <v>35.31</v>
      </c>
      <c r="IB305">
        <v>0</v>
      </c>
      <c r="IC305">
        <v>0</v>
      </c>
      <c r="ID305">
        <v>0</v>
      </c>
      <c r="IE305">
        <v>0</v>
      </c>
      <c r="IF305">
        <v>0</v>
      </c>
      <c r="IG305">
        <v>0</v>
      </c>
      <c r="II305">
        <v>0</v>
      </c>
      <c r="IJ305">
        <v>0</v>
      </c>
      <c r="IK305">
        <v>0</v>
      </c>
      <c r="IL305">
        <v>0</v>
      </c>
      <c r="IN305">
        <v>0</v>
      </c>
      <c r="IO305">
        <v>0</v>
      </c>
      <c r="IP305">
        <v>0</v>
      </c>
      <c r="IQ305">
        <v>0</v>
      </c>
      <c r="IS305">
        <v>0</v>
      </c>
      <c r="IT305">
        <v>0</v>
      </c>
      <c r="IU305">
        <v>0</v>
      </c>
      <c r="IV305">
        <v>0</v>
      </c>
      <c r="IW305">
        <v>3.73</v>
      </c>
      <c r="IX305">
        <v>0.9325</v>
      </c>
      <c r="IZ305">
        <v>3.73</v>
      </c>
      <c r="JA305">
        <v>0</v>
      </c>
      <c r="JB305">
        <v>0</v>
      </c>
      <c r="JD305">
        <v>0</v>
      </c>
      <c r="JE305">
        <v>0</v>
      </c>
      <c r="JF305">
        <v>0</v>
      </c>
      <c r="JH305">
        <v>0</v>
      </c>
      <c r="JI305">
        <v>0</v>
      </c>
      <c r="JJ305">
        <v>36.2425</v>
      </c>
      <c r="JL305" t="s">
        <v>883</v>
      </c>
      <c r="JM305">
        <v>0</v>
      </c>
      <c r="JN305">
        <v>0</v>
      </c>
      <c r="JO305">
        <v>0</v>
      </c>
      <c r="JP305">
        <v>0</v>
      </c>
      <c r="JQ305">
        <v>0</v>
      </c>
      <c r="JR305">
        <v>43954.6104003125</v>
      </c>
      <c r="JS305">
        <v>1</v>
      </c>
      <c r="JT305">
        <v>3</v>
      </c>
    </row>
    <row r="306" spans="1:280" x14ac:dyDescent="0.25">
      <c r="A306">
        <v>2239</v>
      </c>
      <c r="B306">
        <v>2239</v>
      </c>
      <c r="C306" t="s">
        <v>445</v>
      </c>
      <c r="D306" t="s">
        <v>446</v>
      </c>
      <c r="E306" t="s">
        <v>447</v>
      </c>
      <c r="G306">
        <v>2230</v>
      </c>
      <c r="H306">
        <v>80905298</v>
      </c>
      <c r="I306">
        <v>0</v>
      </c>
      <c r="J306">
        <v>0</v>
      </c>
      <c r="K306">
        <v>450000</v>
      </c>
      <c r="L306">
        <v>650000</v>
      </c>
      <c r="M306">
        <v>0</v>
      </c>
      <c r="N306">
        <v>0</v>
      </c>
      <c r="O306">
        <v>0</v>
      </c>
      <c r="P306">
        <v>11.94</v>
      </c>
      <c r="Q306">
        <v>16480000</v>
      </c>
      <c r="R306">
        <v>20200</v>
      </c>
      <c r="S306">
        <v>20200</v>
      </c>
      <c r="T306">
        <v>20200</v>
      </c>
      <c r="U306">
        <v>0</v>
      </c>
      <c r="V306" t="s">
        <v>875</v>
      </c>
      <c r="W306">
        <v>20200</v>
      </c>
      <c r="X306">
        <v>20200</v>
      </c>
      <c r="Y306">
        <v>20200</v>
      </c>
      <c r="Z306">
        <v>0</v>
      </c>
      <c r="AA306">
        <v>3040</v>
      </c>
      <c r="AB306">
        <v>2222</v>
      </c>
      <c r="AC306">
        <v>286.10000000000002</v>
      </c>
      <c r="AD306">
        <v>3150</v>
      </c>
      <c r="AE306">
        <v>1575</v>
      </c>
      <c r="AF306">
        <v>3150</v>
      </c>
      <c r="AG306">
        <v>3150</v>
      </c>
      <c r="AH306">
        <v>0</v>
      </c>
      <c r="AI306">
        <v>4.5</v>
      </c>
      <c r="AJ306">
        <v>4.5</v>
      </c>
      <c r="AK306">
        <v>4.5</v>
      </c>
      <c r="AL306">
        <v>4.5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88</v>
      </c>
      <c r="AT306">
        <v>22</v>
      </c>
      <c r="AU306">
        <v>1908.26</v>
      </c>
      <c r="AV306">
        <v>477.065</v>
      </c>
      <c r="AW306">
        <v>1908.26</v>
      </c>
      <c r="AX306">
        <v>1908.26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24455.252100000002</v>
      </c>
      <c r="BI306">
        <v>24786.665000000001</v>
      </c>
      <c r="BJ306">
        <v>24687.229599999999</v>
      </c>
      <c r="BK306">
        <v>24786.665000000001</v>
      </c>
      <c r="BL306">
        <v>24786.665000000001</v>
      </c>
      <c r="BM306">
        <v>24786.665000000001</v>
      </c>
      <c r="BN306" t="s">
        <v>876</v>
      </c>
      <c r="BO306">
        <v>-3.3769999999999998E-3</v>
      </c>
      <c r="BP306">
        <v>0</v>
      </c>
      <c r="BQ306">
        <v>815.84</v>
      </c>
      <c r="BR306">
        <v>65</v>
      </c>
      <c r="BS306">
        <v>0.7</v>
      </c>
      <c r="BT306" t="s">
        <v>877</v>
      </c>
      <c r="BU306" t="s">
        <v>877</v>
      </c>
      <c r="BV306" t="s">
        <v>877</v>
      </c>
      <c r="BW306" t="s">
        <v>877</v>
      </c>
      <c r="BX306">
        <v>2230</v>
      </c>
      <c r="BY306">
        <v>77185900</v>
      </c>
      <c r="BZ306">
        <v>0</v>
      </c>
      <c r="CA306">
        <v>0</v>
      </c>
      <c r="CB306">
        <v>450000</v>
      </c>
      <c r="CC306">
        <v>650000</v>
      </c>
      <c r="CD306">
        <v>0</v>
      </c>
      <c r="CE306">
        <v>0</v>
      </c>
      <c r="CF306">
        <v>0</v>
      </c>
      <c r="CG306">
        <v>11.94</v>
      </c>
      <c r="CH306">
        <v>16000000</v>
      </c>
      <c r="CI306">
        <v>19802.21</v>
      </c>
      <c r="CJ306">
        <v>20026.36</v>
      </c>
      <c r="CK306">
        <v>19802.21</v>
      </c>
      <c r="CL306">
        <v>224.15</v>
      </c>
      <c r="CM306">
        <v>0</v>
      </c>
      <c r="CN306" t="s">
        <v>878</v>
      </c>
      <c r="CO306">
        <v>19802.21</v>
      </c>
      <c r="CP306">
        <v>20026.36</v>
      </c>
      <c r="CQ306">
        <v>19802.21</v>
      </c>
      <c r="CR306">
        <v>224.15</v>
      </c>
      <c r="CS306">
        <v>3184</v>
      </c>
      <c r="CT306">
        <v>2202.8996000000002</v>
      </c>
      <c r="CU306">
        <v>286.10000000000002</v>
      </c>
      <c r="CV306">
        <v>3338.51</v>
      </c>
      <c r="CW306">
        <v>1669.2550000000001</v>
      </c>
      <c r="CX306">
        <v>3343.51</v>
      </c>
      <c r="CY306">
        <v>3338.51</v>
      </c>
      <c r="CZ306">
        <v>5</v>
      </c>
      <c r="DA306">
        <v>5.15</v>
      </c>
      <c r="DB306">
        <v>5.15</v>
      </c>
      <c r="DC306">
        <v>5.15</v>
      </c>
      <c r="DD306">
        <v>5.15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88</v>
      </c>
      <c r="DL306">
        <v>22</v>
      </c>
      <c r="DM306">
        <v>1870.55</v>
      </c>
      <c r="DN306">
        <v>467.63749999999999</v>
      </c>
      <c r="DO306">
        <v>1891.86</v>
      </c>
      <c r="DP306">
        <v>1870.55</v>
      </c>
      <c r="DQ306">
        <v>21.31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24633.998500000002</v>
      </c>
      <c r="EA306">
        <v>24455.252100000002</v>
      </c>
      <c r="EB306">
        <v>24830.2235</v>
      </c>
      <c r="EC306">
        <v>24687.229599999999</v>
      </c>
      <c r="ED306">
        <v>24633.998500000002</v>
      </c>
      <c r="EE306">
        <v>24830.2235</v>
      </c>
      <c r="EF306" t="s">
        <v>879</v>
      </c>
      <c r="EG306">
        <v>-6.2129999999999998E-3</v>
      </c>
      <c r="EH306">
        <v>0</v>
      </c>
      <c r="EI306">
        <v>793.98</v>
      </c>
      <c r="EJ306">
        <v>66</v>
      </c>
      <c r="EK306">
        <v>0.7</v>
      </c>
      <c r="EL306" t="s">
        <v>877</v>
      </c>
      <c r="EM306" t="s">
        <v>877</v>
      </c>
      <c r="EN306" t="s">
        <v>877</v>
      </c>
      <c r="EO306" t="s">
        <v>877</v>
      </c>
      <c r="EP306">
        <v>2230</v>
      </c>
      <c r="EQ306">
        <v>76145401</v>
      </c>
      <c r="ER306" s="22">
        <v>0</v>
      </c>
      <c r="ES306">
        <v>2254742</v>
      </c>
      <c r="ET306">
        <v>676651</v>
      </c>
      <c r="EU306">
        <v>1331507</v>
      </c>
      <c r="EV306">
        <v>0</v>
      </c>
      <c r="EW306">
        <v>0</v>
      </c>
      <c r="EX306">
        <v>0</v>
      </c>
      <c r="EY306">
        <v>11.94</v>
      </c>
      <c r="EZ306">
        <v>16122612</v>
      </c>
      <c r="FA306">
        <v>20064.86</v>
      </c>
      <c r="FB306">
        <v>20254.599999999999</v>
      </c>
      <c r="FC306">
        <v>20064.86</v>
      </c>
      <c r="FD306">
        <v>189.74</v>
      </c>
      <c r="FE306">
        <v>0</v>
      </c>
      <c r="FF306" t="s">
        <v>880</v>
      </c>
      <c r="FG306">
        <v>20064.86</v>
      </c>
      <c r="FH306">
        <v>20254.599999999999</v>
      </c>
      <c r="FI306">
        <v>20064.86</v>
      </c>
      <c r="FJ306">
        <v>189.74</v>
      </c>
      <c r="FK306">
        <v>3037</v>
      </c>
      <c r="FL306">
        <v>2228.0059999999999</v>
      </c>
      <c r="FM306">
        <v>286.10000000000002</v>
      </c>
      <c r="FN306">
        <v>3184.08</v>
      </c>
      <c r="FO306">
        <v>1592.04</v>
      </c>
      <c r="FP306">
        <v>3188.9</v>
      </c>
      <c r="FQ306">
        <v>3184.08</v>
      </c>
      <c r="FR306">
        <v>4.82</v>
      </c>
      <c r="FS306">
        <v>10.35</v>
      </c>
      <c r="FT306">
        <v>10.35</v>
      </c>
      <c r="FU306">
        <v>10.35</v>
      </c>
      <c r="FV306">
        <v>10.35</v>
      </c>
      <c r="FW306">
        <v>0</v>
      </c>
      <c r="FX306">
        <v>0</v>
      </c>
      <c r="FY306">
        <v>0</v>
      </c>
      <c r="FZ306">
        <v>0</v>
      </c>
      <c r="GA306">
        <v>0</v>
      </c>
      <c r="GB306">
        <v>0</v>
      </c>
      <c r="GC306">
        <v>87</v>
      </c>
      <c r="GD306">
        <v>21.75</v>
      </c>
      <c r="GE306">
        <v>1723.57</v>
      </c>
      <c r="GF306">
        <v>430.89249999999998</v>
      </c>
      <c r="GG306">
        <v>1739.87</v>
      </c>
      <c r="GH306">
        <v>1723.57</v>
      </c>
      <c r="GI306">
        <v>16.3</v>
      </c>
      <c r="GJ306">
        <v>0</v>
      </c>
      <c r="GK306">
        <v>0</v>
      </c>
      <c r="GL306">
        <v>0</v>
      </c>
      <c r="GM306">
        <v>0</v>
      </c>
      <c r="GN306">
        <v>0</v>
      </c>
      <c r="GO306">
        <v>0</v>
      </c>
      <c r="GP306">
        <v>0</v>
      </c>
      <c r="GQ306">
        <v>0</v>
      </c>
      <c r="GR306">
        <v>24765.0821</v>
      </c>
      <c r="GS306">
        <v>24633.998500000002</v>
      </c>
      <c r="GT306">
        <v>24965.1021</v>
      </c>
      <c r="GU306">
        <v>24830.2235</v>
      </c>
      <c r="GV306">
        <v>24765.0821</v>
      </c>
      <c r="GW306">
        <v>24965.1021</v>
      </c>
      <c r="GX306" t="s">
        <v>881</v>
      </c>
      <c r="GY306">
        <v>-4.6369999999999996E-3</v>
      </c>
      <c r="GZ306">
        <v>0</v>
      </c>
      <c r="HA306">
        <v>796</v>
      </c>
      <c r="HB306">
        <v>67</v>
      </c>
      <c r="HC306">
        <v>0.7</v>
      </c>
      <c r="HD306" t="s">
        <v>877</v>
      </c>
      <c r="HE306" t="s">
        <v>877</v>
      </c>
      <c r="HF306" t="s">
        <v>877</v>
      </c>
      <c r="HG306" t="s">
        <v>877</v>
      </c>
      <c r="HH306">
        <v>2230</v>
      </c>
      <c r="HI306">
        <v>72627546</v>
      </c>
      <c r="HJ306">
        <v>0</v>
      </c>
      <c r="HK306">
        <v>2109548</v>
      </c>
      <c r="HL306">
        <v>535503</v>
      </c>
      <c r="HM306">
        <v>1123962</v>
      </c>
      <c r="HN306">
        <v>0</v>
      </c>
      <c r="HO306">
        <v>0</v>
      </c>
      <c r="HP306">
        <v>0</v>
      </c>
      <c r="HQ306">
        <v>11.8</v>
      </c>
      <c r="HR306">
        <v>16055587</v>
      </c>
      <c r="HS306">
        <v>20151.02</v>
      </c>
      <c r="HT306">
        <v>20340.86</v>
      </c>
      <c r="HU306">
        <v>20151.02</v>
      </c>
      <c r="HV306">
        <v>189.84</v>
      </c>
      <c r="HW306">
        <v>0</v>
      </c>
      <c r="HX306" t="s">
        <v>882</v>
      </c>
      <c r="HY306">
        <v>20151.02</v>
      </c>
      <c r="HZ306">
        <v>20340.86</v>
      </c>
      <c r="IA306">
        <v>20151.02</v>
      </c>
      <c r="IB306">
        <v>189.84</v>
      </c>
      <c r="IC306">
        <v>2967</v>
      </c>
      <c r="ID306">
        <v>2237.4946</v>
      </c>
      <c r="IE306">
        <v>234.8</v>
      </c>
      <c r="IF306">
        <v>3091.81</v>
      </c>
      <c r="IG306">
        <v>1545.905</v>
      </c>
      <c r="IH306">
        <v>3101.58</v>
      </c>
      <c r="II306">
        <v>3091.81</v>
      </c>
      <c r="IJ306">
        <v>9.77</v>
      </c>
      <c r="IK306">
        <v>13.49</v>
      </c>
      <c r="IL306">
        <v>13.49</v>
      </c>
      <c r="IM306">
        <v>13.49</v>
      </c>
      <c r="IN306">
        <v>13.49</v>
      </c>
      <c r="IO306">
        <v>0</v>
      </c>
      <c r="IP306">
        <v>0</v>
      </c>
      <c r="IQ306">
        <v>0</v>
      </c>
      <c r="IR306">
        <v>0</v>
      </c>
      <c r="IS306">
        <v>0</v>
      </c>
      <c r="IT306">
        <v>0</v>
      </c>
      <c r="IU306">
        <v>81</v>
      </c>
      <c r="IV306">
        <v>20.25</v>
      </c>
      <c r="IW306">
        <v>2248.4899999999998</v>
      </c>
      <c r="IX306">
        <v>562.12249999999995</v>
      </c>
      <c r="IY306">
        <v>2269.67</v>
      </c>
      <c r="IZ306">
        <v>2248.4899999999998</v>
      </c>
      <c r="JA306">
        <v>21.18</v>
      </c>
      <c r="JB306">
        <v>0</v>
      </c>
      <c r="JC306">
        <v>0</v>
      </c>
      <c r="JD306">
        <v>0</v>
      </c>
      <c r="JE306">
        <v>0</v>
      </c>
      <c r="JF306">
        <v>0</v>
      </c>
      <c r="JG306">
        <v>0</v>
      </c>
      <c r="JH306">
        <v>0</v>
      </c>
      <c r="JI306">
        <v>0</v>
      </c>
      <c r="JJ306">
        <v>24765.0821</v>
      </c>
      <c r="JK306">
        <v>24965.1021</v>
      </c>
      <c r="JL306" t="s">
        <v>883</v>
      </c>
      <c r="JM306">
        <v>-4.4380000000000001E-3</v>
      </c>
      <c r="JN306">
        <v>0</v>
      </c>
      <c r="JO306">
        <v>789.33</v>
      </c>
      <c r="JP306">
        <v>69</v>
      </c>
      <c r="JQ306">
        <v>0.7</v>
      </c>
      <c r="JR306">
        <v>43954.6104003125</v>
      </c>
      <c r="JS306">
        <v>1</v>
      </c>
      <c r="JT306">
        <v>2</v>
      </c>
    </row>
    <row r="307" spans="1:280" x14ac:dyDescent="0.25">
      <c r="A307">
        <v>4206</v>
      </c>
      <c r="B307">
        <v>2239</v>
      </c>
      <c r="D307" t="s">
        <v>446</v>
      </c>
      <c r="E307" t="s">
        <v>447</v>
      </c>
      <c r="F307" t="s">
        <v>1004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T307">
        <v>0</v>
      </c>
      <c r="U307">
        <v>0</v>
      </c>
      <c r="V307" t="s">
        <v>875</v>
      </c>
      <c r="W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G307">
        <v>0</v>
      </c>
      <c r="AH307">
        <v>0</v>
      </c>
      <c r="AI307">
        <v>0</v>
      </c>
      <c r="AJ307">
        <v>0</v>
      </c>
      <c r="AL307">
        <v>0</v>
      </c>
      <c r="AM307">
        <v>0</v>
      </c>
      <c r="AN307">
        <v>0</v>
      </c>
      <c r="AO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X307">
        <v>0</v>
      </c>
      <c r="AY307">
        <v>0</v>
      </c>
      <c r="AZ307">
        <v>0</v>
      </c>
      <c r="BB307">
        <v>0</v>
      </c>
      <c r="BC307">
        <v>0</v>
      </c>
      <c r="BD307">
        <v>0</v>
      </c>
      <c r="BF307">
        <v>0</v>
      </c>
      <c r="BG307">
        <v>0</v>
      </c>
      <c r="BH307">
        <v>231.97749999999999</v>
      </c>
      <c r="BI307">
        <v>0</v>
      </c>
      <c r="BL307">
        <v>231.97749999999999</v>
      </c>
      <c r="BN307" t="s">
        <v>876</v>
      </c>
      <c r="BO307">
        <v>0</v>
      </c>
      <c r="BP307">
        <v>0</v>
      </c>
      <c r="BQ307">
        <v>0</v>
      </c>
      <c r="BR307">
        <v>0</v>
      </c>
      <c r="BS307">
        <v>0</v>
      </c>
      <c r="BT307" t="s">
        <v>877</v>
      </c>
      <c r="BU307" t="s">
        <v>877</v>
      </c>
      <c r="BV307" t="s">
        <v>877</v>
      </c>
      <c r="BW307" t="s">
        <v>877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224.15</v>
      </c>
      <c r="CK307">
        <v>224.15</v>
      </c>
      <c r="CL307">
        <v>0</v>
      </c>
      <c r="CM307">
        <v>0</v>
      </c>
      <c r="CN307" t="s">
        <v>878</v>
      </c>
      <c r="CO307">
        <v>224.15</v>
      </c>
      <c r="CQ307">
        <v>224.15</v>
      </c>
      <c r="CR307">
        <v>0</v>
      </c>
      <c r="CS307">
        <v>0</v>
      </c>
      <c r="CT307">
        <v>0</v>
      </c>
      <c r="CU307">
        <v>0</v>
      </c>
      <c r="CV307">
        <v>5</v>
      </c>
      <c r="CW307">
        <v>2.5</v>
      </c>
      <c r="CY307">
        <v>5</v>
      </c>
      <c r="CZ307">
        <v>0</v>
      </c>
      <c r="DA307">
        <v>0</v>
      </c>
      <c r="DB307">
        <v>0</v>
      </c>
      <c r="DD307">
        <v>0</v>
      </c>
      <c r="DE307">
        <v>0</v>
      </c>
      <c r="DF307">
        <v>0</v>
      </c>
      <c r="DG307">
        <v>0</v>
      </c>
      <c r="DI307">
        <v>0</v>
      </c>
      <c r="DJ307">
        <v>0</v>
      </c>
      <c r="DK307">
        <v>0</v>
      </c>
      <c r="DL307">
        <v>0</v>
      </c>
      <c r="DM307">
        <v>21.31</v>
      </c>
      <c r="DN307">
        <v>5.3274999999999997</v>
      </c>
      <c r="DP307">
        <v>21.31</v>
      </c>
      <c r="DQ307">
        <v>0</v>
      </c>
      <c r="DR307">
        <v>0</v>
      </c>
      <c r="DT307">
        <v>0</v>
      </c>
      <c r="DU307">
        <v>0</v>
      </c>
      <c r="DV307">
        <v>0</v>
      </c>
      <c r="DX307">
        <v>0</v>
      </c>
      <c r="DY307">
        <v>0</v>
      </c>
      <c r="DZ307">
        <v>196.22499999999999</v>
      </c>
      <c r="EA307">
        <v>231.97749999999999</v>
      </c>
      <c r="ED307">
        <v>231.97749999999999</v>
      </c>
      <c r="EF307" t="s">
        <v>879</v>
      </c>
      <c r="EG307">
        <v>-6.2129999999999998E-3</v>
      </c>
      <c r="EH307">
        <v>0</v>
      </c>
      <c r="EI307">
        <v>0</v>
      </c>
      <c r="EJ307">
        <v>0</v>
      </c>
      <c r="EK307">
        <v>0</v>
      </c>
      <c r="EL307" t="s">
        <v>877</v>
      </c>
      <c r="EM307" t="s">
        <v>877</v>
      </c>
      <c r="EN307" t="s">
        <v>877</v>
      </c>
      <c r="EO307" t="s">
        <v>877</v>
      </c>
      <c r="EQ307">
        <v>0</v>
      </c>
      <c r="ER307" s="22">
        <v>0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>
        <v>0</v>
      </c>
      <c r="FA307">
        <v>189.74</v>
      </c>
      <c r="FC307">
        <v>189.74</v>
      </c>
      <c r="FD307">
        <v>0</v>
      </c>
      <c r="FE307">
        <v>0</v>
      </c>
      <c r="FF307" t="s">
        <v>880</v>
      </c>
      <c r="FG307">
        <v>189.74</v>
      </c>
      <c r="FI307">
        <v>189.74</v>
      </c>
      <c r="FJ307">
        <v>0</v>
      </c>
      <c r="FK307">
        <v>0</v>
      </c>
      <c r="FL307">
        <v>0</v>
      </c>
      <c r="FM307">
        <v>0</v>
      </c>
      <c r="FN307">
        <v>4.82</v>
      </c>
      <c r="FO307">
        <v>2.41</v>
      </c>
      <c r="FQ307">
        <v>4.82</v>
      </c>
      <c r="FR307">
        <v>0</v>
      </c>
      <c r="FS307">
        <v>0</v>
      </c>
      <c r="FT307">
        <v>0</v>
      </c>
      <c r="FV307">
        <v>0</v>
      </c>
      <c r="FW307">
        <v>0</v>
      </c>
      <c r="FX307">
        <v>0</v>
      </c>
      <c r="FY307">
        <v>0</v>
      </c>
      <c r="GA307">
        <v>0</v>
      </c>
      <c r="GB307">
        <v>0</v>
      </c>
      <c r="GC307">
        <v>0</v>
      </c>
      <c r="GD307">
        <v>0</v>
      </c>
      <c r="GE307">
        <v>16.3</v>
      </c>
      <c r="GF307">
        <v>4.0750000000000002</v>
      </c>
      <c r="GH307">
        <v>16.3</v>
      </c>
      <c r="GI307">
        <v>0</v>
      </c>
      <c r="GJ307">
        <v>0</v>
      </c>
      <c r="GL307">
        <v>0</v>
      </c>
      <c r="GM307">
        <v>0</v>
      </c>
      <c r="GN307">
        <v>0</v>
      </c>
      <c r="GP307">
        <v>0</v>
      </c>
      <c r="GQ307">
        <v>0</v>
      </c>
      <c r="GR307">
        <v>200.02</v>
      </c>
      <c r="GS307">
        <v>196.22499999999999</v>
      </c>
      <c r="GV307">
        <v>200.02</v>
      </c>
      <c r="GX307" t="s">
        <v>881</v>
      </c>
      <c r="GY307">
        <v>0</v>
      </c>
      <c r="GZ307">
        <v>0</v>
      </c>
      <c r="HA307">
        <v>0</v>
      </c>
      <c r="HB307">
        <v>0</v>
      </c>
      <c r="HC307">
        <v>0</v>
      </c>
      <c r="HD307" t="s">
        <v>877</v>
      </c>
      <c r="HE307" t="s">
        <v>877</v>
      </c>
      <c r="HF307" t="s">
        <v>877</v>
      </c>
      <c r="HG307" t="s">
        <v>877</v>
      </c>
      <c r="HI307">
        <v>0</v>
      </c>
      <c r="HJ307">
        <v>0</v>
      </c>
      <c r="HK307">
        <v>0</v>
      </c>
      <c r="HL307">
        <v>0</v>
      </c>
      <c r="HM307">
        <v>0</v>
      </c>
      <c r="HN307">
        <v>0</v>
      </c>
      <c r="HO307">
        <v>0</v>
      </c>
      <c r="HP307">
        <v>0</v>
      </c>
      <c r="HQ307">
        <v>0</v>
      </c>
      <c r="HR307">
        <v>0</v>
      </c>
      <c r="HS307">
        <v>189.84</v>
      </c>
      <c r="HU307">
        <v>189.84</v>
      </c>
      <c r="HV307">
        <v>0</v>
      </c>
      <c r="HW307">
        <v>0</v>
      </c>
      <c r="HX307" t="s">
        <v>882</v>
      </c>
      <c r="HY307">
        <v>189.84</v>
      </c>
      <c r="IA307">
        <v>189.84</v>
      </c>
      <c r="IB307">
        <v>0</v>
      </c>
      <c r="IC307">
        <v>0</v>
      </c>
      <c r="ID307">
        <v>0</v>
      </c>
      <c r="IE307">
        <v>0</v>
      </c>
      <c r="IF307">
        <v>9.77</v>
      </c>
      <c r="IG307">
        <v>4.8849999999999998</v>
      </c>
      <c r="II307">
        <v>9.77</v>
      </c>
      <c r="IJ307">
        <v>0</v>
      </c>
      <c r="IK307">
        <v>0</v>
      </c>
      <c r="IL307">
        <v>0</v>
      </c>
      <c r="IN307">
        <v>0</v>
      </c>
      <c r="IO307">
        <v>0</v>
      </c>
      <c r="IP307">
        <v>0</v>
      </c>
      <c r="IQ307">
        <v>0</v>
      </c>
      <c r="IS307">
        <v>0</v>
      </c>
      <c r="IT307">
        <v>0</v>
      </c>
      <c r="IU307">
        <v>0</v>
      </c>
      <c r="IV307">
        <v>0</v>
      </c>
      <c r="IW307">
        <v>21.18</v>
      </c>
      <c r="IX307">
        <v>5.2949999999999999</v>
      </c>
      <c r="IZ307">
        <v>21.18</v>
      </c>
      <c r="JA307">
        <v>0</v>
      </c>
      <c r="JB307">
        <v>0</v>
      </c>
      <c r="JD307">
        <v>0</v>
      </c>
      <c r="JE307">
        <v>0</v>
      </c>
      <c r="JF307">
        <v>0</v>
      </c>
      <c r="JH307">
        <v>0</v>
      </c>
      <c r="JI307">
        <v>0</v>
      </c>
      <c r="JJ307">
        <v>200.02</v>
      </c>
      <c r="JL307" t="s">
        <v>883</v>
      </c>
      <c r="JM307">
        <v>0</v>
      </c>
      <c r="JN307">
        <v>0</v>
      </c>
      <c r="JO307">
        <v>0</v>
      </c>
      <c r="JP307">
        <v>0</v>
      </c>
      <c r="JQ307">
        <v>0</v>
      </c>
      <c r="JR307">
        <v>43954.6104003125</v>
      </c>
      <c r="JS307">
        <v>1</v>
      </c>
      <c r="JT307">
        <v>3</v>
      </c>
    </row>
    <row r="308" spans="1:280" x14ac:dyDescent="0.25">
      <c r="A308">
        <v>2240</v>
      </c>
      <c r="B308">
        <v>2240</v>
      </c>
      <c r="C308" t="s">
        <v>448</v>
      </c>
      <c r="D308" t="s">
        <v>446</v>
      </c>
      <c r="E308" t="s">
        <v>449</v>
      </c>
      <c r="G308">
        <v>2230</v>
      </c>
      <c r="H308">
        <v>3175000</v>
      </c>
      <c r="I308">
        <v>0</v>
      </c>
      <c r="J308">
        <v>0</v>
      </c>
      <c r="K308">
        <v>25000</v>
      </c>
      <c r="L308">
        <v>650000</v>
      </c>
      <c r="M308">
        <v>0</v>
      </c>
      <c r="N308">
        <v>0</v>
      </c>
      <c r="O308">
        <v>0</v>
      </c>
      <c r="P308">
        <v>11.87</v>
      </c>
      <c r="Q308">
        <v>695000</v>
      </c>
      <c r="R308">
        <v>1143</v>
      </c>
      <c r="S308">
        <v>1143</v>
      </c>
      <c r="T308">
        <v>1143</v>
      </c>
      <c r="U308">
        <v>0</v>
      </c>
      <c r="V308" t="s">
        <v>875</v>
      </c>
      <c r="W308">
        <v>1143</v>
      </c>
      <c r="X308">
        <v>1143</v>
      </c>
      <c r="Y308">
        <v>1143</v>
      </c>
      <c r="Z308">
        <v>0</v>
      </c>
      <c r="AA308">
        <v>156</v>
      </c>
      <c r="AB308">
        <v>125.73</v>
      </c>
      <c r="AC308">
        <v>6.4</v>
      </c>
      <c r="AD308">
        <v>23</v>
      </c>
      <c r="AE308">
        <v>11.5</v>
      </c>
      <c r="AF308">
        <v>23</v>
      </c>
      <c r="AG308">
        <v>23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3</v>
      </c>
      <c r="AT308">
        <v>0.75</v>
      </c>
      <c r="AU308">
        <v>57.94</v>
      </c>
      <c r="AV308">
        <v>14.484999999999999</v>
      </c>
      <c r="AW308">
        <v>57.94</v>
      </c>
      <c r="AX308">
        <v>57.94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1298.6331</v>
      </c>
      <c r="BI308">
        <v>1301.865</v>
      </c>
      <c r="BJ308">
        <v>1298.6331</v>
      </c>
      <c r="BK308">
        <v>1301.865</v>
      </c>
      <c r="BL308">
        <v>1301.865</v>
      </c>
      <c r="BM308">
        <v>1301.865</v>
      </c>
      <c r="BN308" t="s">
        <v>876</v>
      </c>
      <c r="BO308">
        <v>-2.5799999999999998E-4</v>
      </c>
      <c r="BP308">
        <v>0</v>
      </c>
      <c r="BQ308">
        <v>608.04999999999995</v>
      </c>
      <c r="BR308">
        <v>43</v>
      </c>
      <c r="BS308">
        <v>0.7</v>
      </c>
      <c r="BT308" t="s">
        <v>877</v>
      </c>
      <c r="BU308" t="s">
        <v>877</v>
      </c>
      <c r="BV308" t="s">
        <v>877</v>
      </c>
      <c r="BW308" t="s">
        <v>877</v>
      </c>
      <c r="BX308">
        <v>2230</v>
      </c>
      <c r="BY308">
        <v>3100000</v>
      </c>
      <c r="BZ308">
        <v>0</v>
      </c>
      <c r="CA308">
        <v>0</v>
      </c>
      <c r="CB308">
        <v>36000</v>
      </c>
      <c r="CC308">
        <v>650000</v>
      </c>
      <c r="CD308">
        <v>0</v>
      </c>
      <c r="CE308">
        <v>0</v>
      </c>
      <c r="CF308">
        <v>0</v>
      </c>
      <c r="CG308">
        <v>11.87</v>
      </c>
      <c r="CH308">
        <v>585000</v>
      </c>
      <c r="CI308">
        <v>1140.71</v>
      </c>
      <c r="CJ308">
        <v>1140.71</v>
      </c>
      <c r="CK308">
        <v>1140.71</v>
      </c>
      <c r="CL308">
        <v>0</v>
      </c>
      <c r="CM308">
        <v>0</v>
      </c>
      <c r="CN308" t="s">
        <v>878</v>
      </c>
      <c r="CO308">
        <v>1140.71</v>
      </c>
      <c r="CP308">
        <v>1140.71</v>
      </c>
      <c r="CQ308">
        <v>1140.71</v>
      </c>
      <c r="CR308">
        <v>0</v>
      </c>
      <c r="CS308">
        <v>153</v>
      </c>
      <c r="CT308">
        <v>125.4781</v>
      </c>
      <c r="CU308">
        <v>6.4</v>
      </c>
      <c r="CV308">
        <v>21.68</v>
      </c>
      <c r="CW308">
        <v>10.84</v>
      </c>
      <c r="CX308">
        <v>21.68</v>
      </c>
      <c r="CY308">
        <v>21.68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3</v>
      </c>
      <c r="DL308">
        <v>0.75</v>
      </c>
      <c r="DM308">
        <v>57.82</v>
      </c>
      <c r="DN308">
        <v>14.455</v>
      </c>
      <c r="DO308">
        <v>57.82</v>
      </c>
      <c r="DP308">
        <v>57.82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0</v>
      </c>
      <c r="DZ308">
        <v>1278.6822999999999</v>
      </c>
      <c r="EA308">
        <v>1298.6331</v>
      </c>
      <c r="EB308">
        <v>1278.6822999999999</v>
      </c>
      <c r="EC308">
        <v>1298.6331</v>
      </c>
      <c r="ED308">
        <v>1298.6331</v>
      </c>
      <c r="EE308">
        <v>1298.6331</v>
      </c>
      <c r="EF308" t="s">
        <v>879</v>
      </c>
      <c r="EG308">
        <v>-2.0929999999999998E-3</v>
      </c>
      <c r="EH308">
        <v>0</v>
      </c>
      <c r="EI308">
        <v>511.77</v>
      </c>
      <c r="EJ308">
        <v>28</v>
      </c>
      <c r="EK308">
        <v>0.7</v>
      </c>
      <c r="EL308" t="s">
        <v>877</v>
      </c>
      <c r="EM308" t="s">
        <v>877</v>
      </c>
      <c r="EN308" t="s">
        <v>877</v>
      </c>
      <c r="EO308" t="s">
        <v>877</v>
      </c>
      <c r="EP308">
        <v>2230</v>
      </c>
      <c r="EQ308">
        <v>3097164</v>
      </c>
      <c r="ER308" s="22">
        <v>0</v>
      </c>
      <c r="ES308">
        <v>123054</v>
      </c>
      <c r="ET308">
        <v>19062</v>
      </c>
      <c r="EU308">
        <v>1316138</v>
      </c>
      <c r="EV308">
        <v>0</v>
      </c>
      <c r="EW308">
        <v>0</v>
      </c>
      <c r="EX308">
        <v>0</v>
      </c>
      <c r="EY308">
        <v>11.87</v>
      </c>
      <c r="EZ308">
        <v>648967</v>
      </c>
      <c r="FA308">
        <v>1123.18</v>
      </c>
      <c r="FB308">
        <v>1123.18</v>
      </c>
      <c r="FC308">
        <v>1123.18</v>
      </c>
      <c r="FD308">
        <v>0</v>
      </c>
      <c r="FE308">
        <v>0</v>
      </c>
      <c r="FF308" t="s">
        <v>880</v>
      </c>
      <c r="FG308">
        <v>1123.18</v>
      </c>
      <c r="FH308">
        <v>1123.18</v>
      </c>
      <c r="FI308">
        <v>1123.18</v>
      </c>
      <c r="FJ308">
        <v>0</v>
      </c>
      <c r="FK308">
        <v>150</v>
      </c>
      <c r="FL308">
        <v>123.5498</v>
      </c>
      <c r="FM308">
        <v>6.4</v>
      </c>
      <c r="FN308">
        <v>16.829999999999998</v>
      </c>
      <c r="FO308">
        <v>8.4149999999999991</v>
      </c>
      <c r="FP308">
        <v>16.829999999999998</v>
      </c>
      <c r="FQ308">
        <v>16.829999999999998</v>
      </c>
      <c r="FR308">
        <v>0</v>
      </c>
      <c r="FS308">
        <v>0</v>
      </c>
      <c r="FT308">
        <v>0</v>
      </c>
      <c r="FU308">
        <v>0</v>
      </c>
      <c r="FV308">
        <v>0</v>
      </c>
      <c r="FW308">
        <v>0</v>
      </c>
      <c r="FX308">
        <v>0</v>
      </c>
      <c r="FY308">
        <v>0</v>
      </c>
      <c r="FZ308">
        <v>0</v>
      </c>
      <c r="GA308">
        <v>0</v>
      </c>
      <c r="GB308">
        <v>0</v>
      </c>
      <c r="GC308">
        <v>1</v>
      </c>
      <c r="GD308">
        <v>0.25</v>
      </c>
      <c r="GE308">
        <v>67.55</v>
      </c>
      <c r="GF308">
        <v>16.887499999999999</v>
      </c>
      <c r="GG308">
        <v>67.55</v>
      </c>
      <c r="GH308">
        <v>67.55</v>
      </c>
      <c r="GI308">
        <v>0</v>
      </c>
      <c r="GJ308">
        <v>0</v>
      </c>
      <c r="GK308">
        <v>0</v>
      </c>
      <c r="GL308">
        <v>0</v>
      </c>
      <c r="GM308">
        <v>0</v>
      </c>
      <c r="GN308">
        <v>0</v>
      </c>
      <c r="GO308">
        <v>0</v>
      </c>
      <c r="GP308">
        <v>0</v>
      </c>
      <c r="GQ308">
        <v>0</v>
      </c>
      <c r="GR308">
        <v>1299.4422999999999</v>
      </c>
      <c r="GS308">
        <v>1278.6822999999999</v>
      </c>
      <c r="GT308">
        <v>1299.4422999999999</v>
      </c>
      <c r="GU308">
        <v>1278.6822999999999</v>
      </c>
      <c r="GV308">
        <v>1299.4422999999999</v>
      </c>
      <c r="GW308">
        <v>1299.4422999999999</v>
      </c>
      <c r="GX308" t="s">
        <v>881</v>
      </c>
      <c r="GY308">
        <v>-6.0769999999999999E-3</v>
      </c>
      <c r="GZ308">
        <v>0</v>
      </c>
      <c r="HA308">
        <v>577.79</v>
      </c>
      <c r="HB308">
        <v>39</v>
      </c>
      <c r="HC308">
        <v>0.7</v>
      </c>
      <c r="HD308" t="s">
        <v>877</v>
      </c>
      <c r="HE308" t="s">
        <v>877</v>
      </c>
      <c r="HF308" t="s">
        <v>877</v>
      </c>
      <c r="HG308" t="s">
        <v>877</v>
      </c>
      <c r="HH308">
        <v>2230</v>
      </c>
      <c r="HI308">
        <v>2897674</v>
      </c>
      <c r="HJ308">
        <v>0</v>
      </c>
      <c r="HK308">
        <v>129021</v>
      </c>
      <c r="HL308">
        <v>21368</v>
      </c>
      <c r="HM308">
        <v>1108952</v>
      </c>
      <c r="HN308">
        <v>0</v>
      </c>
      <c r="HO308">
        <v>0</v>
      </c>
      <c r="HP308">
        <v>0</v>
      </c>
      <c r="HQ308">
        <v>10.86</v>
      </c>
      <c r="HR308">
        <v>657724</v>
      </c>
      <c r="HS308">
        <v>1137.18</v>
      </c>
      <c r="HT308">
        <v>1137.18</v>
      </c>
      <c r="HU308">
        <v>1137.18</v>
      </c>
      <c r="HV308">
        <v>0</v>
      </c>
      <c r="HW308">
        <v>0</v>
      </c>
      <c r="HX308" t="s">
        <v>882</v>
      </c>
      <c r="HY308">
        <v>1137.18</v>
      </c>
      <c r="HZ308">
        <v>1137.18</v>
      </c>
      <c r="IA308">
        <v>1137.18</v>
      </c>
      <c r="IB308">
        <v>0</v>
      </c>
      <c r="IC308">
        <v>165</v>
      </c>
      <c r="ID308">
        <v>125.0898</v>
      </c>
      <c r="IE308">
        <v>13.5</v>
      </c>
      <c r="IF308">
        <v>19.399999999999999</v>
      </c>
      <c r="IG308">
        <v>9.6999999999999993</v>
      </c>
      <c r="IH308">
        <v>19.399999999999999</v>
      </c>
      <c r="II308">
        <v>19.399999999999999</v>
      </c>
      <c r="IJ308">
        <v>0</v>
      </c>
      <c r="IK308">
        <v>0</v>
      </c>
      <c r="IL308">
        <v>0</v>
      </c>
      <c r="IM308">
        <v>0</v>
      </c>
      <c r="IN308">
        <v>0</v>
      </c>
      <c r="IO308">
        <v>0</v>
      </c>
      <c r="IP308">
        <v>0</v>
      </c>
      <c r="IQ308">
        <v>0</v>
      </c>
      <c r="IR308">
        <v>0</v>
      </c>
      <c r="IS308">
        <v>0</v>
      </c>
      <c r="IT308">
        <v>0</v>
      </c>
      <c r="IU308">
        <v>3</v>
      </c>
      <c r="IV308">
        <v>0.75</v>
      </c>
      <c r="IW308">
        <v>52.89</v>
      </c>
      <c r="IX308">
        <v>13.2225</v>
      </c>
      <c r="IY308">
        <v>52.89</v>
      </c>
      <c r="IZ308">
        <v>52.89</v>
      </c>
      <c r="JA308">
        <v>0</v>
      </c>
      <c r="JB308">
        <v>0</v>
      </c>
      <c r="JC308">
        <v>0</v>
      </c>
      <c r="JD308">
        <v>0</v>
      </c>
      <c r="JE308">
        <v>0</v>
      </c>
      <c r="JF308">
        <v>0</v>
      </c>
      <c r="JG308">
        <v>0</v>
      </c>
      <c r="JH308">
        <v>0</v>
      </c>
      <c r="JI308">
        <v>0</v>
      </c>
      <c r="JJ308">
        <v>1299.4422999999999</v>
      </c>
      <c r="JK308">
        <v>1299.4422999999999</v>
      </c>
      <c r="JL308" t="s">
        <v>883</v>
      </c>
      <c r="JM308">
        <v>-3.6029999999999999E-3</v>
      </c>
      <c r="JN308">
        <v>0</v>
      </c>
      <c r="JO308">
        <v>578.38</v>
      </c>
      <c r="JP308">
        <v>45</v>
      </c>
      <c r="JQ308">
        <v>0.7</v>
      </c>
      <c r="JR308">
        <v>43954.6104003125</v>
      </c>
      <c r="JS308">
        <v>1</v>
      </c>
      <c r="JT308">
        <v>2</v>
      </c>
    </row>
    <row r="309" spans="1:280" x14ac:dyDescent="0.25">
      <c r="A309">
        <v>2241</v>
      </c>
      <c r="B309">
        <v>2241</v>
      </c>
      <c r="C309" t="s">
        <v>450</v>
      </c>
      <c r="D309" t="s">
        <v>446</v>
      </c>
      <c r="E309" t="s">
        <v>451</v>
      </c>
      <c r="G309">
        <v>2230</v>
      </c>
      <c r="H309">
        <v>13624000</v>
      </c>
      <c r="I309">
        <v>0</v>
      </c>
      <c r="J309">
        <v>0</v>
      </c>
      <c r="K309">
        <v>160000</v>
      </c>
      <c r="L309">
        <v>900000</v>
      </c>
      <c r="M309">
        <v>0</v>
      </c>
      <c r="N309">
        <v>0</v>
      </c>
      <c r="O309">
        <v>0</v>
      </c>
      <c r="P309">
        <v>12.17</v>
      </c>
      <c r="Q309">
        <v>3315000</v>
      </c>
      <c r="R309">
        <v>6005</v>
      </c>
      <c r="S309">
        <v>6005</v>
      </c>
      <c r="T309">
        <v>6005</v>
      </c>
      <c r="U309">
        <v>0</v>
      </c>
      <c r="V309" t="s">
        <v>875</v>
      </c>
      <c r="W309">
        <v>6005</v>
      </c>
      <c r="X309">
        <v>6005</v>
      </c>
      <c r="Y309">
        <v>6005</v>
      </c>
      <c r="Z309">
        <v>0</v>
      </c>
      <c r="AA309">
        <v>915</v>
      </c>
      <c r="AB309">
        <v>660.55</v>
      </c>
      <c r="AC309">
        <v>134.9</v>
      </c>
      <c r="AD309">
        <v>1015</v>
      </c>
      <c r="AE309">
        <v>507.5</v>
      </c>
      <c r="AF309">
        <v>1015</v>
      </c>
      <c r="AG309">
        <v>1015</v>
      </c>
      <c r="AH309">
        <v>0</v>
      </c>
      <c r="AI309">
        <v>10</v>
      </c>
      <c r="AJ309">
        <v>10</v>
      </c>
      <c r="AK309">
        <v>10</v>
      </c>
      <c r="AL309">
        <v>10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31</v>
      </c>
      <c r="AT309">
        <v>7.75</v>
      </c>
      <c r="AU309">
        <v>745.8</v>
      </c>
      <c r="AV309">
        <v>186.45</v>
      </c>
      <c r="AW309">
        <v>745.8</v>
      </c>
      <c r="AX309">
        <v>745.8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7308.2143999999998</v>
      </c>
      <c r="BI309">
        <v>7512.15</v>
      </c>
      <c r="BJ309">
        <v>7518.5093999999999</v>
      </c>
      <c r="BK309">
        <v>7512.15</v>
      </c>
      <c r="BL309">
        <v>7512.15</v>
      </c>
      <c r="BM309">
        <v>7518.5093999999999</v>
      </c>
      <c r="BN309" t="s">
        <v>876</v>
      </c>
      <c r="BO309">
        <v>-4.5100000000000001E-4</v>
      </c>
      <c r="BP309">
        <v>0</v>
      </c>
      <c r="BQ309">
        <v>552.04</v>
      </c>
      <c r="BR309">
        <v>31</v>
      </c>
      <c r="BS309">
        <v>0.7</v>
      </c>
      <c r="BT309" t="s">
        <v>877</v>
      </c>
      <c r="BU309" t="s">
        <v>877</v>
      </c>
      <c r="BV309" t="s">
        <v>877</v>
      </c>
      <c r="BW309" t="s">
        <v>877</v>
      </c>
      <c r="BX309">
        <v>2230</v>
      </c>
      <c r="BY309">
        <v>13100000</v>
      </c>
      <c r="BZ309">
        <v>0</v>
      </c>
      <c r="CA309">
        <v>0</v>
      </c>
      <c r="CB309">
        <v>160000</v>
      </c>
      <c r="CC309">
        <v>900000</v>
      </c>
      <c r="CD309">
        <v>0</v>
      </c>
      <c r="CE309">
        <v>0</v>
      </c>
      <c r="CF309">
        <v>0</v>
      </c>
      <c r="CG309">
        <v>12.17</v>
      </c>
      <c r="CH309">
        <v>3285000</v>
      </c>
      <c r="CI309">
        <v>5820.04</v>
      </c>
      <c r="CJ309">
        <v>6022.54</v>
      </c>
      <c r="CK309">
        <v>5820.04</v>
      </c>
      <c r="CL309">
        <v>202.5</v>
      </c>
      <c r="CM309">
        <v>0</v>
      </c>
      <c r="CN309" t="s">
        <v>878</v>
      </c>
      <c r="CO309">
        <v>5820.04</v>
      </c>
      <c r="CP309">
        <v>6022.54</v>
      </c>
      <c r="CQ309">
        <v>5820.04</v>
      </c>
      <c r="CR309">
        <v>202.5</v>
      </c>
      <c r="CS309">
        <v>908</v>
      </c>
      <c r="CT309">
        <v>662.47940000000006</v>
      </c>
      <c r="CU309">
        <v>134.9</v>
      </c>
      <c r="CV309">
        <v>980.09</v>
      </c>
      <c r="CW309">
        <v>490.04500000000002</v>
      </c>
      <c r="CX309">
        <v>983.09</v>
      </c>
      <c r="CY309">
        <v>980.09</v>
      </c>
      <c r="CZ309">
        <v>3</v>
      </c>
      <c r="DA309">
        <v>12.3</v>
      </c>
      <c r="DB309">
        <v>12.3</v>
      </c>
      <c r="DC309">
        <v>12.3</v>
      </c>
      <c r="DD309">
        <v>12.3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31</v>
      </c>
      <c r="DL309">
        <v>7.75</v>
      </c>
      <c r="DM309">
        <v>722.8</v>
      </c>
      <c r="DN309">
        <v>180.7</v>
      </c>
      <c r="DO309">
        <v>747.98</v>
      </c>
      <c r="DP309">
        <v>722.8</v>
      </c>
      <c r="DQ309">
        <v>25.18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>
        <v>7291.4258</v>
      </c>
      <c r="EA309">
        <v>7308.2143999999998</v>
      </c>
      <c r="EB309">
        <v>7497.7433000000001</v>
      </c>
      <c r="EC309">
        <v>7518.5093999999999</v>
      </c>
      <c r="ED309">
        <v>7308.2143999999998</v>
      </c>
      <c r="EE309">
        <v>7518.5093999999999</v>
      </c>
      <c r="EF309" t="s">
        <v>879</v>
      </c>
      <c r="EG309">
        <v>-1.235E-3</v>
      </c>
      <c r="EH309">
        <v>0</v>
      </c>
      <c r="EI309">
        <v>544.78</v>
      </c>
      <c r="EJ309">
        <v>35</v>
      </c>
      <c r="EK309">
        <v>0.7</v>
      </c>
      <c r="EL309" t="s">
        <v>877</v>
      </c>
      <c r="EM309" t="s">
        <v>877</v>
      </c>
      <c r="EN309" t="s">
        <v>877</v>
      </c>
      <c r="EO309" t="s">
        <v>877</v>
      </c>
      <c r="EP309">
        <v>2230</v>
      </c>
      <c r="EQ309">
        <v>12829587</v>
      </c>
      <c r="ER309" s="22">
        <v>0</v>
      </c>
      <c r="ES309">
        <v>649760</v>
      </c>
      <c r="ET309">
        <v>152695</v>
      </c>
      <c r="EU309">
        <v>1617671</v>
      </c>
      <c r="EV309">
        <v>0</v>
      </c>
      <c r="EW309">
        <v>1789</v>
      </c>
      <c r="EX309">
        <v>0</v>
      </c>
      <c r="EY309">
        <v>12.17</v>
      </c>
      <c r="EZ309">
        <v>3274245</v>
      </c>
      <c r="FA309">
        <v>5847.19</v>
      </c>
      <c r="FB309">
        <v>6047.03</v>
      </c>
      <c r="FC309">
        <v>5847.19</v>
      </c>
      <c r="FD309">
        <v>199.84</v>
      </c>
      <c r="FE309">
        <v>0</v>
      </c>
      <c r="FF309" t="s">
        <v>880</v>
      </c>
      <c r="FG309">
        <v>5847.19</v>
      </c>
      <c r="FH309">
        <v>6047.03</v>
      </c>
      <c r="FI309">
        <v>5847.19</v>
      </c>
      <c r="FJ309">
        <v>199.84</v>
      </c>
      <c r="FK309">
        <v>919</v>
      </c>
      <c r="FL309">
        <v>665.17330000000004</v>
      </c>
      <c r="FM309">
        <v>134.9</v>
      </c>
      <c r="FN309">
        <v>916.67</v>
      </c>
      <c r="FO309">
        <v>458.33499999999998</v>
      </c>
      <c r="FP309">
        <v>918.19</v>
      </c>
      <c r="FQ309">
        <v>916.67</v>
      </c>
      <c r="FR309">
        <v>1.52</v>
      </c>
      <c r="FS309">
        <v>12.25</v>
      </c>
      <c r="FT309">
        <v>12.25</v>
      </c>
      <c r="FU309">
        <v>12.25</v>
      </c>
      <c r="FV309">
        <v>12.25</v>
      </c>
      <c r="FW309">
        <v>0</v>
      </c>
      <c r="FX309">
        <v>0</v>
      </c>
      <c r="FY309">
        <v>0</v>
      </c>
      <c r="FZ309">
        <v>0</v>
      </c>
      <c r="GA309">
        <v>0</v>
      </c>
      <c r="GB309">
        <v>0</v>
      </c>
      <c r="GC309">
        <v>25</v>
      </c>
      <c r="GD309">
        <v>6.25</v>
      </c>
      <c r="GE309">
        <v>669.31</v>
      </c>
      <c r="GF309">
        <v>167.32749999999999</v>
      </c>
      <c r="GG309">
        <v>692.18</v>
      </c>
      <c r="GH309">
        <v>669.31</v>
      </c>
      <c r="GI309">
        <v>22.87</v>
      </c>
      <c r="GJ309">
        <v>0</v>
      </c>
      <c r="GK309">
        <v>0</v>
      </c>
      <c r="GL309">
        <v>0</v>
      </c>
      <c r="GM309">
        <v>0</v>
      </c>
      <c r="GN309">
        <v>0</v>
      </c>
      <c r="GO309">
        <v>0</v>
      </c>
      <c r="GP309">
        <v>0</v>
      </c>
      <c r="GQ309">
        <v>0</v>
      </c>
      <c r="GR309">
        <v>7347.4754000000003</v>
      </c>
      <c r="GS309">
        <v>7291.4258</v>
      </c>
      <c r="GT309">
        <v>7555.6603999999998</v>
      </c>
      <c r="GU309">
        <v>7497.7433000000001</v>
      </c>
      <c r="GV309">
        <v>7347.4754000000003</v>
      </c>
      <c r="GW309">
        <v>7555.6603999999998</v>
      </c>
      <c r="GX309" t="s">
        <v>881</v>
      </c>
      <c r="GY309">
        <v>-6.5399999999999998E-3</v>
      </c>
      <c r="GZ309">
        <v>0</v>
      </c>
      <c r="HA309">
        <v>541.46</v>
      </c>
      <c r="HB309">
        <v>31</v>
      </c>
      <c r="HC309">
        <v>0.7</v>
      </c>
      <c r="HD309" t="s">
        <v>877</v>
      </c>
      <c r="HE309" t="s">
        <v>877</v>
      </c>
      <c r="HF309" t="s">
        <v>877</v>
      </c>
      <c r="HG309" t="s">
        <v>877</v>
      </c>
      <c r="HH309">
        <v>2230</v>
      </c>
      <c r="HI309">
        <v>11914786</v>
      </c>
      <c r="HJ309">
        <v>0</v>
      </c>
      <c r="HK309">
        <v>692671</v>
      </c>
      <c r="HL309">
        <v>163468</v>
      </c>
      <c r="HM309">
        <v>1057543</v>
      </c>
      <c r="HN309">
        <v>0</v>
      </c>
      <c r="HO309">
        <v>1970</v>
      </c>
      <c r="HP309">
        <v>0</v>
      </c>
      <c r="HQ309">
        <v>12.08</v>
      </c>
      <c r="HR309">
        <v>3292081</v>
      </c>
      <c r="HS309">
        <v>5862.38</v>
      </c>
      <c r="HT309">
        <v>6063.64</v>
      </c>
      <c r="HU309">
        <v>5862.38</v>
      </c>
      <c r="HV309">
        <v>201.26</v>
      </c>
      <c r="HW309">
        <v>0</v>
      </c>
      <c r="HX309" t="s">
        <v>882</v>
      </c>
      <c r="HY309">
        <v>5862.38</v>
      </c>
      <c r="HZ309">
        <v>6063.64</v>
      </c>
      <c r="IA309">
        <v>5862.38</v>
      </c>
      <c r="IB309">
        <v>201.26</v>
      </c>
      <c r="IC309">
        <v>897</v>
      </c>
      <c r="ID309">
        <v>667.00040000000001</v>
      </c>
      <c r="IE309">
        <v>119.3</v>
      </c>
      <c r="IF309">
        <v>963.34</v>
      </c>
      <c r="IG309">
        <v>481.67</v>
      </c>
      <c r="IH309">
        <v>963.34</v>
      </c>
      <c r="II309">
        <v>963.34</v>
      </c>
      <c r="IJ309">
        <v>0</v>
      </c>
      <c r="IK309">
        <v>9.17</v>
      </c>
      <c r="IL309">
        <v>9.17</v>
      </c>
      <c r="IM309">
        <v>9.17</v>
      </c>
      <c r="IN309">
        <v>9.17</v>
      </c>
      <c r="IO309">
        <v>0</v>
      </c>
      <c r="IP309">
        <v>0</v>
      </c>
      <c r="IQ309">
        <v>0</v>
      </c>
      <c r="IR309">
        <v>0</v>
      </c>
      <c r="IS309">
        <v>0</v>
      </c>
      <c r="IT309">
        <v>0</v>
      </c>
      <c r="IU309">
        <v>25</v>
      </c>
      <c r="IV309">
        <v>6.25</v>
      </c>
      <c r="IW309">
        <v>806.82</v>
      </c>
      <c r="IX309">
        <v>201.70500000000001</v>
      </c>
      <c r="IY309">
        <v>834.52</v>
      </c>
      <c r="IZ309">
        <v>806.82</v>
      </c>
      <c r="JA309">
        <v>27.7</v>
      </c>
      <c r="JB309">
        <v>0</v>
      </c>
      <c r="JC309">
        <v>0</v>
      </c>
      <c r="JD309">
        <v>0</v>
      </c>
      <c r="JE309">
        <v>0</v>
      </c>
      <c r="JF309">
        <v>0</v>
      </c>
      <c r="JG309">
        <v>0</v>
      </c>
      <c r="JH309">
        <v>0</v>
      </c>
      <c r="JI309">
        <v>0</v>
      </c>
      <c r="JJ309">
        <v>7347.4754000000003</v>
      </c>
      <c r="JK309">
        <v>7555.6603999999998</v>
      </c>
      <c r="JL309" t="s">
        <v>883</v>
      </c>
      <c r="JM309">
        <v>-6.7939999999999997E-3</v>
      </c>
      <c r="JN309">
        <v>0</v>
      </c>
      <c r="JO309">
        <v>542.91999999999996</v>
      </c>
      <c r="JP309">
        <v>38</v>
      </c>
      <c r="JQ309">
        <v>0.7</v>
      </c>
      <c r="JR309">
        <v>43954.6104003125</v>
      </c>
      <c r="JS309">
        <v>1</v>
      </c>
      <c r="JT309">
        <v>2</v>
      </c>
    </row>
    <row r="310" spans="1:280" x14ac:dyDescent="0.25">
      <c r="A310">
        <v>4595</v>
      </c>
      <c r="B310">
        <v>2241</v>
      </c>
      <c r="D310" t="s">
        <v>446</v>
      </c>
      <c r="E310" t="s">
        <v>451</v>
      </c>
      <c r="F310" t="s">
        <v>1005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T310">
        <v>0</v>
      </c>
      <c r="U310">
        <v>0</v>
      </c>
      <c r="V310" t="s">
        <v>875</v>
      </c>
      <c r="W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G310">
        <v>0</v>
      </c>
      <c r="AH310">
        <v>0</v>
      </c>
      <c r="AI310">
        <v>0</v>
      </c>
      <c r="AJ310">
        <v>0</v>
      </c>
      <c r="AL310">
        <v>0</v>
      </c>
      <c r="AM310">
        <v>0</v>
      </c>
      <c r="AN310">
        <v>0</v>
      </c>
      <c r="AO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X310">
        <v>0</v>
      </c>
      <c r="AY310">
        <v>0</v>
      </c>
      <c r="AZ310">
        <v>0</v>
      </c>
      <c r="BB310">
        <v>0</v>
      </c>
      <c r="BC310">
        <v>0</v>
      </c>
      <c r="BD310">
        <v>0</v>
      </c>
      <c r="BF310">
        <v>0</v>
      </c>
      <c r="BG310">
        <v>0</v>
      </c>
      <c r="BH310">
        <v>210.29499999999999</v>
      </c>
      <c r="BI310">
        <v>0</v>
      </c>
      <c r="BL310">
        <v>210.29499999999999</v>
      </c>
      <c r="BN310" t="s">
        <v>876</v>
      </c>
      <c r="BO310">
        <v>0</v>
      </c>
      <c r="BP310">
        <v>0</v>
      </c>
      <c r="BQ310">
        <v>0</v>
      </c>
      <c r="BR310">
        <v>0</v>
      </c>
      <c r="BS310">
        <v>0</v>
      </c>
      <c r="BT310" t="s">
        <v>877</v>
      </c>
      <c r="BU310" t="s">
        <v>877</v>
      </c>
      <c r="BV310" t="s">
        <v>877</v>
      </c>
      <c r="BW310" t="s">
        <v>877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202.5</v>
      </c>
      <c r="CK310">
        <v>202.5</v>
      </c>
      <c r="CL310">
        <v>0</v>
      </c>
      <c r="CM310">
        <v>0</v>
      </c>
      <c r="CN310" t="s">
        <v>878</v>
      </c>
      <c r="CO310">
        <v>202.5</v>
      </c>
      <c r="CQ310">
        <v>202.5</v>
      </c>
      <c r="CR310">
        <v>0</v>
      </c>
      <c r="CS310">
        <v>0</v>
      </c>
      <c r="CT310">
        <v>0</v>
      </c>
      <c r="CU310">
        <v>0</v>
      </c>
      <c r="CV310">
        <v>3</v>
      </c>
      <c r="CW310">
        <v>1.5</v>
      </c>
      <c r="CY310">
        <v>3</v>
      </c>
      <c r="CZ310">
        <v>0</v>
      </c>
      <c r="DA310">
        <v>0</v>
      </c>
      <c r="DB310">
        <v>0</v>
      </c>
      <c r="DD310">
        <v>0</v>
      </c>
      <c r="DE310">
        <v>0</v>
      </c>
      <c r="DF310">
        <v>0</v>
      </c>
      <c r="DG310">
        <v>0</v>
      </c>
      <c r="DI310">
        <v>0</v>
      </c>
      <c r="DJ310">
        <v>0</v>
      </c>
      <c r="DK310">
        <v>0</v>
      </c>
      <c r="DL310">
        <v>0</v>
      </c>
      <c r="DM310">
        <v>25.18</v>
      </c>
      <c r="DN310">
        <v>6.2949999999999999</v>
      </c>
      <c r="DP310">
        <v>25.18</v>
      </c>
      <c r="DQ310">
        <v>0</v>
      </c>
      <c r="DR310">
        <v>0</v>
      </c>
      <c r="DT310">
        <v>0</v>
      </c>
      <c r="DU310">
        <v>0</v>
      </c>
      <c r="DV310">
        <v>0</v>
      </c>
      <c r="DX310">
        <v>0</v>
      </c>
      <c r="DY310">
        <v>0</v>
      </c>
      <c r="DZ310">
        <v>206.3175</v>
      </c>
      <c r="EA310">
        <v>210.29499999999999</v>
      </c>
      <c r="ED310">
        <v>210.29499999999999</v>
      </c>
      <c r="EF310" t="s">
        <v>879</v>
      </c>
      <c r="EG310">
        <v>-1.235E-3</v>
      </c>
      <c r="EH310">
        <v>0</v>
      </c>
      <c r="EI310">
        <v>0</v>
      </c>
      <c r="EJ310">
        <v>0</v>
      </c>
      <c r="EK310">
        <v>0</v>
      </c>
      <c r="EL310" t="s">
        <v>877</v>
      </c>
      <c r="EM310" t="s">
        <v>877</v>
      </c>
      <c r="EN310" t="s">
        <v>877</v>
      </c>
      <c r="EO310" t="s">
        <v>877</v>
      </c>
      <c r="EQ310">
        <v>0</v>
      </c>
      <c r="ER310" s="22">
        <v>0</v>
      </c>
      <c r="ES310">
        <v>0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>
        <v>0</v>
      </c>
      <c r="FA310">
        <v>199.84</v>
      </c>
      <c r="FC310">
        <v>199.84</v>
      </c>
      <c r="FD310">
        <v>0</v>
      </c>
      <c r="FE310">
        <v>0</v>
      </c>
      <c r="FF310" t="s">
        <v>880</v>
      </c>
      <c r="FG310">
        <v>199.84</v>
      </c>
      <c r="FI310">
        <v>199.84</v>
      </c>
      <c r="FJ310">
        <v>0</v>
      </c>
      <c r="FK310">
        <v>0</v>
      </c>
      <c r="FL310">
        <v>0</v>
      </c>
      <c r="FM310">
        <v>0</v>
      </c>
      <c r="FN310">
        <v>1.52</v>
      </c>
      <c r="FO310">
        <v>0.76</v>
      </c>
      <c r="FQ310">
        <v>1.52</v>
      </c>
      <c r="FR310">
        <v>0</v>
      </c>
      <c r="FS310">
        <v>0</v>
      </c>
      <c r="FT310">
        <v>0</v>
      </c>
      <c r="FV310">
        <v>0</v>
      </c>
      <c r="FW310">
        <v>0</v>
      </c>
      <c r="FX310">
        <v>0</v>
      </c>
      <c r="FY310">
        <v>0</v>
      </c>
      <c r="GA310">
        <v>0</v>
      </c>
      <c r="GB310">
        <v>0</v>
      </c>
      <c r="GC310">
        <v>0</v>
      </c>
      <c r="GD310">
        <v>0</v>
      </c>
      <c r="GE310">
        <v>22.87</v>
      </c>
      <c r="GF310">
        <v>5.7175000000000002</v>
      </c>
      <c r="GH310">
        <v>22.87</v>
      </c>
      <c r="GI310">
        <v>0</v>
      </c>
      <c r="GJ310">
        <v>0</v>
      </c>
      <c r="GL310">
        <v>0</v>
      </c>
      <c r="GM310">
        <v>0</v>
      </c>
      <c r="GN310">
        <v>0</v>
      </c>
      <c r="GP310">
        <v>0</v>
      </c>
      <c r="GQ310">
        <v>0</v>
      </c>
      <c r="GR310">
        <v>208.185</v>
      </c>
      <c r="GS310">
        <v>206.3175</v>
      </c>
      <c r="GV310">
        <v>208.185</v>
      </c>
      <c r="GX310" t="s">
        <v>881</v>
      </c>
      <c r="GY310">
        <v>0</v>
      </c>
      <c r="GZ310">
        <v>0</v>
      </c>
      <c r="HA310">
        <v>0</v>
      </c>
      <c r="HB310">
        <v>0</v>
      </c>
      <c r="HC310">
        <v>0</v>
      </c>
      <c r="HD310" t="s">
        <v>877</v>
      </c>
      <c r="HE310" t="s">
        <v>877</v>
      </c>
      <c r="HF310" t="s">
        <v>877</v>
      </c>
      <c r="HG310" t="s">
        <v>877</v>
      </c>
      <c r="HI310">
        <v>0</v>
      </c>
      <c r="HJ310">
        <v>0</v>
      </c>
      <c r="HK310">
        <v>0</v>
      </c>
      <c r="HL310">
        <v>0</v>
      </c>
      <c r="HM310">
        <v>0</v>
      </c>
      <c r="HN310">
        <v>0</v>
      </c>
      <c r="HO310">
        <v>0</v>
      </c>
      <c r="HP310">
        <v>0</v>
      </c>
      <c r="HQ310">
        <v>0</v>
      </c>
      <c r="HR310">
        <v>0</v>
      </c>
      <c r="HS310">
        <v>201.26</v>
      </c>
      <c r="HU310">
        <v>201.26</v>
      </c>
      <c r="HV310">
        <v>0</v>
      </c>
      <c r="HW310">
        <v>0</v>
      </c>
      <c r="HX310" t="s">
        <v>882</v>
      </c>
      <c r="HY310">
        <v>201.26</v>
      </c>
      <c r="IA310">
        <v>201.26</v>
      </c>
      <c r="IB310">
        <v>0</v>
      </c>
      <c r="IC310">
        <v>0</v>
      </c>
      <c r="ID310">
        <v>0</v>
      </c>
      <c r="IE310">
        <v>0</v>
      </c>
      <c r="IF310">
        <v>0</v>
      </c>
      <c r="IG310">
        <v>0</v>
      </c>
      <c r="II310">
        <v>0</v>
      </c>
      <c r="IJ310">
        <v>0</v>
      </c>
      <c r="IK310">
        <v>0</v>
      </c>
      <c r="IL310">
        <v>0</v>
      </c>
      <c r="IN310">
        <v>0</v>
      </c>
      <c r="IO310">
        <v>0</v>
      </c>
      <c r="IP310">
        <v>0</v>
      </c>
      <c r="IQ310">
        <v>0</v>
      </c>
      <c r="IS310">
        <v>0</v>
      </c>
      <c r="IT310">
        <v>0</v>
      </c>
      <c r="IU310">
        <v>0</v>
      </c>
      <c r="IV310">
        <v>0</v>
      </c>
      <c r="IW310">
        <v>27.7</v>
      </c>
      <c r="IX310">
        <v>6.9249999999999998</v>
      </c>
      <c r="IZ310">
        <v>27.7</v>
      </c>
      <c r="JA310">
        <v>0</v>
      </c>
      <c r="JB310">
        <v>0</v>
      </c>
      <c r="JD310">
        <v>0</v>
      </c>
      <c r="JE310">
        <v>0</v>
      </c>
      <c r="JF310">
        <v>0</v>
      </c>
      <c r="JH310">
        <v>0</v>
      </c>
      <c r="JI310">
        <v>0</v>
      </c>
      <c r="JJ310">
        <v>208.185</v>
      </c>
      <c r="JL310" t="s">
        <v>883</v>
      </c>
      <c r="JM310">
        <v>0</v>
      </c>
      <c r="JN310">
        <v>0</v>
      </c>
      <c r="JO310">
        <v>0</v>
      </c>
      <c r="JP310">
        <v>0</v>
      </c>
      <c r="JQ310">
        <v>0</v>
      </c>
      <c r="JR310">
        <v>43954.6104003125</v>
      </c>
      <c r="JS310">
        <v>1</v>
      </c>
      <c r="JT310">
        <v>3</v>
      </c>
    </row>
    <row r="311" spans="1:280" x14ac:dyDescent="0.25">
      <c r="A311">
        <v>2242</v>
      </c>
      <c r="B311">
        <v>2242</v>
      </c>
      <c r="C311" t="s">
        <v>452</v>
      </c>
      <c r="D311" t="s">
        <v>446</v>
      </c>
      <c r="E311" t="s">
        <v>453</v>
      </c>
      <c r="G311">
        <v>2230</v>
      </c>
      <c r="H311">
        <v>58200000</v>
      </c>
      <c r="I311">
        <v>0</v>
      </c>
      <c r="J311">
        <v>0</v>
      </c>
      <c r="K311">
        <v>300000</v>
      </c>
      <c r="L311">
        <v>0</v>
      </c>
      <c r="M311">
        <v>0</v>
      </c>
      <c r="N311">
        <v>0</v>
      </c>
      <c r="O311">
        <v>0</v>
      </c>
      <c r="P311">
        <v>13.3</v>
      </c>
      <c r="Q311">
        <v>7496000</v>
      </c>
      <c r="R311">
        <v>12474</v>
      </c>
      <c r="S311">
        <v>12474</v>
      </c>
      <c r="T311">
        <v>12474</v>
      </c>
      <c r="U311">
        <v>0</v>
      </c>
      <c r="V311" t="s">
        <v>875</v>
      </c>
      <c r="W311">
        <v>12474</v>
      </c>
      <c r="X311">
        <v>12474</v>
      </c>
      <c r="Y311">
        <v>12474</v>
      </c>
      <c r="Z311">
        <v>0</v>
      </c>
      <c r="AA311">
        <v>1378</v>
      </c>
      <c r="AB311">
        <v>1372.14</v>
      </c>
      <c r="AC311">
        <v>0</v>
      </c>
      <c r="AD311">
        <v>1034</v>
      </c>
      <c r="AE311">
        <v>517</v>
      </c>
      <c r="AF311">
        <v>1034</v>
      </c>
      <c r="AG311">
        <v>1034</v>
      </c>
      <c r="AH311">
        <v>0</v>
      </c>
      <c r="AI311">
        <v>7</v>
      </c>
      <c r="AJ311">
        <v>7</v>
      </c>
      <c r="AK311">
        <v>7</v>
      </c>
      <c r="AL311">
        <v>7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25</v>
      </c>
      <c r="AT311">
        <v>6.25</v>
      </c>
      <c r="AU311">
        <v>1144.76</v>
      </c>
      <c r="AV311">
        <v>286.19</v>
      </c>
      <c r="AW311">
        <v>1144.76</v>
      </c>
      <c r="AX311">
        <v>1144.76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14465.4221</v>
      </c>
      <c r="BI311">
        <v>14662.58</v>
      </c>
      <c r="BJ311">
        <v>14696.7621</v>
      </c>
      <c r="BK311">
        <v>14662.58</v>
      </c>
      <c r="BL311">
        <v>14662.58</v>
      </c>
      <c r="BM311">
        <v>14696.7621</v>
      </c>
      <c r="BN311" t="s">
        <v>876</v>
      </c>
      <c r="BO311">
        <v>-3.5400000000000002E-3</v>
      </c>
      <c r="BP311">
        <v>0</v>
      </c>
      <c r="BQ311">
        <v>600.92999999999995</v>
      </c>
      <c r="BR311">
        <v>41</v>
      </c>
      <c r="BS311">
        <v>0.7</v>
      </c>
      <c r="BT311" t="s">
        <v>877</v>
      </c>
      <c r="BU311" t="s">
        <v>877</v>
      </c>
      <c r="BV311" t="s">
        <v>877</v>
      </c>
      <c r="BW311" t="s">
        <v>877</v>
      </c>
      <c r="BX311">
        <v>2230</v>
      </c>
      <c r="BY311">
        <v>57000000</v>
      </c>
      <c r="BZ311">
        <v>0</v>
      </c>
      <c r="CA311">
        <v>0</v>
      </c>
      <c r="CB311">
        <v>300000</v>
      </c>
      <c r="CC311">
        <v>0</v>
      </c>
      <c r="CD311">
        <v>0</v>
      </c>
      <c r="CE311">
        <v>0</v>
      </c>
      <c r="CF311">
        <v>0</v>
      </c>
      <c r="CG311">
        <v>13.3</v>
      </c>
      <c r="CH311">
        <v>7273000</v>
      </c>
      <c r="CI311">
        <v>12236.46</v>
      </c>
      <c r="CJ311">
        <v>12461.11</v>
      </c>
      <c r="CK311">
        <v>12236.46</v>
      </c>
      <c r="CL311">
        <v>224.65</v>
      </c>
      <c r="CM311">
        <v>0</v>
      </c>
      <c r="CN311" t="s">
        <v>878</v>
      </c>
      <c r="CO311">
        <v>12236.46</v>
      </c>
      <c r="CP311">
        <v>12461.11</v>
      </c>
      <c r="CQ311">
        <v>12236.46</v>
      </c>
      <c r="CR311">
        <v>224.65</v>
      </c>
      <c r="CS311">
        <v>1384</v>
      </c>
      <c r="CT311">
        <v>1370.7221</v>
      </c>
      <c r="CU311">
        <v>0</v>
      </c>
      <c r="CV311">
        <v>1125.99</v>
      </c>
      <c r="CW311">
        <v>562.995</v>
      </c>
      <c r="CX311">
        <v>1128.99</v>
      </c>
      <c r="CY311">
        <v>1125.99</v>
      </c>
      <c r="CZ311">
        <v>3</v>
      </c>
      <c r="DA311">
        <v>8.2899999999999991</v>
      </c>
      <c r="DB311">
        <v>8.2899999999999991</v>
      </c>
      <c r="DC311">
        <v>8.2899999999999991</v>
      </c>
      <c r="DD311">
        <v>8.2899999999999991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25</v>
      </c>
      <c r="DL311">
        <v>6.25</v>
      </c>
      <c r="DM311">
        <v>1122.82</v>
      </c>
      <c r="DN311">
        <v>280.70499999999998</v>
      </c>
      <c r="DO311">
        <v>1143.58</v>
      </c>
      <c r="DP311">
        <v>1122.82</v>
      </c>
      <c r="DQ311">
        <v>20.76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>
        <v>14440.5175</v>
      </c>
      <c r="EA311">
        <v>14465.4221</v>
      </c>
      <c r="EB311">
        <v>14669.16</v>
      </c>
      <c r="EC311">
        <v>14696.7621</v>
      </c>
      <c r="ED311">
        <v>14465.4221</v>
      </c>
      <c r="EE311">
        <v>14696.7621</v>
      </c>
      <c r="EF311" t="s">
        <v>879</v>
      </c>
      <c r="EG311">
        <v>-6.8409999999999999E-3</v>
      </c>
      <c r="EH311">
        <v>0</v>
      </c>
      <c r="EI311">
        <v>579.66</v>
      </c>
      <c r="EJ311">
        <v>41</v>
      </c>
      <c r="EK311">
        <v>0.7</v>
      </c>
      <c r="EL311" t="s">
        <v>877</v>
      </c>
      <c r="EM311" t="s">
        <v>877</v>
      </c>
      <c r="EN311" t="s">
        <v>877</v>
      </c>
      <c r="EO311" t="s">
        <v>877</v>
      </c>
      <c r="EP311">
        <v>2230</v>
      </c>
      <c r="EQ311">
        <v>56938509</v>
      </c>
      <c r="ER311" s="22">
        <v>1072</v>
      </c>
      <c r="ES311">
        <v>1406242</v>
      </c>
      <c r="ET311">
        <v>309693</v>
      </c>
      <c r="EU311">
        <v>0</v>
      </c>
      <c r="EV311">
        <v>0</v>
      </c>
      <c r="EW311">
        <v>0</v>
      </c>
      <c r="EX311">
        <v>0</v>
      </c>
      <c r="EY311">
        <v>13.3</v>
      </c>
      <c r="EZ311">
        <v>7092461</v>
      </c>
      <c r="FA311">
        <v>12318.78</v>
      </c>
      <c r="FB311">
        <v>12539.46</v>
      </c>
      <c r="FC311">
        <v>12318.78</v>
      </c>
      <c r="FD311">
        <v>220.68</v>
      </c>
      <c r="FE311">
        <v>0</v>
      </c>
      <c r="FF311" t="s">
        <v>880</v>
      </c>
      <c r="FG311">
        <v>12318.78</v>
      </c>
      <c r="FH311">
        <v>12539.46</v>
      </c>
      <c r="FI311">
        <v>12318.78</v>
      </c>
      <c r="FJ311">
        <v>220.68</v>
      </c>
      <c r="FK311">
        <v>1300</v>
      </c>
      <c r="FL311">
        <v>1300</v>
      </c>
      <c r="FM311">
        <v>0</v>
      </c>
      <c r="FN311">
        <v>1045.28</v>
      </c>
      <c r="FO311">
        <v>522.64</v>
      </c>
      <c r="FP311">
        <v>1051.05</v>
      </c>
      <c r="FQ311">
        <v>1045.28</v>
      </c>
      <c r="FR311">
        <v>5.77</v>
      </c>
      <c r="FS311">
        <v>9.92</v>
      </c>
      <c r="FT311">
        <v>9.92</v>
      </c>
      <c r="FU311">
        <v>9.92</v>
      </c>
      <c r="FV311">
        <v>9.92</v>
      </c>
      <c r="FW311">
        <v>0</v>
      </c>
      <c r="FX311">
        <v>0</v>
      </c>
      <c r="FY311">
        <v>0</v>
      </c>
      <c r="FZ311">
        <v>0</v>
      </c>
      <c r="GA311">
        <v>0</v>
      </c>
      <c r="GB311">
        <v>0</v>
      </c>
      <c r="GC311">
        <v>23</v>
      </c>
      <c r="GD311">
        <v>5.75</v>
      </c>
      <c r="GE311">
        <v>1133.71</v>
      </c>
      <c r="GF311">
        <v>283.42750000000001</v>
      </c>
      <c r="GG311">
        <v>1154.02</v>
      </c>
      <c r="GH311">
        <v>1133.71</v>
      </c>
      <c r="GI311">
        <v>20.309999999999999</v>
      </c>
      <c r="GJ311">
        <v>0</v>
      </c>
      <c r="GK311">
        <v>0</v>
      </c>
      <c r="GL311">
        <v>0</v>
      </c>
      <c r="GM311">
        <v>0</v>
      </c>
      <c r="GN311">
        <v>0</v>
      </c>
      <c r="GO311">
        <v>0</v>
      </c>
      <c r="GP311">
        <v>0</v>
      </c>
      <c r="GQ311">
        <v>0</v>
      </c>
      <c r="GR311">
        <v>14689.247499999999</v>
      </c>
      <c r="GS311">
        <v>14440.5175</v>
      </c>
      <c r="GT311">
        <v>14936.785</v>
      </c>
      <c r="GU311">
        <v>14669.16</v>
      </c>
      <c r="GV311">
        <v>14689.247499999999</v>
      </c>
      <c r="GW311">
        <v>14936.785</v>
      </c>
      <c r="GX311" t="s">
        <v>881</v>
      </c>
      <c r="GY311">
        <v>-5.3210000000000002E-3</v>
      </c>
      <c r="GZ311">
        <v>0</v>
      </c>
      <c r="HA311">
        <v>565.61</v>
      </c>
      <c r="HB311">
        <v>36</v>
      </c>
      <c r="HC311">
        <v>0.7</v>
      </c>
      <c r="HD311" t="s">
        <v>877</v>
      </c>
      <c r="HE311" t="s">
        <v>877</v>
      </c>
      <c r="HF311" t="s">
        <v>877</v>
      </c>
      <c r="HG311" t="s">
        <v>877</v>
      </c>
      <c r="HH311">
        <v>2230</v>
      </c>
      <c r="HI311">
        <v>53073366</v>
      </c>
      <c r="HJ311">
        <v>279</v>
      </c>
      <c r="HK311">
        <v>1305588</v>
      </c>
      <c r="HL311">
        <v>321605</v>
      </c>
      <c r="HM311">
        <v>0</v>
      </c>
      <c r="HN311">
        <v>0</v>
      </c>
      <c r="HO311">
        <v>0</v>
      </c>
      <c r="HP311">
        <v>0</v>
      </c>
      <c r="HQ311">
        <v>12.84</v>
      </c>
      <c r="HR311">
        <v>6899719</v>
      </c>
      <c r="HS311">
        <v>12481.35</v>
      </c>
      <c r="HT311">
        <v>12720.73</v>
      </c>
      <c r="HU311">
        <v>12481.35</v>
      </c>
      <c r="HV311">
        <v>239.38</v>
      </c>
      <c r="HW311">
        <v>0</v>
      </c>
      <c r="HX311" t="s">
        <v>882</v>
      </c>
      <c r="HY311">
        <v>12481.35</v>
      </c>
      <c r="HZ311">
        <v>12720.73</v>
      </c>
      <c r="IA311">
        <v>12481.35</v>
      </c>
      <c r="IB311">
        <v>239.38</v>
      </c>
      <c r="IC311">
        <v>1306</v>
      </c>
      <c r="ID311">
        <v>1306</v>
      </c>
      <c r="IE311">
        <v>0</v>
      </c>
      <c r="IF311">
        <v>1096.29</v>
      </c>
      <c r="IG311">
        <v>548.14499999999998</v>
      </c>
      <c r="IH311">
        <v>1099.73</v>
      </c>
      <c r="II311">
        <v>1096.29</v>
      </c>
      <c r="IJ311">
        <v>3.44</v>
      </c>
      <c r="IK311">
        <v>9.3000000000000007</v>
      </c>
      <c r="IL311">
        <v>9.3000000000000007</v>
      </c>
      <c r="IM311">
        <v>9.3000000000000007</v>
      </c>
      <c r="IN311">
        <v>9.3000000000000007</v>
      </c>
      <c r="IO311">
        <v>0</v>
      </c>
      <c r="IP311">
        <v>0</v>
      </c>
      <c r="IQ311">
        <v>0</v>
      </c>
      <c r="IR311">
        <v>0</v>
      </c>
      <c r="IS311">
        <v>0</v>
      </c>
      <c r="IT311">
        <v>0</v>
      </c>
      <c r="IU311">
        <v>35</v>
      </c>
      <c r="IV311">
        <v>8.75</v>
      </c>
      <c r="IW311">
        <v>1342.81</v>
      </c>
      <c r="IX311">
        <v>335.70249999999999</v>
      </c>
      <c r="IY311">
        <v>1368.56</v>
      </c>
      <c r="IZ311">
        <v>1342.81</v>
      </c>
      <c r="JA311">
        <v>25.75</v>
      </c>
      <c r="JB311">
        <v>0</v>
      </c>
      <c r="JC311">
        <v>0</v>
      </c>
      <c r="JD311">
        <v>0</v>
      </c>
      <c r="JE311">
        <v>0</v>
      </c>
      <c r="JF311">
        <v>0</v>
      </c>
      <c r="JG311">
        <v>0</v>
      </c>
      <c r="JH311">
        <v>0</v>
      </c>
      <c r="JI311">
        <v>0</v>
      </c>
      <c r="JJ311">
        <v>14689.247499999999</v>
      </c>
      <c r="JK311">
        <v>14936.785</v>
      </c>
      <c r="JL311" t="s">
        <v>883</v>
      </c>
      <c r="JM311">
        <v>-4.6160000000000003E-3</v>
      </c>
      <c r="JN311">
        <v>0</v>
      </c>
      <c r="JO311">
        <v>542.4</v>
      </c>
      <c r="JP311">
        <v>38</v>
      </c>
      <c r="JQ311">
        <v>0.7</v>
      </c>
      <c r="JR311">
        <v>43954.6104003125</v>
      </c>
      <c r="JS311">
        <v>1</v>
      </c>
      <c r="JT311">
        <v>2</v>
      </c>
    </row>
    <row r="312" spans="1:280" x14ac:dyDescent="0.25">
      <c r="A312">
        <v>3579</v>
      </c>
      <c r="B312">
        <v>2242</v>
      </c>
      <c r="D312" t="s">
        <v>446</v>
      </c>
      <c r="E312" t="s">
        <v>453</v>
      </c>
      <c r="F312" t="s">
        <v>1006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T312">
        <v>0</v>
      </c>
      <c r="U312">
        <v>0</v>
      </c>
      <c r="V312" t="s">
        <v>875</v>
      </c>
      <c r="W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G312">
        <v>0</v>
      </c>
      <c r="AH312">
        <v>0</v>
      </c>
      <c r="AI312">
        <v>0</v>
      </c>
      <c r="AJ312">
        <v>0</v>
      </c>
      <c r="AL312">
        <v>0</v>
      </c>
      <c r="AM312">
        <v>0</v>
      </c>
      <c r="AN312">
        <v>0</v>
      </c>
      <c r="AO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X312">
        <v>0</v>
      </c>
      <c r="AY312">
        <v>0</v>
      </c>
      <c r="AZ312">
        <v>0</v>
      </c>
      <c r="BB312">
        <v>0</v>
      </c>
      <c r="BC312">
        <v>0</v>
      </c>
      <c r="BD312">
        <v>0</v>
      </c>
      <c r="BF312">
        <v>0</v>
      </c>
      <c r="BG312">
        <v>0</v>
      </c>
      <c r="BH312">
        <v>231.34</v>
      </c>
      <c r="BI312">
        <v>0</v>
      </c>
      <c r="BL312">
        <v>231.34</v>
      </c>
      <c r="BN312" t="s">
        <v>876</v>
      </c>
      <c r="BO312">
        <v>0</v>
      </c>
      <c r="BP312">
        <v>0</v>
      </c>
      <c r="BQ312">
        <v>0</v>
      </c>
      <c r="BR312">
        <v>0</v>
      </c>
      <c r="BS312">
        <v>0</v>
      </c>
      <c r="BT312" t="s">
        <v>877</v>
      </c>
      <c r="BU312" t="s">
        <v>877</v>
      </c>
      <c r="BV312" t="s">
        <v>877</v>
      </c>
      <c r="BW312" t="s">
        <v>877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224.65</v>
      </c>
      <c r="CK312">
        <v>224.65</v>
      </c>
      <c r="CL312">
        <v>0</v>
      </c>
      <c r="CM312">
        <v>0</v>
      </c>
      <c r="CN312" t="s">
        <v>878</v>
      </c>
      <c r="CO312">
        <v>224.65</v>
      </c>
      <c r="CQ312">
        <v>224.65</v>
      </c>
      <c r="CR312">
        <v>0</v>
      </c>
      <c r="CS312">
        <v>0</v>
      </c>
      <c r="CT312">
        <v>0</v>
      </c>
      <c r="CU312">
        <v>0</v>
      </c>
      <c r="CV312">
        <v>3</v>
      </c>
      <c r="CW312">
        <v>1.5</v>
      </c>
      <c r="CY312">
        <v>3</v>
      </c>
      <c r="CZ312">
        <v>0</v>
      </c>
      <c r="DA312">
        <v>0</v>
      </c>
      <c r="DB312">
        <v>0</v>
      </c>
      <c r="DD312">
        <v>0</v>
      </c>
      <c r="DE312">
        <v>0</v>
      </c>
      <c r="DF312">
        <v>0</v>
      </c>
      <c r="DG312">
        <v>0</v>
      </c>
      <c r="DI312">
        <v>0</v>
      </c>
      <c r="DJ312">
        <v>0</v>
      </c>
      <c r="DK312">
        <v>0</v>
      </c>
      <c r="DL312">
        <v>0</v>
      </c>
      <c r="DM312">
        <v>20.76</v>
      </c>
      <c r="DN312">
        <v>5.19</v>
      </c>
      <c r="DP312">
        <v>20.76</v>
      </c>
      <c r="DQ312">
        <v>0</v>
      </c>
      <c r="DR312">
        <v>0</v>
      </c>
      <c r="DT312">
        <v>0</v>
      </c>
      <c r="DU312">
        <v>0</v>
      </c>
      <c r="DV312">
        <v>0</v>
      </c>
      <c r="DX312">
        <v>0</v>
      </c>
      <c r="DY312">
        <v>0</v>
      </c>
      <c r="DZ312">
        <v>228.64250000000001</v>
      </c>
      <c r="EA312">
        <v>231.34</v>
      </c>
      <c r="ED312">
        <v>231.34</v>
      </c>
      <c r="EF312" t="s">
        <v>879</v>
      </c>
      <c r="EG312">
        <v>-6.8409999999999999E-3</v>
      </c>
      <c r="EH312">
        <v>0</v>
      </c>
      <c r="EI312">
        <v>0</v>
      </c>
      <c r="EJ312">
        <v>0</v>
      </c>
      <c r="EK312">
        <v>0</v>
      </c>
      <c r="EL312" t="s">
        <v>877</v>
      </c>
      <c r="EM312" t="s">
        <v>877</v>
      </c>
      <c r="EN312" t="s">
        <v>877</v>
      </c>
      <c r="EO312" t="s">
        <v>877</v>
      </c>
      <c r="EQ312">
        <v>0</v>
      </c>
      <c r="ER312" s="22">
        <v>0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>
        <v>0</v>
      </c>
      <c r="FA312">
        <v>220.68</v>
      </c>
      <c r="FC312">
        <v>220.68</v>
      </c>
      <c r="FD312">
        <v>0</v>
      </c>
      <c r="FE312">
        <v>0</v>
      </c>
      <c r="FF312" t="s">
        <v>880</v>
      </c>
      <c r="FG312">
        <v>220.68</v>
      </c>
      <c r="FI312">
        <v>220.68</v>
      </c>
      <c r="FJ312">
        <v>0</v>
      </c>
      <c r="FK312">
        <v>0</v>
      </c>
      <c r="FL312">
        <v>0</v>
      </c>
      <c r="FM312">
        <v>0</v>
      </c>
      <c r="FN312">
        <v>5.77</v>
      </c>
      <c r="FO312">
        <v>2.8849999999999998</v>
      </c>
      <c r="FQ312">
        <v>5.77</v>
      </c>
      <c r="FR312">
        <v>0</v>
      </c>
      <c r="FS312">
        <v>0</v>
      </c>
      <c r="FT312">
        <v>0</v>
      </c>
      <c r="FV312">
        <v>0</v>
      </c>
      <c r="FW312">
        <v>0</v>
      </c>
      <c r="FX312">
        <v>0</v>
      </c>
      <c r="FY312">
        <v>0</v>
      </c>
      <c r="GA312">
        <v>0</v>
      </c>
      <c r="GB312">
        <v>0</v>
      </c>
      <c r="GC312">
        <v>0</v>
      </c>
      <c r="GD312">
        <v>0</v>
      </c>
      <c r="GE312">
        <v>20.309999999999999</v>
      </c>
      <c r="GF312">
        <v>5.0774999999999997</v>
      </c>
      <c r="GH312">
        <v>20.309999999999999</v>
      </c>
      <c r="GI312">
        <v>0</v>
      </c>
      <c r="GJ312">
        <v>0</v>
      </c>
      <c r="GL312">
        <v>0</v>
      </c>
      <c r="GM312">
        <v>0</v>
      </c>
      <c r="GN312">
        <v>0</v>
      </c>
      <c r="GP312">
        <v>0</v>
      </c>
      <c r="GQ312">
        <v>0</v>
      </c>
      <c r="GR312">
        <v>247.53749999999999</v>
      </c>
      <c r="GS312">
        <v>228.64250000000001</v>
      </c>
      <c r="GV312">
        <v>247.53749999999999</v>
      </c>
      <c r="GX312" t="s">
        <v>881</v>
      </c>
      <c r="GY312">
        <v>0</v>
      </c>
      <c r="GZ312">
        <v>0</v>
      </c>
      <c r="HA312">
        <v>0</v>
      </c>
      <c r="HB312">
        <v>0</v>
      </c>
      <c r="HC312">
        <v>0</v>
      </c>
      <c r="HD312" t="s">
        <v>877</v>
      </c>
      <c r="HE312" t="s">
        <v>877</v>
      </c>
      <c r="HF312" t="s">
        <v>877</v>
      </c>
      <c r="HG312" t="s">
        <v>877</v>
      </c>
      <c r="HI312">
        <v>0</v>
      </c>
      <c r="HJ312">
        <v>0</v>
      </c>
      <c r="HK312">
        <v>0</v>
      </c>
      <c r="HL312">
        <v>0</v>
      </c>
      <c r="HM312">
        <v>0</v>
      </c>
      <c r="HN312">
        <v>0</v>
      </c>
      <c r="HO312">
        <v>0</v>
      </c>
      <c r="HP312">
        <v>0</v>
      </c>
      <c r="HQ312">
        <v>0</v>
      </c>
      <c r="HR312">
        <v>0</v>
      </c>
      <c r="HS312">
        <v>239.38</v>
      </c>
      <c r="HU312">
        <v>239.38</v>
      </c>
      <c r="HV312">
        <v>0</v>
      </c>
      <c r="HW312">
        <v>0</v>
      </c>
      <c r="HX312" t="s">
        <v>882</v>
      </c>
      <c r="HY312">
        <v>239.38</v>
      </c>
      <c r="IA312">
        <v>239.38</v>
      </c>
      <c r="IB312">
        <v>0</v>
      </c>
      <c r="IC312">
        <v>0</v>
      </c>
      <c r="ID312">
        <v>0</v>
      </c>
      <c r="IE312">
        <v>0</v>
      </c>
      <c r="IF312">
        <v>3.44</v>
      </c>
      <c r="IG312">
        <v>1.72</v>
      </c>
      <c r="II312">
        <v>3.44</v>
      </c>
      <c r="IJ312">
        <v>0</v>
      </c>
      <c r="IK312">
        <v>0</v>
      </c>
      <c r="IL312">
        <v>0</v>
      </c>
      <c r="IN312">
        <v>0</v>
      </c>
      <c r="IO312">
        <v>0</v>
      </c>
      <c r="IP312">
        <v>0</v>
      </c>
      <c r="IQ312">
        <v>0</v>
      </c>
      <c r="IS312">
        <v>0</v>
      </c>
      <c r="IT312">
        <v>0</v>
      </c>
      <c r="IU312">
        <v>0</v>
      </c>
      <c r="IV312">
        <v>0</v>
      </c>
      <c r="IW312">
        <v>25.75</v>
      </c>
      <c r="IX312">
        <v>6.4375</v>
      </c>
      <c r="IZ312">
        <v>25.75</v>
      </c>
      <c r="JA312">
        <v>0</v>
      </c>
      <c r="JB312">
        <v>0</v>
      </c>
      <c r="JD312">
        <v>0</v>
      </c>
      <c r="JE312">
        <v>0</v>
      </c>
      <c r="JF312">
        <v>0</v>
      </c>
      <c r="JH312">
        <v>0</v>
      </c>
      <c r="JI312">
        <v>0</v>
      </c>
      <c r="JJ312">
        <v>247.53749999999999</v>
      </c>
      <c r="JL312" t="s">
        <v>883</v>
      </c>
      <c r="JM312">
        <v>0</v>
      </c>
      <c r="JN312">
        <v>0</v>
      </c>
      <c r="JO312">
        <v>0</v>
      </c>
      <c r="JP312">
        <v>0</v>
      </c>
      <c r="JQ312">
        <v>0</v>
      </c>
      <c r="JR312">
        <v>43954.6104003125</v>
      </c>
      <c r="JS312">
        <v>1</v>
      </c>
      <c r="JT312">
        <v>3</v>
      </c>
    </row>
    <row r="313" spans="1:280" x14ac:dyDescent="0.25">
      <c r="A313">
        <v>2243</v>
      </c>
      <c r="B313">
        <v>2243</v>
      </c>
      <c r="C313" t="s">
        <v>454</v>
      </c>
      <c r="D313" t="s">
        <v>446</v>
      </c>
      <c r="E313" t="s">
        <v>455</v>
      </c>
      <c r="G313">
        <v>2230</v>
      </c>
      <c r="H313">
        <v>149000000</v>
      </c>
      <c r="I313">
        <v>0</v>
      </c>
      <c r="J313">
        <v>0</v>
      </c>
      <c r="K313">
        <v>800000</v>
      </c>
      <c r="L313">
        <v>0</v>
      </c>
      <c r="M313">
        <v>0</v>
      </c>
      <c r="N313">
        <v>0</v>
      </c>
      <c r="O313">
        <v>0</v>
      </c>
      <c r="P313">
        <v>13.06</v>
      </c>
      <c r="Q313">
        <v>23200000</v>
      </c>
      <c r="R313">
        <v>41192</v>
      </c>
      <c r="S313">
        <v>41192</v>
      </c>
      <c r="T313">
        <v>41192</v>
      </c>
      <c r="U313">
        <v>0</v>
      </c>
      <c r="V313" t="s">
        <v>875</v>
      </c>
      <c r="W313">
        <v>41192</v>
      </c>
      <c r="X313">
        <v>41192</v>
      </c>
      <c r="Y313">
        <v>41192</v>
      </c>
      <c r="Z313">
        <v>0</v>
      </c>
      <c r="AA313">
        <v>5091</v>
      </c>
      <c r="AB313">
        <v>4531.12</v>
      </c>
      <c r="AC313">
        <v>123.4</v>
      </c>
      <c r="AD313">
        <v>4678</v>
      </c>
      <c r="AE313">
        <v>2339</v>
      </c>
      <c r="AF313">
        <v>4678</v>
      </c>
      <c r="AG313">
        <v>4678</v>
      </c>
      <c r="AH313">
        <v>0</v>
      </c>
      <c r="AI313">
        <v>10</v>
      </c>
      <c r="AJ313">
        <v>10</v>
      </c>
      <c r="AK313">
        <v>10</v>
      </c>
      <c r="AL313">
        <v>10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94</v>
      </c>
      <c r="AT313">
        <v>23.5</v>
      </c>
      <c r="AU313">
        <v>3689.89</v>
      </c>
      <c r="AV313">
        <v>922.47249999999997</v>
      </c>
      <c r="AW313">
        <v>3689.89</v>
      </c>
      <c r="AX313">
        <v>3689.89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48067.374199999998</v>
      </c>
      <c r="BI313">
        <v>49141.4925</v>
      </c>
      <c r="BJ313">
        <v>48842.7817</v>
      </c>
      <c r="BK313">
        <v>49141.4925</v>
      </c>
      <c r="BL313">
        <v>49141.4925</v>
      </c>
      <c r="BM313">
        <v>49141.4925</v>
      </c>
      <c r="BN313" t="s">
        <v>876</v>
      </c>
      <c r="BO313">
        <v>-2.696E-3</v>
      </c>
      <c r="BP313">
        <v>0</v>
      </c>
      <c r="BQ313">
        <v>563.22</v>
      </c>
      <c r="BR313">
        <v>34</v>
      </c>
      <c r="BS313">
        <v>0.7</v>
      </c>
      <c r="BT313" t="s">
        <v>877</v>
      </c>
      <c r="BU313" t="s">
        <v>877</v>
      </c>
      <c r="BV313" t="s">
        <v>877</v>
      </c>
      <c r="BW313" t="s">
        <v>877</v>
      </c>
      <c r="BX313">
        <v>2230</v>
      </c>
      <c r="BY313">
        <v>143000000</v>
      </c>
      <c r="BZ313">
        <v>0</v>
      </c>
      <c r="CA313">
        <v>0</v>
      </c>
      <c r="CB313">
        <v>800000</v>
      </c>
      <c r="CC313">
        <v>0</v>
      </c>
      <c r="CD313">
        <v>0</v>
      </c>
      <c r="CE313">
        <v>0</v>
      </c>
      <c r="CF313">
        <v>0</v>
      </c>
      <c r="CG313">
        <v>13.06</v>
      </c>
      <c r="CH313">
        <v>22700000</v>
      </c>
      <c r="CI313">
        <v>40159.68</v>
      </c>
      <c r="CJ313">
        <v>40895.72</v>
      </c>
      <c r="CK313">
        <v>40159.68</v>
      </c>
      <c r="CL313">
        <v>736.04</v>
      </c>
      <c r="CM313">
        <v>0</v>
      </c>
      <c r="CN313" t="s">
        <v>878</v>
      </c>
      <c r="CO313">
        <v>40159.68</v>
      </c>
      <c r="CP313">
        <v>40895.72</v>
      </c>
      <c r="CQ313">
        <v>40159.68</v>
      </c>
      <c r="CR313">
        <v>736.04</v>
      </c>
      <c r="CS313">
        <v>5072</v>
      </c>
      <c r="CT313">
        <v>4498.5291999999999</v>
      </c>
      <c r="CU313">
        <v>123.4</v>
      </c>
      <c r="CV313">
        <v>4724.42</v>
      </c>
      <c r="CW313">
        <v>2362.21</v>
      </c>
      <c r="CX313">
        <v>4770.29</v>
      </c>
      <c r="CY313">
        <v>4724.42</v>
      </c>
      <c r="CZ313">
        <v>45.87</v>
      </c>
      <c r="DA313">
        <v>7.69</v>
      </c>
      <c r="DB313">
        <v>7.69</v>
      </c>
      <c r="DC313">
        <v>7.69</v>
      </c>
      <c r="DD313">
        <v>7.69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94</v>
      </c>
      <c r="DL313">
        <v>23.5</v>
      </c>
      <c r="DM313">
        <v>3569.46</v>
      </c>
      <c r="DN313">
        <v>892.36500000000001</v>
      </c>
      <c r="DO313">
        <v>3635.19</v>
      </c>
      <c r="DP313">
        <v>3569.46</v>
      </c>
      <c r="DQ313">
        <v>65.73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47673.581299999998</v>
      </c>
      <c r="EA313">
        <v>48067.374199999998</v>
      </c>
      <c r="EB313">
        <v>48350.451300000001</v>
      </c>
      <c r="EC313">
        <v>48842.7817</v>
      </c>
      <c r="ED313">
        <v>48067.374199999998</v>
      </c>
      <c r="EE313">
        <v>48842.7817</v>
      </c>
      <c r="EF313" t="s">
        <v>879</v>
      </c>
      <c r="EG313">
        <v>-4.5869999999999999E-3</v>
      </c>
      <c r="EH313">
        <v>0</v>
      </c>
      <c r="EI313">
        <v>552.52</v>
      </c>
      <c r="EJ313">
        <v>37</v>
      </c>
      <c r="EK313">
        <v>0.7</v>
      </c>
      <c r="EL313" t="s">
        <v>877</v>
      </c>
      <c r="EM313" t="s">
        <v>877</v>
      </c>
      <c r="EN313" t="s">
        <v>877</v>
      </c>
      <c r="EO313" t="s">
        <v>877</v>
      </c>
      <c r="EP313">
        <v>2230</v>
      </c>
      <c r="EQ313">
        <v>140178404</v>
      </c>
      <c r="ER313" s="22">
        <v>0</v>
      </c>
      <c r="ES313">
        <v>4499398</v>
      </c>
      <c r="ET313">
        <v>1009377</v>
      </c>
      <c r="EU313">
        <v>0</v>
      </c>
      <c r="EV313">
        <v>0</v>
      </c>
      <c r="EW313">
        <v>0</v>
      </c>
      <c r="EX313">
        <v>0</v>
      </c>
      <c r="EY313">
        <v>13.06</v>
      </c>
      <c r="EZ313">
        <v>21685342</v>
      </c>
      <c r="FA313">
        <v>39963.550000000003</v>
      </c>
      <c r="FB313">
        <v>40609.33</v>
      </c>
      <c r="FC313">
        <v>39963.550000000003</v>
      </c>
      <c r="FD313">
        <v>645.78</v>
      </c>
      <c r="FE313">
        <v>0</v>
      </c>
      <c r="FF313" t="s">
        <v>880</v>
      </c>
      <c r="FG313">
        <v>39963.550000000003</v>
      </c>
      <c r="FH313">
        <v>40609.33</v>
      </c>
      <c r="FI313">
        <v>39963.550000000003</v>
      </c>
      <c r="FJ313">
        <v>645.78</v>
      </c>
      <c r="FK313">
        <v>5021</v>
      </c>
      <c r="FL313">
        <v>4467.0263000000004</v>
      </c>
      <c r="FM313">
        <v>123.4</v>
      </c>
      <c r="FN313">
        <v>4560</v>
      </c>
      <c r="FO313">
        <v>2280</v>
      </c>
      <c r="FP313">
        <v>4596.29</v>
      </c>
      <c r="FQ313">
        <v>4560</v>
      </c>
      <c r="FR313">
        <v>36.29</v>
      </c>
      <c r="FS313">
        <v>15.87</v>
      </c>
      <c r="FT313">
        <v>15.87</v>
      </c>
      <c r="FU313">
        <v>15.87</v>
      </c>
      <c r="FV313">
        <v>15.87</v>
      </c>
      <c r="FW313">
        <v>0</v>
      </c>
      <c r="FX313">
        <v>0</v>
      </c>
      <c r="FY313">
        <v>0</v>
      </c>
      <c r="FZ313">
        <v>0</v>
      </c>
      <c r="GA313">
        <v>0</v>
      </c>
      <c r="GB313">
        <v>0</v>
      </c>
      <c r="GC313">
        <v>90</v>
      </c>
      <c r="GD313">
        <v>22.5</v>
      </c>
      <c r="GE313">
        <v>3204.94</v>
      </c>
      <c r="GF313">
        <v>801.23500000000001</v>
      </c>
      <c r="GG313">
        <v>3256.72</v>
      </c>
      <c r="GH313">
        <v>3204.94</v>
      </c>
      <c r="GI313">
        <v>51.78</v>
      </c>
      <c r="GJ313">
        <v>0</v>
      </c>
      <c r="GK313">
        <v>0</v>
      </c>
      <c r="GL313">
        <v>0</v>
      </c>
      <c r="GM313">
        <v>0</v>
      </c>
      <c r="GN313">
        <v>0</v>
      </c>
      <c r="GO313">
        <v>0</v>
      </c>
      <c r="GP313">
        <v>0</v>
      </c>
      <c r="GQ313">
        <v>0</v>
      </c>
      <c r="GR313">
        <v>47918.582300000002</v>
      </c>
      <c r="GS313">
        <v>47673.581299999998</v>
      </c>
      <c r="GT313">
        <v>48493.202299999997</v>
      </c>
      <c r="GU313">
        <v>48350.451300000001</v>
      </c>
      <c r="GV313">
        <v>47918.582300000002</v>
      </c>
      <c r="GW313">
        <v>48493.202299999997</v>
      </c>
      <c r="GX313" t="s">
        <v>881</v>
      </c>
      <c r="GY313">
        <v>-4.3790000000000001E-3</v>
      </c>
      <c r="GZ313">
        <v>0</v>
      </c>
      <c r="HA313">
        <v>534</v>
      </c>
      <c r="HB313">
        <v>30</v>
      </c>
      <c r="HC313">
        <v>0.7</v>
      </c>
      <c r="HD313" t="s">
        <v>877</v>
      </c>
      <c r="HE313" t="s">
        <v>877</v>
      </c>
      <c r="HF313" t="s">
        <v>877</v>
      </c>
      <c r="HG313" t="s">
        <v>877</v>
      </c>
      <c r="HH313">
        <v>2230</v>
      </c>
      <c r="HI313">
        <v>130772599</v>
      </c>
      <c r="HJ313">
        <v>0</v>
      </c>
      <c r="HK313">
        <v>4191413</v>
      </c>
      <c r="HL313">
        <v>1048201</v>
      </c>
      <c r="HM313">
        <v>0</v>
      </c>
      <c r="HN313">
        <v>0</v>
      </c>
      <c r="HO313">
        <v>0</v>
      </c>
      <c r="HP313">
        <v>0</v>
      </c>
      <c r="HQ313">
        <v>12.53</v>
      </c>
      <c r="HR313">
        <v>20867466</v>
      </c>
      <c r="HS313">
        <v>40023.410000000003</v>
      </c>
      <c r="HT313">
        <v>40572.93</v>
      </c>
      <c r="HU313">
        <v>40023.410000000003</v>
      </c>
      <c r="HV313">
        <v>549.52</v>
      </c>
      <c r="HW313">
        <v>0</v>
      </c>
      <c r="HX313" t="s">
        <v>882</v>
      </c>
      <c r="HY313">
        <v>40023.410000000003</v>
      </c>
      <c r="HZ313">
        <v>40572.93</v>
      </c>
      <c r="IA313">
        <v>40023.410000000003</v>
      </c>
      <c r="IB313">
        <v>549.52</v>
      </c>
      <c r="IC313">
        <v>4893</v>
      </c>
      <c r="ID313">
        <v>4463.0222999999996</v>
      </c>
      <c r="IE313">
        <v>96.1</v>
      </c>
      <c r="IF313">
        <v>4720.54</v>
      </c>
      <c r="IG313">
        <v>2360.27</v>
      </c>
      <c r="IH313">
        <v>4744.95</v>
      </c>
      <c r="II313">
        <v>4720.54</v>
      </c>
      <c r="IJ313">
        <v>24.41</v>
      </c>
      <c r="IK313">
        <v>12.68</v>
      </c>
      <c r="IL313">
        <v>12.68</v>
      </c>
      <c r="IM313">
        <v>12.68</v>
      </c>
      <c r="IN313">
        <v>12.68</v>
      </c>
      <c r="IO313">
        <v>0</v>
      </c>
      <c r="IP313">
        <v>0</v>
      </c>
      <c r="IQ313">
        <v>0</v>
      </c>
      <c r="IR313">
        <v>0</v>
      </c>
      <c r="IS313">
        <v>0</v>
      </c>
      <c r="IT313">
        <v>0</v>
      </c>
      <c r="IU313">
        <v>96</v>
      </c>
      <c r="IV313">
        <v>24</v>
      </c>
      <c r="IW313">
        <v>3756.4</v>
      </c>
      <c r="IX313">
        <v>939.1</v>
      </c>
      <c r="IY313">
        <v>3807.98</v>
      </c>
      <c r="IZ313">
        <v>3756.4</v>
      </c>
      <c r="JA313">
        <v>51.58</v>
      </c>
      <c r="JB313">
        <v>0</v>
      </c>
      <c r="JC313">
        <v>0</v>
      </c>
      <c r="JD313">
        <v>0</v>
      </c>
      <c r="JE313">
        <v>0</v>
      </c>
      <c r="JF313">
        <v>0</v>
      </c>
      <c r="JG313">
        <v>0</v>
      </c>
      <c r="JH313">
        <v>0</v>
      </c>
      <c r="JI313">
        <v>0</v>
      </c>
      <c r="JJ313">
        <v>47918.582300000002</v>
      </c>
      <c r="JK313">
        <v>48493.202299999997</v>
      </c>
      <c r="JL313" t="s">
        <v>883</v>
      </c>
      <c r="JM313">
        <v>-4.4860000000000004E-3</v>
      </c>
      <c r="JN313">
        <v>0</v>
      </c>
      <c r="JO313">
        <v>514.32000000000005</v>
      </c>
      <c r="JP313">
        <v>31</v>
      </c>
      <c r="JQ313">
        <v>0.7</v>
      </c>
      <c r="JR313">
        <v>43954.6104003125</v>
      </c>
      <c r="JS313">
        <v>1</v>
      </c>
      <c r="JT313">
        <v>2</v>
      </c>
    </row>
    <row r="314" spans="1:280" x14ac:dyDescent="0.25">
      <c r="A314">
        <v>4805</v>
      </c>
      <c r="B314">
        <v>2243</v>
      </c>
      <c r="D314" t="s">
        <v>446</v>
      </c>
      <c r="E314" t="s">
        <v>455</v>
      </c>
      <c r="F314" t="s">
        <v>1007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T314">
        <v>0</v>
      </c>
      <c r="U314">
        <v>0</v>
      </c>
      <c r="V314" t="s">
        <v>875</v>
      </c>
      <c r="W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G314">
        <v>0</v>
      </c>
      <c r="AH314">
        <v>0</v>
      </c>
      <c r="AI314">
        <v>0</v>
      </c>
      <c r="AJ314">
        <v>0</v>
      </c>
      <c r="AL314">
        <v>0</v>
      </c>
      <c r="AM314">
        <v>0</v>
      </c>
      <c r="AN314">
        <v>0</v>
      </c>
      <c r="AO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X314">
        <v>0</v>
      </c>
      <c r="AY314">
        <v>0</v>
      </c>
      <c r="AZ314">
        <v>0</v>
      </c>
      <c r="BB314">
        <v>0</v>
      </c>
      <c r="BC314">
        <v>0</v>
      </c>
      <c r="BD314">
        <v>0</v>
      </c>
      <c r="BF314">
        <v>0</v>
      </c>
      <c r="BG314">
        <v>0</v>
      </c>
      <c r="BH314">
        <v>451.48750000000001</v>
      </c>
      <c r="BI314">
        <v>0</v>
      </c>
      <c r="BL314">
        <v>451.48750000000001</v>
      </c>
      <c r="BN314" t="s">
        <v>876</v>
      </c>
      <c r="BO314">
        <v>0</v>
      </c>
      <c r="BP314">
        <v>0</v>
      </c>
      <c r="BQ314">
        <v>0</v>
      </c>
      <c r="BR314">
        <v>0</v>
      </c>
      <c r="BS314">
        <v>0</v>
      </c>
      <c r="BT314" t="s">
        <v>877</v>
      </c>
      <c r="BU314" t="s">
        <v>877</v>
      </c>
      <c r="BV314" t="s">
        <v>877</v>
      </c>
      <c r="BW314" t="s">
        <v>877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427.21</v>
      </c>
      <c r="CK314">
        <v>427.21</v>
      </c>
      <c r="CL314">
        <v>0</v>
      </c>
      <c r="CM314">
        <v>0</v>
      </c>
      <c r="CN314" t="s">
        <v>878</v>
      </c>
      <c r="CO314">
        <v>427.21</v>
      </c>
      <c r="CQ314">
        <v>427.21</v>
      </c>
      <c r="CR314">
        <v>0</v>
      </c>
      <c r="CS314">
        <v>0</v>
      </c>
      <c r="CT314">
        <v>0</v>
      </c>
      <c r="CU314">
        <v>0</v>
      </c>
      <c r="CV314">
        <v>29.48</v>
      </c>
      <c r="CW314">
        <v>14.74</v>
      </c>
      <c r="CY314">
        <v>29.48</v>
      </c>
      <c r="CZ314">
        <v>0</v>
      </c>
      <c r="DA314">
        <v>0</v>
      </c>
      <c r="DB314">
        <v>0</v>
      </c>
      <c r="DD314">
        <v>0</v>
      </c>
      <c r="DE314">
        <v>0</v>
      </c>
      <c r="DF314">
        <v>0</v>
      </c>
      <c r="DG314">
        <v>0</v>
      </c>
      <c r="DI314">
        <v>0</v>
      </c>
      <c r="DJ314">
        <v>0</v>
      </c>
      <c r="DK314">
        <v>0</v>
      </c>
      <c r="DL314">
        <v>0</v>
      </c>
      <c r="DM314">
        <v>38.15</v>
      </c>
      <c r="DN314">
        <v>9.5374999999999996</v>
      </c>
      <c r="DP314">
        <v>38.15</v>
      </c>
      <c r="DQ314">
        <v>0</v>
      </c>
      <c r="DR314">
        <v>0</v>
      </c>
      <c r="DT314">
        <v>0</v>
      </c>
      <c r="DU314">
        <v>0</v>
      </c>
      <c r="DV314">
        <v>0</v>
      </c>
      <c r="DX314">
        <v>0</v>
      </c>
      <c r="DY314">
        <v>0</v>
      </c>
      <c r="DZ314">
        <v>390.315</v>
      </c>
      <c r="EA314">
        <v>451.48750000000001</v>
      </c>
      <c r="ED314">
        <v>451.48750000000001</v>
      </c>
      <c r="EF314" t="s">
        <v>879</v>
      </c>
      <c r="EG314">
        <v>-4.5869999999999999E-3</v>
      </c>
      <c r="EH314">
        <v>0</v>
      </c>
      <c r="EI314">
        <v>0</v>
      </c>
      <c r="EJ314">
        <v>0</v>
      </c>
      <c r="EK314">
        <v>0</v>
      </c>
      <c r="EL314" t="s">
        <v>877</v>
      </c>
      <c r="EM314" t="s">
        <v>877</v>
      </c>
      <c r="EN314" t="s">
        <v>877</v>
      </c>
      <c r="EO314" t="s">
        <v>877</v>
      </c>
      <c r="EQ314">
        <v>0</v>
      </c>
      <c r="ER314" s="22">
        <v>0</v>
      </c>
      <c r="ES314">
        <v>0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368.9</v>
      </c>
      <c r="FC314">
        <v>368.9</v>
      </c>
      <c r="FD314">
        <v>0</v>
      </c>
      <c r="FE314">
        <v>0</v>
      </c>
      <c r="FF314" t="s">
        <v>880</v>
      </c>
      <c r="FG314">
        <v>368.9</v>
      </c>
      <c r="FI314">
        <v>368.9</v>
      </c>
      <c r="FJ314">
        <v>0</v>
      </c>
      <c r="FK314">
        <v>0</v>
      </c>
      <c r="FL314">
        <v>0</v>
      </c>
      <c r="FM314">
        <v>0</v>
      </c>
      <c r="FN314">
        <v>28.04</v>
      </c>
      <c r="FO314">
        <v>14.02</v>
      </c>
      <c r="FQ314">
        <v>28.04</v>
      </c>
      <c r="FR314">
        <v>0</v>
      </c>
      <c r="FS314">
        <v>0</v>
      </c>
      <c r="FT314">
        <v>0</v>
      </c>
      <c r="FV314">
        <v>0</v>
      </c>
      <c r="FW314">
        <v>0</v>
      </c>
      <c r="FX314">
        <v>0</v>
      </c>
      <c r="FY314">
        <v>0</v>
      </c>
      <c r="GA314">
        <v>0</v>
      </c>
      <c r="GB314">
        <v>0</v>
      </c>
      <c r="GC314">
        <v>0</v>
      </c>
      <c r="GD314">
        <v>0</v>
      </c>
      <c r="GE314">
        <v>29.58</v>
      </c>
      <c r="GF314">
        <v>7.3949999999999996</v>
      </c>
      <c r="GH314">
        <v>29.58</v>
      </c>
      <c r="GI314">
        <v>0</v>
      </c>
      <c r="GJ314">
        <v>0</v>
      </c>
      <c r="GL314">
        <v>0</v>
      </c>
      <c r="GM314">
        <v>0</v>
      </c>
      <c r="GN314">
        <v>0</v>
      </c>
      <c r="GP314">
        <v>0</v>
      </c>
      <c r="GQ314">
        <v>0</v>
      </c>
      <c r="GR314">
        <v>329.96</v>
      </c>
      <c r="GS314">
        <v>390.315</v>
      </c>
      <c r="GV314">
        <v>390.315</v>
      </c>
      <c r="GX314" t="s">
        <v>881</v>
      </c>
      <c r="GY314">
        <v>0</v>
      </c>
      <c r="GZ314">
        <v>0</v>
      </c>
      <c r="HA314">
        <v>0</v>
      </c>
      <c r="HB314">
        <v>0</v>
      </c>
      <c r="HC314">
        <v>0</v>
      </c>
      <c r="HD314" t="s">
        <v>877</v>
      </c>
      <c r="HE314" t="s">
        <v>877</v>
      </c>
      <c r="HF314" t="s">
        <v>877</v>
      </c>
      <c r="HG314" t="s">
        <v>877</v>
      </c>
      <c r="HI314">
        <v>0</v>
      </c>
      <c r="HJ314">
        <v>0</v>
      </c>
      <c r="HK314">
        <v>0</v>
      </c>
      <c r="HL314">
        <v>0</v>
      </c>
      <c r="HM314">
        <v>0</v>
      </c>
      <c r="HN314">
        <v>0</v>
      </c>
      <c r="HO314">
        <v>0</v>
      </c>
      <c r="HP314">
        <v>0</v>
      </c>
      <c r="HQ314">
        <v>0</v>
      </c>
      <c r="HR314">
        <v>0</v>
      </c>
      <c r="HS314">
        <v>313.64</v>
      </c>
      <c r="HU314">
        <v>313.64</v>
      </c>
      <c r="HV314">
        <v>0</v>
      </c>
      <c r="HW314">
        <v>0</v>
      </c>
      <c r="HX314" t="s">
        <v>882</v>
      </c>
      <c r="HY314">
        <v>313.64</v>
      </c>
      <c r="IA314">
        <v>313.64</v>
      </c>
      <c r="IB314">
        <v>0</v>
      </c>
      <c r="IC314">
        <v>0</v>
      </c>
      <c r="ID314">
        <v>0</v>
      </c>
      <c r="IE314">
        <v>0</v>
      </c>
      <c r="IF314">
        <v>17.920000000000002</v>
      </c>
      <c r="IG314">
        <v>8.9600000000000009</v>
      </c>
      <c r="II314">
        <v>17.920000000000002</v>
      </c>
      <c r="IJ314">
        <v>0</v>
      </c>
      <c r="IK314">
        <v>0</v>
      </c>
      <c r="IL314">
        <v>0</v>
      </c>
      <c r="IN314">
        <v>0</v>
      </c>
      <c r="IO314">
        <v>0</v>
      </c>
      <c r="IP314">
        <v>0</v>
      </c>
      <c r="IQ314">
        <v>0</v>
      </c>
      <c r="IS314">
        <v>0</v>
      </c>
      <c r="IT314">
        <v>0</v>
      </c>
      <c r="IU314">
        <v>0</v>
      </c>
      <c r="IV314">
        <v>0</v>
      </c>
      <c r="IW314">
        <v>29.44</v>
      </c>
      <c r="IX314">
        <v>7.36</v>
      </c>
      <c r="IZ314">
        <v>29.44</v>
      </c>
      <c r="JA314">
        <v>0</v>
      </c>
      <c r="JB314">
        <v>0</v>
      </c>
      <c r="JD314">
        <v>0</v>
      </c>
      <c r="JE314">
        <v>0</v>
      </c>
      <c r="JF314">
        <v>0</v>
      </c>
      <c r="JH314">
        <v>0</v>
      </c>
      <c r="JI314">
        <v>0</v>
      </c>
      <c r="JJ314">
        <v>329.96</v>
      </c>
      <c r="JL314" t="s">
        <v>883</v>
      </c>
      <c r="JM314">
        <v>0</v>
      </c>
      <c r="JN314">
        <v>0</v>
      </c>
      <c r="JO314">
        <v>0</v>
      </c>
      <c r="JP314">
        <v>0</v>
      </c>
      <c r="JQ314">
        <v>0</v>
      </c>
      <c r="JR314">
        <v>43954.6104003125</v>
      </c>
      <c r="JS314">
        <v>1</v>
      </c>
      <c r="JT314">
        <v>3</v>
      </c>
    </row>
    <row r="315" spans="1:280" x14ac:dyDescent="0.25">
      <c r="A315">
        <v>4867</v>
      </c>
      <c r="B315">
        <v>2243</v>
      </c>
      <c r="D315" t="s">
        <v>446</v>
      </c>
      <c r="E315" t="s">
        <v>455</v>
      </c>
      <c r="F315" t="s">
        <v>1008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T315">
        <v>0</v>
      </c>
      <c r="U315">
        <v>0</v>
      </c>
      <c r="V315" t="s">
        <v>875</v>
      </c>
      <c r="W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G315">
        <v>0</v>
      </c>
      <c r="AH315">
        <v>0</v>
      </c>
      <c r="AI315">
        <v>0</v>
      </c>
      <c r="AJ315">
        <v>0</v>
      </c>
      <c r="AL315">
        <v>0</v>
      </c>
      <c r="AM315">
        <v>0</v>
      </c>
      <c r="AN315">
        <v>0</v>
      </c>
      <c r="AO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X315">
        <v>0</v>
      </c>
      <c r="AY315">
        <v>0</v>
      </c>
      <c r="AZ315">
        <v>0</v>
      </c>
      <c r="BB315">
        <v>0</v>
      </c>
      <c r="BC315">
        <v>0</v>
      </c>
      <c r="BD315">
        <v>0</v>
      </c>
      <c r="BF315">
        <v>0</v>
      </c>
      <c r="BG315">
        <v>0</v>
      </c>
      <c r="BH315">
        <v>323.92</v>
      </c>
      <c r="BI315">
        <v>0</v>
      </c>
      <c r="BL315">
        <v>323.92</v>
      </c>
      <c r="BN315" t="s">
        <v>876</v>
      </c>
      <c r="BO315">
        <v>0</v>
      </c>
      <c r="BP315">
        <v>0</v>
      </c>
      <c r="BQ315">
        <v>0</v>
      </c>
      <c r="BR315">
        <v>0</v>
      </c>
      <c r="BS315">
        <v>0</v>
      </c>
      <c r="BT315" t="s">
        <v>877</v>
      </c>
      <c r="BU315" t="s">
        <v>877</v>
      </c>
      <c r="BV315" t="s">
        <v>877</v>
      </c>
      <c r="BW315" t="s">
        <v>877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308.83</v>
      </c>
      <c r="CK315">
        <v>308.83</v>
      </c>
      <c r="CL315">
        <v>0</v>
      </c>
      <c r="CM315">
        <v>0</v>
      </c>
      <c r="CN315" t="s">
        <v>878</v>
      </c>
      <c r="CO315">
        <v>308.83</v>
      </c>
      <c r="CQ315">
        <v>308.83</v>
      </c>
      <c r="CR315">
        <v>0</v>
      </c>
      <c r="CS315">
        <v>0</v>
      </c>
      <c r="CT315">
        <v>0</v>
      </c>
      <c r="CU315">
        <v>0</v>
      </c>
      <c r="CV315">
        <v>16.39</v>
      </c>
      <c r="CW315">
        <v>8.1950000000000003</v>
      </c>
      <c r="CY315">
        <v>16.39</v>
      </c>
      <c r="CZ315">
        <v>0</v>
      </c>
      <c r="DA315">
        <v>0</v>
      </c>
      <c r="DB315">
        <v>0</v>
      </c>
      <c r="DD315">
        <v>0</v>
      </c>
      <c r="DE315">
        <v>0</v>
      </c>
      <c r="DF315">
        <v>0</v>
      </c>
      <c r="DG315">
        <v>0</v>
      </c>
      <c r="DI315">
        <v>0</v>
      </c>
      <c r="DJ315">
        <v>0</v>
      </c>
      <c r="DK315">
        <v>0</v>
      </c>
      <c r="DL315">
        <v>0</v>
      </c>
      <c r="DM315">
        <v>27.58</v>
      </c>
      <c r="DN315">
        <v>6.8949999999999996</v>
      </c>
      <c r="DP315">
        <v>27.58</v>
      </c>
      <c r="DQ315">
        <v>0</v>
      </c>
      <c r="DR315">
        <v>0</v>
      </c>
      <c r="DT315">
        <v>0</v>
      </c>
      <c r="DU315">
        <v>0</v>
      </c>
      <c r="DV315">
        <v>0</v>
      </c>
      <c r="DX315">
        <v>0</v>
      </c>
      <c r="DY315">
        <v>0</v>
      </c>
      <c r="DZ315">
        <v>286.55500000000001</v>
      </c>
      <c r="EA315">
        <v>323.92</v>
      </c>
      <c r="ED315">
        <v>323.92</v>
      </c>
      <c r="EF315" t="s">
        <v>879</v>
      </c>
      <c r="EG315">
        <v>-4.5869999999999999E-3</v>
      </c>
      <c r="EH315">
        <v>0</v>
      </c>
      <c r="EI315">
        <v>0</v>
      </c>
      <c r="EJ315">
        <v>0</v>
      </c>
      <c r="EK315">
        <v>0</v>
      </c>
      <c r="EL315" t="s">
        <v>877</v>
      </c>
      <c r="EM315" t="s">
        <v>877</v>
      </c>
      <c r="EN315" t="s">
        <v>877</v>
      </c>
      <c r="EO315" t="s">
        <v>877</v>
      </c>
      <c r="EQ315">
        <v>0</v>
      </c>
      <c r="ER315" s="22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276.88</v>
      </c>
      <c r="FC315">
        <v>276.88</v>
      </c>
      <c r="FD315">
        <v>0</v>
      </c>
      <c r="FE315">
        <v>0</v>
      </c>
      <c r="FF315" t="s">
        <v>880</v>
      </c>
      <c r="FG315">
        <v>276.88</v>
      </c>
      <c r="FI315">
        <v>276.88</v>
      </c>
      <c r="FJ315">
        <v>0</v>
      </c>
      <c r="FK315">
        <v>0</v>
      </c>
      <c r="FL315">
        <v>0</v>
      </c>
      <c r="FM315">
        <v>0</v>
      </c>
      <c r="FN315">
        <v>8.25</v>
      </c>
      <c r="FO315">
        <v>4.125</v>
      </c>
      <c r="FQ315">
        <v>8.25</v>
      </c>
      <c r="FR315">
        <v>0</v>
      </c>
      <c r="FS315">
        <v>0</v>
      </c>
      <c r="FT315">
        <v>0</v>
      </c>
      <c r="FV315">
        <v>0</v>
      </c>
      <c r="FW315">
        <v>0</v>
      </c>
      <c r="FX315">
        <v>0</v>
      </c>
      <c r="FY315">
        <v>0</v>
      </c>
      <c r="GA315">
        <v>0</v>
      </c>
      <c r="GB315">
        <v>0</v>
      </c>
      <c r="GC315">
        <v>0</v>
      </c>
      <c r="GD315">
        <v>0</v>
      </c>
      <c r="GE315">
        <v>22.2</v>
      </c>
      <c r="GF315">
        <v>5.55</v>
      </c>
      <c r="GH315">
        <v>22.2</v>
      </c>
      <c r="GI315">
        <v>0</v>
      </c>
      <c r="GJ315">
        <v>0</v>
      </c>
      <c r="GL315">
        <v>0</v>
      </c>
      <c r="GM315">
        <v>0</v>
      </c>
      <c r="GN315">
        <v>0</v>
      </c>
      <c r="GP315">
        <v>0</v>
      </c>
      <c r="GQ315">
        <v>0</v>
      </c>
      <c r="GR315">
        <v>244.66</v>
      </c>
      <c r="GS315">
        <v>286.55500000000001</v>
      </c>
      <c r="GV315">
        <v>286.55500000000001</v>
      </c>
      <c r="GX315" t="s">
        <v>881</v>
      </c>
      <c r="GY315">
        <v>0</v>
      </c>
      <c r="GZ315">
        <v>0</v>
      </c>
      <c r="HA315">
        <v>0</v>
      </c>
      <c r="HB315">
        <v>0</v>
      </c>
      <c r="HC315">
        <v>0</v>
      </c>
      <c r="HD315" t="s">
        <v>877</v>
      </c>
      <c r="HE315" t="s">
        <v>877</v>
      </c>
      <c r="HF315" t="s">
        <v>877</v>
      </c>
      <c r="HG315" t="s">
        <v>877</v>
      </c>
      <c r="HI315">
        <v>0</v>
      </c>
      <c r="HJ315">
        <v>0</v>
      </c>
      <c r="HK315">
        <v>0</v>
      </c>
      <c r="HL315">
        <v>0</v>
      </c>
      <c r="HM315">
        <v>0</v>
      </c>
      <c r="HN315">
        <v>0</v>
      </c>
      <c r="HO315">
        <v>0</v>
      </c>
      <c r="HP315">
        <v>0</v>
      </c>
      <c r="HQ315">
        <v>0</v>
      </c>
      <c r="HR315">
        <v>0</v>
      </c>
      <c r="HS315">
        <v>235.88</v>
      </c>
      <c r="HU315">
        <v>235.88</v>
      </c>
      <c r="HV315">
        <v>0</v>
      </c>
      <c r="HW315">
        <v>0</v>
      </c>
      <c r="HX315" t="s">
        <v>882</v>
      </c>
      <c r="HY315">
        <v>235.88</v>
      </c>
      <c r="IA315">
        <v>235.88</v>
      </c>
      <c r="IB315">
        <v>0</v>
      </c>
      <c r="IC315">
        <v>0</v>
      </c>
      <c r="ID315">
        <v>0</v>
      </c>
      <c r="IE315">
        <v>0</v>
      </c>
      <c r="IF315">
        <v>6.49</v>
      </c>
      <c r="IG315">
        <v>3.2450000000000001</v>
      </c>
      <c r="II315">
        <v>6.49</v>
      </c>
      <c r="IJ315">
        <v>0</v>
      </c>
      <c r="IK315">
        <v>0</v>
      </c>
      <c r="IL315">
        <v>0</v>
      </c>
      <c r="IN315">
        <v>0</v>
      </c>
      <c r="IO315">
        <v>0</v>
      </c>
      <c r="IP315">
        <v>0</v>
      </c>
      <c r="IQ315">
        <v>0</v>
      </c>
      <c r="IS315">
        <v>0</v>
      </c>
      <c r="IT315">
        <v>0</v>
      </c>
      <c r="IU315">
        <v>0</v>
      </c>
      <c r="IV315">
        <v>0</v>
      </c>
      <c r="IW315">
        <v>22.14</v>
      </c>
      <c r="IX315">
        <v>5.5350000000000001</v>
      </c>
      <c r="IZ315">
        <v>22.14</v>
      </c>
      <c r="JA315">
        <v>0</v>
      </c>
      <c r="JB315">
        <v>0</v>
      </c>
      <c r="JD315">
        <v>0</v>
      </c>
      <c r="JE315">
        <v>0</v>
      </c>
      <c r="JF315">
        <v>0</v>
      </c>
      <c r="JH315">
        <v>0</v>
      </c>
      <c r="JI315">
        <v>0</v>
      </c>
      <c r="JJ315">
        <v>244.66</v>
      </c>
      <c r="JL315" t="s">
        <v>883</v>
      </c>
      <c r="JM315">
        <v>0</v>
      </c>
      <c r="JN315">
        <v>0</v>
      </c>
      <c r="JO315">
        <v>0</v>
      </c>
      <c r="JP315">
        <v>0</v>
      </c>
      <c r="JQ315">
        <v>0</v>
      </c>
      <c r="JR315">
        <v>43954.6104003125</v>
      </c>
      <c r="JS315">
        <v>1</v>
      </c>
      <c r="JT315">
        <v>3</v>
      </c>
    </row>
    <row r="316" spans="1:280" x14ac:dyDescent="0.25">
      <c r="A316">
        <v>2244</v>
      </c>
      <c r="B316">
        <v>2244</v>
      </c>
      <c r="C316" t="s">
        <v>456</v>
      </c>
      <c r="D316" t="s">
        <v>446</v>
      </c>
      <c r="E316" t="s">
        <v>457</v>
      </c>
      <c r="G316">
        <v>2230</v>
      </c>
      <c r="H316">
        <v>16451221</v>
      </c>
      <c r="I316">
        <v>515</v>
      </c>
      <c r="J316">
        <v>0</v>
      </c>
      <c r="K316">
        <v>68673</v>
      </c>
      <c r="L316">
        <v>0</v>
      </c>
      <c r="M316">
        <v>0</v>
      </c>
      <c r="N316">
        <v>2127</v>
      </c>
      <c r="O316">
        <v>0</v>
      </c>
      <c r="P316">
        <v>13.06</v>
      </c>
      <c r="Q316">
        <v>2754953</v>
      </c>
      <c r="R316">
        <v>5239</v>
      </c>
      <c r="S316">
        <v>5239</v>
      </c>
      <c r="T316">
        <v>5239</v>
      </c>
      <c r="U316">
        <v>0</v>
      </c>
      <c r="V316" t="s">
        <v>875</v>
      </c>
      <c r="W316">
        <v>5239</v>
      </c>
      <c r="X316">
        <v>5239</v>
      </c>
      <c r="Y316">
        <v>5239</v>
      </c>
      <c r="Z316">
        <v>0</v>
      </c>
      <c r="AA316">
        <v>560</v>
      </c>
      <c r="AB316">
        <v>560</v>
      </c>
      <c r="AC316">
        <v>0</v>
      </c>
      <c r="AD316">
        <v>56</v>
      </c>
      <c r="AE316">
        <v>28</v>
      </c>
      <c r="AF316">
        <v>56</v>
      </c>
      <c r="AG316">
        <v>56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3</v>
      </c>
      <c r="AT316">
        <v>0.75</v>
      </c>
      <c r="AU316">
        <v>168.9</v>
      </c>
      <c r="AV316">
        <v>42.225000000000001</v>
      </c>
      <c r="AW316">
        <v>168.9</v>
      </c>
      <c r="AX316">
        <v>168.9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5705.9274999999998</v>
      </c>
      <c r="BI316">
        <v>5869.9750000000004</v>
      </c>
      <c r="BJ316">
        <v>5931.1774999999998</v>
      </c>
      <c r="BK316">
        <v>5869.9750000000004</v>
      </c>
      <c r="BL316">
        <v>5869.9750000000004</v>
      </c>
      <c r="BM316">
        <v>5931.1774999999998</v>
      </c>
      <c r="BN316" t="s">
        <v>876</v>
      </c>
      <c r="BO316">
        <v>-7.7200000000000001E-4</v>
      </c>
      <c r="BP316">
        <v>0</v>
      </c>
      <c r="BQ316">
        <v>525.85</v>
      </c>
      <c r="BR316">
        <v>28</v>
      </c>
      <c r="BS316">
        <v>0.7</v>
      </c>
      <c r="BT316" t="s">
        <v>877</v>
      </c>
      <c r="BU316" t="s">
        <v>877</v>
      </c>
      <c r="BV316" t="s">
        <v>877</v>
      </c>
      <c r="BW316" t="s">
        <v>877</v>
      </c>
      <c r="BX316">
        <v>2230</v>
      </c>
      <c r="BY316">
        <v>15972059</v>
      </c>
      <c r="BZ316">
        <v>500</v>
      </c>
      <c r="CA316">
        <v>0</v>
      </c>
      <c r="CB316">
        <v>66673</v>
      </c>
      <c r="CC316">
        <v>0</v>
      </c>
      <c r="CD316">
        <v>0</v>
      </c>
      <c r="CE316">
        <v>2065</v>
      </c>
      <c r="CF316">
        <v>0</v>
      </c>
      <c r="CG316">
        <v>13.06</v>
      </c>
      <c r="CH316">
        <v>2578297</v>
      </c>
      <c r="CI316">
        <v>5035.49</v>
      </c>
      <c r="CJ316">
        <v>5258.66</v>
      </c>
      <c r="CK316">
        <v>5035.49</v>
      </c>
      <c r="CL316">
        <v>223.17</v>
      </c>
      <c r="CM316">
        <v>0</v>
      </c>
      <c r="CN316" t="s">
        <v>878</v>
      </c>
      <c r="CO316">
        <v>5035.49</v>
      </c>
      <c r="CP316">
        <v>5258.66</v>
      </c>
      <c r="CQ316">
        <v>5035.49</v>
      </c>
      <c r="CR316">
        <v>223.17</v>
      </c>
      <c r="CS316">
        <v>578</v>
      </c>
      <c r="CT316">
        <v>578</v>
      </c>
      <c r="CU316">
        <v>0</v>
      </c>
      <c r="CV316">
        <v>102.21</v>
      </c>
      <c r="CW316">
        <v>51.104999999999997</v>
      </c>
      <c r="CX316">
        <v>102.77</v>
      </c>
      <c r="CY316">
        <v>102.21</v>
      </c>
      <c r="CZ316">
        <v>0.56000000000000005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3</v>
      </c>
      <c r="DL316">
        <v>0.75</v>
      </c>
      <c r="DM316">
        <v>162.33000000000001</v>
      </c>
      <c r="DN316">
        <v>40.582500000000003</v>
      </c>
      <c r="DO316">
        <v>169.53</v>
      </c>
      <c r="DP316">
        <v>162.33000000000001</v>
      </c>
      <c r="DQ316">
        <v>7.2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>
        <v>5778.3175000000001</v>
      </c>
      <c r="EA316">
        <v>5705.9274999999998</v>
      </c>
      <c r="EB316">
        <v>5991.2974999999997</v>
      </c>
      <c r="EC316">
        <v>5931.1774999999998</v>
      </c>
      <c r="ED316">
        <v>5778.3175000000001</v>
      </c>
      <c r="EE316">
        <v>5991.2974999999997</v>
      </c>
      <c r="EF316" t="s">
        <v>879</v>
      </c>
      <c r="EG316">
        <v>-1.018E-3</v>
      </c>
      <c r="EH316">
        <v>0</v>
      </c>
      <c r="EI316">
        <v>489.8</v>
      </c>
      <c r="EJ316">
        <v>24</v>
      </c>
      <c r="EK316">
        <v>0.7</v>
      </c>
      <c r="EL316" t="s">
        <v>877</v>
      </c>
      <c r="EM316" t="s">
        <v>877</v>
      </c>
      <c r="EN316" t="s">
        <v>877</v>
      </c>
      <c r="EO316" t="s">
        <v>877</v>
      </c>
      <c r="EP316">
        <v>2230</v>
      </c>
      <c r="EQ316">
        <v>16165917</v>
      </c>
      <c r="ER316" s="22">
        <v>499</v>
      </c>
      <c r="ES316">
        <v>589717</v>
      </c>
      <c r="ET316">
        <v>127677</v>
      </c>
      <c r="EU316">
        <v>0</v>
      </c>
      <c r="EV316">
        <v>0</v>
      </c>
      <c r="EW316">
        <v>2828</v>
      </c>
      <c r="EX316">
        <v>0</v>
      </c>
      <c r="EY316">
        <v>13.06</v>
      </c>
      <c r="EZ316">
        <v>1945238</v>
      </c>
      <c r="FA316">
        <v>5118.4399999999996</v>
      </c>
      <c r="FB316">
        <v>5328.68</v>
      </c>
      <c r="FC316">
        <v>5118.4399999999996</v>
      </c>
      <c r="FD316">
        <v>210.24</v>
      </c>
      <c r="FE316">
        <v>0</v>
      </c>
      <c r="FF316" t="s">
        <v>880</v>
      </c>
      <c r="FG316">
        <v>5118.4399999999996</v>
      </c>
      <c r="FH316">
        <v>5328.68</v>
      </c>
      <c r="FI316">
        <v>5118.4399999999996</v>
      </c>
      <c r="FJ316">
        <v>210.24</v>
      </c>
      <c r="FK316">
        <v>569</v>
      </c>
      <c r="FL316">
        <v>569</v>
      </c>
      <c r="FM316">
        <v>0</v>
      </c>
      <c r="FN316">
        <v>96.05</v>
      </c>
      <c r="FO316">
        <v>48.024999999999999</v>
      </c>
      <c r="FP316">
        <v>98.03</v>
      </c>
      <c r="FQ316">
        <v>96.05</v>
      </c>
      <c r="FR316">
        <v>1.98</v>
      </c>
      <c r="FS316">
        <v>0</v>
      </c>
      <c r="FT316">
        <v>0</v>
      </c>
      <c r="FU316">
        <v>0</v>
      </c>
      <c r="FV316">
        <v>0</v>
      </c>
      <c r="FW316">
        <v>0</v>
      </c>
      <c r="FX316">
        <v>0</v>
      </c>
      <c r="FY316">
        <v>0</v>
      </c>
      <c r="FZ316">
        <v>0</v>
      </c>
      <c r="GA316">
        <v>0</v>
      </c>
      <c r="GB316">
        <v>0</v>
      </c>
      <c r="GC316">
        <v>1</v>
      </c>
      <c r="GD316">
        <v>0.25</v>
      </c>
      <c r="GE316">
        <v>170.41</v>
      </c>
      <c r="GF316">
        <v>42.602499999999999</v>
      </c>
      <c r="GG316">
        <v>177.41</v>
      </c>
      <c r="GH316">
        <v>170.41</v>
      </c>
      <c r="GI316">
        <v>7</v>
      </c>
      <c r="GJ316">
        <v>0</v>
      </c>
      <c r="GK316">
        <v>0</v>
      </c>
      <c r="GL316">
        <v>0</v>
      </c>
      <c r="GM316">
        <v>0</v>
      </c>
      <c r="GN316">
        <v>0</v>
      </c>
      <c r="GO316">
        <v>0</v>
      </c>
      <c r="GP316">
        <v>0</v>
      </c>
      <c r="GQ316">
        <v>0</v>
      </c>
      <c r="GR316">
        <v>5808.81</v>
      </c>
      <c r="GS316">
        <v>5778.3175000000001</v>
      </c>
      <c r="GT316">
        <v>6010.7425000000003</v>
      </c>
      <c r="GU316">
        <v>5991.2974999999997</v>
      </c>
      <c r="GV316">
        <v>5808.81</v>
      </c>
      <c r="GW316">
        <v>6010.7425000000003</v>
      </c>
      <c r="GX316" t="s">
        <v>881</v>
      </c>
      <c r="GY316">
        <v>-1.3990000000000001E-3</v>
      </c>
      <c r="GZ316">
        <v>0</v>
      </c>
      <c r="HA316">
        <v>365.05</v>
      </c>
      <c r="HB316">
        <v>9</v>
      </c>
      <c r="HC316">
        <v>0.7</v>
      </c>
      <c r="HD316" t="s">
        <v>877</v>
      </c>
      <c r="HE316" t="s">
        <v>877</v>
      </c>
      <c r="HF316" t="s">
        <v>877</v>
      </c>
      <c r="HG316" t="s">
        <v>877</v>
      </c>
      <c r="HH316">
        <v>2230</v>
      </c>
      <c r="HI316">
        <v>14971810</v>
      </c>
      <c r="HJ316">
        <v>0</v>
      </c>
      <c r="HK316">
        <v>545107</v>
      </c>
      <c r="HL316">
        <v>132600</v>
      </c>
      <c r="HM316">
        <v>0</v>
      </c>
      <c r="HN316">
        <v>0</v>
      </c>
      <c r="HO316">
        <v>2269</v>
      </c>
      <c r="HP316">
        <v>0</v>
      </c>
      <c r="HQ316">
        <v>12.39</v>
      </c>
      <c r="HR316">
        <v>2160096</v>
      </c>
      <c r="HS316">
        <v>5125.7299999999996</v>
      </c>
      <c r="HT316">
        <v>5325.08</v>
      </c>
      <c r="HU316">
        <v>5125.7299999999996</v>
      </c>
      <c r="HV316">
        <v>199.35</v>
      </c>
      <c r="HW316">
        <v>0</v>
      </c>
      <c r="HX316" t="s">
        <v>882</v>
      </c>
      <c r="HY316">
        <v>5125.7299999999996</v>
      </c>
      <c r="HZ316">
        <v>5325.08</v>
      </c>
      <c r="IA316">
        <v>5125.7299999999996</v>
      </c>
      <c r="IB316">
        <v>199.35</v>
      </c>
      <c r="IC316">
        <v>571</v>
      </c>
      <c r="ID316">
        <v>571</v>
      </c>
      <c r="IE316">
        <v>0</v>
      </c>
      <c r="IF316">
        <v>104.61</v>
      </c>
      <c r="IG316">
        <v>52.305</v>
      </c>
      <c r="IH316">
        <v>105.3</v>
      </c>
      <c r="II316">
        <v>104.61</v>
      </c>
      <c r="IJ316">
        <v>0.69</v>
      </c>
      <c r="IK316">
        <v>0</v>
      </c>
      <c r="IL316">
        <v>0</v>
      </c>
      <c r="IM316">
        <v>0</v>
      </c>
      <c r="IN316">
        <v>0</v>
      </c>
      <c r="IO316">
        <v>0</v>
      </c>
      <c r="IP316">
        <v>0</v>
      </c>
      <c r="IQ316">
        <v>0</v>
      </c>
      <c r="IR316">
        <v>0</v>
      </c>
      <c r="IS316">
        <v>0</v>
      </c>
      <c r="IT316">
        <v>0</v>
      </c>
      <c r="IU316">
        <v>9</v>
      </c>
      <c r="IV316">
        <v>2.25</v>
      </c>
      <c r="IW316">
        <v>230.1</v>
      </c>
      <c r="IX316">
        <v>57.524999999999999</v>
      </c>
      <c r="IY316">
        <v>239.05</v>
      </c>
      <c r="IZ316">
        <v>230.1</v>
      </c>
      <c r="JA316">
        <v>8.9499999999999993</v>
      </c>
      <c r="JB316">
        <v>0</v>
      </c>
      <c r="JC316">
        <v>0</v>
      </c>
      <c r="JD316">
        <v>0</v>
      </c>
      <c r="JE316">
        <v>0</v>
      </c>
      <c r="JF316">
        <v>0</v>
      </c>
      <c r="JG316">
        <v>0</v>
      </c>
      <c r="JH316">
        <v>0</v>
      </c>
      <c r="JI316">
        <v>0</v>
      </c>
      <c r="JJ316">
        <v>5808.81</v>
      </c>
      <c r="JK316">
        <v>6010.7425000000003</v>
      </c>
      <c r="JL316" t="s">
        <v>883</v>
      </c>
      <c r="JM316">
        <v>-3.1359999999999999E-3</v>
      </c>
      <c r="JN316">
        <v>0</v>
      </c>
      <c r="JO316">
        <v>405.65</v>
      </c>
      <c r="JP316">
        <v>11</v>
      </c>
      <c r="JQ316">
        <v>0.7</v>
      </c>
      <c r="JR316">
        <v>43954.6104003125</v>
      </c>
      <c r="JS316">
        <v>1</v>
      </c>
      <c r="JT316">
        <v>2</v>
      </c>
    </row>
    <row r="317" spans="1:280" x14ac:dyDescent="0.25">
      <c r="A317">
        <v>4220</v>
      </c>
      <c r="B317">
        <v>2244</v>
      </c>
      <c r="D317" t="s">
        <v>446</v>
      </c>
      <c r="E317" t="s">
        <v>457</v>
      </c>
      <c r="F317" t="s">
        <v>1009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T317">
        <v>0</v>
      </c>
      <c r="U317">
        <v>0</v>
      </c>
      <c r="V317" t="s">
        <v>875</v>
      </c>
      <c r="W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G317">
        <v>0</v>
      </c>
      <c r="AH317">
        <v>0</v>
      </c>
      <c r="AI317">
        <v>0</v>
      </c>
      <c r="AJ317">
        <v>0</v>
      </c>
      <c r="AL317">
        <v>0</v>
      </c>
      <c r="AM317">
        <v>0</v>
      </c>
      <c r="AN317">
        <v>0</v>
      </c>
      <c r="AO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X317">
        <v>0</v>
      </c>
      <c r="AY317">
        <v>0</v>
      </c>
      <c r="AZ317">
        <v>0</v>
      </c>
      <c r="BB317">
        <v>0</v>
      </c>
      <c r="BC317">
        <v>0</v>
      </c>
      <c r="BD317">
        <v>0</v>
      </c>
      <c r="BF317">
        <v>0</v>
      </c>
      <c r="BG317">
        <v>0</v>
      </c>
      <c r="BH317">
        <v>225.25</v>
      </c>
      <c r="BI317">
        <v>0</v>
      </c>
      <c r="BL317">
        <v>225.25</v>
      </c>
      <c r="BN317" t="s">
        <v>876</v>
      </c>
      <c r="BO317">
        <v>0</v>
      </c>
      <c r="BP317">
        <v>0</v>
      </c>
      <c r="BQ317">
        <v>0</v>
      </c>
      <c r="BR317">
        <v>0</v>
      </c>
      <c r="BS317">
        <v>0</v>
      </c>
      <c r="BT317" t="s">
        <v>877</v>
      </c>
      <c r="BU317" t="s">
        <v>877</v>
      </c>
      <c r="BV317" t="s">
        <v>877</v>
      </c>
      <c r="BW317" t="s">
        <v>877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223.17</v>
      </c>
      <c r="CK317">
        <v>223.17</v>
      </c>
      <c r="CL317">
        <v>0</v>
      </c>
      <c r="CM317">
        <v>0</v>
      </c>
      <c r="CN317" t="s">
        <v>878</v>
      </c>
      <c r="CO317">
        <v>223.17</v>
      </c>
      <c r="CQ317">
        <v>223.17</v>
      </c>
      <c r="CR317">
        <v>0</v>
      </c>
      <c r="CS317">
        <v>0</v>
      </c>
      <c r="CT317">
        <v>0</v>
      </c>
      <c r="CU317">
        <v>0</v>
      </c>
      <c r="CV317">
        <v>0.56000000000000005</v>
      </c>
      <c r="CW317">
        <v>0.28000000000000003</v>
      </c>
      <c r="CY317">
        <v>0.56000000000000005</v>
      </c>
      <c r="CZ317">
        <v>0</v>
      </c>
      <c r="DA317">
        <v>0</v>
      </c>
      <c r="DB317">
        <v>0</v>
      </c>
      <c r="DD317">
        <v>0</v>
      </c>
      <c r="DE317">
        <v>0</v>
      </c>
      <c r="DF317">
        <v>0</v>
      </c>
      <c r="DG317">
        <v>0</v>
      </c>
      <c r="DI317">
        <v>0</v>
      </c>
      <c r="DJ317">
        <v>0</v>
      </c>
      <c r="DK317">
        <v>0</v>
      </c>
      <c r="DL317">
        <v>0</v>
      </c>
      <c r="DM317">
        <v>7.2</v>
      </c>
      <c r="DN317">
        <v>1.8</v>
      </c>
      <c r="DP317">
        <v>7.2</v>
      </c>
      <c r="DQ317">
        <v>0</v>
      </c>
      <c r="DR317">
        <v>0</v>
      </c>
      <c r="DT317">
        <v>0</v>
      </c>
      <c r="DU317">
        <v>0</v>
      </c>
      <c r="DV317">
        <v>0</v>
      </c>
      <c r="DX317">
        <v>0</v>
      </c>
      <c r="DY317">
        <v>0</v>
      </c>
      <c r="DZ317">
        <v>212.98</v>
      </c>
      <c r="EA317">
        <v>225.25</v>
      </c>
      <c r="ED317">
        <v>225.25</v>
      </c>
      <c r="EF317" t="s">
        <v>879</v>
      </c>
      <c r="EG317">
        <v>-1.018E-3</v>
      </c>
      <c r="EH317">
        <v>0</v>
      </c>
      <c r="EI317">
        <v>0</v>
      </c>
      <c r="EJ317">
        <v>0</v>
      </c>
      <c r="EK317">
        <v>0</v>
      </c>
      <c r="EL317" t="s">
        <v>877</v>
      </c>
      <c r="EM317" t="s">
        <v>877</v>
      </c>
      <c r="EN317" t="s">
        <v>877</v>
      </c>
      <c r="EO317" t="s">
        <v>877</v>
      </c>
      <c r="EQ317">
        <v>0</v>
      </c>
      <c r="ER317" s="22">
        <v>0</v>
      </c>
      <c r="ES317">
        <v>0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210.24</v>
      </c>
      <c r="FC317">
        <v>210.24</v>
      </c>
      <c r="FD317">
        <v>0</v>
      </c>
      <c r="FE317">
        <v>0</v>
      </c>
      <c r="FF317" t="s">
        <v>880</v>
      </c>
      <c r="FG317">
        <v>210.24</v>
      </c>
      <c r="FI317">
        <v>210.24</v>
      </c>
      <c r="FJ317">
        <v>0</v>
      </c>
      <c r="FK317">
        <v>0</v>
      </c>
      <c r="FL317">
        <v>0</v>
      </c>
      <c r="FM317">
        <v>0</v>
      </c>
      <c r="FN317">
        <v>1.98</v>
      </c>
      <c r="FO317">
        <v>0.99</v>
      </c>
      <c r="FQ317">
        <v>1.98</v>
      </c>
      <c r="FR317">
        <v>0</v>
      </c>
      <c r="FS317">
        <v>0</v>
      </c>
      <c r="FT317">
        <v>0</v>
      </c>
      <c r="FV317">
        <v>0</v>
      </c>
      <c r="FW317">
        <v>0</v>
      </c>
      <c r="FX317">
        <v>0</v>
      </c>
      <c r="FY317">
        <v>0</v>
      </c>
      <c r="GA317">
        <v>0</v>
      </c>
      <c r="GB317">
        <v>0</v>
      </c>
      <c r="GC317">
        <v>0</v>
      </c>
      <c r="GD317">
        <v>0</v>
      </c>
      <c r="GE317">
        <v>7</v>
      </c>
      <c r="GF317">
        <v>1.75</v>
      </c>
      <c r="GH317">
        <v>7</v>
      </c>
      <c r="GI317">
        <v>0</v>
      </c>
      <c r="GJ317">
        <v>0</v>
      </c>
      <c r="GL317">
        <v>0</v>
      </c>
      <c r="GM317">
        <v>0</v>
      </c>
      <c r="GN317">
        <v>0</v>
      </c>
      <c r="GP317">
        <v>0</v>
      </c>
      <c r="GQ317">
        <v>0</v>
      </c>
      <c r="GR317">
        <v>201.9325</v>
      </c>
      <c r="GS317">
        <v>212.98</v>
      </c>
      <c r="GV317">
        <v>212.98</v>
      </c>
      <c r="GX317" t="s">
        <v>881</v>
      </c>
      <c r="GY317">
        <v>0</v>
      </c>
      <c r="GZ317">
        <v>0</v>
      </c>
      <c r="HA317">
        <v>0</v>
      </c>
      <c r="HB317">
        <v>0</v>
      </c>
      <c r="HC317">
        <v>0</v>
      </c>
      <c r="HD317" t="s">
        <v>877</v>
      </c>
      <c r="HE317" t="s">
        <v>877</v>
      </c>
      <c r="HF317" t="s">
        <v>877</v>
      </c>
      <c r="HG317" t="s">
        <v>877</v>
      </c>
      <c r="HI317">
        <v>0</v>
      </c>
      <c r="HJ317">
        <v>0</v>
      </c>
      <c r="HK317">
        <v>0</v>
      </c>
      <c r="HL317">
        <v>0</v>
      </c>
      <c r="HM317">
        <v>0</v>
      </c>
      <c r="HN317">
        <v>0</v>
      </c>
      <c r="HO317">
        <v>0</v>
      </c>
      <c r="HP317">
        <v>0</v>
      </c>
      <c r="HQ317">
        <v>0</v>
      </c>
      <c r="HR317">
        <v>0</v>
      </c>
      <c r="HS317">
        <v>199.35</v>
      </c>
      <c r="HU317">
        <v>199.35</v>
      </c>
      <c r="HV317">
        <v>0</v>
      </c>
      <c r="HW317">
        <v>0</v>
      </c>
      <c r="HX317" t="s">
        <v>882</v>
      </c>
      <c r="HY317">
        <v>199.35</v>
      </c>
      <c r="IA317">
        <v>199.35</v>
      </c>
      <c r="IB317">
        <v>0</v>
      </c>
      <c r="IC317">
        <v>0</v>
      </c>
      <c r="ID317">
        <v>0</v>
      </c>
      <c r="IE317">
        <v>0</v>
      </c>
      <c r="IF317">
        <v>0.69</v>
      </c>
      <c r="IG317">
        <v>0.34499999999999997</v>
      </c>
      <c r="II317">
        <v>0.69</v>
      </c>
      <c r="IJ317">
        <v>0</v>
      </c>
      <c r="IK317">
        <v>0</v>
      </c>
      <c r="IL317">
        <v>0</v>
      </c>
      <c r="IN317">
        <v>0</v>
      </c>
      <c r="IO317">
        <v>0</v>
      </c>
      <c r="IP317">
        <v>0</v>
      </c>
      <c r="IQ317">
        <v>0</v>
      </c>
      <c r="IS317">
        <v>0</v>
      </c>
      <c r="IT317">
        <v>0</v>
      </c>
      <c r="IU317">
        <v>0</v>
      </c>
      <c r="IV317">
        <v>0</v>
      </c>
      <c r="IW317">
        <v>8.9499999999999993</v>
      </c>
      <c r="IX317">
        <v>2.2374999999999998</v>
      </c>
      <c r="IZ317">
        <v>8.9499999999999993</v>
      </c>
      <c r="JA317">
        <v>0</v>
      </c>
      <c r="JB317">
        <v>0</v>
      </c>
      <c r="JD317">
        <v>0</v>
      </c>
      <c r="JE317">
        <v>0</v>
      </c>
      <c r="JF317">
        <v>0</v>
      </c>
      <c r="JH317">
        <v>0</v>
      </c>
      <c r="JI317">
        <v>0</v>
      </c>
      <c r="JJ317">
        <v>201.9325</v>
      </c>
      <c r="JL317" t="s">
        <v>883</v>
      </c>
      <c r="JM317">
        <v>0</v>
      </c>
      <c r="JN317">
        <v>0</v>
      </c>
      <c r="JO317">
        <v>0</v>
      </c>
      <c r="JP317">
        <v>0</v>
      </c>
      <c r="JQ317">
        <v>0</v>
      </c>
      <c r="JR317">
        <v>43954.6104003125</v>
      </c>
      <c r="JS317">
        <v>1</v>
      </c>
      <c r="JT317">
        <v>3</v>
      </c>
    </row>
    <row r="318" spans="1:280" x14ac:dyDescent="0.25">
      <c r="A318">
        <v>2245</v>
      </c>
      <c r="B318">
        <v>2245</v>
      </c>
      <c r="C318" t="s">
        <v>458</v>
      </c>
      <c r="D318" t="s">
        <v>446</v>
      </c>
      <c r="E318" t="s">
        <v>459</v>
      </c>
      <c r="G318">
        <v>2230</v>
      </c>
      <c r="H318">
        <v>1360000</v>
      </c>
      <c r="I318">
        <v>0</v>
      </c>
      <c r="J318">
        <v>0</v>
      </c>
      <c r="K318">
        <v>18000</v>
      </c>
      <c r="L318">
        <v>1000000</v>
      </c>
      <c r="M318">
        <v>0</v>
      </c>
      <c r="N318">
        <v>0</v>
      </c>
      <c r="O318">
        <v>0</v>
      </c>
      <c r="P318">
        <v>11.66</v>
      </c>
      <c r="Q318">
        <v>280000</v>
      </c>
      <c r="R318">
        <v>535</v>
      </c>
      <c r="S318">
        <v>535</v>
      </c>
      <c r="T318">
        <v>535</v>
      </c>
      <c r="U318">
        <v>0</v>
      </c>
      <c r="V318" t="s">
        <v>875</v>
      </c>
      <c r="W318">
        <v>535</v>
      </c>
      <c r="X318">
        <v>535</v>
      </c>
      <c r="Y318">
        <v>535</v>
      </c>
      <c r="Z318">
        <v>0</v>
      </c>
      <c r="AA318">
        <v>100</v>
      </c>
      <c r="AB318">
        <v>58.85</v>
      </c>
      <c r="AC318">
        <v>9.6</v>
      </c>
      <c r="AD318">
        <v>15</v>
      </c>
      <c r="AE318">
        <v>7.5</v>
      </c>
      <c r="AF318">
        <v>15</v>
      </c>
      <c r="AG318">
        <v>15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2</v>
      </c>
      <c r="AT318">
        <v>0.5</v>
      </c>
      <c r="AU318">
        <v>48</v>
      </c>
      <c r="AV318">
        <v>12</v>
      </c>
      <c r="AW318">
        <v>48</v>
      </c>
      <c r="AX318">
        <v>48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87.7</v>
      </c>
      <c r="BE318">
        <v>87.7</v>
      </c>
      <c r="BF318">
        <v>87.7</v>
      </c>
      <c r="BG318">
        <v>0</v>
      </c>
      <c r="BH318">
        <v>714.61620000000005</v>
      </c>
      <c r="BI318">
        <v>711.15</v>
      </c>
      <c r="BJ318">
        <v>714.61620000000005</v>
      </c>
      <c r="BK318">
        <v>711.15</v>
      </c>
      <c r="BL318">
        <v>714.61620000000005</v>
      </c>
      <c r="BM318">
        <v>714.61620000000005</v>
      </c>
      <c r="BN318" t="s">
        <v>876</v>
      </c>
      <c r="BO318">
        <v>-3.4719999999999998E-3</v>
      </c>
      <c r="BP318">
        <v>0</v>
      </c>
      <c r="BQ318">
        <v>523.36</v>
      </c>
      <c r="BR318">
        <v>27</v>
      </c>
      <c r="BS318">
        <v>0.7</v>
      </c>
      <c r="BT318" t="s">
        <v>877</v>
      </c>
      <c r="BU318" t="s">
        <v>877</v>
      </c>
      <c r="BV318" t="s">
        <v>877</v>
      </c>
      <c r="BW318" t="s">
        <v>877</v>
      </c>
      <c r="BX318">
        <v>2230</v>
      </c>
      <c r="BY318">
        <v>1315000</v>
      </c>
      <c r="BZ318">
        <v>0</v>
      </c>
      <c r="CA318">
        <v>0</v>
      </c>
      <c r="CB318">
        <v>15000</v>
      </c>
      <c r="CC318">
        <v>1000000</v>
      </c>
      <c r="CD318">
        <v>0</v>
      </c>
      <c r="CE318">
        <v>0</v>
      </c>
      <c r="CF318">
        <v>0</v>
      </c>
      <c r="CG318">
        <v>11.66</v>
      </c>
      <c r="CH318">
        <v>260000</v>
      </c>
      <c r="CI318">
        <v>540.41999999999996</v>
      </c>
      <c r="CJ318">
        <v>540.41999999999996</v>
      </c>
      <c r="CK318">
        <v>540.41999999999996</v>
      </c>
      <c r="CL318">
        <v>0</v>
      </c>
      <c r="CM318">
        <v>0</v>
      </c>
      <c r="CN318" t="s">
        <v>878</v>
      </c>
      <c r="CO318">
        <v>540.41999999999996</v>
      </c>
      <c r="CP318">
        <v>540.41999999999996</v>
      </c>
      <c r="CQ318">
        <v>540.41999999999996</v>
      </c>
      <c r="CR318">
        <v>0</v>
      </c>
      <c r="CS318">
        <v>80</v>
      </c>
      <c r="CT318">
        <v>59.446199999999997</v>
      </c>
      <c r="CU318">
        <v>9.6</v>
      </c>
      <c r="CV318">
        <v>9.9</v>
      </c>
      <c r="CW318">
        <v>4.95</v>
      </c>
      <c r="CX318">
        <v>9.9</v>
      </c>
      <c r="CY318">
        <v>9.9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0</v>
      </c>
      <c r="DI318">
        <v>0</v>
      </c>
      <c r="DJ318">
        <v>0</v>
      </c>
      <c r="DK318">
        <v>2</v>
      </c>
      <c r="DL318">
        <v>0.5</v>
      </c>
      <c r="DM318">
        <v>48</v>
      </c>
      <c r="DN318">
        <v>12</v>
      </c>
      <c r="DO318">
        <v>48</v>
      </c>
      <c r="DP318">
        <v>48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87.7</v>
      </c>
      <c r="DW318">
        <v>87.7</v>
      </c>
      <c r="DX318">
        <v>87.7</v>
      </c>
      <c r="DY318">
        <v>0</v>
      </c>
      <c r="DZ318">
        <v>748.11869999999999</v>
      </c>
      <c r="EA318">
        <v>714.61620000000005</v>
      </c>
      <c r="EB318">
        <v>748.11869999999999</v>
      </c>
      <c r="EC318">
        <v>714.61620000000005</v>
      </c>
      <c r="ED318">
        <v>748.11869999999999</v>
      </c>
      <c r="EE318">
        <v>748.11869999999999</v>
      </c>
      <c r="EF318" t="s">
        <v>879</v>
      </c>
      <c r="EG318">
        <v>-8.7049999999999992E-3</v>
      </c>
      <c r="EH318">
        <v>0</v>
      </c>
      <c r="EI318">
        <v>476.92</v>
      </c>
      <c r="EJ318">
        <v>22</v>
      </c>
      <c r="EK318">
        <v>0.7</v>
      </c>
      <c r="EL318" t="s">
        <v>877</v>
      </c>
      <c r="EM318" t="s">
        <v>877</v>
      </c>
      <c r="EN318" t="s">
        <v>877</v>
      </c>
      <c r="EO318" t="s">
        <v>877</v>
      </c>
      <c r="EP318">
        <v>2230</v>
      </c>
      <c r="EQ318">
        <v>1263423</v>
      </c>
      <c r="ER318" s="22">
        <v>0</v>
      </c>
      <c r="ES318">
        <v>60974</v>
      </c>
      <c r="ET318">
        <v>12796</v>
      </c>
      <c r="EU318">
        <v>996356</v>
      </c>
      <c r="EV318">
        <v>0</v>
      </c>
      <c r="EW318">
        <v>0</v>
      </c>
      <c r="EX318">
        <v>0</v>
      </c>
      <c r="EY318">
        <v>11.66</v>
      </c>
      <c r="EZ318">
        <v>248418</v>
      </c>
      <c r="FA318">
        <v>566.16999999999996</v>
      </c>
      <c r="FB318">
        <v>566.16999999999996</v>
      </c>
      <c r="FC318">
        <v>566.16999999999996</v>
      </c>
      <c r="FD318">
        <v>0</v>
      </c>
      <c r="FE318">
        <v>0</v>
      </c>
      <c r="FF318" t="s">
        <v>880</v>
      </c>
      <c r="FG318">
        <v>566.16999999999996</v>
      </c>
      <c r="FH318">
        <v>566.16999999999996</v>
      </c>
      <c r="FI318">
        <v>566.16999999999996</v>
      </c>
      <c r="FJ318">
        <v>0</v>
      </c>
      <c r="FK318">
        <v>98</v>
      </c>
      <c r="FL318">
        <v>62.278700000000001</v>
      </c>
      <c r="FM318">
        <v>9.6</v>
      </c>
      <c r="FN318">
        <v>9.74</v>
      </c>
      <c r="FO318">
        <v>4.87</v>
      </c>
      <c r="FP318">
        <v>9.74</v>
      </c>
      <c r="FQ318">
        <v>9.74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0</v>
      </c>
      <c r="GB318">
        <v>0</v>
      </c>
      <c r="GC318">
        <v>1</v>
      </c>
      <c r="GD318">
        <v>0.25</v>
      </c>
      <c r="GE318">
        <v>69</v>
      </c>
      <c r="GF318">
        <v>17.25</v>
      </c>
      <c r="GG318">
        <v>69</v>
      </c>
      <c r="GH318">
        <v>69</v>
      </c>
      <c r="GI318">
        <v>0</v>
      </c>
      <c r="GJ318">
        <v>0</v>
      </c>
      <c r="GK318">
        <v>0</v>
      </c>
      <c r="GL318">
        <v>0</v>
      </c>
      <c r="GM318">
        <v>0</v>
      </c>
      <c r="GN318">
        <v>87.7</v>
      </c>
      <c r="GO318">
        <v>87.7</v>
      </c>
      <c r="GP318">
        <v>87.7</v>
      </c>
      <c r="GQ318">
        <v>0</v>
      </c>
      <c r="GR318">
        <v>729.96849999999995</v>
      </c>
      <c r="GS318">
        <v>748.11869999999999</v>
      </c>
      <c r="GT318">
        <v>729.96849999999995</v>
      </c>
      <c r="GU318">
        <v>748.11869999999999</v>
      </c>
      <c r="GV318">
        <v>748.11869999999999</v>
      </c>
      <c r="GW318">
        <v>748.11869999999999</v>
      </c>
      <c r="GX318" t="s">
        <v>881</v>
      </c>
      <c r="GY318">
        <v>-9.6349999999999995E-3</v>
      </c>
      <c r="GZ318">
        <v>0</v>
      </c>
      <c r="HA318">
        <v>438.77</v>
      </c>
      <c r="HB318">
        <v>16</v>
      </c>
      <c r="HC318">
        <v>0.7</v>
      </c>
      <c r="HD318" t="s">
        <v>877</v>
      </c>
      <c r="HE318" t="s">
        <v>877</v>
      </c>
      <c r="HF318" t="s">
        <v>877</v>
      </c>
      <c r="HG318" t="s">
        <v>877</v>
      </c>
      <c r="HH318">
        <v>2230</v>
      </c>
      <c r="HI318">
        <v>1237562</v>
      </c>
      <c r="HJ318">
        <v>0</v>
      </c>
      <c r="HK318">
        <v>57555</v>
      </c>
      <c r="HL318">
        <v>13280</v>
      </c>
      <c r="HM318">
        <v>1043070</v>
      </c>
      <c r="HN318">
        <v>0</v>
      </c>
      <c r="HO318">
        <v>0</v>
      </c>
      <c r="HP318">
        <v>0</v>
      </c>
      <c r="HQ318">
        <v>10.35</v>
      </c>
      <c r="HR318">
        <v>281830</v>
      </c>
      <c r="HS318">
        <v>549.35</v>
      </c>
      <c r="HT318">
        <v>549.35</v>
      </c>
      <c r="HU318">
        <v>549.35</v>
      </c>
      <c r="HV318">
        <v>0</v>
      </c>
      <c r="HW318">
        <v>0</v>
      </c>
      <c r="HX318" t="s">
        <v>882</v>
      </c>
      <c r="HY318">
        <v>549.35</v>
      </c>
      <c r="HZ318">
        <v>549.35</v>
      </c>
      <c r="IA318">
        <v>549.35</v>
      </c>
      <c r="IB318">
        <v>0</v>
      </c>
      <c r="IC318">
        <v>90</v>
      </c>
      <c r="ID318">
        <v>60.4285</v>
      </c>
      <c r="IE318">
        <v>8.4</v>
      </c>
      <c r="IF318">
        <v>13.42</v>
      </c>
      <c r="IG318">
        <v>6.71</v>
      </c>
      <c r="IH318">
        <v>13.42</v>
      </c>
      <c r="II318">
        <v>13.42</v>
      </c>
      <c r="IJ318">
        <v>0</v>
      </c>
      <c r="IK318">
        <v>0</v>
      </c>
      <c r="IL318">
        <v>0</v>
      </c>
      <c r="IM318">
        <v>0</v>
      </c>
      <c r="IN318">
        <v>0</v>
      </c>
      <c r="IO318">
        <v>0</v>
      </c>
      <c r="IP318">
        <v>0</v>
      </c>
      <c r="IQ318">
        <v>0</v>
      </c>
      <c r="IR318">
        <v>0</v>
      </c>
      <c r="IS318">
        <v>0</v>
      </c>
      <c r="IT318">
        <v>0</v>
      </c>
      <c r="IU318">
        <v>0</v>
      </c>
      <c r="IV318">
        <v>0</v>
      </c>
      <c r="IW318">
        <v>70</v>
      </c>
      <c r="IX318">
        <v>17.5</v>
      </c>
      <c r="IY318">
        <v>70</v>
      </c>
      <c r="IZ318">
        <v>70</v>
      </c>
      <c r="JA318">
        <v>0</v>
      </c>
      <c r="JB318">
        <v>0</v>
      </c>
      <c r="JC318">
        <v>0</v>
      </c>
      <c r="JD318">
        <v>0</v>
      </c>
      <c r="JE318">
        <v>0</v>
      </c>
      <c r="JF318">
        <v>87.58</v>
      </c>
      <c r="JG318">
        <v>87.58</v>
      </c>
      <c r="JH318">
        <v>87.58</v>
      </c>
      <c r="JI318">
        <v>0</v>
      </c>
      <c r="JJ318">
        <v>729.96849999999995</v>
      </c>
      <c r="JK318">
        <v>729.96849999999995</v>
      </c>
      <c r="JL318" t="s">
        <v>883</v>
      </c>
      <c r="JM318">
        <v>-3.5040000000000002E-3</v>
      </c>
      <c r="JN318">
        <v>0</v>
      </c>
      <c r="JO318">
        <v>513.02</v>
      </c>
      <c r="JP318">
        <v>30</v>
      </c>
      <c r="JQ318">
        <v>0.7</v>
      </c>
      <c r="JR318">
        <v>43954.6104003125</v>
      </c>
      <c r="JS318">
        <v>1</v>
      </c>
      <c r="JT318">
        <v>2</v>
      </c>
    </row>
    <row r="319" spans="1:280" x14ac:dyDescent="0.25">
      <c r="A319">
        <v>2247</v>
      </c>
      <c r="B319">
        <v>2247</v>
      </c>
      <c r="C319" t="s">
        <v>460</v>
      </c>
      <c r="D319" t="s">
        <v>461</v>
      </c>
      <c r="E319" t="s">
        <v>462</v>
      </c>
      <c r="G319">
        <v>2004</v>
      </c>
      <c r="H319">
        <v>181417</v>
      </c>
      <c r="I319">
        <v>25000</v>
      </c>
      <c r="J319">
        <v>0</v>
      </c>
      <c r="K319">
        <v>4500</v>
      </c>
      <c r="L319">
        <v>0</v>
      </c>
      <c r="M319">
        <v>61564</v>
      </c>
      <c r="N319">
        <v>0</v>
      </c>
      <c r="O319">
        <v>0</v>
      </c>
      <c r="P319">
        <v>19.79</v>
      </c>
      <c r="Q319">
        <v>263000</v>
      </c>
      <c r="R319">
        <v>64</v>
      </c>
      <c r="S319">
        <v>64</v>
      </c>
      <c r="T319">
        <v>64</v>
      </c>
      <c r="U319">
        <v>0</v>
      </c>
      <c r="V319" t="s">
        <v>875</v>
      </c>
      <c r="W319">
        <v>64</v>
      </c>
      <c r="X319">
        <v>64</v>
      </c>
      <c r="Y319">
        <v>64</v>
      </c>
      <c r="Z319">
        <v>0</v>
      </c>
      <c r="AA319">
        <v>5</v>
      </c>
      <c r="AB319">
        <v>5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15</v>
      </c>
      <c r="AV319">
        <v>3.75</v>
      </c>
      <c r="AW319">
        <v>15</v>
      </c>
      <c r="AX319">
        <v>15</v>
      </c>
      <c r="AY319">
        <v>0</v>
      </c>
      <c r="AZ319">
        <v>34.5</v>
      </c>
      <c r="BA319">
        <v>34.5</v>
      </c>
      <c r="BB319">
        <v>34.5</v>
      </c>
      <c r="BC319">
        <v>0</v>
      </c>
      <c r="BD319">
        <v>50.46</v>
      </c>
      <c r="BE319">
        <v>50.46</v>
      </c>
      <c r="BF319">
        <v>50.46</v>
      </c>
      <c r="BG319">
        <v>0</v>
      </c>
      <c r="BH319">
        <v>149.09</v>
      </c>
      <c r="BI319">
        <v>157.71</v>
      </c>
      <c r="BJ319">
        <v>149.09</v>
      </c>
      <c r="BK319">
        <v>157.71</v>
      </c>
      <c r="BL319">
        <v>157.71</v>
      </c>
      <c r="BM319">
        <v>157.71</v>
      </c>
      <c r="BN319" t="s">
        <v>876</v>
      </c>
      <c r="BO319">
        <v>-1.8209999999999999E-3</v>
      </c>
      <c r="BP319">
        <v>0</v>
      </c>
      <c r="BQ319">
        <v>4109.38</v>
      </c>
      <c r="BR319">
        <v>97</v>
      </c>
      <c r="BS319">
        <v>0.9</v>
      </c>
      <c r="BT319" t="s">
        <v>877</v>
      </c>
      <c r="BU319" t="s">
        <v>877</v>
      </c>
      <c r="BV319" t="s">
        <v>877</v>
      </c>
      <c r="BW319" t="s">
        <v>877</v>
      </c>
      <c r="BX319">
        <v>2004</v>
      </c>
      <c r="BY319">
        <v>177860</v>
      </c>
      <c r="BZ319">
        <v>0</v>
      </c>
      <c r="CA319">
        <v>0</v>
      </c>
      <c r="CB319">
        <v>4500</v>
      </c>
      <c r="CC319">
        <v>0</v>
      </c>
      <c r="CD319">
        <v>60357</v>
      </c>
      <c r="CE319">
        <v>0</v>
      </c>
      <c r="CF319">
        <v>0</v>
      </c>
      <c r="CG319">
        <v>19.79</v>
      </c>
      <c r="CH319">
        <v>257000</v>
      </c>
      <c r="CI319">
        <v>55.38</v>
      </c>
      <c r="CJ319">
        <v>55.38</v>
      </c>
      <c r="CK319">
        <v>55.38</v>
      </c>
      <c r="CL319">
        <v>0</v>
      </c>
      <c r="CM319">
        <v>0</v>
      </c>
      <c r="CN319" t="s">
        <v>878</v>
      </c>
      <c r="CO319">
        <v>55.38</v>
      </c>
      <c r="CP319">
        <v>55.38</v>
      </c>
      <c r="CQ319">
        <v>55.38</v>
      </c>
      <c r="CR319">
        <v>0</v>
      </c>
      <c r="CS319">
        <v>5</v>
      </c>
      <c r="CT319">
        <v>5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15</v>
      </c>
      <c r="DN319">
        <v>3.75</v>
      </c>
      <c r="DO319">
        <v>15</v>
      </c>
      <c r="DP319">
        <v>15</v>
      </c>
      <c r="DQ319">
        <v>0</v>
      </c>
      <c r="DR319">
        <v>34.5</v>
      </c>
      <c r="DS319">
        <v>34.5</v>
      </c>
      <c r="DT319">
        <v>34.5</v>
      </c>
      <c r="DU319">
        <v>0</v>
      </c>
      <c r="DV319">
        <v>50.46</v>
      </c>
      <c r="DW319">
        <v>50.46</v>
      </c>
      <c r="DX319">
        <v>50.46</v>
      </c>
      <c r="DY319">
        <v>0</v>
      </c>
      <c r="DZ319">
        <v>151.62</v>
      </c>
      <c r="EA319">
        <v>149.09</v>
      </c>
      <c r="EB319">
        <v>151.62</v>
      </c>
      <c r="EC319">
        <v>149.09</v>
      </c>
      <c r="ED319">
        <v>151.62</v>
      </c>
      <c r="EE319">
        <v>151.62</v>
      </c>
      <c r="EF319" t="s">
        <v>879</v>
      </c>
      <c r="EG319">
        <v>0</v>
      </c>
      <c r="EH319">
        <v>0</v>
      </c>
      <c r="EI319">
        <v>4640.66</v>
      </c>
      <c r="EJ319">
        <v>97</v>
      </c>
      <c r="EK319">
        <v>0.9</v>
      </c>
      <c r="EL319" t="s">
        <v>877</v>
      </c>
      <c r="EM319" t="s">
        <v>877</v>
      </c>
      <c r="EN319" t="s">
        <v>877</v>
      </c>
      <c r="EO319" t="s">
        <v>877</v>
      </c>
      <c r="EP319">
        <v>2004</v>
      </c>
      <c r="EQ319">
        <v>161970</v>
      </c>
      <c r="ER319" s="22">
        <v>47149</v>
      </c>
      <c r="ES319">
        <v>5270</v>
      </c>
      <c r="ET319">
        <v>5813</v>
      </c>
      <c r="EU319">
        <v>0</v>
      </c>
      <c r="EV319">
        <v>69948</v>
      </c>
      <c r="EW319">
        <v>0</v>
      </c>
      <c r="EX319">
        <v>0</v>
      </c>
      <c r="EY319">
        <v>19.79</v>
      </c>
      <c r="EZ319">
        <v>200022</v>
      </c>
      <c r="FA319">
        <v>60.16</v>
      </c>
      <c r="FB319">
        <v>60.16</v>
      </c>
      <c r="FC319">
        <v>60.16</v>
      </c>
      <c r="FD319">
        <v>0</v>
      </c>
      <c r="FE319">
        <v>0</v>
      </c>
      <c r="FF319" t="s">
        <v>880</v>
      </c>
      <c r="FG319">
        <v>60.16</v>
      </c>
      <c r="FH319">
        <v>60.16</v>
      </c>
      <c r="FI319">
        <v>60.16</v>
      </c>
      <c r="FJ319">
        <v>0</v>
      </c>
      <c r="FK319">
        <v>3</v>
      </c>
      <c r="FL319">
        <v>3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>
        <v>0</v>
      </c>
      <c r="FY319">
        <v>0</v>
      </c>
      <c r="FZ319">
        <v>0</v>
      </c>
      <c r="GA319">
        <v>0</v>
      </c>
      <c r="GB319">
        <v>0</v>
      </c>
      <c r="GC319">
        <v>0</v>
      </c>
      <c r="GD319">
        <v>0</v>
      </c>
      <c r="GE319">
        <v>14</v>
      </c>
      <c r="GF319">
        <v>3.5</v>
      </c>
      <c r="GG319">
        <v>14</v>
      </c>
      <c r="GH319">
        <v>14</v>
      </c>
      <c r="GI319">
        <v>0</v>
      </c>
      <c r="GJ319">
        <v>34.5</v>
      </c>
      <c r="GK319">
        <v>34.5</v>
      </c>
      <c r="GL319">
        <v>34.5</v>
      </c>
      <c r="GM319">
        <v>0</v>
      </c>
      <c r="GN319">
        <v>50.46</v>
      </c>
      <c r="GO319">
        <v>50.46</v>
      </c>
      <c r="GP319">
        <v>50.46</v>
      </c>
      <c r="GQ319">
        <v>0</v>
      </c>
      <c r="GR319">
        <v>142.04</v>
      </c>
      <c r="GS319">
        <v>151.62</v>
      </c>
      <c r="GT319">
        <v>142.04</v>
      </c>
      <c r="GU319">
        <v>151.62</v>
      </c>
      <c r="GV319">
        <v>151.62</v>
      </c>
      <c r="GW319">
        <v>151.62</v>
      </c>
      <c r="GX319" t="s">
        <v>881</v>
      </c>
      <c r="GY319">
        <v>0</v>
      </c>
      <c r="GZ319">
        <v>0</v>
      </c>
      <c r="HA319">
        <v>3324.83</v>
      </c>
      <c r="HB319">
        <v>95</v>
      </c>
      <c r="HC319">
        <v>0.9</v>
      </c>
      <c r="HD319" t="s">
        <v>877</v>
      </c>
      <c r="HE319" t="s">
        <v>877</v>
      </c>
      <c r="HF319" t="s">
        <v>877</v>
      </c>
      <c r="HG319" t="s">
        <v>877</v>
      </c>
      <c r="HH319">
        <v>2004</v>
      </c>
      <c r="HI319">
        <v>168946</v>
      </c>
      <c r="HJ319">
        <v>37388</v>
      </c>
      <c r="HK319">
        <v>5230</v>
      </c>
      <c r="HL319">
        <v>4492</v>
      </c>
      <c r="HM319">
        <v>0</v>
      </c>
      <c r="HN319">
        <v>72901</v>
      </c>
      <c r="HO319">
        <v>0</v>
      </c>
      <c r="HP319">
        <v>0</v>
      </c>
      <c r="HQ319">
        <v>16.170000000000002</v>
      </c>
      <c r="HR319">
        <v>165519</v>
      </c>
      <c r="HS319">
        <v>52.16</v>
      </c>
      <c r="HT319">
        <v>52.16</v>
      </c>
      <c r="HU319">
        <v>52.16</v>
      </c>
      <c r="HV319">
        <v>0</v>
      </c>
      <c r="HW319">
        <v>0</v>
      </c>
      <c r="HX319" t="s">
        <v>882</v>
      </c>
      <c r="HY319">
        <v>52.16</v>
      </c>
      <c r="HZ319">
        <v>52.16</v>
      </c>
      <c r="IA319">
        <v>52.16</v>
      </c>
      <c r="IB319">
        <v>0</v>
      </c>
      <c r="IC319">
        <v>5</v>
      </c>
      <c r="ID319">
        <v>5</v>
      </c>
      <c r="IE319">
        <v>0</v>
      </c>
      <c r="IF319">
        <v>0</v>
      </c>
      <c r="IG319">
        <v>0</v>
      </c>
      <c r="IH319">
        <v>0</v>
      </c>
      <c r="II319">
        <v>0</v>
      </c>
      <c r="IJ319">
        <v>0</v>
      </c>
      <c r="IK319">
        <v>0</v>
      </c>
      <c r="IL319">
        <v>0</v>
      </c>
      <c r="IM319">
        <v>0</v>
      </c>
      <c r="IN319">
        <v>0</v>
      </c>
      <c r="IO319">
        <v>0</v>
      </c>
      <c r="IP319">
        <v>0</v>
      </c>
      <c r="IQ319">
        <v>0</v>
      </c>
      <c r="IR319">
        <v>0</v>
      </c>
      <c r="IS319">
        <v>0</v>
      </c>
      <c r="IT319">
        <v>0</v>
      </c>
      <c r="IU319">
        <v>1</v>
      </c>
      <c r="IV319">
        <v>0.25</v>
      </c>
      <c r="IW319">
        <v>12</v>
      </c>
      <c r="IX319">
        <v>3</v>
      </c>
      <c r="IY319">
        <v>12</v>
      </c>
      <c r="IZ319">
        <v>12</v>
      </c>
      <c r="JA319">
        <v>0</v>
      </c>
      <c r="JB319">
        <v>31.17</v>
      </c>
      <c r="JC319">
        <v>31.17</v>
      </c>
      <c r="JD319">
        <v>31.17</v>
      </c>
      <c r="JE319">
        <v>0</v>
      </c>
      <c r="JF319">
        <v>50.46</v>
      </c>
      <c r="JG319">
        <v>50.46</v>
      </c>
      <c r="JH319">
        <v>50.46</v>
      </c>
      <c r="JI319">
        <v>0</v>
      </c>
      <c r="JJ319">
        <v>142.04</v>
      </c>
      <c r="JK319">
        <v>142.04</v>
      </c>
      <c r="JL319" t="s">
        <v>883</v>
      </c>
      <c r="JM319">
        <v>0</v>
      </c>
      <c r="JN319">
        <v>0</v>
      </c>
      <c r="JO319">
        <v>3173.29</v>
      </c>
      <c r="JP319">
        <v>94</v>
      </c>
      <c r="JQ319">
        <v>0.9</v>
      </c>
      <c r="JR319">
        <v>43954.6104003125</v>
      </c>
      <c r="JS319">
        <v>1</v>
      </c>
      <c r="JT319">
        <v>2</v>
      </c>
    </row>
    <row r="320" spans="1:280" x14ac:dyDescent="0.25">
      <c r="A320">
        <v>2248</v>
      </c>
      <c r="B320">
        <v>2248</v>
      </c>
      <c r="C320" t="s">
        <v>463</v>
      </c>
      <c r="D320" t="s">
        <v>461</v>
      </c>
      <c r="E320" t="s">
        <v>464</v>
      </c>
      <c r="G320">
        <v>2004</v>
      </c>
      <c r="H320">
        <v>215372</v>
      </c>
      <c r="I320">
        <v>35000</v>
      </c>
      <c r="J320">
        <v>0</v>
      </c>
      <c r="K320">
        <v>10000</v>
      </c>
      <c r="L320">
        <v>0</v>
      </c>
      <c r="M320">
        <v>434000</v>
      </c>
      <c r="N320">
        <v>0</v>
      </c>
      <c r="O320">
        <v>0</v>
      </c>
      <c r="P320">
        <v>13.7</v>
      </c>
      <c r="Q320">
        <v>80000</v>
      </c>
      <c r="R320">
        <v>1205</v>
      </c>
      <c r="S320">
        <v>1205</v>
      </c>
      <c r="T320">
        <v>1205</v>
      </c>
      <c r="U320">
        <v>0</v>
      </c>
      <c r="V320" t="s">
        <v>875</v>
      </c>
      <c r="W320">
        <v>1205</v>
      </c>
      <c r="X320">
        <v>1205</v>
      </c>
      <c r="Y320">
        <v>1205</v>
      </c>
      <c r="Z320">
        <v>0</v>
      </c>
      <c r="AA320">
        <v>35</v>
      </c>
      <c r="AB320">
        <v>35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1</v>
      </c>
      <c r="AT320">
        <v>0.25</v>
      </c>
      <c r="AU320">
        <v>23</v>
      </c>
      <c r="AV320">
        <v>5.75</v>
      </c>
      <c r="AW320">
        <v>23</v>
      </c>
      <c r="AX320">
        <v>23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50.46</v>
      </c>
      <c r="BF320">
        <v>0</v>
      </c>
      <c r="BG320">
        <v>50.46</v>
      </c>
      <c r="BH320">
        <v>63.25</v>
      </c>
      <c r="BI320">
        <v>1246</v>
      </c>
      <c r="BJ320">
        <v>1135.7</v>
      </c>
      <c r="BK320">
        <v>1296.46</v>
      </c>
      <c r="BL320">
        <v>1246</v>
      </c>
      <c r="BM320">
        <v>1296.46</v>
      </c>
      <c r="BN320" t="s">
        <v>876</v>
      </c>
      <c r="BO320">
        <v>-1.4480000000000001E-3</v>
      </c>
      <c r="BP320">
        <v>0</v>
      </c>
      <c r="BQ320">
        <v>66.39</v>
      </c>
      <c r="BR320">
        <v>2</v>
      </c>
      <c r="BS320">
        <v>0.7</v>
      </c>
      <c r="BT320" t="s">
        <v>877</v>
      </c>
      <c r="BU320" t="s">
        <v>877</v>
      </c>
      <c r="BV320" t="s">
        <v>877</v>
      </c>
      <c r="BW320" t="s">
        <v>877</v>
      </c>
      <c r="BX320">
        <v>2004</v>
      </c>
      <c r="BY320">
        <v>213648</v>
      </c>
      <c r="BZ320">
        <v>35000</v>
      </c>
      <c r="CA320">
        <v>0</v>
      </c>
      <c r="CB320">
        <v>10000</v>
      </c>
      <c r="CC320">
        <v>0</v>
      </c>
      <c r="CD320">
        <v>434000</v>
      </c>
      <c r="CE320">
        <v>0</v>
      </c>
      <c r="CF320">
        <v>0</v>
      </c>
      <c r="CG320">
        <v>13.7</v>
      </c>
      <c r="CH320">
        <v>80000</v>
      </c>
      <c r="CI320">
        <v>0</v>
      </c>
      <c r="CJ320">
        <v>1016.24</v>
      </c>
      <c r="CK320">
        <v>0</v>
      </c>
      <c r="CL320">
        <v>1016.24</v>
      </c>
      <c r="CM320">
        <v>0</v>
      </c>
      <c r="CN320" t="s">
        <v>878</v>
      </c>
      <c r="CO320">
        <v>0</v>
      </c>
      <c r="CP320">
        <v>1016.24</v>
      </c>
      <c r="CQ320">
        <v>0</v>
      </c>
      <c r="CR320">
        <v>1016.24</v>
      </c>
      <c r="CS320">
        <v>63</v>
      </c>
      <c r="CT320">
        <v>63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1</v>
      </c>
      <c r="DL320">
        <v>0.25</v>
      </c>
      <c r="DM320">
        <v>0</v>
      </c>
      <c r="DN320">
        <v>0</v>
      </c>
      <c r="DO320">
        <v>23</v>
      </c>
      <c r="DP320">
        <v>0</v>
      </c>
      <c r="DQ320">
        <v>23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50.46</v>
      </c>
      <c r="DX320">
        <v>0</v>
      </c>
      <c r="DY320">
        <v>50.46</v>
      </c>
      <c r="DZ320">
        <v>46.02</v>
      </c>
      <c r="EA320">
        <v>63.25</v>
      </c>
      <c r="EB320">
        <v>853.34</v>
      </c>
      <c r="EC320">
        <v>1135.7</v>
      </c>
      <c r="ED320">
        <v>63.25</v>
      </c>
      <c r="EE320">
        <v>1135.7</v>
      </c>
      <c r="EF320" t="s">
        <v>879</v>
      </c>
      <c r="EG320">
        <v>-3.6359999999999999E-3</v>
      </c>
      <c r="EH320">
        <v>0</v>
      </c>
      <c r="EI320">
        <v>78.44</v>
      </c>
      <c r="EJ320">
        <v>2</v>
      </c>
      <c r="EK320">
        <v>0.7</v>
      </c>
      <c r="EL320" t="s">
        <v>877</v>
      </c>
      <c r="EM320" t="s">
        <v>877</v>
      </c>
      <c r="EN320" t="s">
        <v>877</v>
      </c>
      <c r="EO320" t="s">
        <v>877</v>
      </c>
      <c r="EP320">
        <v>2004</v>
      </c>
      <c r="EQ320">
        <v>217783</v>
      </c>
      <c r="ER320" s="22">
        <v>41989</v>
      </c>
      <c r="ES320">
        <v>4990</v>
      </c>
      <c r="ET320">
        <v>8056</v>
      </c>
      <c r="EU320">
        <v>0</v>
      </c>
      <c r="EV320">
        <v>411599</v>
      </c>
      <c r="EW320">
        <v>0</v>
      </c>
      <c r="EX320">
        <v>0</v>
      </c>
      <c r="EY320">
        <v>13.7</v>
      </c>
      <c r="EZ320">
        <v>75330</v>
      </c>
      <c r="FA320">
        <v>0</v>
      </c>
      <c r="FB320">
        <v>750.13</v>
      </c>
      <c r="FC320">
        <v>0</v>
      </c>
      <c r="FD320">
        <v>750.13</v>
      </c>
      <c r="FE320">
        <v>0</v>
      </c>
      <c r="FF320" t="s">
        <v>880</v>
      </c>
      <c r="FG320">
        <v>0</v>
      </c>
      <c r="FH320">
        <v>750.13</v>
      </c>
      <c r="FI320">
        <v>0</v>
      </c>
      <c r="FJ320">
        <v>750.13</v>
      </c>
      <c r="FK320">
        <v>46</v>
      </c>
      <c r="FL320">
        <v>46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0</v>
      </c>
      <c r="FT320">
        <v>0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0</v>
      </c>
      <c r="GB320">
        <v>0</v>
      </c>
      <c r="GC320">
        <v>0</v>
      </c>
      <c r="GD320">
        <v>0</v>
      </c>
      <c r="GE320">
        <v>0.08</v>
      </c>
      <c r="GF320">
        <v>0.02</v>
      </c>
      <c r="GG320">
        <v>27</v>
      </c>
      <c r="GH320">
        <v>0.08</v>
      </c>
      <c r="GI320">
        <v>26.92</v>
      </c>
      <c r="GJ320">
        <v>0</v>
      </c>
      <c r="GK320">
        <v>0</v>
      </c>
      <c r="GL320">
        <v>0</v>
      </c>
      <c r="GM320">
        <v>0</v>
      </c>
      <c r="GN320">
        <v>0</v>
      </c>
      <c r="GO320">
        <v>50.46</v>
      </c>
      <c r="GP320">
        <v>0</v>
      </c>
      <c r="GQ320">
        <v>50.46</v>
      </c>
      <c r="GR320">
        <v>32</v>
      </c>
      <c r="GS320">
        <v>46.02</v>
      </c>
      <c r="GT320">
        <v>694.55</v>
      </c>
      <c r="GU320">
        <v>853.34</v>
      </c>
      <c r="GV320">
        <v>46.02</v>
      </c>
      <c r="GW320">
        <v>853.34</v>
      </c>
      <c r="GX320" t="s">
        <v>881</v>
      </c>
      <c r="GY320">
        <v>0</v>
      </c>
      <c r="GZ320">
        <v>0</v>
      </c>
      <c r="HA320">
        <v>100.42</v>
      </c>
      <c r="HB320">
        <v>2</v>
      </c>
      <c r="HC320">
        <v>0.7</v>
      </c>
      <c r="HD320" t="s">
        <v>877</v>
      </c>
      <c r="HE320" t="s">
        <v>877</v>
      </c>
      <c r="HF320" t="s">
        <v>877</v>
      </c>
      <c r="HG320" t="s">
        <v>877</v>
      </c>
      <c r="HH320">
        <v>2004</v>
      </c>
      <c r="HI320">
        <v>215112</v>
      </c>
      <c r="HJ320">
        <v>33437</v>
      </c>
      <c r="HK320">
        <v>4701</v>
      </c>
      <c r="HL320">
        <v>6567</v>
      </c>
      <c r="HM320">
        <v>0</v>
      </c>
      <c r="HN320">
        <v>352245</v>
      </c>
      <c r="HO320">
        <v>0</v>
      </c>
      <c r="HP320">
        <v>0</v>
      </c>
      <c r="HQ320">
        <v>13.07</v>
      </c>
      <c r="HR320">
        <v>81157</v>
      </c>
      <c r="HS320">
        <v>0</v>
      </c>
      <c r="HT320">
        <v>605.09</v>
      </c>
      <c r="HU320">
        <v>0</v>
      </c>
      <c r="HV320">
        <v>605.09</v>
      </c>
      <c r="HW320">
        <v>0</v>
      </c>
      <c r="HX320" t="s">
        <v>882</v>
      </c>
      <c r="HY320">
        <v>0</v>
      </c>
      <c r="HZ320">
        <v>605.09</v>
      </c>
      <c r="IA320">
        <v>0</v>
      </c>
      <c r="IB320">
        <v>605.09</v>
      </c>
      <c r="IC320">
        <v>32</v>
      </c>
      <c r="ID320">
        <v>32</v>
      </c>
      <c r="IE320">
        <v>0</v>
      </c>
      <c r="IF320">
        <v>0</v>
      </c>
      <c r="IG320">
        <v>0</v>
      </c>
      <c r="IH320">
        <v>0</v>
      </c>
      <c r="II320">
        <v>0</v>
      </c>
      <c r="IJ320">
        <v>0</v>
      </c>
      <c r="IK320">
        <v>0</v>
      </c>
      <c r="IL320">
        <v>0</v>
      </c>
      <c r="IM320">
        <v>0</v>
      </c>
      <c r="IN320">
        <v>0</v>
      </c>
      <c r="IO320">
        <v>0</v>
      </c>
      <c r="IP320">
        <v>0</v>
      </c>
      <c r="IQ320">
        <v>0</v>
      </c>
      <c r="IR320">
        <v>0</v>
      </c>
      <c r="IS320">
        <v>0</v>
      </c>
      <c r="IT320">
        <v>0</v>
      </c>
      <c r="IU320">
        <v>0</v>
      </c>
      <c r="IV320">
        <v>0</v>
      </c>
      <c r="IW320">
        <v>0</v>
      </c>
      <c r="IX320">
        <v>0</v>
      </c>
      <c r="IY320">
        <v>28</v>
      </c>
      <c r="IZ320">
        <v>0</v>
      </c>
      <c r="JA320">
        <v>28</v>
      </c>
      <c r="JB320">
        <v>0</v>
      </c>
      <c r="JC320">
        <v>0</v>
      </c>
      <c r="JD320">
        <v>0</v>
      </c>
      <c r="JE320">
        <v>0</v>
      </c>
      <c r="JF320">
        <v>0</v>
      </c>
      <c r="JG320">
        <v>50.46</v>
      </c>
      <c r="JH320">
        <v>0</v>
      </c>
      <c r="JI320">
        <v>50.46</v>
      </c>
      <c r="JJ320">
        <v>32</v>
      </c>
      <c r="JK320">
        <v>694.55</v>
      </c>
      <c r="JL320" t="s">
        <v>883</v>
      </c>
      <c r="JM320">
        <v>-3.9899999999999999E-4</v>
      </c>
      <c r="JN320">
        <v>0</v>
      </c>
      <c r="JO320">
        <v>134.12</v>
      </c>
      <c r="JP320">
        <v>2</v>
      </c>
      <c r="JQ320">
        <v>0.7</v>
      </c>
      <c r="JR320">
        <v>43954.6104003125</v>
      </c>
      <c r="JS320">
        <v>1</v>
      </c>
      <c r="JT320">
        <v>2</v>
      </c>
    </row>
    <row r="321" spans="1:280" x14ac:dyDescent="0.25">
      <c r="A321">
        <v>1205</v>
      </c>
      <c r="B321">
        <v>2248</v>
      </c>
      <c r="D321" t="s">
        <v>461</v>
      </c>
      <c r="E321" t="s">
        <v>464</v>
      </c>
      <c r="F321" t="s">
        <v>1010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T321">
        <v>0</v>
      </c>
      <c r="U321">
        <v>0</v>
      </c>
      <c r="V321" t="s">
        <v>875</v>
      </c>
      <c r="W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G321">
        <v>0</v>
      </c>
      <c r="AH321">
        <v>0</v>
      </c>
      <c r="AI321">
        <v>0</v>
      </c>
      <c r="AJ321">
        <v>0</v>
      </c>
      <c r="AL321">
        <v>0</v>
      </c>
      <c r="AM321">
        <v>0</v>
      </c>
      <c r="AN321">
        <v>0</v>
      </c>
      <c r="AO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X321">
        <v>0</v>
      </c>
      <c r="AY321">
        <v>0</v>
      </c>
      <c r="AZ321">
        <v>0</v>
      </c>
      <c r="BB321">
        <v>0</v>
      </c>
      <c r="BC321">
        <v>0</v>
      </c>
      <c r="BD321">
        <v>50.46</v>
      </c>
      <c r="BF321">
        <v>50.46</v>
      </c>
      <c r="BG321">
        <v>0</v>
      </c>
      <c r="BH321">
        <v>1072.45</v>
      </c>
      <c r="BI321">
        <v>50.46</v>
      </c>
      <c r="BL321">
        <v>1072.45</v>
      </c>
      <c r="BN321" t="s">
        <v>876</v>
      </c>
      <c r="BO321">
        <v>0</v>
      </c>
      <c r="BP321">
        <v>0</v>
      </c>
      <c r="BQ321">
        <v>0</v>
      </c>
      <c r="BR321">
        <v>0</v>
      </c>
      <c r="BS321">
        <v>0</v>
      </c>
      <c r="BT321" t="s">
        <v>877</v>
      </c>
      <c r="BU321" t="s">
        <v>877</v>
      </c>
      <c r="BV321" t="s">
        <v>877</v>
      </c>
      <c r="BW321" t="s">
        <v>877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1016.24</v>
      </c>
      <c r="CK321">
        <v>1016.24</v>
      </c>
      <c r="CL321">
        <v>0</v>
      </c>
      <c r="CM321">
        <v>0</v>
      </c>
      <c r="CN321" t="s">
        <v>878</v>
      </c>
      <c r="CO321">
        <v>1016.24</v>
      </c>
      <c r="CQ321">
        <v>1016.24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Y321">
        <v>0</v>
      </c>
      <c r="CZ321">
        <v>0</v>
      </c>
      <c r="DA321">
        <v>0</v>
      </c>
      <c r="DB321">
        <v>0</v>
      </c>
      <c r="DD321">
        <v>0</v>
      </c>
      <c r="DE321">
        <v>0</v>
      </c>
      <c r="DF321">
        <v>0</v>
      </c>
      <c r="DG321">
        <v>0</v>
      </c>
      <c r="DI321">
        <v>0</v>
      </c>
      <c r="DJ321">
        <v>0</v>
      </c>
      <c r="DK321">
        <v>0</v>
      </c>
      <c r="DL321">
        <v>0</v>
      </c>
      <c r="DM321">
        <v>23</v>
      </c>
      <c r="DN321">
        <v>5.75</v>
      </c>
      <c r="DP321">
        <v>23</v>
      </c>
      <c r="DQ321">
        <v>0</v>
      </c>
      <c r="DR321">
        <v>0</v>
      </c>
      <c r="DT321">
        <v>0</v>
      </c>
      <c r="DU321">
        <v>0</v>
      </c>
      <c r="DV321">
        <v>50.46</v>
      </c>
      <c r="DX321">
        <v>50.46</v>
      </c>
      <c r="DY321">
        <v>0</v>
      </c>
      <c r="DZ321">
        <v>807.32</v>
      </c>
      <c r="EA321">
        <v>1072.45</v>
      </c>
      <c r="ED321">
        <v>1072.45</v>
      </c>
      <c r="EF321" t="s">
        <v>879</v>
      </c>
      <c r="EG321">
        <v>-3.6359999999999999E-3</v>
      </c>
      <c r="EH321">
        <v>0</v>
      </c>
      <c r="EI321">
        <v>0</v>
      </c>
      <c r="EJ321">
        <v>0</v>
      </c>
      <c r="EK321">
        <v>0</v>
      </c>
      <c r="EL321" t="s">
        <v>877</v>
      </c>
      <c r="EM321" t="s">
        <v>877</v>
      </c>
      <c r="EN321" t="s">
        <v>877</v>
      </c>
      <c r="EO321" t="s">
        <v>877</v>
      </c>
      <c r="EQ321">
        <v>0</v>
      </c>
      <c r="ER321" s="22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750.13</v>
      </c>
      <c r="FC321">
        <v>750.13</v>
      </c>
      <c r="FD321">
        <v>0</v>
      </c>
      <c r="FE321">
        <v>0</v>
      </c>
      <c r="FF321" t="s">
        <v>880</v>
      </c>
      <c r="FG321">
        <v>750.13</v>
      </c>
      <c r="FI321">
        <v>750.13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Q321">
        <v>0</v>
      </c>
      <c r="FR321">
        <v>0</v>
      </c>
      <c r="FS321">
        <v>0</v>
      </c>
      <c r="FT321">
        <v>0</v>
      </c>
      <c r="FV321">
        <v>0</v>
      </c>
      <c r="FW321">
        <v>0</v>
      </c>
      <c r="FX321">
        <v>0</v>
      </c>
      <c r="FY321">
        <v>0</v>
      </c>
      <c r="GA321">
        <v>0</v>
      </c>
      <c r="GB321">
        <v>0</v>
      </c>
      <c r="GC321">
        <v>0</v>
      </c>
      <c r="GD321">
        <v>0</v>
      </c>
      <c r="GE321">
        <v>26.92</v>
      </c>
      <c r="GF321">
        <v>6.73</v>
      </c>
      <c r="GH321">
        <v>26.92</v>
      </c>
      <c r="GI321">
        <v>0</v>
      </c>
      <c r="GJ321">
        <v>0</v>
      </c>
      <c r="GL321">
        <v>0</v>
      </c>
      <c r="GM321">
        <v>0</v>
      </c>
      <c r="GN321">
        <v>50.46</v>
      </c>
      <c r="GP321">
        <v>50.46</v>
      </c>
      <c r="GQ321">
        <v>0</v>
      </c>
      <c r="GR321">
        <v>662.55</v>
      </c>
      <c r="GS321">
        <v>807.32</v>
      </c>
      <c r="GV321">
        <v>807.32</v>
      </c>
      <c r="GX321" t="s">
        <v>881</v>
      </c>
      <c r="GY321">
        <v>0</v>
      </c>
      <c r="GZ321">
        <v>0</v>
      </c>
      <c r="HA321">
        <v>0</v>
      </c>
      <c r="HB321">
        <v>0</v>
      </c>
      <c r="HC321">
        <v>0</v>
      </c>
      <c r="HD321" t="s">
        <v>877</v>
      </c>
      <c r="HE321" t="s">
        <v>877</v>
      </c>
      <c r="HF321" t="s">
        <v>877</v>
      </c>
      <c r="HG321" t="s">
        <v>877</v>
      </c>
      <c r="HI321">
        <v>0</v>
      </c>
      <c r="HJ321">
        <v>0</v>
      </c>
      <c r="HK321">
        <v>0</v>
      </c>
      <c r="HL321">
        <v>0</v>
      </c>
      <c r="HM321">
        <v>0</v>
      </c>
      <c r="HN321">
        <v>0</v>
      </c>
      <c r="HO321">
        <v>0</v>
      </c>
      <c r="HP321">
        <v>0</v>
      </c>
      <c r="HQ321">
        <v>0</v>
      </c>
      <c r="HR321">
        <v>0</v>
      </c>
      <c r="HS321">
        <v>605.09</v>
      </c>
      <c r="HU321">
        <v>605.09</v>
      </c>
      <c r="HV321">
        <v>0</v>
      </c>
      <c r="HW321">
        <v>0</v>
      </c>
      <c r="HX321" t="s">
        <v>882</v>
      </c>
      <c r="HY321">
        <v>605.09</v>
      </c>
      <c r="IA321">
        <v>605.09</v>
      </c>
      <c r="IB321">
        <v>0</v>
      </c>
      <c r="IC321">
        <v>0</v>
      </c>
      <c r="ID321">
        <v>0</v>
      </c>
      <c r="IE321">
        <v>0</v>
      </c>
      <c r="IF321">
        <v>0</v>
      </c>
      <c r="IG321">
        <v>0</v>
      </c>
      <c r="II321">
        <v>0</v>
      </c>
      <c r="IJ321">
        <v>0</v>
      </c>
      <c r="IK321">
        <v>0</v>
      </c>
      <c r="IL321">
        <v>0</v>
      </c>
      <c r="IN321">
        <v>0</v>
      </c>
      <c r="IO321">
        <v>0</v>
      </c>
      <c r="IP321">
        <v>0</v>
      </c>
      <c r="IQ321">
        <v>0</v>
      </c>
      <c r="IS321">
        <v>0</v>
      </c>
      <c r="IT321">
        <v>0</v>
      </c>
      <c r="IU321">
        <v>0</v>
      </c>
      <c r="IV321">
        <v>0</v>
      </c>
      <c r="IW321">
        <v>28</v>
      </c>
      <c r="IX321">
        <v>7</v>
      </c>
      <c r="IZ321">
        <v>28</v>
      </c>
      <c r="JA321">
        <v>0</v>
      </c>
      <c r="JB321">
        <v>0</v>
      </c>
      <c r="JD321">
        <v>0</v>
      </c>
      <c r="JE321">
        <v>0</v>
      </c>
      <c r="JF321">
        <v>50.46</v>
      </c>
      <c r="JH321">
        <v>50.46</v>
      </c>
      <c r="JI321">
        <v>0</v>
      </c>
      <c r="JJ321">
        <v>662.55</v>
      </c>
      <c r="JL321" t="s">
        <v>883</v>
      </c>
      <c r="JM321">
        <v>0</v>
      </c>
      <c r="JN321">
        <v>0</v>
      </c>
      <c r="JO321">
        <v>0</v>
      </c>
      <c r="JP321">
        <v>0</v>
      </c>
      <c r="JQ321">
        <v>0</v>
      </c>
      <c r="JR321">
        <v>43954.6104003125</v>
      </c>
      <c r="JS321">
        <v>1</v>
      </c>
      <c r="JT321">
        <v>3</v>
      </c>
    </row>
    <row r="322" spans="1:280" x14ac:dyDescent="0.25">
      <c r="A322">
        <v>2249</v>
      </c>
      <c r="B322">
        <v>2249</v>
      </c>
      <c r="C322" t="s">
        <v>465</v>
      </c>
      <c r="D322" t="s">
        <v>461</v>
      </c>
      <c r="E322" t="s">
        <v>466</v>
      </c>
      <c r="G322">
        <v>2004</v>
      </c>
      <c r="H322">
        <v>162180</v>
      </c>
      <c r="I322">
        <v>0</v>
      </c>
      <c r="J322">
        <v>0</v>
      </c>
      <c r="K322">
        <v>4500</v>
      </c>
      <c r="L322">
        <v>0</v>
      </c>
      <c r="M322">
        <v>300000</v>
      </c>
      <c r="N322">
        <v>0</v>
      </c>
      <c r="O322">
        <v>0</v>
      </c>
      <c r="P322">
        <v>9.0500000000000007</v>
      </c>
      <c r="Q322">
        <v>238504</v>
      </c>
      <c r="R322">
        <v>596</v>
      </c>
      <c r="S322">
        <v>596</v>
      </c>
      <c r="T322">
        <v>596</v>
      </c>
      <c r="U322">
        <v>0</v>
      </c>
      <c r="V322" t="s">
        <v>875</v>
      </c>
      <c r="W322">
        <v>596</v>
      </c>
      <c r="X322">
        <v>596</v>
      </c>
      <c r="Y322">
        <v>596</v>
      </c>
      <c r="Z322">
        <v>0</v>
      </c>
      <c r="AA322">
        <v>106</v>
      </c>
      <c r="AB322">
        <v>65.56</v>
      </c>
      <c r="AC322">
        <v>0</v>
      </c>
      <c r="AD322">
        <v>7</v>
      </c>
      <c r="AE322">
        <v>3.5</v>
      </c>
      <c r="AF322">
        <v>7</v>
      </c>
      <c r="AG322">
        <v>7</v>
      </c>
      <c r="AH322">
        <v>0</v>
      </c>
      <c r="AI322">
        <v>6</v>
      </c>
      <c r="AJ322">
        <v>6</v>
      </c>
      <c r="AK322">
        <v>6</v>
      </c>
      <c r="AL322">
        <v>6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10</v>
      </c>
      <c r="AV322">
        <v>2.5</v>
      </c>
      <c r="AW322">
        <v>10</v>
      </c>
      <c r="AX322">
        <v>10</v>
      </c>
      <c r="AY322">
        <v>0</v>
      </c>
      <c r="AZ322">
        <v>25.54</v>
      </c>
      <c r="BA322">
        <v>25.54</v>
      </c>
      <c r="BB322">
        <v>25.54</v>
      </c>
      <c r="BC322">
        <v>0</v>
      </c>
      <c r="BD322">
        <v>50.46</v>
      </c>
      <c r="BE322">
        <v>50.46</v>
      </c>
      <c r="BF322">
        <v>50.46</v>
      </c>
      <c r="BG322">
        <v>0</v>
      </c>
      <c r="BH322">
        <v>184.74340000000001</v>
      </c>
      <c r="BI322">
        <v>749.56</v>
      </c>
      <c r="BJ322">
        <v>679.52340000000004</v>
      </c>
      <c r="BK322">
        <v>749.56</v>
      </c>
      <c r="BL322">
        <v>749.56</v>
      </c>
      <c r="BM322">
        <v>749.56</v>
      </c>
      <c r="BN322" t="s">
        <v>876</v>
      </c>
      <c r="BO322">
        <v>0</v>
      </c>
      <c r="BP322">
        <v>0</v>
      </c>
      <c r="BQ322">
        <v>400.17</v>
      </c>
      <c r="BR322">
        <v>11</v>
      </c>
      <c r="BS322">
        <v>0.7</v>
      </c>
      <c r="BT322" t="s">
        <v>877</v>
      </c>
      <c r="BU322" t="s">
        <v>877</v>
      </c>
      <c r="BV322" t="s">
        <v>877</v>
      </c>
      <c r="BW322" t="s">
        <v>877</v>
      </c>
      <c r="BX322">
        <v>2004</v>
      </c>
      <c r="BY322">
        <v>159000</v>
      </c>
      <c r="BZ322">
        <v>0</v>
      </c>
      <c r="CA322">
        <v>0</v>
      </c>
      <c r="CB322">
        <v>4500</v>
      </c>
      <c r="CC322">
        <v>0</v>
      </c>
      <c r="CD322">
        <v>300000</v>
      </c>
      <c r="CE322">
        <v>0</v>
      </c>
      <c r="CF322">
        <v>0</v>
      </c>
      <c r="CG322">
        <v>9.0500000000000007</v>
      </c>
      <c r="CH322">
        <v>219316</v>
      </c>
      <c r="CI322">
        <v>46.94</v>
      </c>
      <c r="CJ322">
        <v>535.44000000000005</v>
      </c>
      <c r="CK322">
        <v>46.94</v>
      </c>
      <c r="CL322">
        <v>488.5</v>
      </c>
      <c r="CM322">
        <v>0</v>
      </c>
      <c r="CN322" t="s">
        <v>878</v>
      </c>
      <c r="CO322">
        <v>46.94</v>
      </c>
      <c r="CP322">
        <v>535.44000000000005</v>
      </c>
      <c r="CQ322">
        <v>46.94</v>
      </c>
      <c r="CR322">
        <v>488.5</v>
      </c>
      <c r="CS322">
        <v>93</v>
      </c>
      <c r="CT322">
        <v>58.898400000000002</v>
      </c>
      <c r="CU322">
        <v>0</v>
      </c>
      <c r="CV322">
        <v>5.37</v>
      </c>
      <c r="CW322">
        <v>2.6850000000000001</v>
      </c>
      <c r="CX322">
        <v>5.37</v>
      </c>
      <c r="CY322">
        <v>5.37</v>
      </c>
      <c r="CZ322">
        <v>0</v>
      </c>
      <c r="DA322">
        <v>0</v>
      </c>
      <c r="DB322">
        <v>0</v>
      </c>
      <c r="DC322">
        <v>4</v>
      </c>
      <c r="DD322">
        <v>0</v>
      </c>
      <c r="DE322">
        <v>4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0.88</v>
      </c>
      <c r="DN322">
        <v>0.22</v>
      </c>
      <c r="DO322">
        <v>10</v>
      </c>
      <c r="DP322">
        <v>0.88</v>
      </c>
      <c r="DQ322">
        <v>9.1199999999999992</v>
      </c>
      <c r="DR322">
        <v>25.54</v>
      </c>
      <c r="DS322">
        <v>25.54</v>
      </c>
      <c r="DT322">
        <v>25.54</v>
      </c>
      <c r="DU322">
        <v>0</v>
      </c>
      <c r="DV322">
        <v>50.46</v>
      </c>
      <c r="DW322">
        <v>50.46</v>
      </c>
      <c r="DX322">
        <v>50.46</v>
      </c>
      <c r="DY322">
        <v>0</v>
      </c>
      <c r="DZ322">
        <v>184.82499999999999</v>
      </c>
      <c r="EA322">
        <v>184.74340000000001</v>
      </c>
      <c r="EB322">
        <v>731.81500000000005</v>
      </c>
      <c r="EC322">
        <v>679.52340000000004</v>
      </c>
      <c r="ED322">
        <v>184.82499999999999</v>
      </c>
      <c r="EE322">
        <v>731.81500000000005</v>
      </c>
      <c r="EF322" t="s">
        <v>879</v>
      </c>
      <c r="EG322">
        <v>0</v>
      </c>
      <c r="EH322">
        <v>0</v>
      </c>
      <c r="EI322">
        <v>409.6</v>
      </c>
      <c r="EJ322">
        <v>14</v>
      </c>
      <c r="EK322">
        <v>0.7</v>
      </c>
      <c r="EL322" t="s">
        <v>877</v>
      </c>
      <c r="EM322" t="s">
        <v>877</v>
      </c>
      <c r="EN322" t="s">
        <v>877</v>
      </c>
      <c r="EO322" t="s">
        <v>877</v>
      </c>
      <c r="EP322">
        <v>2004</v>
      </c>
      <c r="EQ322">
        <v>160213</v>
      </c>
      <c r="ER322" s="22">
        <v>44317</v>
      </c>
      <c r="ES322">
        <v>4962</v>
      </c>
      <c r="ET322">
        <v>5463</v>
      </c>
      <c r="EU322">
        <v>0</v>
      </c>
      <c r="EV322">
        <v>414938</v>
      </c>
      <c r="EW322">
        <v>0</v>
      </c>
      <c r="EX322">
        <v>0</v>
      </c>
      <c r="EY322">
        <v>9.0500000000000007</v>
      </c>
      <c r="EZ322">
        <v>209157</v>
      </c>
      <c r="FA322">
        <v>45.35</v>
      </c>
      <c r="FB322">
        <v>581.9</v>
      </c>
      <c r="FC322">
        <v>45.35</v>
      </c>
      <c r="FD322">
        <v>536.54999999999995</v>
      </c>
      <c r="FE322">
        <v>0</v>
      </c>
      <c r="FF322" t="s">
        <v>880</v>
      </c>
      <c r="FG322">
        <v>45.35</v>
      </c>
      <c r="FH322">
        <v>581.9</v>
      </c>
      <c r="FI322">
        <v>45.35</v>
      </c>
      <c r="FJ322">
        <v>536.54999999999995</v>
      </c>
      <c r="FK322">
        <v>61</v>
      </c>
      <c r="FL322">
        <v>61</v>
      </c>
      <c r="FM322">
        <v>0</v>
      </c>
      <c r="FN322">
        <v>5.65</v>
      </c>
      <c r="FO322">
        <v>2.8250000000000002</v>
      </c>
      <c r="FP322">
        <v>11.87</v>
      </c>
      <c r="FQ322">
        <v>5.65</v>
      </c>
      <c r="FR322">
        <v>6.22</v>
      </c>
      <c r="FS322">
        <v>-0.01</v>
      </c>
      <c r="FT322">
        <v>-0.01</v>
      </c>
      <c r="FU322">
        <v>3.98</v>
      </c>
      <c r="FV322">
        <v>-0.01</v>
      </c>
      <c r="FW322">
        <v>3.99</v>
      </c>
      <c r="FX322">
        <v>0</v>
      </c>
      <c r="FY322">
        <v>0</v>
      </c>
      <c r="FZ322">
        <v>0</v>
      </c>
      <c r="GA322">
        <v>0</v>
      </c>
      <c r="GB322">
        <v>0</v>
      </c>
      <c r="GC322">
        <v>0</v>
      </c>
      <c r="GD322">
        <v>0</v>
      </c>
      <c r="GE322">
        <v>-1.36</v>
      </c>
      <c r="GF322">
        <v>-0.34</v>
      </c>
      <c r="GG322">
        <v>12</v>
      </c>
      <c r="GH322">
        <v>-1.36</v>
      </c>
      <c r="GI322">
        <v>13.36</v>
      </c>
      <c r="GJ322">
        <v>25.54</v>
      </c>
      <c r="GK322">
        <v>25.54</v>
      </c>
      <c r="GL322">
        <v>25.54</v>
      </c>
      <c r="GM322">
        <v>0</v>
      </c>
      <c r="GN322">
        <v>50.46</v>
      </c>
      <c r="GO322">
        <v>50.46</v>
      </c>
      <c r="GP322">
        <v>50.46</v>
      </c>
      <c r="GQ322">
        <v>0</v>
      </c>
      <c r="GR322">
        <v>171.83750000000001</v>
      </c>
      <c r="GS322">
        <v>184.82499999999999</v>
      </c>
      <c r="GT322">
        <v>575.63499999999999</v>
      </c>
      <c r="GU322">
        <v>731.81500000000005</v>
      </c>
      <c r="GV322">
        <v>184.82499999999999</v>
      </c>
      <c r="GW322">
        <v>731.81500000000005</v>
      </c>
      <c r="GX322" t="s">
        <v>881</v>
      </c>
      <c r="GY322">
        <v>0</v>
      </c>
      <c r="GZ322">
        <v>0</v>
      </c>
      <c r="HA322">
        <v>359.44</v>
      </c>
      <c r="HB322">
        <v>8</v>
      </c>
      <c r="HC322">
        <v>0.7</v>
      </c>
      <c r="HD322" t="s">
        <v>877</v>
      </c>
      <c r="HE322" t="s">
        <v>877</v>
      </c>
      <c r="HF322" t="s">
        <v>877</v>
      </c>
      <c r="HG322" t="s">
        <v>877</v>
      </c>
      <c r="HH322">
        <v>2004</v>
      </c>
      <c r="HI322">
        <v>158970</v>
      </c>
      <c r="HJ322">
        <v>0</v>
      </c>
      <c r="HK322">
        <v>5491</v>
      </c>
      <c r="HL322">
        <v>46726</v>
      </c>
      <c r="HM322">
        <v>0</v>
      </c>
      <c r="HN322">
        <v>264669</v>
      </c>
      <c r="HO322">
        <v>0</v>
      </c>
      <c r="HP322">
        <v>0</v>
      </c>
      <c r="HQ322">
        <v>10.67</v>
      </c>
      <c r="HR322">
        <v>229310</v>
      </c>
      <c r="HS322">
        <v>49.53</v>
      </c>
      <c r="HT322">
        <v>444.13</v>
      </c>
      <c r="HU322">
        <v>49.53</v>
      </c>
      <c r="HV322">
        <v>394.6</v>
      </c>
      <c r="HW322">
        <v>0</v>
      </c>
      <c r="HX322" t="s">
        <v>882</v>
      </c>
      <c r="HY322">
        <v>49.53</v>
      </c>
      <c r="HZ322">
        <v>444.13</v>
      </c>
      <c r="IA322">
        <v>49.53</v>
      </c>
      <c r="IB322">
        <v>394.6</v>
      </c>
      <c r="IC322">
        <v>46</v>
      </c>
      <c r="ID322">
        <v>46</v>
      </c>
      <c r="IE322">
        <v>0</v>
      </c>
      <c r="IF322">
        <v>0</v>
      </c>
      <c r="IG322">
        <v>0</v>
      </c>
      <c r="IH322">
        <v>3.23</v>
      </c>
      <c r="II322">
        <v>0</v>
      </c>
      <c r="IJ322">
        <v>3.23</v>
      </c>
      <c r="IK322">
        <v>0</v>
      </c>
      <c r="IL322">
        <v>0</v>
      </c>
      <c r="IM322">
        <v>5.14</v>
      </c>
      <c r="IN322">
        <v>0</v>
      </c>
      <c r="IO322">
        <v>5.14</v>
      </c>
      <c r="IP322">
        <v>0</v>
      </c>
      <c r="IQ322">
        <v>0</v>
      </c>
      <c r="IR322">
        <v>0</v>
      </c>
      <c r="IS322">
        <v>0</v>
      </c>
      <c r="IT322">
        <v>0</v>
      </c>
      <c r="IU322">
        <v>0</v>
      </c>
      <c r="IV322">
        <v>0</v>
      </c>
      <c r="IW322">
        <v>1.23</v>
      </c>
      <c r="IX322">
        <v>0.3075</v>
      </c>
      <c r="IY322">
        <v>11</v>
      </c>
      <c r="IZ322">
        <v>1.23</v>
      </c>
      <c r="JA322">
        <v>9.77</v>
      </c>
      <c r="JB322">
        <v>25.54</v>
      </c>
      <c r="JC322">
        <v>25.54</v>
      </c>
      <c r="JD322">
        <v>25.54</v>
      </c>
      <c r="JE322">
        <v>0</v>
      </c>
      <c r="JF322">
        <v>50.46</v>
      </c>
      <c r="JG322">
        <v>50.46</v>
      </c>
      <c r="JH322">
        <v>50.46</v>
      </c>
      <c r="JI322">
        <v>0</v>
      </c>
      <c r="JJ322">
        <v>171.83750000000001</v>
      </c>
      <c r="JK322">
        <v>575.63499999999999</v>
      </c>
      <c r="JL322" t="s">
        <v>883</v>
      </c>
      <c r="JM322">
        <v>0</v>
      </c>
      <c r="JN322">
        <v>0</v>
      </c>
      <c r="JO322">
        <v>516.30999999999995</v>
      </c>
      <c r="JP322">
        <v>32</v>
      </c>
      <c r="JQ322">
        <v>0.7</v>
      </c>
      <c r="JR322">
        <v>43954.6104003125</v>
      </c>
      <c r="JS322">
        <v>1</v>
      </c>
      <c r="JT322">
        <v>2</v>
      </c>
    </row>
    <row r="323" spans="1:280" x14ac:dyDescent="0.25">
      <c r="A323">
        <v>5150</v>
      </c>
      <c r="B323">
        <v>2249</v>
      </c>
      <c r="D323" t="s">
        <v>461</v>
      </c>
      <c r="E323" t="s">
        <v>466</v>
      </c>
      <c r="F323" t="s">
        <v>1011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T323">
        <v>0</v>
      </c>
      <c r="U323">
        <v>0</v>
      </c>
      <c r="V323" t="s">
        <v>875</v>
      </c>
      <c r="W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G323">
        <v>0</v>
      </c>
      <c r="AH323">
        <v>0</v>
      </c>
      <c r="AI323">
        <v>0</v>
      </c>
      <c r="AJ323">
        <v>0</v>
      </c>
      <c r="AL323">
        <v>0</v>
      </c>
      <c r="AM323">
        <v>0</v>
      </c>
      <c r="AN323">
        <v>0</v>
      </c>
      <c r="AO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X323">
        <v>0</v>
      </c>
      <c r="AY323">
        <v>0</v>
      </c>
      <c r="AZ323">
        <v>0</v>
      </c>
      <c r="BB323">
        <v>0</v>
      </c>
      <c r="BC323">
        <v>0</v>
      </c>
      <c r="BD323">
        <v>0</v>
      </c>
      <c r="BF323">
        <v>0</v>
      </c>
      <c r="BG323">
        <v>0</v>
      </c>
      <c r="BH323">
        <v>294.27249999999998</v>
      </c>
      <c r="BI323">
        <v>0</v>
      </c>
      <c r="BL323">
        <v>294.27249999999998</v>
      </c>
      <c r="BN323" t="s">
        <v>876</v>
      </c>
      <c r="BO323">
        <v>0</v>
      </c>
      <c r="BP323">
        <v>0</v>
      </c>
      <c r="BQ323">
        <v>0</v>
      </c>
      <c r="BR323">
        <v>0</v>
      </c>
      <c r="BS323">
        <v>0</v>
      </c>
      <c r="BT323" t="s">
        <v>877</v>
      </c>
      <c r="BU323" t="s">
        <v>877</v>
      </c>
      <c r="BV323" t="s">
        <v>877</v>
      </c>
      <c r="BW323" t="s">
        <v>877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289.92</v>
      </c>
      <c r="CK323">
        <v>289.92</v>
      </c>
      <c r="CL323">
        <v>0</v>
      </c>
      <c r="CM323">
        <v>0</v>
      </c>
      <c r="CN323" t="s">
        <v>878</v>
      </c>
      <c r="CO323">
        <v>289.92</v>
      </c>
      <c r="CQ323">
        <v>289.92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Y323">
        <v>0</v>
      </c>
      <c r="CZ323">
        <v>0</v>
      </c>
      <c r="DA323">
        <v>3</v>
      </c>
      <c r="DB323">
        <v>3</v>
      </c>
      <c r="DD323">
        <v>3</v>
      </c>
      <c r="DE323">
        <v>0</v>
      </c>
      <c r="DF323">
        <v>0</v>
      </c>
      <c r="DG323">
        <v>0</v>
      </c>
      <c r="DI323">
        <v>0</v>
      </c>
      <c r="DJ323">
        <v>0</v>
      </c>
      <c r="DK323">
        <v>0</v>
      </c>
      <c r="DL323">
        <v>0</v>
      </c>
      <c r="DM323">
        <v>5.41</v>
      </c>
      <c r="DN323">
        <v>1.3525</v>
      </c>
      <c r="DP323">
        <v>5.41</v>
      </c>
      <c r="DQ323">
        <v>0</v>
      </c>
      <c r="DR323">
        <v>0</v>
      </c>
      <c r="DT323">
        <v>0</v>
      </c>
      <c r="DU323">
        <v>0</v>
      </c>
      <c r="DV323">
        <v>0</v>
      </c>
      <c r="DX323">
        <v>0</v>
      </c>
      <c r="DY323">
        <v>0</v>
      </c>
      <c r="DZ323">
        <v>369.02499999999998</v>
      </c>
      <c r="EA323">
        <v>294.27249999999998</v>
      </c>
      <c r="ED323">
        <v>369.02499999999998</v>
      </c>
      <c r="EF323" t="s">
        <v>879</v>
      </c>
      <c r="EG323">
        <v>0</v>
      </c>
      <c r="EH323">
        <v>0</v>
      </c>
      <c r="EI323">
        <v>0</v>
      </c>
      <c r="EJ323">
        <v>0</v>
      </c>
      <c r="EK323">
        <v>0</v>
      </c>
      <c r="EL323" t="s">
        <v>877</v>
      </c>
      <c r="EM323" t="s">
        <v>877</v>
      </c>
      <c r="EN323" t="s">
        <v>877</v>
      </c>
      <c r="EO323" t="s">
        <v>877</v>
      </c>
      <c r="EQ323">
        <v>0</v>
      </c>
      <c r="ER323" s="22">
        <v>0</v>
      </c>
      <c r="ES323">
        <v>0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360.7</v>
      </c>
      <c r="FC323">
        <v>360.7</v>
      </c>
      <c r="FD323">
        <v>0</v>
      </c>
      <c r="FE323">
        <v>0</v>
      </c>
      <c r="FF323" t="s">
        <v>880</v>
      </c>
      <c r="FG323">
        <v>360.7</v>
      </c>
      <c r="FI323">
        <v>360.7</v>
      </c>
      <c r="FJ323">
        <v>0</v>
      </c>
      <c r="FK323">
        <v>0</v>
      </c>
      <c r="FL323">
        <v>0</v>
      </c>
      <c r="FM323">
        <v>0</v>
      </c>
      <c r="FN323">
        <v>4.22</v>
      </c>
      <c r="FO323">
        <v>2.11</v>
      </c>
      <c r="FQ323">
        <v>4.22</v>
      </c>
      <c r="FR323">
        <v>0</v>
      </c>
      <c r="FS323">
        <v>3.97</v>
      </c>
      <c r="FT323">
        <v>3.97</v>
      </c>
      <c r="FV323">
        <v>3.97</v>
      </c>
      <c r="FW323">
        <v>0</v>
      </c>
      <c r="FX323">
        <v>0</v>
      </c>
      <c r="FY323">
        <v>0</v>
      </c>
      <c r="GA323">
        <v>0</v>
      </c>
      <c r="GB323">
        <v>0</v>
      </c>
      <c r="GC323">
        <v>0</v>
      </c>
      <c r="GD323">
        <v>0</v>
      </c>
      <c r="GE323">
        <v>8.98</v>
      </c>
      <c r="GF323">
        <v>2.2450000000000001</v>
      </c>
      <c r="GH323">
        <v>8.98</v>
      </c>
      <c r="GI323">
        <v>0</v>
      </c>
      <c r="GJ323">
        <v>0</v>
      </c>
      <c r="GL323">
        <v>0</v>
      </c>
      <c r="GM323">
        <v>0</v>
      </c>
      <c r="GN323">
        <v>0</v>
      </c>
      <c r="GP323">
        <v>0</v>
      </c>
      <c r="GQ323">
        <v>0</v>
      </c>
      <c r="GR323">
        <v>403.79750000000001</v>
      </c>
      <c r="GS323">
        <v>369.02499999999998</v>
      </c>
      <c r="GV323">
        <v>403.79750000000001</v>
      </c>
      <c r="GX323" t="s">
        <v>881</v>
      </c>
      <c r="GY323">
        <v>0</v>
      </c>
      <c r="GZ323">
        <v>0</v>
      </c>
      <c r="HA323">
        <v>0</v>
      </c>
      <c r="HB323">
        <v>0</v>
      </c>
      <c r="HC323">
        <v>0</v>
      </c>
      <c r="HD323" t="s">
        <v>877</v>
      </c>
      <c r="HE323" t="s">
        <v>877</v>
      </c>
      <c r="HF323" t="s">
        <v>877</v>
      </c>
      <c r="HG323" t="s">
        <v>877</v>
      </c>
      <c r="HI323">
        <v>0</v>
      </c>
      <c r="HJ323">
        <v>0</v>
      </c>
      <c r="HK323">
        <v>0</v>
      </c>
      <c r="HL323">
        <v>0</v>
      </c>
      <c r="HM323">
        <v>0</v>
      </c>
      <c r="HN323">
        <v>0</v>
      </c>
      <c r="HO323">
        <v>0</v>
      </c>
      <c r="HP323">
        <v>0</v>
      </c>
      <c r="HQ323">
        <v>0</v>
      </c>
      <c r="HR323">
        <v>0</v>
      </c>
      <c r="HS323">
        <v>394.6</v>
      </c>
      <c r="HU323">
        <v>394.6</v>
      </c>
      <c r="HV323">
        <v>0</v>
      </c>
      <c r="HW323">
        <v>0</v>
      </c>
      <c r="HX323" t="s">
        <v>882</v>
      </c>
      <c r="HY323">
        <v>394.6</v>
      </c>
      <c r="IA323">
        <v>394.6</v>
      </c>
      <c r="IB323">
        <v>0</v>
      </c>
      <c r="IC323">
        <v>0</v>
      </c>
      <c r="ID323">
        <v>0</v>
      </c>
      <c r="IE323">
        <v>0</v>
      </c>
      <c r="IF323">
        <v>3.23</v>
      </c>
      <c r="IG323">
        <v>1.615</v>
      </c>
      <c r="II323">
        <v>3.23</v>
      </c>
      <c r="IJ323">
        <v>0</v>
      </c>
      <c r="IK323">
        <v>5.14</v>
      </c>
      <c r="IL323">
        <v>5.14</v>
      </c>
      <c r="IN323">
        <v>5.14</v>
      </c>
      <c r="IO323">
        <v>0</v>
      </c>
      <c r="IP323">
        <v>0</v>
      </c>
      <c r="IQ323">
        <v>0</v>
      </c>
      <c r="IS323">
        <v>0</v>
      </c>
      <c r="IT323">
        <v>0</v>
      </c>
      <c r="IU323">
        <v>0</v>
      </c>
      <c r="IV323">
        <v>0</v>
      </c>
      <c r="IW323">
        <v>9.77</v>
      </c>
      <c r="IX323">
        <v>2.4424999999999999</v>
      </c>
      <c r="IZ323">
        <v>9.77</v>
      </c>
      <c r="JA323">
        <v>0</v>
      </c>
      <c r="JB323">
        <v>0</v>
      </c>
      <c r="JD323">
        <v>0</v>
      </c>
      <c r="JE323">
        <v>0</v>
      </c>
      <c r="JF323">
        <v>0</v>
      </c>
      <c r="JH323">
        <v>0</v>
      </c>
      <c r="JI323">
        <v>0</v>
      </c>
      <c r="JJ323">
        <v>403.79750000000001</v>
      </c>
      <c r="JL323" t="s">
        <v>883</v>
      </c>
      <c r="JM323">
        <v>0</v>
      </c>
      <c r="JN323">
        <v>0</v>
      </c>
      <c r="JO323">
        <v>0</v>
      </c>
      <c r="JP323">
        <v>0</v>
      </c>
      <c r="JQ323">
        <v>0</v>
      </c>
      <c r="JR323">
        <v>43954.6104003125</v>
      </c>
      <c r="JS323">
        <v>1</v>
      </c>
      <c r="JT323">
        <v>3</v>
      </c>
    </row>
    <row r="324" spans="1:280" x14ac:dyDescent="0.25">
      <c r="A324">
        <v>5440</v>
      </c>
      <c r="B324">
        <v>2249</v>
      </c>
      <c r="D324" t="s">
        <v>461</v>
      </c>
      <c r="E324" t="s">
        <v>466</v>
      </c>
      <c r="F324" t="s">
        <v>1012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T324">
        <v>0</v>
      </c>
      <c r="U324">
        <v>0</v>
      </c>
      <c r="V324" t="s">
        <v>875</v>
      </c>
      <c r="W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G324">
        <v>0</v>
      </c>
      <c r="AH324">
        <v>0</v>
      </c>
      <c r="AI324">
        <v>0</v>
      </c>
      <c r="AJ324">
        <v>0</v>
      </c>
      <c r="AL324">
        <v>0</v>
      </c>
      <c r="AM324">
        <v>0</v>
      </c>
      <c r="AN324">
        <v>0</v>
      </c>
      <c r="AO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X324">
        <v>0</v>
      </c>
      <c r="AY324">
        <v>0</v>
      </c>
      <c r="AZ324">
        <v>0</v>
      </c>
      <c r="BB324">
        <v>0</v>
      </c>
      <c r="BC324">
        <v>0</v>
      </c>
      <c r="BD324">
        <v>0</v>
      </c>
      <c r="BF324">
        <v>0</v>
      </c>
      <c r="BG324">
        <v>0</v>
      </c>
      <c r="BH324">
        <v>121.325</v>
      </c>
      <c r="BI324">
        <v>0</v>
      </c>
      <c r="BL324">
        <v>121.325</v>
      </c>
      <c r="BN324" t="s">
        <v>876</v>
      </c>
      <c r="BO324">
        <v>0</v>
      </c>
      <c r="BP324">
        <v>0</v>
      </c>
      <c r="BQ324">
        <v>0</v>
      </c>
      <c r="BR324">
        <v>0</v>
      </c>
      <c r="BS324">
        <v>0</v>
      </c>
      <c r="BT324" t="s">
        <v>877</v>
      </c>
      <c r="BU324" t="s">
        <v>877</v>
      </c>
      <c r="BV324" t="s">
        <v>877</v>
      </c>
      <c r="BW324" t="s">
        <v>877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120.76</v>
      </c>
      <c r="CK324">
        <v>120.76</v>
      </c>
      <c r="CL324">
        <v>0</v>
      </c>
      <c r="CM324">
        <v>0</v>
      </c>
      <c r="CN324" t="s">
        <v>878</v>
      </c>
      <c r="CO324">
        <v>120.76</v>
      </c>
      <c r="CQ324">
        <v>120.76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Y324">
        <v>0</v>
      </c>
      <c r="CZ324">
        <v>0</v>
      </c>
      <c r="DA324">
        <v>0</v>
      </c>
      <c r="DB324">
        <v>0</v>
      </c>
      <c r="DD324">
        <v>0</v>
      </c>
      <c r="DE324">
        <v>0</v>
      </c>
      <c r="DF324">
        <v>0</v>
      </c>
      <c r="DG324">
        <v>0</v>
      </c>
      <c r="DI324">
        <v>0</v>
      </c>
      <c r="DJ324">
        <v>0</v>
      </c>
      <c r="DK324">
        <v>0</v>
      </c>
      <c r="DL324">
        <v>0</v>
      </c>
      <c r="DM324">
        <v>2.2599999999999998</v>
      </c>
      <c r="DN324">
        <v>0.56499999999999995</v>
      </c>
      <c r="DP324">
        <v>2.2599999999999998</v>
      </c>
      <c r="DQ324">
        <v>0</v>
      </c>
      <c r="DR324">
        <v>0</v>
      </c>
      <c r="DT324">
        <v>0</v>
      </c>
      <c r="DU324">
        <v>0</v>
      </c>
      <c r="DV324">
        <v>0</v>
      </c>
      <c r="DX324">
        <v>0</v>
      </c>
      <c r="DY324">
        <v>0</v>
      </c>
      <c r="DZ324">
        <v>117.2925</v>
      </c>
      <c r="EA324">
        <v>121.325</v>
      </c>
      <c r="ED324">
        <v>121.325</v>
      </c>
      <c r="EF324" t="s">
        <v>879</v>
      </c>
      <c r="EG324">
        <v>0</v>
      </c>
      <c r="EH324">
        <v>0</v>
      </c>
      <c r="EI324">
        <v>0</v>
      </c>
      <c r="EJ324">
        <v>0</v>
      </c>
      <c r="EK324">
        <v>0</v>
      </c>
      <c r="EL324" t="s">
        <v>877</v>
      </c>
      <c r="EM324" t="s">
        <v>877</v>
      </c>
      <c r="EN324" t="s">
        <v>877</v>
      </c>
      <c r="EO324" t="s">
        <v>877</v>
      </c>
      <c r="EQ324">
        <v>0</v>
      </c>
      <c r="ER324" s="22">
        <v>0</v>
      </c>
      <c r="ES324">
        <v>0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116</v>
      </c>
      <c r="FC324">
        <v>116</v>
      </c>
      <c r="FD324">
        <v>0</v>
      </c>
      <c r="FE324">
        <v>0</v>
      </c>
      <c r="FF324" t="s">
        <v>880</v>
      </c>
      <c r="FG324">
        <v>116</v>
      </c>
      <c r="FI324">
        <v>116</v>
      </c>
      <c r="FJ324">
        <v>0</v>
      </c>
      <c r="FK324">
        <v>0</v>
      </c>
      <c r="FL324">
        <v>0</v>
      </c>
      <c r="FM324">
        <v>0</v>
      </c>
      <c r="FN324">
        <v>1.1399999999999999</v>
      </c>
      <c r="FO324">
        <v>0.56999999999999995</v>
      </c>
      <c r="FQ324">
        <v>1.1399999999999999</v>
      </c>
      <c r="FR324">
        <v>0</v>
      </c>
      <c r="FS324">
        <v>0</v>
      </c>
      <c r="FT324">
        <v>0</v>
      </c>
      <c r="FV324">
        <v>0</v>
      </c>
      <c r="FW324">
        <v>0</v>
      </c>
      <c r="FX324">
        <v>0</v>
      </c>
      <c r="FY324">
        <v>0</v>
      </c>
      <c r="GA324">
        <v>0</v>
      </c>
      <c r="GB324">
        <v>0</v>
      </c>
      <c r="GC324">
        <v>0</v>
      </c>
      <c r="GD324">
        <v>0</v>
      </c>
      <c r="GE324">
        <v>2.89</v>
      </c>
      <c r="GF324">
        <v>0.72250000000000003</v>
      </c>
      <c r="GH324">
        <v>2.89</v>
      </c>
      <c r="GI324">
        <v>0</v>
      </c>
      <c r="GJ324">
        <v>0</v>
      </c>
      <c r="GL324">
        <v>0</v>
      </c>
      <c r="GM324">
        <v>0</v>
      </c>
      <c r="GN324">
        <v>0</v>
      </c>
      <c r="GP324">
        <v>0</v>
      </c>
      <c r="GQ324">
        <v>0</v>
      </c>
      <c r="GR324">
        <v>0</v>
      </c>
      <c r="GS324">
        <v>117.2925</v>
      </c>
      <c r="GV324">
        <v>117.2925</v>
      </c>
      <c r="GX324" t="s">
        <v>881</v>
      </c>
      <c r="GY324">
        <v>0</v>
      </c>
      <c r="GZ324">
        <v>0</v>
      </c>
      <c r="HA324">
        <v>0</v>
      </c>
      <c r="HB324">
        <v>0</v>
      </c>
      <c r="HC324">
        <v>0</v>
      </c>
      <c r="HD324" t="s">
        <v>877</v>
      </c>
      <c r="HE324" t="s">
        <v>877</v>
      </c>
      <c r="HF324" t="s">
        <v>877</v>
      </c>
      <c r="HG324" t="s">
        <v>877</v>
      </c>
      <c r="HX324" t="s">
        <v>882</v>
      </c>
      <c r="JL324" t="s">
        <v>883</v>
      </c>
      <c r="JR324">
        <v>43954.6104003125</v>
      </c>
      <c r="JS324">
        <v>1</v>
      </c>
      <c r="JT324">
        <v>3</v>
      </c>
    </row>
    <row r="325" spans="1:280" x14ac:dyDescent="0.25">
      <c r="A325">
        <v>5441</v>
      </c>
      <c r="B325">
        <v>2249</v>
      </c>
      <c r="D325" t="s">
        <v>461</v>
      </c>
      <c r="E325" t="s">
        <v>466</v>
      </c>
      <c r="F325" t="s">
        <v>1013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T325">
        <v>0</v>
      </c>
      <c r="U325">
        <v>0</v>
      </c>
      <c r="V325" t="s">
        <v>875</v>
      </c>
      <c r="W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G325">
        <v>0</v>
      </c>
      <c r="AH325">
        <v>0</v>
      </c>
      <c r="AI325">
        <v>0</v>
      </c>
      <c r="AJ325">
        <v>0</v>
      </c>
      <c r="AL325">
        <v>0</v>
      </c>
      <c r="AM325">
        <v>0</v>
      </c>
      <c r="AN325">
        <v>0</v>
      </c>
      <c r="AO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X325">
        <v>0</v>
      </c>
      <c r="AY325">
        <v>0</v>
      </c>
      <c r="AZ325">
        <v>0</v>
      </c>
      <c r="BB325">
        <v>0</v>
      </c>
      <c r="BC325">
        <v>0</v>
      </c>
      <c r="BD325">
        <v>0</v>
      </c>
      <c r="BF325">
        <v>0</v>
      </c>
      <c r="BG325">
        <v>0</v>
      </c>
      <c r="BH325">
        <v>79.182500000000005</v>
      </c>
      <c r="BI325">
        <v>0</v>
      </c>
      <c r="BL325">
        <v>79.182500000000005</v>
      </c>
      <c r="BN325" t="s">
        <v>876</v>
      </c>
      <c r="BO325">
        <v>0</v>
      </c>
      <c r="BP325">
        <v>0</v>
      </c>
      <c r="BQ325">
        <v>0</v>
      </c>
      <c r="BR325">
        <v>0</v>
      </c>
      <c r="BS325">
        <v>0</v>
      </c>
      <c r="BT325" t="s">
        <v>877</v>
      </c>
      <c r="BU325" t="s">
        <v>877</v>
      </c>
      <c r="BV325" t="s">
        <v>877</v>
      </c>
      <c r="BW325" t="s">
        <v>877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77.819999999999993</v>
      </c>
      <c r="CK325">
        <v>77.819999999999993</v>
      </c>
      <c r="CL325">
        <v>0</v>
      </c>
      <c r="CM325">
        <v>0</v>
      </c>
      <c r="CN325" t="s">
        <v>878</v>
      </c>
      <c r="CO325">
        <v>77.819999999999993</v>
      </c>
      <c r="CQ325">
        <v>77.819999999999993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Y325">
        <v>0</v>
      </c>
      <c r="CZ325">
        <v>0</v>
      </c>
      <c r="DA325">
        <v>1</v>
      </c>
      <c r="DB325">
        <v>1</v>
      </c>
      <c r="DD325">
        <v>1</v>
      </c>
      <c r="DE325">
        <v>0</v>
      </c>
      <c r="DF325">
        <v>0</v>
      </c>
      <c r="DG325">
        <v>0</v>
      </c>
      <c r="DI325">
        <v>0</v>
      </c>
      <c r="DJ325">
        <v>0</v>
      </c>
      <c r="DK325">
        <v>0</v>
      </c>
      <c r="DL325">
        <v>0</v>
      </c>
      <c r="DM325">
        <v>1.45</v>
      </c>
      <c r="DN325">
        <v>0.36249999999999999</v>
      </c>
      <c r="DP325">
        <v>1.45</v>
      </c>
      <c r="DQ325">
        <v>0</v>
      </c>
      <c r="DR325">
        <v>0</v>
      </c>
      <c r="DT325">
        <v>0</v>
      </c>
      <c r="DU325">
        <v>0</v>
      </c>
      <c r="DV325">
        <v>0</v>
      </c>
      <c r="DX325">
        <v>0</v>
      </c>
      <c r="DY325">
        <v>0</v>
      </c>
      <c r="DZ325">
        <v>60.672499999999999</v>
      </c>
      <c r="EA325">
        <v>79.182500000000005</v>
      </c>
      <c r="ED325">
        <v>79.182500000000005</v>
      </c>
      <c r="EF325" t="s">
        <v>879</v>
      </c>
      <c r="EG325">
        <v>0</v>
      </c>
      <c r="EH325">
        <v>0</v>
      </c>
      <c r="EI325">
        <v>0</v>
      </c>
      <c r="EJ325">
        <v>0</v>
      </c>
      <c r="EK325">
        <v>0</v>
      </c>
      <c r="EL325" t="s">
        <v>877</v>
      </c>
      <c r="EM325" t="s">
        <v>877</v>
      </c>
      <c r="EN325" t="s">
        <v>877</v>
      </c>
      <c r="EO325" t="s">
        <v>877</v>
      </c>
      <c r="EQ325">
        <v>0</v>
      </c>
      <c r="ER325" s="22">
        <v>0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59.85</v>
      </c>
      <c r="FC325">
        <v>59.85</v>
      </c>
      <c r="FD325">
        <v>0</v>
      </c>
      <c r="FE325">
        <v>0</v>
      </c>
      <c r="FF325" t="s">
        <v>880</v>
      </c>
      <c r="FG325">
        <v>59.85</v>
      </c>
      <c r="FI325">
        <v>59.85</v>
      </c>
      <c r="FJ325">
        <v>0</v>
      </c>
      <c r="FK325">
        <v>0</v>
      </c>
      <c r="FL325">
        <v>0</v>
      </c>
      <c r="FM325">
        <v>0</v>
      </c>
      <c r="FN325">
        <v>0.86</v>
      </c>
      <c r="FO325">
        <v>0.43</v>
      </c>
      <c r="FQ325">
        <v>0.86</v>
      </c>
      <c r="FR325">
        <v>0</v>
      </c>
      <c r="FS325">
        <v>0.02</v>
      </c>
      <c r="FT325">
        <v>0.02</v>
      </c>
      <c r="FV325">
        <v>0.02</v>
      </c>
      <c r="FW325">
        <v>0</v>
      </c>
      <c r="FX325">
        <v>0</v>
      </c>
      <c r="FY325">
        <v>0</v>
      </c>
      <c r="GA325">
        <v>0</v>
      </c>
      <c r="GB325">
        <v>0</v>
      </c>
      <c r="GC325">
        <v>0</v>
      </c>
      <c r="GD325">
        <v>0</v>
      </c>
      <c r="GE325">
        <v>1.49</v>
      </c>
      <c r="GF325">
        <v>0.3725</v>
      </c>
      <c r="GH325">
        <v>1.49</v>
      </c>
      <c r="GI325">
        <v>0</v>
      </c>
      <c r="GJ325">
        <v>0</v>
      </c>
      <c r="GL325">
        <v>0</v>
      </c>
      <c r="GM325">
        <v>0</v>
      </c>
      <c r="GN325">
        <v>0</v>
      </c>
      <c r="GP325">
        <v>0</v>
      </c>
      <c r="GQ325">
        <v>0</v>
      </c>
      <c r="GR325">
        <v>0</v>
      </c>
      <c r="GS325">
        <v>60.672499999999999</v>
      </c>
      <c r="GV325">
        <v>60.672499999999999</v>
      </c>
      <c r="GX325" t="s">
        <v>881</v>
      </c>
      <c r="GY325">
        <v>0</v>
      </c>
      <c r="GZ325">
        <v>0</v>
      </c>
      <c r="HA325">
        <v>0</v>
      </c>
      <c r="HB325">
        <v>0</v>
      </c>
      <c r="HC325">
        <v>0</v>
      </c>
      <c r="HD325" t="s">
        <v>877</v>
      </c>
      <c r="HE325" t="s">
        <v>877</v>
      </c>
      <c r="HF325" t="s">
        <v>877</v>
      </c>
      <c r="HG325" t="s">
        <v>877</v>
      </c>
      <c r="HX325" t="s">
        <v>882</v>
      </c>
      <c r="JL325" t="s">
        <v>883</v>
      </c>
      <c r="JR325">
        <v>43954.6104003125</v>
      </c>
      <c r="JS325">
        <v>1</v>
      </c>
      <c r="JT325">
        <v>3</v>
      </c>
    </row>
    <row r="326" spans="1:280" x14ac:dyDescent="0.25">
      <c r="A326">
        <v>2251</v>
      </c>
      <c r="B326">
        <v>2251</v>
      </c>
      <c r="C326" t="s">
        <v>467</v>
      </c>
      <c r="D326" t="s">
        <v>468</v>
      </c>
      <c r="E326" t="s">
        <v>469</v>
      </c>
      <c r="G326">
        <v>2117</v>
      </c>
      <c r="H326">
        <v>3700000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10.47</v>
      </c>
      <c r="Q326">
        <v>730000</v>
      </c>
      <c r="R326">
        <v>1062</v>
      </c>
      <c r="S326">
        <v>1062</v>
      </c>
      <c r="T326">
        <v>1062</v>
      </c>
      <c r="U326">
        <v>0</v>
      </c>
      <c r="V326" t="s">
        <v>875</v>
      </c>
      <c r="W326">
        <v>1062</v>
      </c>
      <c r="X326">
        <v>1062</v>
      </c>
      <c r="Y326">
        <v>1062</v>
      </c>
      <c r="Z326">
        <v>0</v>
      </c>
      <c r="AA326">
        <v>127</v>
      </c>
      <c r="AB326">
        <v>116.82</v>
      </c>
      <c r="AC326">
        <v>2.9</v>
      </c>
      <c r="AD326">
        <v>10</v>
      </c>
      <c r="AE326">
        <v>5</v>
      </c>
      <c r="AF326">
        <v>10</v>
      </c>
      <c r="AG326">
        <v>10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1</v>
      </c>
      <c r="AT326">
        <v>0.25</v>
      </c>
      <c r="AU326">
        <v>82.69</v>
      </c>
      <c r="AV326">
        <v>20.672499999999999</v>
      </c>
      <c r="AW326">
        <v>82.69</v>
      </c>
      <c r="AX326">
        <v>82.69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1175.3288</v>
      </c>
      <c r="BI326">
        <v>1207.6424999999999</v>
      </c>
      <c r="BJ326">
        <v>1175.3288</v>
      </c>
      <c r="BK326">
        <v>1207.6424999999999</v>
      </c>
      <c r="BL326">
        <v>1207.6424999999999</v>
      </c>
      <c r="BM326">
        <v>1207.6424999999999</v>
      </c>
      <c r="BN326" t="s">
        <v>876</v>
      </c>
      <c r="BO326">
        <v>-1.895E-3</v>
      </c>
      <c r="BP326">
        <v>0</v>
      </c>
      <c r="BQ326">
        <v>687.38</v>
      </c>
      <c r="BR326">
        <v>50</v>
      </c>
      <c r="BS326">
        <v>0.7</v>
      </c>
      <c r="BT326" t="s">
        <v>877</v>
      </c>
      <c r="BU326" t="s">
        <v>877</v>
      </c>
      <c r="BV326" t="s">
        <v>877</v>
      </c>
      <c r="BW326" t="s">
        <v>877</v>
      </c>
      <c r="BX326">
        <v>2117</v>
      </c>
      <c r="BY326">
        <v>3550000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10.47</v>
      </c>
      <c r="CH326">
        <v>720000</v>
      </c>
      <c r="CI326">
        <v>1032.58</v>
      </c>
      <c r="CJ326">
        <v>1032.58</v>
      </c>
      <c r="CK326">
        <v>1032.58</v>
      </c>
      <c r="CL326">
        <v>0</v>
      </c>
      <c r="CM326">
        <v>0</v>
      </c>
      <c r="CN326" t="s">
        <v>878</v>
      </c>
      <c r="CO326">
        <v>1032.58</v>
      </c>
      <c r="CP326">
        <v>1032.58</v>
      </c>
      <c r="CQ326">
        <v>1032.58</v>
      </c>
      <c r="CR326">
        <v>0</v>
      </c>
      <c r="CS326">
        <v>127</v>
      </c>
      <c r="CT326">
        <v>113.5838</v>
      </c>
      <c r="CU326">
        <v>2.9</v>
      </c>
      <c r="CV326">
        <v>11.83</v>
      </c>
      <c r="CW326">
        <v>5.915</v>
      </c>
      <c r="CX326">
        <v>11.83</v>
      </c>
      <c r="CY326">
        <v>11.83</v>
      </c>
      <c r="CZ326">
        <v>0</v>
      </c>
      <c r="DA326">
        <v>0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1</v>
      </c>
      <c r="DL326">
        <v>0.25</v>
      </c>
      <c r="DM326">
        <v>80.400000000000006</v>
      </c>
      <c r="DN326">
        <v>20.100000000000001</v>
      </c>
      <c r="DO326">
        <v>80.400000000000006</v>
      </c>
      <c r="DP326">
        <v>80.400000000000006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>
        <v>0</v>
      </c>
      <c r="DZ326">
        <v>1147.6833999999999</v>
      </c>
      <c r="EA326">
        <v>1175.3288</v>
      </c>
      <c r="EB326">
        <v>1147.6833999999999</v>
      </c>
      <c r="EC326">
        <v>1175.3288</v>
      </c>
      <c r="ED326">
        <v>1175.3288</v>
      </c>
      <c r="EE326">
        <v>1175.3288</v>
      </c>
      <c r="EF326" t="s">
        <v>879</v>
      </c>
      <c r="EG326">
        <v>-5.2779999999999997E-3</v>
      </c>
      <c r="EH326">
        <v>0</v>
      </c>
      <c r="EI326">
        <v>693.6</v>
      </c>
      <c r="EJ326">
        <v>56</v>
      </c>
      <c r="EK326">
        <v>0.7</v>
      </c>
      <c r="EL326" t="s">
        <v>877</v>
      </c>
      <c r="EM326" t="s">
        <v>877</v>
      </c>
      <c r="EN326" t="s">
        <v>877</v>
      </c>
      <c r="EO326" t="s">
        <v>877</v>
      </c>
      <c r="EP326">
        <v>2117</v>
      </c>
      <c r="EQ326">
        <v>3315812</v>
      </c>
      <c r="ER326" s="22">
        <v>0</v>
      </c>
      <c r="ES326">
        <v>113596</v>
      </c>
      <c r="ET326">
        <v>3407</v>
      </c>
      <c r="EU326">
        <v>0</v>
      </c>
      <c r="EV326">
        <v>0</v>
      </c>
      <c r="EW326">
        <v>0</v>
      </c>
      <c r="EX326">
        <v>0</v>
      </c>
      <c r="EY326">
        <v>10.47</v>
      </c>
      <c r="EZ326">
        <v>711517</v>
      </c>
      <c r="FA326">
        <v>1009.19</v>
      </c>
      <c r="FB326">
        <v>1009.19</v>
      </c>
      <c r="FC326">
        <v>1009.19</v>
      </c>
      <c r="FD326">
        <v>0</v>
      </c>
      <c r="FE326">
        <v>0</v>
      </c>
      <c r="FF326" t="s">
        <v>880</v>
      </c>
      <c r="FG326">
        <v>1009.19</v>
      </c>
      <c r="FH326">
        <v>1009.19</v>
      </c>
      <c r="FI326">
        <v>1009.19</v>
      </c>
      <c r="FJ326">
        <v>0</v>
      </c>
      <c r="FK326">
        <v>121</v>
      </c>
      <c r="FL326">
        <v>111.01090000000001</v>
      </c>
      <c r="FM326">
        <v>2.9</v>
      </c>
      <c r="FN326">
        <v>9.2899999999999991</v>
      </c>
      <c r="FO326">
        <v>4.6449999999999996</v>
      </c>
      <c r="FP326">
        <v>9.2899999999999991</v>
      </c>
      <c r="FQ326">
        <v>9.2899999999999991</v>
      </c>
      <c r="FR326">
        <v>0</v>
      </c>
      <c r="FS326">
        <v>0</v>
      </c>
      <c r="FT326">
        <v>0</v>
      </c>
      <c r="FU326">
        <v>0</v>
      </c>
      <c r="FV326">
        <v>0</v>
      </c>
      <c r="FW326">
        <v>0</v>
      </c>
      <c r="FX326">
        <v>0</v>
      </c>
      <c r="FY326">
        <v>0</v>
      </c>
      <c r="FZ326">
        <v>0</v>
      </c>
      <c r="GA326">
        <v>0</v>
      </c>
      <c r="GB326">
        <v>0</v>
      </c>
      <c r="GC326">
        <v>4</v>
      </c>
      <c r="GD326">
        <v>1</v>
      </c>
      <c r="GE326">
        <v>75.75</v>
      </c>
      <c r="GF326">
        <v>18.9375</v>
      </c>
      <c r="GG326">
        <v>75.75</v>
      </c>
      <c r="GH326">
        <v>75.75</v>
      </c>
      <c r="GI326">
        <v>0</v>
      </c>
      <c r="GJ326">
        <v>0</v>
      </c>
      <c r="GK326">
        <v>0</v>
      </c>
      <c r="GL326">
        <v>0</v>
      </c>
      <c r="GM326">
        <v>0</v>
      </c>
      <c r="GN326">
        <v>0</v>
      </c>
      <c r="GO326">
        <v>0</v>
      </c>
      <c r="GP326">
        <v>0</v>
      </c>
      <c r="GQ326">
        <v>0</v>
      </c>
      <c r="GR326">
        <v>1171.6360999999999</v>
      </c>
      <c r="GS326">
        <v>1147.6833999999999</v>
      </c>
      <c r="GT326">
        <v>1171.6360999999999</v>
      </c>
      <c r="GU326">
        <v>1147.6833999999999</v>
      </c>
      <c r="GV326">
        <v>1171.6360999999999</v>
      </c>
      <c r="GW326">
        <v>1171.6360999999999</v>
      </c>
      <c r="GX326" t="s">
        <v>881</v>
      </c>
      <c r="GY326">
        <v>-1.1684E-2</v>
      </c>
      <c r="GZ326">
        <v>0</v>
      </c>
      <c r="HA326">
        <v>705.04</v>
      </c>
      <c r="HB326">
        <v>57</v>
      </c>
      <c r="HC326">
        <v>0.7</v>
      </c>
      <c r="HD326" t="s">
        <v>877</v>
      </c>
      <c r="HE326" t="s">
        <v>877</v>
      </c>
      <c r="HF326" t="s">
        <v>877</v>
      </c>
      <c r="HG326" t="s">
        <v>877</v>
      </c>
      <c r="HH326">
        <v>2117</v>
      </c>
      <c r="HI326">
        <v>3068074</v>
      </c>
      <c r="HJ326">
        <v>0</v>
      </c>
      <c r="HK326">
        <v>108553</v>
      </c>
      <c r="HL326">
        <v>3667</v>
      </c>
      <c r="HM326">
        <v>0</v>
      </c>
      <c r="HN326">
        <v>0</v>
      </c>
      <c r="HO326">
        <v>0</v>
      </c>
      <c r="HP326">
        <v>0</v>
      </c>
      <c r="HQ326">
        <v>11.79</v>
      </c>
      <c r="HR326">
        <v>691646</v>
      </c>
      <c r="HS326">
        <v>1020.01</v>
      </c>
      <c r="HT326">
        <v>1020.01</v>
      </c>
      <c r="HU326">
        <v>1020.01</v>
      </c>
      <c r="HV326">
        <v>0</v>
      </c>
      <c r="HW326">
        <v>0</v>
      </c>
      <c r="HX326" t="s">
        <v>882</v>
      </c>
      <c r="HY326">
        <v>1020.01</v>
      </c>
      <c r="HZ326">
        <v>1020.01</v>
      </c>
      <c r="IA326">
        <v>1020.01</v>
      </c>
      <c r="IB326">
        <v>0</v>
      </c>
      <c r="IC326">
        <v>136</v>
      </c>
      <c r="ID326">
        <v>112.2011</v>
      </c>
      <c r="IE326">
        <v>7.2</v>
      </c>
      <c r="IF326">
        <v>14.82</v>
      </c>
      <c r="IG326">
        <v>7.41</v>
      </c>
      <c r="IH326">
        <v>14.82</v>
      </c>
      <c r="II326">
        <v>14.82</v>
      </c>
      <c r="IJ326">
        <v>0</v>
      </c>
      <c r="IK326">
        <v>0</v>
      </c>
      <c r="IL326">
        <v>0</v>
      </c>
      <c r="IM326">
        <v>0</v>
      </c>
      <c r="IN326">
        <v>0</v>
      </c>
      <c r="IO326">
        <v>0</v>
      </c>
      <c r="IP326">
        <v>0</v>
      </c>
      <c r="IQ326">
        <v>0</v>
      </c>
      <c r="IR326">
        <v>0</v>
      </c>
      <c r="IS326">
        <v>0</v>
      </c>
      <c r="IT326">
        <v>0</v>
      </c>
      <c r="IU326">
        <v>2</v>
      </c>
      <c r="IV326">
        <v>0.5</v>
      </c>
      <c r="IW326">
        <v>97.26</v>
      </c>
      <c r="IX326">
        <v>24.315000000000001</v>
      </c>
      <c r="IY326">
        <v>97.26</v>
      </c>
      <c r="IZ326">
        <v>97.26</v>
      </c>
      <c r="JA326">
        <v>0</v>
      </c>
      <c r="JB326">
        <v>0</v>
      </c>
      <c r="JC326">
        <v>0</v>
      </c>
      <c r="JD326">
        <v>0</v>
      </c>
      <c r="JE326">
        <v>0</v>
      </c>
      <c r="JF326">
        <v>0</v>
      </c>
      <c r="JG326">
        <v>0</v>
      </c>
      <c r="JH326">
        <v>0</v>
      </c>
      <c r="JI326">
        <v>0</v>
      </c>
      <c r="JJ326">
        <v>1171.6360999999999</v>
      </c>
      <c r="JK326">
        <v>1171.6360999999999</v>
      </c>
      <c r="JL326" t="s">
        <v>883</v>
      </c>
      <c r="JM326">
        <v>-1.282E-2</v>
      </c>
      <c r="JN326">
        <v>0</v>
      </c>
      <c r="JO326">
        <v>678.08</v>
      </c>
      <c r="JP326">
        <v>54</v>
      </c>
      <c r="JQ326">
        <v>0.7</v>
      </c>
      <c r="JR326">
        <v>43954.6104003125</v>
      </c>
      <c r="JS326">
        <v>1</v>
      </c>
      <c r="JT326">
        <v>2</v>
      </c>
    </row>
    <row r="327" spans="1:280" x14ac:dyDescent="0.25">
      <c r="A327">
        <v>2252</v>
      </c>
      <c r="B327">
        <v>2252</v>
      </c>
      <c r="C327" t="s">
        <v>470</v>
      </c>
      <c r="D327" t="s">
        <v>468</v>
      </c>
      <c r="E327" t="s">
        <v>471</v>
      </c>
      <c r="G327">
        <v>2117</v>
      </c>
      <c r="H327">
        <v>1700000</v>
      </c>
      <c r="I327">
        <v>0</v>
      </c>
      <c r="J327">
        <v>0</v>
      </c>
      <c r="K327">
        <v>1000</v>
      </c>
      <c r="L327">
        <v>0</v>
      </c>
      <c r="M327">
        <v>0</v>
      </c>
      <c r="N327">
        <v>0</v>
      </c>
      <c r="O327">
        <v>0</v>
      </c>
      <c r="P327">
        <v>11.95</v>
      </c>
      <c r="Q327">
        <v>320000</v>
      </c>
      <c r="R327">
        <v>831</v>
      </c>
      <c r="S327">
        <v>831</v>
      </c>
      <c r="T327">
        <v>831</v>
      </c>
      <c r="U327">
        <v>0</v>
      </c>
      <c r="V327" t="s">
        <v>875</v>
      </c>
      <c r="W327">
        <v>831</v>
      </c>
      <c r="X327">
        <v>831</v>
      </c>
      <c r="Y327">
        <v>831</v>
      </c>
      <c r="Z327">
        <v>0</v>
      </c>
      <c r="AA327">
        <v>142</v>
      </c>
      <c r="AB327">
        <v>91.41</v>
      </c>
      <c r="AC327">
        <v>6</v>
      </c>
      <c r="AD327">
        <v>21</v>
      </c>
      <c r="AE327">
        <v>10.5</v>
      </c>
      <c r="AF327">
        <v>21</v>
      </c>
      <c r="AG327">
        <v>21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4</v>
      </c>
      <c r="AT327">
        <v>1</v>
      </c>
      <c r="AU327">
        <v>106</v>
      </c>
      <c r="AV327">
        <v>26.5</v>
      </c>
      <c r="AW327">
        <v>106</v>
      </c>
      <c r="AX327">
        <v>106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74.099999999999994</v>
      </c>
      <c r="BE327">
        <v>74.099999999999994</v>
      </c>
      <c r="BF327">
        <v>74.099999999999994</v>
      </c>
      <c r="BG327">
        <v>0</v>
      </c>
      <c r="BH327">
        <v>995.51940000000002</v>
      </c>
      <c r="BI327">
        <v>1040.51</v>
      </c>
      <c r="BJ327">
        <v>1029.0694000000001</v>
      </c>
      <c r="BK327">
        <v>1040.51</v>
      </c>
      <c r="BL327">
        <v>1040.51</v>
      </c>
      <c r="BM327">
        <v>1040.51</v>
      </c>
      <c r="BN327" t="s">
        <v>876</v>
      </c>
      <c r="BO327">
        <v>-7.0749999999999997E-3</v>
      </c>
      <c r="BP327">
        <v>0</v>
      </c>
      <c r="BQ327">
        <v>385.08</v>
      </c>
      <c r="BR327">
        <v>10</v>
      </c>
      <c r="BS327">
        <v>0.7</v>
      </c>
      <c r="BT327" t="s">
        <v>877</v>
      </c>
      <c r="BU327" t="s">
        <v>877</v>
      </c>
      <c r="BV327" t="s">
        <v>877</v>
      </c>
      <c r="BW327" t="s">
        <v>877</v>
      </c>
      <c r="BX327">
        <v>2117</v>
      </c>
      <c r="BY327">
        <v>1630000</v>
      </c>
      <c r="BZ327">
        <v>0</v>
      </c>
      <c r="CA327">
        <v>0</v>
      </c>
      <c r="CB327">
        <v>1000</v>
      </c>
      <c r="CC327">
        <v>0</v>
      </c>
      <c r="CD327">
        <v>0</v>
      </c>
      <c r="CE327">
        <v>0</v>
      </c>
      <c r="CF327">
        <v>0</v>
      </c>
      <c r="CG327">
        <v>11.95</v>
      </c>
      <c r="CH327">
        <v>300000</v>
      </c>
      <c r="CI327">
        <v>787.54</v>
      </c>
      <c r="CJ327">
        <v>820.04</v>
      </c>
      <c r="CK327">
        <v>787.54</v>
      </c>
      <c r="CL327">
        <v>32.5</v>
      </c>
      <c r="CM327">
        <v>0</v>
      </c>
      <c r="CN327" t="s">
        <v>878</v>
      </c>
      <c r="CO327">
        <v>787.54</v>
      </c>
      <c r="CP327">
        <v>820.04</v>
      </c>
      <c r="CQ327">
        <v>787.54</v>
      </c>
      <c r="CR327">
        <v>32.5</v>
      </c>
      <c r="CS327">
        <v>140</v>
      </c>
      <c r="CT327">
        <v>90.204400000000007</v>
      </c>
      <c r="CU327">
        <v>6</v>
      </c>
      <c r="CV327">
        <v>22.96</v>
      </c>
      <c r="CW327">
        <v>11.48</v>
      </c>
      <c r="CX327">
        <v>22.96</v>
      </c>
      <c r="CY327">
        <v>22.96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4</v>
      </c>
      <c r="DL327">
        <v>1</v>
      </c>
      <c r="DM327">
        <v>100.78</v>
      </c>
      <c r="DN327">
        <v>25.195</v>
      </c>
      <c r="DO327">
        <v>104.98</v>
      </c>
      <c r="DP327">
        <v>100.78</v>
      </c>
      <c r="DQ327">
        <v>4.2</v>
      </c>
      <c r="DR327">
        <v>0</v>
      </c>
      <c r="DS327">
        <v>0</v>
      </c>
      <c r="DT327">
        <v>0</v>
      </c>
      <c r="DU327">
        <v>0</v>
      </c>
      <c r="DV327">
        <v>74.099999999999994</v>
      </c>
      <c r="DW327">
        <v>74.099999999999994</v>
      </c>
      <c r="DX327">
        <v>74.099999999999994</v>
      </c>
      <c r="DY327">
        <v>0</v>
      </c>
      <c r="DZ327">
        <v>997.01059999999995</v>
      </c>
      <c r="EA327">
        <v>995.51940000000002</v>
      </c>
      <c r="EB327">
        <v>1036.4356</v>
      </c>
      <c r="EC327">
        <v>1029.0694000000001</v>
      </c>
      <c r="ED327">
        <v>997.01059999999995</v>
      </c>
      <c r="EE327">
        <v>1036.4356</v>
      </c>
      <c r="EF327" t="s">
        <v>879</v>
      </c>
      <c r="EG327">
        <v>-1.4617E-2</v>
      </c>
      <c r="EH327">
        <v>0</v>
      </c>
      <c r="EI327">
        <v>360.49</v>
      </c>
      <c r="EJ327">
        <v>8</v>
      </c>
      <c r="EK327">
        <v>0.7</v>
      </c>
      <c r="EL327" t="s">
        <v>877</v>
      </c>
      <c r="EM327" t="s">
        <v>877</v>
      </c>
      <c r="EN327" t="s">
        <v>877</v>
      </c>
      <c r="EO327" t="s">
        <v>877</v>
      </c>
      <c r="EP327">
        <v>2117</v>
      </c>
      <c r="EQ327">
        <v>1807078</v>
      </c>
      <c r="ER327" s="22">
        <v>4</v>
      </c>
      <c r="ES327">
        <v>95981</v>
      </c>
      <c r="ET327">
        <v>2683</v>
      </c>
      <c r="EU327">
        <v>0</v>
      </c>
      <c r="EV327">
        <v>0</v>
      </c>
      <c r="EW327">
        <v>0</v>
      </c>
      <c r="EX327">
        <v>0</v>
      </c>
      <c r="EY327">
        <v>11.95</v>
      </c>
      <c r="EZ327">
        <v>450975</v>
      </c>
      <c r="FA327">
        <v>787.95</v>
      </c>
      <c r="FB327">
        <v>826.21</v>
      </c>
      <c r="FC327">
        <v>787.95</v>
      </c>
      <c r="FD327">
        <v>38.26</v>
      </c>
      <c r="FE327">
        <v>0</v>
      </c>
      <c r="FF327" t="s">
        <v>880</v>
      </c>
      <c r="FG327">
        <v>787.95</v>
      </c>
      <c r="FH327">
        <v>826.21</v>
      </c>
      <c r="FI327">
        <v>787.95</v>
      </c>
      <c r="FJ327">
        <v>38.26</v>
      </c>
      <c r="FK327">
        <v>129</v>
      </c>
      <c r="FL327">
        <v>90.883099999999999</v>
      </c>
      <c r="FM327">
        <v>6</v>
      </c>
      <c r="FN327">
        <v>24.72</v>
      </c>
      <c r="FO327">
        <v>12.36</v>
      </c>
      <c r="FP327">
        <v>24.72</v>
      </c>
      <c r="FQ327">
        <v>24.72</v>
      </c>
      <c r="FR327">
        <v>0</v>
      </c>
      <c r="FS327">
        <v>0</v>
      </c>
      <c r="FT327">
        <v>0</v>
      </c>
      <c r="FU327">
        <v>0</v>
      </c>
      <c r="FV327">
        <v>0</v>
      </c>
      <c r="FW327">
        <v>0</v>
      </c>
      <c r="FX327">
        <v>0</v>
      </c>
      <c r="FY327">
        <v>0</v>
      </c>
      <c r="FZ327">
        <v>0</v>
      </c>
      <c r="GA327">
        <v>0</v>
      </c>
      <c r="GB327">
        <v>0</v>
      </c>
      <c r="GC327">
        <v>6</v>
      </c>
      <c r="GD327">
        <v>1.5</v>
      </c>
      <c r="GE327">
        <v>96.87</v>
      </c>
      <c r="GF327">
        <v>24.217500000000001</v>
      </c>
      <c r="GG327">
        <v>101.53</v>
      </c>
      <c r="GH327">
        <v>96.87</v>
      </c>
      <c r="GI327">
        <v>4.66</v>
      </c>
      <c r="GJ327">
        <v>0</v>
      </c>
      <c r="GK327">
        <v>0</v>
      </c>
      <c r="GL327">
        <v>0</v>
      </c>
      <c r="GM327">
        <v>0</v>
      </c>
      <c r="GN327">
        <v>74.099999999999994</v>
      </c>
      <c r="GO327">
        <v>74.099999999999994</v>
      </c>
      <c r="GP327">
        <v>74.099999999999994</v>
      </c>
      <c r="GQ327">
        <v>0</v>
      </c>
      <c r="GR327">
        <v>1024.1110000000001</v>
      </c>
      <c r="GS327">
        <v>997.01059999999995</v>
      </c>
      <c r="GT327">
        <v>1062.5235</v>
      </c>
      <c r="GU327">
        <v>1036.4356</v>
      </c>
      <c r="GV327">
        <v>1024.1110000000001</v>
      </c>
      <c r="GW327">
        <v>1062.5235</v>
      </c>
      <c r="GX327" t="s">
        <v>881</v>
      </c>
      <c r="GY327">
        <v>-1.1140000000000001E-2</v>
      </c>
      <c r="GZ327">
        <v>0</v>
      </c>
      <c r="HA327">
        <v>545.84</v>
      </c>
      <c r="HB327">
        <v>32</v>
      </c>
      <c r="HC327">
        <v>0.7</v>
      </c>
      <c r="HD327" t="s">
        <v>877</v>
      </c>
      <c r="HE327" t="s">
        <v>877</v>
      </c>
      <c r="HF327" t="s">
        <v>877</v>
      </c>
      <c r="HG327" t="s">
        <v>877</v>
      </c>
      <c r="HH327">
        <v>2117</v>
      </c>
      <c r="HI327">
        <v>1672016</v>
      </c>
      <c r="HJ327">
        <v>3</v>
      </c>
      <c r="HK327">
        <v>91220</v>
      </c>
      <c r="HL327">
        <v>2933</v>
      </c>
      <c r="HM327">
        <v>0</v>
      </c>
      <c r="HN327">
        <v>0</v>
      </c>
      <c r="HO327">
        <v>0</v>
      </c>
      <c r="HP327">
        <v>0</v>
      </c>
      <c r="HQ327">
        <v>11.71</v>
      </c>
      <c r="HR327">
        <v>412620</v>
      </c>
      <c r="HS327">
        <v>826.56</v>
      </c>
      <c r="HT327">
        <v>863.85</v>
      </c>
      <c r="HU327">
        <v>826.56</v>
      </c>
      <c r="HV327">
        <v>37.29</v>
      </c>
      <c r="HW327">
        <v>0</v>
      </c>
      <c r="HX327" t="s">
        <v>882</v>
      </c>
      <c r="HY327">
        <v>826.56</v>
      </c>
      <c r="HZ327">
        <v>863.85</v>
      </c>
      <c r="IA327">
        <v>826.56</v>
      </c>
      <c r="IB327">
        <v>37.29</v>
      </c>
      <c r="IC327">
        <v>129</v>
      </c>
      <c r="ID327">
        <v>95.023499999999999</v>
      </c>
      <c r="IE327">
        <v>3.9</v>
      </c>
      <c r="IF327">
        <v>21.2</v>
      </c>
      <c r="IG327">
        <v>10.6</v>
      </c>
      <c r="IH327">
        <v>21.2</v>
      </c>
      <c r="II327">
        <v>21.2</v>
      </c>
      <c r="IJ327">
        <v>0</v>
      </c>
      <c r="IK327">
        <v>0</v>
      </c>
      <c r="IL327">
        <v>0</v>
      </c>
      <c r="IM327">
        <v>0</v>
      </c>
      <c r="IN327">
        <v>0</v>
      </c>
      <c r="IO327">
        <v>0</v>
      </c>
      <c r="IP327">
        <v>0</v>
      </c>
      <c r="IQ327">
        <v>0</v>
      </c>
      <c r="IR327">
        <v>0</v>
      </c>
      <c r="IS327">
        <v>0</v>
      </c>
      <c r="IT327">
        <v>0</v>
      </c>
      <c r="IU327">
        <v>5</v>
      </c>
      <c r="IV327">
        <v>1.25</v>
      </c>
      <c r="IW327">
        <v>99.51</v>
      </c>
      <c r="IX327">
        <v>24.877500000000001</v>
      </c>
      <c r="IY327">
        <v>104</v>
      </c>
      <c r="IZ327">
        <v>99.51</v>
      </c>
      <c r="JA327">
        <v>4.49</v>
      </c>
      <c r="JB327">
        <v>0</v>
      </c>
      <c r="JC327">
        <v>0</v>
      </c>
      <c r="JD327">
        <v>0</v>
      </c>
      <c r="JE327">
        <v>0</v>
      </c>
      <c r="JF327">
        <v>61.9</v>
      </c>
      <c r="JG327">
        <v>61.9</v>
      </c>
      <c r="JH327">
        <v>61.9</v>
      </c>
      <c r="JI327">
        <v>0</v>
      </c>
      <c r="JJ327">
        <v>1024.1110000000001</v>
      </c>
      <c r="JK327">
        <v>1062.5235</v>
      </c>
      <c r="JL327" t="s">
        <v>883</v>
      </c>
      <c r="JM327">
        <v>-7.0889999999999998E-3</v>
      </c>
      <c r="JN327">
        <v>0</v>
      </c>
      <c r="JO327">
        <v>477.65</v>
      </c>
      <c r="JP327">
        <v>20</v>
      </c>
      <c r="JQ327">
        <v>0.7</v>
      </c>
      <c r="JR327">
        <v>43954.6104003125</v>
      </c>
      <c r="JS327">
        <v>1</v>
      </c>
      <c r="JT327">
        <v>2</v>
      </c>
    </row>
    <row r="328" spans="1:280" x14ac:dyDescent="0.25">
      <c r="A328">
        <v>4505</v>
      </c>
      <c r="B328">
        <v>2252</v>
      </c>
      <c r="D328" t="s">
        <v>468</v>
      </c>
      <c r="E328" t="s">
        <v>471</v>
      </c>
      <c r="F328" t="s">
        <v>1014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T328">
        <v>0</v>
      </c>
      <c r="U328">
        <v>0</v>
      </c>
      <c r="V328" t="s">
        <v>875</v>
      </c>
      <c r="W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G328">
        <v>0</v>
      </c>
      <c r="AH328">
        <v>0</v>
      </c>
      <c r="AI328">
        <v>0</v>
      </c>
      <c r="AJ328">
        <v>0</v>
      </c>
      <c r="AL328">
        <v>0</v>
      </c>
      <c r="AM328">
        <v>0</v>
      </c>
      <c r="AN328">
        <v>0</v>
      </c>
      <c r="AO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X328">
        <v>0</v>
      </c>
      <c r="AY328">
        <v>0</v>
      </c>
      <c r="AZ328">
        <v>0</v>
      </c>
      <c r="BB328">
        <v>0</v>
      </c>
      <c r="BC328">
        <v>0</v>
      </c>
      <c r="BD328">
        <v>0</v>
      </c>
      <c r="BF328">
        <v>0</v>
      </c>
      <c r="BG328">
        <v>0</v>
      </c>
      <c r="BH328">
        <v>33.549999999999997</v>
      </c>
      <c r="BI328">
        <v>0</v>
      </c>
      <c r="BL328">
        <v>33.549999999999997</v>
      </c>
      <c r="BN328" t="s">
        <v>876</v>
      </c>
      <c r="BO328">
        <v>0</v>
      </c>
      <c r="BP328">
        <v>0</v>
      </c>
      <c r="BQ328">
        <v>0</v>
      </c>
      <c r="BR328">
        <v>0</v>
      </c>
      <c r="BS328">
        <v>0</v>
      </c>
      <c r="BT328" t="s">
        <v>877</v>
      </c>
      <c r="BU328" t="s">
        <v>877</v>
      </c>
      <c r="BV328" t="s">
        <v>877</v>
      </c>
      <c r="BW328" t="s">
        <v>877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32.5</v>
      </c>
      <c r="CK328">
        <v>32.5</v>
      </c>
      <c r="CL328">
        <v>0</v>
      </c>
      <c r="CM328">
        <v>0</v>
      </c>
      <c r="CN328" t="s">
        <v>878</v>
      </c>
      <c r="CO328">
        <v>32.5</v>
      </c>
      <c r="CQ328">
        <v>32.5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Y328">
        <v>0</v>
      </c>
      <c r="CZ328">
        <v>0</v>
      </c>
      <c r="DA328">
        <v>0</v>
      </c>
      <c r="DB328">
        <v>0</v>
      </c>
      <c r="DD328">
        <v>0</v>
      </c>
      <c r="DE328">
        <v>0</v>
      </c>
      <c r="DF328">
        <v>0</v>
      </c>
      <c r="DG328">
        <v>0</v>
      </c>
      <c r="DI328">
        <v>0</v>
      </c>
      <c r="DJ328">
        <v>0</v>
      </c>
      <c r="DK328">
        <v>0</v>
      </c>
      <c r="DL328">
        <v>0</v>
      </c>
      <c r="DM328">
        <v>4.2</v>
      </c>
      <c r="DN328">
        <v>1.05</v>
      </c>
      <c r="DP328">
        <v>4.2</v>
      </c>
      <c r="DQ328">
        <v>0</v>
      </c>
      <c r="DR328">
        <v>0</v>
      </c>
      <c r="DT328">
        <v>0</v>
      </c>
      <c r="DU328">
        <v>0</v>
      </c>
      <c r="DV328">
        <v>0</v>
      </c>
      <c r="DX328">
        <v>0</v>
      </c>
      <c r="DY328">
        <v>0</v>
      </c>
      <c r="DZ328">
        <v>39.424999999999997</v>
      </c>
      <c r="EA328">
        <v>33.549999999999997</v>
      </c>
      <c r="ED328">
        <v>39.424999999999997</v>
      </c>
      <c r="EF328" t="s">
        <v>879</v>
      </c>
      <c r="EG328">
        <v>-1.4617E-2</v>
      </c>
      <c r="EH328">
        <v>0</v>
      </c>
      <c r="EI328">
        <v>0</v>
      </c>
      <c r="EJ328">
        <v>0</v>
      </c>
      <c r="EK328">
        <v>0</v>
      </c>
      <c r="EL328" t="s">
        <v>877</v>
      </c>
      <c r="EM328" t="s">
        <v>877</v>
      </c>
      <c r="EN328" t="s">
        <v>877</v>
      </c>
      <c r="EO328" t="s">
        <v>877</v>
      </c>
      <c r="EQ328">
        <v>0</v>
      </c>
      <c r="ER328" s="22">
        <v>0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>
        <v>0</v>
      </c>
      <c r="FA328">
        <v>38.26</v>
      </c>
      <c r="FC328">
        <v>38.26</v>
      </c>
      <c r="FD328">
        <v>0</v>
      </c>
      <c r="FE328">
        <v>0</v>
      </c>
      <c r="FF328" t="s">
        <v>880</v>
      </c>
      <c r="FG328">
        <v>38.26</v>
      </c>
      <c r="FI328">
        <v>38.26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Q328">
        <v>0</v>
      </c>
      <c r="FR328">
        <v>0</v>
      </c>
      <c r="FS328">
        <v>0</v>
      </c>
      <c r="FT328">
        <v>0</v>
      </c>
      <c r="FV328">
        <v>0</v>
      </c>
      <c r="FW328">
        <v>0</v>
      </c>
      <c r="FX328">
        <v>0</v>
      </c>
      <c r="FY328">
        <v>0</v>
      </c>
      <c r="GA328">
        <v>0</v>
      </c>
      <c r="GB328">
        <v>0</v>
      </c>
      <c r="GC328">
        <v>0</v>
      </c>
      <c r="GD328">
        <v>0</v>
      </c>
      <c r="GE328">
        <v>4.66</v>
      </c>
      <c r="GF328">
        <v>1.165</v>
      </c>
      <c r="GH328">
        <v>4.66</v>
      </c>
      <c r="GI328">
        <v>0</v>
      </c>
      <c r="GJ328">
        <v>0</v>
      </c>
      <c r="GL328">
        <v>0</v>
      </c>
      <c r="GM328">
        <v>0</v>
      </c>
      <c r="GN328">
        <v>0</v>
      </c>
      <c r="GP328">
        <v>0</v>
      </c>
      <c r="GQ328">
        <v>0</v>
      </c>
      <c r="GR328">
        <v>38.412500000000001</v>
      </c>
      <c r="GS328">
        <v>39.424999999999997</v>
      </c>
      <c r="GV328">
        <v>39.424999999999997</v>
      </c>
      <c r="GX328" t="s">
        <v>881</v>
      </c>
      <c r="GY328">
        <v>0</v>
      </c>
      <c r="GZ328">
        <v>0</v>
      </c>
      <c r="HA328">
        <v>0</v>
      </c>
      <c r="HB328">
        <v>0</v>
      </c>
      <c r="HC328">
        <v>0</v>
      </c>
      <c r="HD328" t="s">
        <v>877</v>
      </c>
      <c r="HE328" t="s">
        <v>877</v>
      </c>
      <c r="HF328" t="s">
        <v>877</v>
      </c>
      <c r="HG328" t="s">
        <v>877</v>
      </c>
      <c r="HI328">
        <v>0</v>
      </c>
      <c r="HJ328">
        <v>0</v>
      </c>
      <c r="HK328">
        <v>0</v>
      </c>
      <c r="HL328">
        <v>0</v>
      </c>
      <c r="HM328">
        <v>0</v>
      </c>
      <c r="HN328">
        <v>0</v>
      </c>
      <c r="HO328">
        <v>0</v>
      </c>
      <c r="HP328">
        <v>0</v>
      </c>
      <c r="HQ328">
        <v>0</v>
      </c>
      <c r="HR328">
        <v>0</v>
      </c>
      <c r="HS328">
        <v>37.29</v>
      </c>
      <c r="HU328">
        <v>37.29</v>
      </c>
      <c r="HV328">
        <v>0</v>
      </c>
      <c r="HW328">
        <v>0</v>
      </c>
      <c r="HX328" t="s">
        <v>882</v>
      </c>
      <c r="HY328">
        <v>37.29</v>
      </c>
      <c r="IA328">
        <v>37.29</v>
      </c>
      <c r="IB328">
        <v>0</v>
      </c>
      <c r="IC328">
        <v>0</v>
      </c>
      <c r="ID328">
        <v>0</v>
      </c>
      <c r="IE328">
        <v>0</v>
      </c>
      <c r="IF328">
        <v>0</v>
      </c>
      <c r="IG328">
        <v>0</v>
      </c>
      <c r="II328">
        <v>0</v>
      </c>
      <c r="IJ328">
        <v>0</v>
      </c>
      <c r="IK328">
        <v>0</v>
      </c>
      <c r="IL328">
        <v>0</v>
      </c>
      <c r="IN328">
        <v>0</v>
      </c>
      <c r="IO328">
        <v>0</v>
      </c>
      <c r="IP328">
        <v>0</v>
      </c>
      <c r="IQ328">
        <v>0</v>
      </c>
      <c r="IS328">
        <v>0</v>
      </c>
      <c r="IT328">
        <v>0</v>
      </c>
      <c r="IU328">
        <v>0</v>
      </c>
      <c r="IV328">
        <v>0</v>
      </c>
      <c r="IW328">
        <v>4.49</v>
      </c>
      <c r="IX328">
        <v>1.1225000000000001</v>
      </c>
      <c r="IZ328">
        <v>4.49</v>
      </c>
      <c r="JA328">
        <v>0</v>
      </c>
      <c r="JB328">
        <v>0</v>
      </c>
      <c r="JD328">
        <v>0</v>
      </c>
      <c r="JE328">
        <v>0</v>
      </c>
      <c r="JF328">
        <v>0</v>
      </c>
      <c r="JH328">
        <v>0</v>
      </c>
      <c r="JI328">
        <v>0</v>
      </c>
      <c r="JJ328">
        <v>38.412500000000001</v>
      </c>
      <c r="JL328" t="s">
        <v>883</v>
      </c>
      <c r="JM328">
        <v>0</v>
      </c>
      <c r="JN328">
        <v>0</v>
      </c>
      <c r="JO328">
        <v>0</v>
      </c>
      <c r="JP328">
        <v>0</v>
      </c>
      <c r="JQ328">
        <v>0</v>
      </c>
      <c r="JR328">
        <v>43954.6104003125</v>
      </c>
      <c r="JS328">
        <v>1</v>
      </c>
      <c r="JT328">
        <v>3</v>
      </c>
    </row>
    <row r="329" spans="1:280" x14ac:dyDescent="0.25">
      <c r="A329">
        <v>2253</v>
      </c>
      <c r="B329">
        <v>2253</v>
      </c>
      <c r="C329" t="s">
        <v>472</v>
      </c>
      <c r="D329" t="s">
        <v>468</v>
      </c>
      <c r="E329" t="s">
        <v>473</v>
      </c>
      <c r="G329">
        <v>2117</v>
      </c>
      <c r="H329">
        <v>2630600</v>
      </c>
      <c r="I329">
        <v>0</v>
      </c>
      <c r="J329">
        <v>0</v>
      </c>
      <c r="K329">
        <v>2000</v>
      </c>
      <c r="L329">
        <v>0</v>
      </c>
      <c r="M329">
        <v>0</v>
      </c>
      <c r="N329">
        <v>0</v>
      </c>
      <c r="O329">
        <v>0</v>
      </c>
      <c r="P329">
        <v>12.59</v>
      </c>
      <c r="Q329">
        <v>500000</v>
      </c>
      <c r="R329">
        <v>979</v>
      </c>
      <c r="S329">
        <v>979</v>
      </c>
      <c r="T329">
        <v>979</v>
      </c>
      <c r="U329">
        <v>0</v>
      </c>
      <c r="V329" t="s">
        <v>875</v>
      </c>
      <c r="W329">
        <v>979</v>
      </c>
      <c r="X329">
        <v>979</v>
      </c>
      <c r="Y329">
        <v>979</v>
      </c>
      <c r="Z329">
        <v>0</v>
      </c>
      <c r="AA329">
        <v>130</v>
      </c>
      <c r="AB329">
        <v>107.69</v>
      </c>
      <c r="AC329">
        <v>1.8</v>
      </c>
      <c r="AD329">
        <v>112</v>
      </c>
      <c r="AE329">
        <v>56</v>
      </c>
      <c r="AF329">
        <v>112</v>
      </c>
      <c r="AG329">
        <v>112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7</v>
      </c>
      <c r="AT329">
        <v>1.75</v>
      </c>
      <c r="AU329">
        <v>97.53</v>
      </c>
      <c r="AV329">
        <v>24.3825</v>
      </c>
      <c r="AW329">
        <v>97.53</v>
      </c>
      <c r="AX329">
        <v>97.53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26.37</v>
      </c>
      <c r="BE329">
        <v>26.37</v>
      </c>
      <c r="BF329">
        <v>26.37</v>
      </c>
      <c r="BG329">
        <v>0</v>
      </c>
      <c r="BH329">
        <v>1228.6623</v>
      </c>
      <c r="BI329">
        <v>1196.9925000000001</v>
      </c>
      <c r="BJ329">
        <v>1228.6623</v>
      </c>
      <c r="BK329">
        <v>1196.9925000000001</v>
      </c>
      <c r="BL329">
        <v>1228.6623</v>
      </c>
      <c r="BM329">
        <v>1228.6623</v>
      </c>
      <c r="BN329" t="s">
        <v>876</v>
      </c>
      <c r="BO329">
        <v>-2.611E-3</v>
      </c>
      <c r="BP329">
        <v>0</v>
      </c>
      <c r="BQ329">
        <v>510.73</v>
      </c>
      <c r="BR329">
        <v>23</v>
      </c>
      <c r="BS329">
        <v>0.7</v>
      </c>
      <c r="BT329" t="s">
        <v>877</v>
      </c>
      <c r="BU329" t="s">
        <v>877</v>
      </c>
      <c r="BV329" t="s">
        <v>877</v>
      </c>
      <c r="BW329" t="s">
        <v>877</v>
      </c>
      <c r="BX329">
        <v>2117</v>
      </c>
      <c r="BY329">
        <v>2427200</v>
      </c>
      <c r="BZ329">
        <v>0</v>
      </c>
      <c r="CA329">
        <v>0</v>
      </c>
      <c r="CB329">
        <v>2000</v>
      </c>
      <c r="CC329">
        <v>0</v>
      </c>
      <c r="CD329">
        <v>0</v>
      </c>
      <c r="CE329">
        <v>0</v>
      </c>
      <c r="CF329">
        <v>0</v>
      </c>
      <c r="CG329">
        <v>12.59</v>
      </c>
      <c r="CH329">
        <v>500000</v>
      </c>
      <c r="CI329">
        <v>1006.68</v>
      </c>
      <c r="CJ329">
        <v>1006.68</v>
      </c>
      <c r="CK329">
        <v>1006.68</v>
      </c>
      <c r="CL329">
        <v>0</v>
      </c>
      <c r="CM329">
        <v>0</v>
      </c>
      <c r="CN329" t="s">
        <v>878</v>
      </c>
      <c r="CO329">
        <v>1006.68</v>
      </c>
      <c r="CP329">
        <v>1006.68</v>
      </c>
      <c r="CQ329">
        <v>1006.68</v>
      </c>
      <c r="CR329">
        <v>0</v>
      </c>
      <c r="CS329">
        <v>126</v>
      </c>
      <c r="CT329">
        <v>110.73480000000001</v>
      </c>
      <c r="CU329">
        <v>1.8</v>
      </c>
      <c r="CV329">
        <v>112.51</v>
      </c>
      <c r="CW329">
        <v>56.255000000000003</v>
      </c>
      <c r="CX329">
        <v>112.51</v>
      </c>
      <c r="CY329">
        <v>112.51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0</v>
      </c>
      <c r="DI329">
        <v>0</v>
      </c>
      <c r="DJ329">
        <v>0</v>
      </c>
      <c r="DK329">
        <v>7</v>
      </c>
      <c r="DL329">
        <v>1.75</v>
      </c>
      <c r="DM329">
        <v>100.29</v>
      </c>
      <c r="DN329">
        <v>25.072500000000002</v>
      </c>
      <c r="DO329">
        <v>100.29</v>
      </c>
      <c r="DP329">
        <v>100.29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26.37</v>
      </c>
      <c r="DW329">
        <v>26.37</v>
      </c>
      <c r="DX329">
        <v>26.37</v>
      </c>
      <c r="DY329">
        <v>0</v>
      </c>
      <c r="DZ329">
        <v>1237.4760000000001</v>
      </c>
      <c r="EA329">
        <v>1228.6623</v>
      </c>
      <c r="EB329">
        <v>1237.4760000000001</v>
      </c>
      <c r="EC329">
        <v>1228.6623</v>
      </c>
      <c r="ED329">
        <v>1237.4760000000001</v>
      </c>
      <c r="EE329">
        <v>1237.4760000000001</v>
      </c>
      <c r="EF329" t="s">
        <v>879</v>
      </c>
      <c r="EG329">
        <v>-2.1909999999999998E-3</v>
      </c>
      <c r="EH329">
        <v>0</v>
      </c>
      <c r="EI329">
        <v>495.59</v>
      </c>
      <c r="EJ329">
        <v>24</v>
      </c>
      <c r="EK329">
        <v>0.7</v>
      </c>
      <c r="EL329" t="s">
        <v>877</v>
      </c>
      <c r="EM329" t="s">
        <v>877</v>
      </c>
      <c r="EN329" t="s">
        <v>877</v>
      </c>
      <c r="EO329" t="s">
        <v>877</v>
      </c>
      <c r="EP329">
        <v>2117</v>
      </c>
      <c r="EQ329">
        <v>2346898</v>
      </c>
      <c r="ER329" s="22">
        <v>0</v>
      </c>
      <c r="ES329">
        <v>110195</v>
      </c>
      <c r="ET329">
        <v>3305</v>
      </c>
      <c r="EU329">
        <v>0</v>
      </c>
      <c r="EV329">
        <v>0</v>
      </c>
      <c r="EW329">
        <v>0</v>
      </c>
      <c r="EX329">
        <v>0</v>
      </c>
      <c r="EY329">
        <v>12.59</v>
      </c>
      <c r="EZ329">
        <v>597422</v>
      </c>
      <c r="FA329">
        <v>1013.35</v>
      </c>
      <c r="FB329">
        <v>1013.35</v>
      </c>
      <c r="FC329">
        <v>1013.35</v>
      </c>
      <c r="FD329">
        <v>0</v>
      </c>
      <c r="FE329">
        <v>0</v>
      </c>
      <c r="FF329" t="s">
        <v>880</v>
      </c>
      <c r="FG329">
        <v>1013.35</v>
      </c>
      <c r="FH329">
        <v>1013.35</v>
      </c>
      <c r="FI329">
        <v>1013.35</v>
      </c>
      <c r="FJ329">
        <v>0</v>
      </c>
      <c r="FK329">
        <v>122</v>
      </c>
      <c r="FL329">
        <v>111.46850000000001</v>
      </c>
      <c r="FM329">
        <v>1.8</v>
      </c>
      <c r="FN329">
        <v>117.57</v>
      </c>
      <c r="FO329">
        <v>58.784999999999997</v>
      </c>
      <c r="FP329">
        <v>117.57</v>
      </c>
      <c r="FQ329">
        <v>117.57</v>
      </c>
      <c r="FR329">
        <v>0</v>
      </c>
      <c r="FS329">
        <v>0</v>
      </c>
      <c r="FT329">
        <v>0</v>
      </c>
      <c r="FU329">
        <v>0</v>
      </c>
      <c r="FV329">
        <v>0</v>
      </c>
      <c r="FW329">
        <v>0</v>
      </c>
      <c r="FX329">
        <v>0</v>
      </c>
      <c r="FY329">
        <v>0</v>
      </c>
      <c r="FZ329">
        <v>0</v>
      </c>
      <c r="GA329">
        <v>0</v>
      </c>
      <c r="GB329">
        <v>0</v>
      </c>
      <c r="GC329">
        <v>3</v>
      </c>
      <c r="GD329">
        <v>0.75</v>
      </c>
      <c r="GE329">
        <v>99.81</v>
      </c>
      <c r="GF329">
        <v>24.952500000000001</v>
      </c>
      <c r="GG329">
        <v>99.81</v>
      </c>
      <c r="GH329">
        <v>99.81</v>
      </c>
      <c r="GI329">
        <v>0</v>
      </c>
      <c r="GJ329">
        <v>0</v>
      </c>
      <c r="GK329">
        <v>0</v>
      </c>
      <c r="GL329">
        <v>0</v>
      </c>
      <c r="GM329">
        <v>0</v>
      </c>
      <c r="GN329">
        <v>26.37</v>
      </c>
      <c r="GO329">
        <v>26.37</v>
      </c>
      <c r="GP329">
        <v>26.37</v>
      </c>
      <c r="GQ329">
        <v>0</v>
      </c>
      <c r="GR329">
        <v>1221.5743</v>
      </c>
      <c r="GS329">
        <v>1237.4760000000001</v>
      </c>
      <c r="GT329">
        <v>1221.5743</v>
      </c>
      <c r="GU329">
        <v>1237.4760000000001</v>
      </c>
      <c r="GV329">
        <v>1237.4760000000001</v>
      </c>
      <c r="GW329">
        <v>1237.4760000000001</v>
      </c>
      <c r="GX329" t="s">
        <v>881</v>
      </c>
      <c r="GY329">
        <v>0</v>
      </c>
      <c r="GZ329">
        <v>0</v>
      </c>
      <c r="HA329">
        <v>589.54999999999995</v>
      </c>
      <c r="HB329">
        <v>41</v>
      </c>
      <c r="HC329">
        <v>0.7</v>
      </c>
      <c r="HD329" t="s">
        <v>877</v>
      </c>
      <c r="HE329" t="s">
        <v>877</v>
      </c>
      <c r="HF329" t="s">
        <v>877</v>
      </c>
      <c r="HG329" t="s">
        <v>877</v>
      </c>
      <c r="HH329">
        <v>2117</v>
      </c>
      <c r="HI329">
        <v>2152849</v>
      </c>
      <c r="HJ329">
        <v>0</v>
      </c>
      <c r="HK329">
        <v>102113</v>
      </c>
      <c r="HL329">
        <v>3453</v>
      </c>
      <c r="HM329">
        <v>0</v>
      </c>
      <c r="HN329">
        <v>0</v>
      </c>
      <c r="HO329">
        <v>0</v>
      </c>
      <c r="HP329">
        <v>0</v>
      </c>
      <c r="HQ329">
        <v>11.72</v>
      </c>
      <c r="HR329">
        <v>511926</v>
      </c>
      <c r="HS329">
        <v>988.88</v>
      </c>
      <c r="HT329">
        <v>988.88</v>
      </c>
      <c r="HU329">
        <v>988.88</v>
      </c>
      <c r="HV329">
        <v>0</v>
      </c>
      <c r="HW329">
        <v>0</v>
      </c>
      <c r="HX329" t="s">
        <v>882</v>
      </c>
      <c r="HY329">
        <v>988.88</v>
      </c>
      <c r="HZ329">
        <v>988.88</v>
      </c>
      <c r="IA329">
        <v>988.88</v>
      </c>
      <c r="IB329">
        <v>0</v>
      </c>
      <c r="IC329">
        <v>128</v>
      </c>
      <c r="ID329">
        <v>108.77679999999999</v>
      </c>
      <c r="IE329">
        <v>2.6</v>
      </c>
      <c r="IF329">
        <v>129.78</v>
      </c>
      <c r="IG329">
        <v>64.89</v>
      </c>
      <c r="IH329">
        <v>129.78</v>
      </c>
      <c r="II329">
        <v>129.78</v>
      </c>
      <c r="IJ329">
        <v>0</v>
      </c>
      <c r="IK329">
        <v>0</v>
      </c>
      <c r="IL329">
        <v>0</v>
      </c>
      <c r="IM329">
        <v>0</v>
      </c>
      <c r="IN329">
        <v>0</v>
      </c>
      <c r="IO329">
        <v>0</v>
      </c>
      <c r="IP329">
        <v>0</v>
      </c>
      <c r="IQ329">
        <v>0</v>
      </c>
      <c r="IR329">
        <v>0</v>
      </c>
      <c r="IS329">
        <v>0</v>
      </c>
      <c r="IT329">
        <v>0</v>
      </c>
      <c r="IU329">
        <v>4</v>
      </c>
      <c r="IV329">
        <v>1</v>
      </c>
      <c r="IW329">
        <v>111.51</v>
      </c>
      <c r="IX329">
        <v>27.877500000000001</v>
      </c>
      <c r="IY329">
        <v>111.51</v>
      </c>
      <c r="IZ329">
        <v>111.51</v>
      </c>
      <c r="JA329">
        <v>0</v>
      </c>
      <c r="JB329">
        <v>0</v>
      </c>
      <c r="JC329">
        <v>0</v>
      </c>
      <c r="JD329">
        <v>0</v>
      </c>
      <c r="JE329">
        <v>0</v>
      </c>
      <c r="JF329">
        <v>27.55</v>
      </c>
      <c r="JG329">
        <v>27.55</v>
      </c>
      <c r="JH329">
        <v>27.55</v>
      </c>
      <c r="JI329">
        <v>0</v>
      </c>
      <c r="JJ329">
        <v>1221.5743</v>
      </c>
      <c r="JK329">
        <v>1221.5743</v>
      </c>
      <c r="JL329" t="s">
        <v>883</v>
      </c>
      <c r="JM329">
        <v>0</v>
      </c>
      <c r="JN329">
        <v>0</v>
      </c>
      <c r="JO329">
        <v>517.67999999999995</v>
      </c>
      <c r="JP329">
        <v>33</v>
      </c>
      <c r="JQ329">
        <v>0.7</v>
      </c>
      <c r="JR329">
        <v>43954.6104003125</v>
      </c>
      <c r="JS329">
        <v>1</v>
      </c>
      <c r="JT329">
        <v>2</v>
      </c>
    </row>
    <row r="330" spans="1:280" x14ac:dyDescent="0.25">
      <c r="A330">
        <v>2254</v>
      </c>
      <c r="B330">
        <v>2254</v>
      </c>
      <c r="C330" t="s">
        <v>474</v>
      </c>
      <c r="D330" t="s">
        <v>468</v>
      </c>
      <c r="E330" t="s">
        <v>475</v>
      </c>
      <c r="G330">
        <v>2117</v>
      </c>
      <c r="H330">
        <v>17000000</v>
      </c>
      <c r="I330">
        <v>0</v>
      </c>
      <c r="J330">
        <v>0</v>
      </c>
      <c r="K330">
        <v>10000</v>
      </c>
      <c r="L330">
        <v>0</v>
      </c>
      <c r="M330">
        <v>0</v>
      </c>
      <c r="N330">
        <v>0</v>
      </c>
      <c r="O330">
        <v>0</v>
      </c>
      <c r="P330">
        <v>14.53</v>
      </c>
      <c r="Q330">
        <v>2680000</v>
      </c>
      <c r="R330">
        <v>4775</v>
      </c>
      <c r="S330">
        <v>4775</v>
      </c>
      <c r="T330">
        <v>4775</v>
      </c>
      <c r="U330">
        <v>0</v>
      </c>
      <c r="V330" t="s">
        <v>875</v>
      </c>
      <c r="W330">
        <v>4775</v>
      </c>
      <c r="X330">
        <v>4775</v>
      </c>
      <c r="Y330">
        <v>4775</v>
      </c>
      <c r="Z330">
        <v>0</v>
      </c>
      <c r="AA330">
        <v>679</v>
      </c>
      <c r="AB330">
        <v>525.25</v>
      </c>
      <c r="AC330">
        <v>13.6</v>
      </c>
      <c r="AD330">
        <v>265</v>
      </c>
      <c r="AE330">
        <v>132.5</v>
      </c>
      <c r="AF330">
        <v>265</v>
      </c>
      <c r="AG330">
        <v>265</v>
      </c>
      <c r="AH330">
        <v>0</v>
      </c>
      <c r="AI330">
        <v>1</v>
      </c>
      <c r="AJ330">
        <v>1</v>
      </c>
      <c r="AK330">
        <v>1</v>
      </c>
      <c r="AL330">
        <v>1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12</v>
      </c>
      <c r="AT330">
        <v>3</v>
      </c>
      <c r="AU330">
        <v>500.44</v>
      </c>
      <c r="AV330">
        <v>125.11</v>
      </c>
      <c r="AW330">
        <v>500.44</v>
      </c>
      <c r="AX330">
        <v>500.44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5609.6084000000001</v>
      </c>
      <c r="BI330">
        <v>5575.46</v>
      </c>
      <c r="BJ330">
        <v>5609.6084000000001</v>
      </c>
      <c r="BK330">
        <v>5575.46</v>
      </c>
      <c r="BL330">
        <v>5609.6084000000001</v>
      </c>
      <c r="BM330">
        <v>5609.6084000000001</v>
      </c>
      <c r="BN330" t="s">
        <v>876</v>
      </c>
      <c r="BO330">
        <v>-3.2060000000000001E-3</v>
      </c>
      <c r="BP330">
        <v>0</v>
      </c>
      <c r="BQ330">
        <v>561.26</v>
      </c>
      <c r="BR330">
        <v>33</v>
      </c>
      <c r="BS330">
        <v>0.7</v>
      </c>
      <c r="BT330" t="s">
        <v>877</v>
      </c>
      <c r="BU330" t="s">
        <v>877</v>
      </c>
      <c r="BV330" t="s">
        <v>877</v>
      </c>
      <c r="BW330" t="s">
        <v>877</v>
      </c>
      <c r="BX330">
        <v>2117</v>
      </c>
      <c r="BY330">
        <v>16700000</v>
      </c>
      <c r="BZ330">
        <v>0</v>
      </c>
      <c r="CA330">
        <v>0</v>
      </c>
      <c r="CB330">
        <v>10000</v>
      </c>
      <c r="CC330">
        <v>0</v>
      </c>
      <c r="CD330">
        <v>0</v>
      </c>
      <c r="CE330">
        <v>0</v>
      </c>
      <c r="CF330">
        <v>0</v>
      </c>
      <c r="CG330">
        <v>14.53</v>
      </c>
      <c r="CH330">
        <v>2608000</v>
      </c>
      <c r="CI330">
        <v>4798.4399999999996</v>
      </c>
      <c r="CJ330">
        <v>4798.4399999999996</v>
      </c>
      <c r="CK330">
        <v>4798.4399999999996</v>
      </c>
      <c r="CL330">
        <v>0</v>
      </c>
      <c r="CM330">
        <v>0</v>
      </c>
      <c r="CN330" t="s">
        <v>878</v>
      </c>
      <c r="CO330">
        <v>4798.4399999999996</v>
      </c>
      <c r="CP330">
        <v>4798.4399999999996</v>
      </c>
      <c r="CQ330">
        <v>4798.4399999999996</v>
      </c>
      <c r="CR330">
        <v>0</v>
      </c>
      <c r="CS330">
        <v>673</v>
      </c>
      <c r="CT330">
        <v>527.82839999999999</v>
      </c>
      <c r="CU330">
        <v>13.6</v>
      </c>
      <c r="CV330">
        <v>273.02</v>
      </c>
      <c r="CW330">
        <v>136.51</v>
      </c>
      <c r="CX330">
        <v>273.02</v>
      </c>
      <c r="CY330">
        <v>273.02</v>
      </c>
      <c r="CZ330">
        <v>0</v>
      </c>
      <c r="DA330">
        <v>1.54</v>
      </c>
      <c r="DB330">
        <v>1.54</v>
      </c>
      <c r="DC330">
        <v>1.54</v>
      </c>
      <c r="DD330">
        <v>1.54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12</v>
      </c>
      <c r="DL330">
        <v>3</v>
      </c>
      <c r="DM330">
        <v>514.76</v>
      </c>
      <c r="DN330">
        <v>128.69</v>
      </c>
      <c r="DO330">
        <v>514.76</v>
      </c>
      <c r="DP330">
        <v>514.76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5724.4128000000001</v>
      </c>
      <c r="EA330">
        <v>5609.6084000000001</v>
      </c>
      <c r="EB330">
        <v>5724.4128000000001</v>
      </c>
      <c r="EC330">
        <v>5609.6084000000001</v>
      </c>
      <c r="ED330">
        <v>5724.4128000000001</v>
      </c>
      <c r="EE330">
        <v>5724.4128000000001</v>
      </c>
      <c r="EF330" t="s">
        <v>879</v>
      </c>
      <c r="EG330">
        <v>-5.7219999999999997E-3</v>
      </c>
      <c r="EH330">
        <v>0</v>
      </c>
      <c r="EI330">
        <v>540.4</v>
      </c>
      <c r="EJ330">
        <v>34</v>
      </c>
      <c r="EK330">
        <v>0.7</v>
      </c>
      <c r="EL330" t="s">
        <v>877</v>
      </c>
      <c r="EM330" t="s">
        <v>877</v>
      </c>
      <c r="EN330" t="s">
        <v>877</v>
      </c>
      <c r="EO330" t="s">
        <v>877</v>
      </c>
      <c r="EP330">
        <v>2117</v>
      </c>
      <c r="EQ330">
        <v>16548719</v>
      </c>
      <c r="ER330" s="22">
        <v>56</v>
      </c>
      <c r="ES330">
        <v>560318</v>
      </c>
      <c r="ET330">
        <v>16556</v>
      </c>
      <c r="EU330">
        <v>0</v>
      </c>
      <c r="EV330">
        <v>0</v>
      </c>
      <c r="EW330">
        <v>0</v>
      </c>
      <c r="EX330">
        <v>0</v>
      </c>
      <c r="EY330">
        <v>14.53</v>
      </c>
      <c r="EZ330">
        <v>2591597</v>
      </c>
      <c r="FA330">
        <v>4910.4799999999996</v>
      </c>
      <c r="FB330">
        <v>4910.4799999999996</v>
      </c>
      <c r="FC330">
        <v>4910.4799999999996</v>
      </c>
      <c r="FD330">
        <v>0</v>
      </c>
      <c r="FE330">
        <v>0</v>
      </c>
      <c r="FF330" t="s">
        <v>880</v>
      </c>
      <c r="FG330">
        <v>4910.4799999999996</v>
      </c>
      <c r="FH330">
        <v>4910.4799999999996</v>
      </c>
      <c r="FI330">
        <v>4910.4799999999996</v>
      </c>
      <c r="FJ330">
        <v>0</v>
      </c>
      <c r="FK330">
        <v>657</v>
      </c>
      <c r="FL330">
        <v>540.15279999999996</v>
      </c>
      <c r="FM330">
        <v>13.6</v>
      </c>
      <c r="FN330">
        <v>250.74</v>
      </c>
      <c r="FO330">
        <v>125.37</v>
      </c>
      <c r="FP330">
        <v>250.74</v>
      </c>
      <c r="FQ330">
        <v>250.74</v>
      </c>
      <c r="FR330">
        <v>0</v>
      </c>
      <c r="FS330">
        <v>1.89</v>
      </c>
      <c r="FT330">
        <v>1.89</v>
      </c>
      <c r="FU330">
        <v>1.89</v>
      </c>
      <c r="FV330">
        <v>1.89</v>
      </c>
      <c r="FW330">
        <v>0</v>
      </c>
      <c r="FX330">
        <v>0</v>
      </c>
      <c r="FY330">
        <v>0</v>
      </c>
      <c r="FZ330">
        <v>0</v>
      </c>
      <c r="GA330">
        <v>0</v>
      </c>
      <c r="GB330">
        <v>0</v>
      </c>
      <c r="GC330">
        <v>14</v>
      </c>
      <c r="GD330">
        <v>3.5</v>
      </c>
      <c r="GE330">
        <v>517.67999999999995</v>
      </c>
      <c r="GF330">
        <v>129.41999999999999</v>
      </c>
      <c r="GG330">
        <v>517.67999999999995</v>
      </c>
      <c r="GH330">
        <v>517.67999999999995</v>
      </c>
      <c r="GI330">
        <v>0</v>
      </c>
      <c r="GJ330">
        <v>0</v>
      </c>
      <c r="GK330">
        <v>0</v>
      </c>
      <c r="GL330">
        <v>0</v>
      </c>
      <c r="GM330">
        <v>0</v>
      </c>
      <c r="GN330">
        <v>0</v>
      </c>
      <c r="GO330">
        <v>0</v>
      </c>
      <c r="GP330">
        <v>0</v>
      </c>
      <c r="GQ330">
        <v>0</v>
      </c>
      <c r="GR330">
        <v>5890.8611000000001</v>
      </c>
      <c r="GS330">
        <v>5724.4128000000001</v>
      </c>
      <c r="GT330">
        <v>5890.8611000000001</v>
      </c>
      <c r="GU330">
        <v>5724.4128000000001</v>
      </c>
      <c r="GV330">
        <v>5890.8611000000001</v>
      </c>
      <c r="GW330">
        <v>5890.8611000000001</v>
      </c>
      <c r="GX330" t="s">
        <v>881</v>
      </c>
      <c r="GY330">
        <v>-6.829E-3</v>
      </c>
      <c r="GZ330">
        <v>0</v>
      </c>
      <c r="HA330">
        <v>527.77</v>
      </c>
      <c r="HB330">
        <v>27</v>
      </c>
      <c r="HC330">
        <v>0.7</v>
      </c>
      <c r="HD330" t="s">
        <v>877</v>
      </c>
      <c r="HE330" t="s">
        <v>877</v>
      </c>
      <c r="HF330" t="s">
        <v>877</v>
      </c>
      <c r="HG330" t="s">
        <v>877</v>
      </c>
      <c r="HH330">
        <v>2117</v>
      </c>
      <c r="HI330">
        <v>16165060</v>
      </c>
      <c r="HJ330">
        <v>0</v>
      </c>
      <c r="HK330">
        <v>540882</v>
      </c>
      <c r="HL330">
        <v>18022</v>
      </c>
      <c r="HM330">
        <v>0</v>
      </c>
      <c r="HN330">
        <v>0</v>
      </c>
      <c r="HO330">
        <v>0</v>
      </c>
      <c r="HP330">
        <v>0</v>
      </c>
      <c r="HQ330">
        <v>13.98</v>
      </c>
      <c r="HR330">
        <v>2600183</v>
      </c>
      <c r="HS330">
        <v>5029.51</v>
      </c>
      <c r="HT330">
        <v>5029.51</v>
      </c>
      <c r="HU330">
        <v>5029.51</v>
      </c>
      <c r="HV330">
        <v>0</v>
      </c>
      <c r="HW330">
        <v>0</v>
      </c>
      <c r="HX330" t="s">
        <v>882</v>
      </c>
      <c r="HY330">
        <v>5029.51</v>
      </c>
      <c r="HZ330">
        <v>5029.51</v>
      </c>
      <c r="IA330">
        <v>5029.51</v>
      </c>
      <c r="IB330">
        <v>0</v>
      </c>
      <c r="IC330">
        <v>660</v>
      </c>
      <c r="ID330">
        <v>553.24609999999996</v>
      </c>
      <c r="IE330">
        <v>17</v>
      </c>
      <c r="IF330">
        <v>265.86</v>
      </c>
      <c r="IG330">
        <v>132.93</v>
      </c>
      <c r="IH330">
        <v>265.86</v>
      </c>
      <c r="II330">
        <v>265.86</v>
      </c>
      <c r="IJ330">
        <v>0</v>
      </c>
      <c r="IK330">
        <v>1</v>
      </c>
      <c r="IL330">
        <v>1</v>
      </c>
      <c r="IM330">
        <v>1</v>
      </c>
      <c r="IN330">
        <v>1</v>
      </c>
      <c r="IO330">
        <v>0</v>
      </c>
      <c r="IP330">
        <v>0</v>
      </c>
      <c r="IQ330">
        <v>0</v>
      </c>
      <c r="IR330">
        <v>0</v>
      </c>
      <c r="IS330">
        <v>0</v>
      </c>
      <c r="IT330">
        <v>0</v>
      </c>
      <c r="IU330">
        <v>16</v>
      </c>
      <c r="IV330">
        <v>4</v>
      </c>
      <c r="IW330">
        <v>612.70000000000005</v>
      </c>
      <c r="IX330">
        <v>153.17500000000001</v>
      </c>
      <c r="IY330">
        <v>612.70000000000005</v>
      </c>
      <c r="IZ330">
        <v>612.70000000000005</v>
      </c>
      <c r="JA330">
        <v>0</v>
      </c>
      <c r="JB330">
        <v>0</v>
      </c>
      <c r="JC330">
        <v>0</v>
      </c>
      <c r="JD330">
        <v>0</v>
      </c>
      <c r="JE330">
        <v>0</v>
      </c>
      <c r="JF330">
        <v>0</v>
      </c>
      <c r="JG330">
        <v>0</v>
      </c>
      <c r="JH330">
        <v>0</v>
      </c>
      <c r="JI330">
        <v>0</v>
      </c>
      <c r="JJ330">
        <v>5890.8611000000001</v>
      </c>
      <c r="JK330">
        <v>5890.8611000000001</v>
      </c>
      <c r="JL330" t="s">
        <v>883</v>
      </c>
      <c r="JM330">
        <v>-7.4830000000000001E-3</v>
      </c>
      <c r="JN330">
        <v>0</v>
      </c>
      <c r="JO330">
        <v>516.99</v>
      </c>
      <c r="JP330">
        <v>32</v>
      </c>
      <c r="JQ330">
        <v>0.7</v>
      </c>
      <c r="JR330">
        <v>43954.6104003125</v>
      </c>
      <c r="JS330">
        <v>1</v>
      </c>
      <c r="JT330">
        <v>2</v>
      </c>
    </row>
    <row r="331" spans="1:280" x14ac:dyDescent="0.25">
      <c r="A331">
        <v>2255</v>
      </c>
      <c r="B331">
        <v>2255</v>
      </c>
      <c r="C331" t="s">
        <v>476</v>
      </c>
      <c r="D331" t="s">
        <v>468</v>
      </c>
      <c r="E331" t="s">
        <v>477</v>
      </c>
      <c r="G331">
        <v>2117</v>
      </c>
      <c r="H331">
        <v>2075066</v>
      </c>
      <c r="I331">
        <v>0</v>
      </c>
      <c r="J331">
        <v>0</v>
      </c>
      <c r="K331">
        <v>3800</v>
      </c>
      <c r="L331">
        <v>1500</v>
      </c>
      <c r="M331">
        <v>0</v>
      </c>
      <c r="N331">
        <v>0</v>
      </c>
      <c r="O331">
        <v>0</v>
      </c>
      <c r="P331">
        <v>9.7100000000000009</v>
      </c>
      <c r="Q331">
        <v>461436</v>
      </c>
      <c r="R331">
        <v>887</v>
      </c>
      <c r="S331">
        <v>887</v>
      </c>
      <c r="T331">
        <v>887</v>
      </c>
      <c r="U331">
        <v>0</v>
      </c>
      <c r="V331" t="s">
        <v>875</v>
      </c>
      <c r="W331">
        <v>887</v>
      </c>
      <c r="X331">
        <v>887</v>
      </c>
      <c r="Y331">
        <v>887</v>
      </c>
      <c r="Z331">
        <v>0</v>
      </c>
      <c r="AA331">
        <v>149</v>
      </c>
      <c r="AB331">
        <v>97.57</v>
      </c>
      <c r="AC331">
        <v>23.1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8</v>
      </c>
      <c r="AT331">
        <v>2</v>
      </c>
      <c r="AU331">
        <v>122.34</v>
      </c>
      <c r="AV331">
        <v>30.585000000000001</v>
      </c>
      <c r="AW331">
        <v>122.34</v>
      </c>
      <c r="AX331">
        <v>122.34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69.180000000000007</v>
      </c>
      <c r="BE331">
        <v>69.180000000000007</v>
      </c>
      <c r="BF331">
        <v>69.180000000000007</v>
      </c>
      <c r="BG331">
        <v>0</v>
      </c>
      <c r="BH331">
        <v>1090.7129</v>
      </c>
      <c r="BI331">
        <v>1109.4349999999999</v>
      </c>
      <c r="BJ331">
        <v>1090.7129</v>
      </c>
      <c r="BK331">
        <v>1109.4349999999999</v>
      </c>
      <c r="BL331">
        <v>1109.4349999999999</v>
      </c>
      <c r="BM331">
        <v>1109.4349999999999</v>
      </c>
      <c r="BN331" t="s">
        <v>876</v>
      </c>
      <c r="BO331">
        <v>0</v>
      </c>
      <c r="BP331">
        <v>0</v>
      </c>
      <c r="BQ331">
        <v>520.22</v>
      </c>
      <c r="BR331">
        <v>25</v>
      </c>
      <c r="BS331">
        <v>0.7</v>
      </c>
      <c r="BT331" t="s">
        <v>877</v>
      </c>
      <c r="BU331" t="s">
        <v>877</v>
      </c>
      <c r="BV331" t="s">
        <v>877</v>
      </c>
      <c r="BW331" t="s">
        <v>877</v>
      </c>
      <c r="BX331">
        <v>2117</v>
      </c>
      <c r="BY331">
        <v>2021500</v>
      </c>
      <c r="BZ331">
        <v>0</v>
      </c>
      <c r="CA331">
        <v>0</v>
      </c>
      <c r="CB331">
        <v>3800</v>
      </c>
      <c r="CC331">
        <v>1500</v>
      </c>
      <c r="CD331">
        <v>0</v>
      </c>
      <c r="CE331">
        <v>0</v>
      </c>
      <c r="CF331">
        <v>0</v>
      </c>
      <c r="CG331">
        <v>9.7100000000000009</v>
      </c>
      <c r="CH331">
        <v>447997</v>
      </c>
      <c r="CI331">
        <v>870.64</v>
      </c>
      <c r="CJ331">
        <v>870.64</v>
      </c>
      <c r="CK331">
        <v>870.64</v>
      </c>
      <c r="CL331">
        <v>0</v>
      </c>
      <c r="CM331">
        <v>0</v>
      </c>
      <c r="CN331" t="s">
        <v>878</v>
      </c>
      <c r="CO331">
        <v>870.64</v>
      </c>
      <c r="CP331">
        <v>870.64</v>
      </c>
      <c r="CQ331">
        <v>870.64</v>
      </c>
      <c r="CR331">
        <v>0</v>
      </c>
      <c r="CS331">
        <v>147</v>
      </c>
      <c r="CT331">
        <v>95.770399999999995</v>
      </c>
      <c r="CU331">
        <v>23.1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8</v>
      </c>
      <c r="DL331">
        <v>2</v>
      </c>
      <c r="DM331">
        <v>120.09</v>
      </c>
      <c r="DN331">
        <v>30.022500000000001</v>
      </c>
      <c r="DO331">
        <v>120.09</v>
      </c>
      <c r="DP331">
        <v>120.09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69.180000000000007</v>
      </c>
      <c r="DW331">
        <v>69.180000000000007</v>
      </c>
      <c r="DX331">
        <v>69.180000000000007</v>
      </c>
      <c r="DY331">
        <v>0</v>
      </c>
      <c r="DZ331">
        <v>1050.3471999999999</v>
      </c>
      <c r="EA331">
        <v>1090.7129</v>
      </c>
      <c r="EB331">
        <v>1050.3471999999999</v>
      </c>
      <c r="EC331">
        <v>1090.7129</v>
      </c>
      <c r="ED331">
        <v>1090.7129</v>
      </c>
      <c r="EE331">
        <v>1090.7129</v>
      </c>
      <c r="EF331" t="s">
        <v>879</v>
      </c>
      <c r="EG331">
        <v>0</v>
      </c>
      <c r="EH331">
        <v>0</v>
      </c>
      <c r="EI331">
        <v>514.55999999999995</v>
      </c>
      <c r="EJ331">
        <v>29</v>
      </c>
      <c r="EK331">
        <v>0.7</v>
      </c>
      <c r="EL331" t="s">
        <v>877</v>
      </c>
      <c r="EM331" t="s">
        <v>877</v>
      </c>
      <c r="EN331" t="s">
        <v>877</v>
      </c>
      <c r="EO331" t="s">
        <v>877</v>
      </c>
      <c r="EP331">
        <v>2117</v>
      </c>
      <c r="EQ331">
        <v>2025105</v>
      </c>
      <c r="ER331" s="22">
        <v>25</v>
      </c>
      <c r="ES331">
        <v>97992</v>
      </c>
      <c r="ET331">
        <v>177</v>
      </c>
      <c r="EU331">
        <v>594</v>
      </c>
      <c r="EV331">
        <v>0</v>
      </c>
      <c r="EW331">
        <v>0</v>
      </c>
      <c r="EX331">
        <v>0</v>
      </c>
      <c r="EY331">
        <v>9.7100000000000009</v>
      </c>
      <c r="EZ331">
        <v>485520</v>
      </c>
      <c r="FA331">
        <v>835.27</v>
      </c>
      <c r="FB331">
        <v>835.27</v>
      </c>
      <c r="FC331">
        <v>835.27</v>
      </c>
      <c r="FD331">
        <v>0</v>
      </c>
      <c r="FE331">
        <v>0</v>
      </c>
      <c r="FF331" t="s">
        <v>880</v>
      </c>
      <c r="FG331">
        <v>835.27</v>
      </c>
      <c r="FH331">
        <v>835.27</v>
      </c>
      <c r="FI331">
        <v>835.27</v>
      </c>
      <c r="FJ331">
        <v>0</v>
      </c>
      <c r="FK331">
        <v>152</v>
      </c>
      <c r="FL331">
        <v>91.8797</v>
      </c>
      <c r="FM331">
        <v>23.1</v>
      </c>
      <c r="FN331">
        <v>0</v>
      </c>
      <c r="FO331">
        <v>0</v>
      </c>
      <c r="FP331">
        <v>0</v>
      </c>
      <c r="FQ331">
        <v>0</v>
      </c>
      <c r="FR331">
        <v>0</v>
      </c>
      <c r="FS331">
        <v>0</v>
      </c>
      <c r="FT331">
        <v>0</v>
      </c>
      <c r="FU331">
        <v>0</v>
      </c>
      <c r="FV331">
        <v>0</v>
      </c>
      <c r="FW331">
        <v>0</v>
      </c>
      <c r="FX331">
        <v>0</v>
      </c>
      <c r="FY331">
        <v>0</v>
      </c>
      <c r="FZ331">
        <v>0</v>
      </c>
      <c r="GA331">
        <v>0</v>
      </c>
      <c r="GB331">
        <v>0</v>
      </c>
      <c r="GC331">
        <v>6</v>
      </c>
      <c r="GD331">
        <v>1.5</v>
      </c>
      <c r="GE331">
        <v>117.67</v>
      </c>
      <c r="GF331">
        <v>29.4175</v>
      </c>
      <c r="GG331">
        <v>117.67</v>
      </c>
      <c r="GH331">
        <v>117.67</v>
      </c>
      <c r="GI331">
        <v>0</v>
      </c>
      <c r="GJ331">
        <v>0</v>
      </c>
      <c r="GK331">
        <v>0</v>
      </c>
      <c r="GL331">
        <v>0</v>
      </c>
      <c r="GM331">
        <v>0</v>
      </c>
      <c r="GN331">
        <v>69.180000000000007</v>
      </c>
      <c r="GO331">
        <v>69.180000000000007</v>
      </c>
      <c r="GP331">
        <v>69.180000000000007</v>
      </c>
      <c r="GQ331">
        <v>0</v>
      </c>
      <c r="GR331">
        <v>1091.2293</v>
      </c>
      <c r="GS331">
        <v>1050.3471999999999</v>
      </c>
      <c r="GT331">
        <v>1091.2293</v>
      </c>
      <c r="GU331">
        <v>1050.3471999999999</v>
      </c>
      <c r="GV331">
        <v>1091.2293</v>
      </c>
      <c r="GW331">
        <v>1091.2293</v>
      </c>
      <c r="GX331" t="s">
        <v>881</v>
      </c>
      <c r="GY331">
        <v>-5.9439999999999996E-3</v>
      </c>
      <c r="GZ331">
        <v>0</v>
      </c>
      <c r="HA331">
        <v>581.27</v>
      </c>
      <c r="HB331">
        <v>39</v>
      </c>
      <c r="HC331">
        <v>0.7</v>
      </c>
      <c r="HD331" t="s">
        <v>877</v>
      </c>
      <c r="HE331" t="s">
        <v>877</v>
      </c>
      <c r="HF331" t="s">
        <v>877</v>
      </c>
      <c r="HG331" t="s">
        <v>877</v>
      </c>
      <c r="HH331">
        <v>2117</v>
      </c>
      <c r="HI331">
        <v>1894860</v>
      </c>
      <c r="HJ331">
        <v>0</v>
      </c>
      <c r="HK331">
        <v>48546</v>
      </c>
      <c r="HL331">
        <v>1975</v>
      </c>
      <c r="HM331">
        <v>368</v>
      </c>
      <c r="HN331">
        <v>0</v>
      </c>
      <c r="HO331">
        <v>0</v>
      </c>
      <c r="HP331">
        <v>0</v>
      </c>
      <c r="HQ331">
        <v>8.2899999999999991</v>
      </c>
      <c r="HR331">
        <v>475589</v>
      </c>
      <c r="HS331">
        <v>880.13</v>
      </c>
      <c r="HT331">
        <v>880.13</v>
      </c>
      <c r="HU331">
        <v>880.13</v>
      </c>
      <c r="HV331">
        <v>0</v>
      </c>
      <c r="HW331">
        <v>0</v>
      </c>
      <c r="HX331" t="s">
        <v>882</v>
      </c>
      <c r="HY331">
        <v>880.13</v>
      </c>
      <c r="HZ331">
        <v>880.13</v>
      </c>
      <c r="IA331">
        <v>880.13</v>
      </c>
      <c r="IB331">
        <v>0</v>
      </c>
      <c r="IC331">
        <v>163</v>
      </c>
      <c r="ID331">
        <v>96.814300000000003</v>
      </c>
      <c r="IE331">
        <v>21.2</v>
      </c>
      <c r="IF331">
        <v>0</v>
      </c>
      <c r="IG331">
        <v>0</v>
      </c>
      <c r="IH331">
        <v>0</v>
      </c>
      <c r="II331">
        <v>0</v>
      </c>
      <c r="IJ331">
        <v>0</v>
      </c>
      <c r="IK331">
        <v>0</v>
      </c>
      <c r="IL331">
        <v>0</v>
      </c>
      <c r="IM331">
        <v>0</v>
      </c>
      <c r="IN331">
        <v>0</v>
      </c>
      <c r="IO331">
        <v>0</v>
      </c>
      <c r="IP331">
        <v>0</v>
      </c>
      <c r="IQ331">
        <v>0</v>
      </c>
      <c r="IR331">
        <v>0</v>
      </c>
      <c r="IS331">
        <v>0</v>
      </c>
      <c r="IT331">
        <v>0</v>
      </c>
      <c r="IU331">
        <v>11</v>
      </c>
      <c r="IV331">
        <v>2.75</v>
      </c>
      <c r="IW331">
        <v>127.7</v>
      </c>
      <c r="IX331">
        <v>31.925000000000001</v>
      </c>
      <c r="IY331">
        <v>127.7</v>
      </c>
      <c r="IZ331">
        <v>127.7</v>
      </c>
      <c r="JA331">
        <v>0</v>
      </c>
      <c r="JB331">
        <v>0</v>
      </c>
      <c r="JC331">
        <v>0</v>
      </c>
      <c r="JD331">
        <v>0</v>
      </c>
      <c r="JE331">
        <v>0</v>
      </c>
      <c r="JF331">
        <v>58.41</v>
      </c>
      <c r="JG331">
        <v>58.41</v>
      </c>
      <c r="JH331">
        <v>58.41</v>
      </c>
      <c r="JI331">
        <v>0</v>
      </c>
      <c r="JJ331">
        <v>1091.2293</v>
      </c>
      <c r="JK331">
        <v>1091.2293</v>
      </c>
      <c r="JL331" t="s">
        <v>883</v>
      </c>
      <c r="JM331">
        <v>-7.7390000000000002E-3</v>
      </c>
      <c r="JN331">
        <v>0</v>
      </c>
      <c r="JO331">
        <v>540.36</v>
      </c>
      <c r="JP331">
        <v>37</v>
      </c>
      <c r="JQ331">
        <v>0.7</v>
      </c>
      <c r="JR331">
        <v>43954.6104003125</v>
      </c>
      <c r="JS331">
        <v>1</v>
      </c>
      <c r="JT331">
        <v>2</v>
      </c>
    </row>
    <row r="332" spans="1:280" x14ac:dyDescent="0.25">
      <c r="A332">
        <v>2256</v>
      </c>
      <c r="B332">
        <v>2256</v>
      </c>
      <c r="C332" t="s">
        <v>478</v>
      </c>
      <c r="D332" t="s">
        <v>468</v>
      </c>
      <c r="E332" t="s">
        <v>479</v>
      </c>
      <c r="G332">
        <v>2117</v>
      </c>
      <c r="H332">
        <v>15550000</v>
      </c>
      <c r="I332">
        <v>0</v>
      </c>
      <c r="J332">
        <v>0</v>
      </c>
      <c r="K332">
        <v>25000</v>
      </c>
      <c r="L332">
        <v>0</v>
      </c>
      <c r="M332">
        <v>0</v>
      </c>
      <c r="N332">
        <v>0</v>
      </c>
      <c r="O332">
        <v>0</v>
      </c>
      <c r="P332">
        <v>13.72</v>
      </c>
      <c r="Q332">
        <v>2850000</v>
      </c>
      <c r="R332">
        <v>6525</v>
      </c>
      <c r="S332">
        <v>6525</v>
      </c>
      <c r="T332">
        <v>6525</v>
      </c>
      <c r="U332">
        <v>0</v>
      </c>
      <c r="V332" t="s">
        <v>875</v>
      </c>
      <c r="W332">
        <v>6525</v>
      </c>
      <c r="X332">
        <v>6525</v>
      </c>
      <c r="Y332">
        <v>6525</v>
      </c>
      <c r="Z332">
        <v>0</v>
      </c>
      <c r="AA332">
        <v>823</v>
      </c>
      <c r="AB332">
        <v>717.75</v>
      </c>
      <c r="AC332">
        <v>8.4</v>
      </c>
      <c r="AD332">
        <v>718</v>
      </c>
      <c r="AE332">
        <v>359</v>
      </c>
      <c r="AF332">
        <v>718</v>
      </c>
      <c r="AG332">
        <v>718</v>
      </c>
      <c r="AH332">
        <v>0</v>
      </c>
      <c r="AI332">
        <v>4</v>
      </c>
      <c r="AJ332">
        <v>4</v>
      </c>
      <c r="AK332">
        <v>4</v>
      </c>
      <c r="AL332">
        <v>4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26</v>
      </c>
      <c r="AT332">
        <v>6.5</v>
      </c>
      <c r="AU332">
        <v>798.24</v>
      </c>
      <c r="AV332">
        <v>199.56</v>
      </c>
      <c r="AW332">
        <v>798.24</v>
      </c>
      <c r="AX332">
        <v>798.24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7866.3496999999998</v>
      </c>
      <c r="BI332">
        <v>7820.21</v>
      </c>
      <c r="BJ332">
        <v>7866.3496999999998</v>
      </c>
      <c r="BK332">
        <v>7820.21</v>
      </c>
      <c r="BL332">
        <v>7866.3496999999998</v>
      </c>
      <c r="BM332">
        <v>7866.3496999999998</v>
      </c>
      <c r="BN332" t="s">
        <v>876</v>
      </c>
      <c r="BO332">
        <v>-5.5649999999999996E-3</v>
      </c>
      <c r="BP332">
        <v>0</v>
      </c>
      <c r="BQ332">
        <v>436.78</v>
      </c>
      <c r="BR332">
        <v>16</v>
      </c>
      <c r="BS332">
        <v>0.7</v>
      </c>
      <c r="BT332" t="s">
        <v>877</v>
      </c>
      <c r="BU332" t="s">
        <v>877</v>
      </c>
      <c r="BV332" t="s">
        <v>877</v>
      </c>
      <c r="BW332" t="s">
        <v>877</v>
      </c>
      <c r="BX332">
        <v>2117</v>
      </c>
      <c r="BY332">
        <v>14800000</v>
      </c>
      <c r="BZ332">
        <v>0</v>
      </c>
      <c r="CA332">
        <v>0</v>
      </c>
      <c r="CB332">
        <v>25000</v>
      </c>
      <c r="CC332">
        <v>0</v>
      </c>
      <c r="CD332">
        <v>0</v>
      </c>
      <c r="CE332">
        <v>0</v>
      </c>
      <c r="CF332">
        <v>0</v>
      </c>
      <c r="CG332">
        <v>13.72</v>
      </c>
      <c r="CH332">
        <v>2720000</v>
      </c>
      <c r="CI332">
        <v>6580.77</v>
      </c>
      <c r="CJ332">
        <v>6580.77</v>
      </c>
      <c r="CK332">
        <v>6580.77</v>
      </c>
      <c r="CL332">
        <v>0</v>
      </c>
      <c r="CM332">
        <v>0</v>
      </c>
      <c r="CN332" t="s">
        <v>878</v>
      </c>
      <c r="CO332">
        <v>6580.77</v>
      </c>
      <c r="CP332">
        <v>6580.77</v>
      </c>
      <c r="CQ332">
        <v>6580.77</v>
      </c>
      <c r="CR332">
        <v>0</v>
      </c>
      <c r="CS332">
        <v>895</v>
      </c>
      <c r="CT332">
        <v>723.88469999999995</v>
      </c>
      <c r="CU332">
        <v>8.4</v>
      </c>
      <c r="CV332">
        <v>681.06</v>
      </c>
      <c r="CW332">
        <v>340.53</v>
      </c>
      <c r="CX332">
        <v>681.06</v>
      </c>
      <c r="CY332">
        <v>681.06</v>
      </c>
      <c r="CZ332">
        <v>0</v>
      </c>
      <c r="DA332">
        <v>5</v>
      </c>
      <c r="DB332">
        <v>5</v>
      </c>
      <c r="DC332">
        <v>5</v>
      </c>
      <c r="DD332">
        <v>5</v>
      </c>
      <c r="DE33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26</v>
      </c>
      <c r="DL332">
        <v>6.5</v>
      </c>
      <c r="DM332">
        <v>805.06</v>
      </c>
      <c r="DN332">
        <v>201.26499999999999</v>
      </c>
      <c r="DO332">
        <v>805.06</v>
      </c>
      <c r="DP332">
        <v>805.06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>
        <v>0</v>
      </c>
      <c r="DZ332">
        <v>7887.4417000000003</v>
      </c>
      <c r="EA332">
        <v>7866.3496999999998</v>
      </c>
      <c r="EB332">
        <v>7887.4417000000003</v>
      </c>
      <c r="EC332">
        <v>7866.3496999999998</v>
      </c>
      <c r="ED332">
        <v>7887.4417000000003</v>
      </c>
      <c r="EE332">
        <v>7887.4417000000003</v>
      </c>
      <c r="EF332" t="s">
        <v>879</v>
      </c>
      <c r="EG332">
        <v>-9.7859999999999996E-3</v>
      </c>
      <c r="EH332">
        <v>0</v>
      </c>
      <c r="EI332">
        <v>409.28</v>
      </c>
      <c r="EJ332">
        <v>13</v>
      </c>
      <c r="EK332">
        <v>0.7</v>
      </c>
      <c r="EL332" t="s">
        <v>877</v>
      </c>
      <c r="EM332" t="s">
        <v>877</v>
      </c>
      <c r="EN332" t="s">
        <v>877</v>
      </c>
      <c r="EO332" t="s">
        <v>877</v>
      </c>
      <c r="EP332">
        <v>2117</v>
      </c>
      <c r="EQ332">
        <v>14556207</v>
      </c>
      <c r="ER332" s="22">
        <v>0</v>
      </c>
      <c r="ES332">
        <v>743109</v>
      </c>
      <c r="ET332">
        <v>22292</v>
      </c>
      <c r="EU332">
        <v>0</v>
      </c>
      <c r="EV332">
        <v>0</v>
      </c>
      <c r="EW332">
        <v>0</v>
      </c>
      <c r="EX332">
        <v>0</v>
      </c>
      <c r="EY332">
        <v>13.72</v>
      </c>
      <c r="EZ332">
        <v>2591922</v>
      </c>
      <c r="FA332">
        <v>6597.72</v>
      </c>
      <c r="FB332">
        <v>6597.72</v>
      </c>
      <c r="FC332">
        <v>6597.72</v>
      </c>
      <c r="FD332">
        <v>0</v>
      </c>
      <c r="FE332">
        <v>0</v>
      </c>
      <c r="FF332" t="s">
        <v>880</v>
      </c>
      <c r="FG332">
        <v>6597.72</v>
      </c>
      <c r="FH332">
        <v>6597.72</v>
      </c>
      <c r="FI332">
        <v>6597.72</v>
      </c>
      <c r="FJ332">
        <v>0</v>
      </c>
      <c r="FK332">
        <v>827</v>
      </c>
      <c r="FL332">
        <v>725.74919999999997</v>
      </c>
      <c r="FM332">
        <v>8.4</v>
      </c>
      <c r="FN332">
        <v>715.78</v>
      </c>
      <c r="FO332">
        <v>357.89</v>
      </c>
      <c r="FP332">
        <v>715.78</v>
      </c>
      <c r="FQ332">
        <v>715.78</v>
      </c>
      <c r="FR332">
        <v>0</v>
      </c>
      <c r="FS332">
        <v>4.21</v>
      </c>
      <c r="FT332">
        <v>4.21</v>
      </c>
      <c r="FU332">
        <v>4.21</v>
      </c>
      <c r="FV332">
        <v>4.21</v>
      </c>
      <c r="FW332">
        <v>0</v>
      </c>
      <c r="FX332">
        <v>0</v>
      </c>
      <c r="FY332">
        <v>0</v>
      </c>
      <c r="FZ332">
        <v>0</v>
      </c>
      <c r="GA332">
        <v>0</v>
      </c>
      <c r="GB332">
        <v>0</v>
      </c>
      <c r="GC332">
        <v>29</v>
      </c>
      <c r="GD332">
        <v>7.25</v>
      </c>
      <c r="GE332">
        <v>744.89</v>
      </c>
      <c r="GF332">
        <v>186.2225</v>
      </c>
      <c r="GG332">
        <v>744.89</v>
      </c>
      <c r="GH332">
        <v>744.89</v>
      </c>
      <c r="GI332">
        <v>0</v>
      </c>
      <c r="GJ332">
        <v>0</v>
      </c>
      <c r="GK332">
        <v>0</v>
      </c>
      <c r="GL332">
        <v>0</v>
      </c>
      <c r="GM332">
        <v>0</v>
      </c>
      <c r="GN332">
        <v>0</v>
      </c>
      <c r="GO332">
        <v>0</v>
      </c>
      <c r="GP332">
        <v>0</v>
      </c>
      <c r="GQ332">
        <v>0</v>
      </c>
      <c r="GR332">
        <v>8101.1907000000001</v>
      </c>
      <c r="GS332">
        <v>7887.4417000000003</v>
      </c>
      <c r="GT332">
        <v>8101.1907000000001</v>
      </c>
      <c r="GU332">
        <v>7887.4417000000003</v>
      </c>
      <c r="GV332">
        <v>8101.1907000000001</v>
      </c>
      <c r="GW332">
        <v>8101.1907000000001</v>
      </c>
      <c r="GX332" t="s">
        <v>881</v>
      </c>
      <c r="GY332">
        <v>-9.6589999999999992E-3</v>
      </c>
      <c r="GZ332">
        <v>0</v>
      </c>
      <c r="HA332">
        <v>392.85</v>
      </c>
      <c r="HB332">
        <v>12</v>
      </c>
      <c r="HC332">
        <v>0.7</v>
      </c>
      <c r="HD332" t="s">
        <v>877</v>
      </c>
      <c r="HE332" t="s">
        <v>877</v>
      </c>
      <c r="HF332" t="s">
        <v>877</v>
      </c>
      <c r="HG332" t="s">
        <v>877</v>
      </c>
      <c r="HH332">
        <v>2117</v>
      </c>
      <c r="HI332">
        <v>13417493</v>
      </c>
      <c r="HJ332">
        <v>0</v>
      </c>
      <c r="HK332">
        <v>703994</v>
      </c>
      <c r="HL332">
        <v>23790</v>
      </c>
      <c r="HM332">
        <v>0</v>
      </c>
      <c r="HN332">
        <v>0</v>
      </c>
      <c r="HO332">
        <v>0</v>
      </c>
      <c r="HP332">
        <v>0</v>
      </c>
      <c r="HQ332">
        <v>13.29</v>
      </c>
      <c r="HR332">
        <v>2161281</v>
      </c>
      <c r="HS332">
        <v>6661.87</v>
      </c>
      <c r="HT332">
        <v>6661.87</v>
      </c>
      <c r="HU332">
        <v>6661.87</v>
      </c>
      <c r="HV332">
        <v>0</v>
      </c>
      <c r="HW332">
        <v>0</v>
      </c>
      <c r="HX332" t="s">
        <v>882</v>
      </c>
      <c r="HY332">
        <v>6661.87</v>
      </c>
      <c r="HZ332">
        <v>6661.87</v>
      </c>
      <c r="IA332">
        <v>6661.87</v>
      </c>
      <c r="IB332">
        <v>0</v>
      </c>
      <c r="IC332">
        <v>831</v>
      </c>
      <c r="ID332">
        <v>732.8057</v>
      </c>
      <c r="IE332">
        <v>8.1999999999999993</v>
      </c>
      <c r="IF332">
        <v>822.75</v>
      </c>
      <c r="IG332">
        <v>411.375</v>
      </c>
      <c r="IH332">
        <v>822.75</v>
      </c>
      <c r="II332">
        <v>822.75</v>
      </c>
      <c r="IJ332">
        <v>0</v>
      </c>
      <c r="IK332">
        <v>3.92</v>
      </c>
      <c r="IL332">
        <v>3.92</v>
      </c>
      <c r="IM332">
        <v>3.92</v>
      </c>
      <c r="IN332">
        <v>3.92</v>
      </c>
      <c r="IO332">
        <v>0</v>
      </c>
      <c r="IP332">
        <v>0</v>
      </c>
      <c r="IQ332">
        <v>0</v>
      </c>
      <c r="IR332">
        <v>0</v>
      </c>
      <c r="IS332">
        <v>0</v>
      </c>
      <c r="IT332">
        <v>0</v>
      </c>
      <c r="IU332">
        <v>40</v>
      </c>
      <c r="IV332">
        <v>10</v>
      </c>
      <c r="IW332">
        <v>1092.08</v>
      </c>
      <c r="IX332">
        <v>273.02</v>
      </c>
      <c r="IY332">
        <v>1092.08</v>
      </c>
      <c r="IZ332">
        <v>1092.08</v>
      </c>
      <c r="JA332">
        <v>0</v>
      </c>
      <c r="JB332">
        <v>0</v>
      </c>
      <c r="JC332">
        <v>0</v>
      </c>
      <c r="JD332">
        <v>0</v>
      </c>
      <c r="JE332">
        <v>0</v>
      </c>
      <c r="JF332">
        <v>0</v>
      </c>
      <c r="JG332">
        <v>0</v>
      </c>
      <c r="JH332">
        <v>0</v>
      </c>
      <c r="JI332">
        <v>0</v>
      </c>
      <c r="JJ332">
        <v>8101.1907000000001</v>
      </c>
      <c r="JK332">
        <v>8101.1907000000001</v>
      </c>
      <c r="JL332" t="s">
        <v>883</v>
      </c>
      <c r="JM332">
        <v>-8.9020000000000002E-3</v>
      </c>
      <c r="JN332">
        <v>0</v>
      </c>
      <c r="JO332">
        <v>324.43</v>
      </c>
      <c r="JP332">
        <v>6</v>
      </c>
      <c r="JQ332">
        <v>0.7</v>
      </c>
      <c r="JR332">
        <v>43954.6104003125</v>
      </c>
      <c r="JS332">
        <v>1</v>
      </c>
      <c r="JT332">
        <v>2</v>
      </c>
    </row>
    <row r="333" spans="1:280" x14ac:dyDescent="0.25">
      <c r="A333">
        <v>2257</v>
      </c>
      <c r="B333">
        <v>2257</v>
      </c>
      <c r="C333" t="s">
        <v>480</v>
      </c>
      <c r="D333" t="s">
        <v>468</v>
      </c>
      <c r="E333" t="s">
        <v>481</v>
      </c>
      <c r="G333">
        <v>2117</v>
      </c>
      <c r="H333">
        <v>1756950</v>
      </c>
      <c r="I333">
        <v>0</v>
      </c>
      <c r="J333">
        <v>0</v>
      </c>
      <c r="K333">
        <v>10500</v>
      </c>
      <c r="L333">
        <v>0</v>
      </c>
      <c r="M333">
        <v>0</v>
      </c>
      <c r="N333">
        <v>0</v>
      </c>
      <c r="O333">
        <v>0</v>
      </c>
      <c r="P333">
        <v>7.13</v>
      </c>
      <c r="Q333">
        <v>495000</v>
      </c>
      <c r="R333">
        <v>930</v>
      </c>
      <c r="S333">
        <v>930</v>
      </c>
      <c r="T333">
        <v>930</v>
      </c>
      <c r="U333">
        <v>0</v>
      </c>
      <c r="V333" t="s">
        <v>875</v>
      </c>
      <c r="W333">
        <v>930</v>
      </c>
      <c r="X333">
        <v>930</v>
      </c>
      <c r="Y333">
        <v>930</v>
      </c>
      <c r="Z333">
        <v>0</v>
      </c>
      <c r="AA333">
        <v>119</v>
      </c>
      <c r="AB333">
        <v>102.3</v>
      </c>
      <c r="AC333">
        <v>5.2</v>
      </c>
      <c r="AD333">
        <v>12</v>
      </c>
      <c r="AE333">
        <v>6</v>
      </c>
      <c r="AF333">
        <v>12</v>
      </c>
      <c r="AG333">
        <v>12</v>
      </c>
      <c r="AH333">
        <v>0</v>
      </c>
      <c r="AI333">
        <v>6</v>
      </c>
      <c r="AJ333">
        <v>6</v>
      </c>
      <c r="AK333">
        <v>6</v>
      </c>
      <c r="AL333">
        <v>6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147.47999999999999</v>
      </c>
      <c r="AV333">
        <v>36.869999999999997</v>
      </c>
      <c r="AW333">
        <v>147.47999999999999</v>
      </c>
      <c r="AX333">
        <v>147.47999999999999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78.349999999999994</v>
      </c>
      <c r="BE333">
        <v>78.349999999999994</v>
      </c>
      <c r="BF333">
        <v>78.349999999999994</v>
      </c>
      <c r="BG333">
        <v>0</v>
      </c>
      <c r="BH333">
        <v>908.22929999999997</v>
      </c>
      <c r="BI333">
        <v>1164.72</v>
      </c>
      <c r="BJ333">
        <v>1129.2267999999999</v>
      </c>
      <c r="BK333">
        <v>1164.72</v>
      </c>
      <c r="BL333">
        <v>1164.72</v>
      </c>
      <c r="BM333">
        <v>1164.72</v>
      </c>
      <c r="BN333" t="s">
        <v>876</v>
      </c>
      <c r="BO333">
        <v>-5.7390000000000002E-3</v>
      </c>
      <c r="BP333">
        <v>0</v>
      </c>
      <c r="BQ333">
        <v>532.26</v>
      </c>
      <c r="BR333">
        <v>30</v>
      </c>
      <c r="BS333">
        <v>0.7</v>
      </c>
      <c r="BT333" t="s">
        <v>877</v>
      </c>
      <c r="BU333" t="s">
        <v>877</v>
      </c>
      <c r="BV333" t="s">
        <v>877</v>
      </c>
      <c r="BW333" t="s">
        <v>877</v>
      </c>
      <c r="BX333">
        <v>2117</v>
      </c>
      <c r="BY333">
        <v>1730800</v>
      </c>
      <c r="BZ333">
        <v>0</v>
      </c>
      <c r="CA333">
        <v>0</v>
      </c>
      <c r="CB333">
        <v>10500</v>
      </c>
      <c r="CC333">
        <v>0</v>
      </c>
      <c r="CD333">
        <v>0</v>
      </c>
      <c r="CE333">
        <v>0</v>
      </c>
      <c r="CF333">
        <v>0</v>
      </c>
      <c r="CG333">
        <v>7.13</v>
      </c>
      <c r="CH333">
        <v>490000</v>
      </c>
      <c r="CI333">
        <v>690.79</v>
      </c>
      <c r="CJ333">
        <v>899.13</v>
      </c>
      <c r="CK333">
        <v>690.79</v>
      </c>
      <c r="CL333">
        <v>208.34</v>
      </c>
      <c r="CM333">
        <v>0</v>
      </c>
      <c r="CN333" t="s">
        <v>878</v>
      </c>
      <c r="CO333">
        <v>690.79</v>
      </c>
      <c r="CP333">
        <v>899.13</v>
      </c>
      <c r="CQ333">
        <v>690.79</v>
      </c>
      <c r="CR333">
        <v>208.34</v>
      </c>
      <c r="CS333">
        <v>119</v>
      </c>
      <c r="CT333">
        <v>98.904300000000006</v>
      </c>
      <c r="CU333">
        <v>5.2</v>
      </c>
      <c r="CV333">
        <v>15.41</v>
      </c>
      <c r="CW333">
        <v>7.7050000000000001</v>
      </c>
      <c r="CX333">
        <v>16.41</v>
      </c>
      <c r="CY333">
        <v>15.41</v>
      </c>
      <c r="CZ333">
        <v>1</v>
      </c>
      <c r="DA333">
        <v>0</v>
      </c>
      <c r="DB333">
        <v>0</v>
      </c>
      <c r="DC333">
        <v>3.79</v>
      </c>
      <c r="DD333">
        <v>0</v>
      </c>
      <c r="DE333">
        <v>3.79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109.12</v>
      </c>
      <c r="DN333">
        <v>27.28</v>
      </c>
      <c r="DO333">
        <v>142.59</v>
      </c>
      <c r="DP333">
        <v>109.12</v>
      </c>
      <c r="DQ333">
        <v>33.47</v>
      </c>
      <c r="DR333">
        <v>0</v>
      </c>
      <c r="DS333">
        <v>0</v>
      </c>
      <c r="DT333">
        <v>0</v>
      </c>
      <c r="DU333">
        <v>0</v>
      </c>
      <c r="DV333">
        <v>78.349999999999994</v>
      </c>
      <c r="DW333">
        <v>78.349999999999994</v>
      </c>
      <c r="DX333">
        <v>78.349999999999994</v>
      </c>
      <c r="DY333">
        <v>0</v>
      </c>
      <c r="DZ333">
        <v>949.04330000000004</v>
      </c>
      <c r="EA333">
        <v>908.22929999999997</v>
      </c>
      <c r="EB333">
        <v>1191.0633</v>
      </c>
      <c r="EC333">
        <v>1129.2267999999999</v>
      </c>
      <c r="ED333">
        <v>949.04330000000004</v>
      </c>
      <c r="EE333">
        <v>1191.0633</v>
      </c>
      <c r="EF333" t="s">
        <v>879</v>
      </c>
      <c r="EG333">
        <v>-1.2781000000000001E-2</v>
      </c>
      <c r="EH333">
        <v>0</v>
      </c>
      <c r="EI333">
        <v>538.01</v>
      </c>
      <c r="EJ333">
        <v>33</v>
      </c>
      <c r="EK333">
        <v>0.7</v>
      </c>
      <c r="EL333" t="s">
        <v>877</v>
      </c>
      <c r="EM333" t="s">
        <v>877</v>
      </c>
      <c r="EN333" t="s">
        <v>877</v>
      </c>
      <c r="EO333" t="s">
        <v>877</v>
      </c>
      <c r="EP333">
        <v>2117</v>
      </c>
      <c r="EQ333">
        <v>1727718</v>
      </c>
      <c r="ER333" s="22">
        <v>0</v>
      </c>
      <c r="ES333">
        <v>105915</v>
      </c>
      <c r="ET333">
        <v>0</v>
      </c>
      <c r="EU333">
        <v>0</v>
      </c>
      <c r="EV333">
        <v>0</v>
      </c>
      <c r="EW333">
        <v>0</v>
      </c>
      <c r="EX333">
        <v>0</v>
      </c>
      <c r="EY333">
        <v>7.13</v>
      </c>
      <c r="EZ333">
        <v>472348</v>
      </c>
      <c r="FA333">
        <v>720.28</v>
      </c>
      <c r="FB333">
        <v>949.03</v>
      </c>
      <c r="FC333">
        <v>720.28</v>
      </c>
      <c r="FD333">
        <v>228.75</v>
      </c>
      <c r="FE333">
        <v>0</v>
      </c>
      <c r="FF333" t="s">
        <v>880</v>
      </c>
      <c r="FG333">
        <v>720.28</v>
      </c>
      <c r="FH333">
        <v>949.03</v>
      </c>
      <c r="FI333">
        <v>720.28</v>
      </c>
      <c r="FJ333">
        <v>228.75</v>
      </c>
      <c r="FK333">
        <v>140</v>
      </c>
      <c r="FL333">
        <v>104.3933</v>
      </c>
      <c r="FM333">
        <v>5.2</v>
      </c>
      <c r="FN333">
        <v>17.170000000000002</v>
      </c>
      <c r="FO333">
        <v>8.5850000000000009</v>
      </c>
      <c r="FP333">
        <v>18.170000000000002</v>
      </c>
      <c r="FQ333">
        <v>17.170000000000002</v>
      </c>
      <c r="FR333">
        <v>1</v>
      </c>
      <c r="FS333">
        <v>3.37</v>
      </c>
      <c r="FT333">
        <v>3.37</v>
      </c>
      <c r="FU333">
        <v>7.05</v>
      </c>
      <c r="FV333">
        <v>3.37</v>
      </c>
      <c r="FW333">
        <v>3.68</v>
      </c>
      <c r="FX333">
        <v>0</v>
      </c>
      <c r="FY333">
        <v>0</v>
      </c>
      <c r="FZ333">
        <v>0</v>
      </c>
      <c r="GA333">
        <v>0</v>
      </c>
      <c r="GB333">
        <v>0</v>
      </c>
      <c r="GC333">
        <v>1</v>
      </c>
      <c r="GD333">
        <v>0.25</v>
      </c>
      <c r="GE333">
        <v>114.46</v>
      </c>
      <c r="GF333">
        <v>28.614999999999998</v>
      </c>
      <c r="GG333">
        <v>150.82</v>
      </c>
      <c r="GH333">
        <v>114.46</v>
      </c>
      <c r="GI333">
        <v>36.36</v>
      </c>
      <c r="GJ333">
        <v>0</v>
      </c>
      <c r="GK333">
        <v>0</v>
      </c>
      <c r="GL333">
        <v>0</v>
      </c>
      <c r="GM333">
        <v>0</v>
      </c>
      <c r="GN333">
        <v>78.349999999999994</v>
      </c>
      <c r="GO333">
        <v>78.349999999999994</v>
      </c>
      <c r="GP333">
        <v>78.349999999999994</v>
      </c>
      <c r="GQ333">
        <v>0</v>
      </c>
      <c r="GR333">
        <v>957.41949999999997</v>
      </c>
      <c r="GS333">
        <v>949.04330000000004</v>
      </c>
      <c r="GT333">
        <v>1203.0195000000001</v>
      </c>
      <c r="GU333">
        <v>1191.0633</v>
      </c>
      <c r="GV333">
        <v>957.41949999999997</v>
      </c>
      <c r="GW333">
        <v>1203.0195000000001</v>
      </c>
      <c r="GX333" t="s">
        <v>881</v>
      </c>
      <c r="GY333">
        <v>-1.2456999999999999E-2</v>
      </c>
      <c r="GZ333">
        <v>0</v>
      </c>
      <c r="HA333">
        <v>497.72</v>
      </c>
      <c r="HB333">
        <v>23</v>
      </c>
      <c r="HC333">
        <v>0.7</v>
      </c>
      <c r="HD333" t="s">
        <v>877</v>
      </c>
      <c r="HE333" t="s">
        <v>877</v>
      </c>
      <c r="HF333" t="s">
        <v>877</v>
      </c>
      <c r="HG333" t="s">
        <v>877</v>
      </c>
      <c r="HH333">
        <v>2117</v>
      </c>
      <c r="HI333">
        <v>1320754</v>
      </c>
      <c r="HJ333">
        <v>0</v>
      </c>
      <c r="HK333">
        <v>105291</v>
      </c>
      <c r="HL333">
        <v>3470</v>
      </c>
      <c r="HM333">
        <v>0</v>
      </c>
      <c r="HN333">
        <v>0</v>
      </c>
      <c r="HO333">
        <v>0</v>
      </c>
      <c r="HP333">
        <v>0</v>
      </c>
      <c r="HQ333">
        <v>7.54</v>
      </c>
      <c r="HR333">
        <v>447321</v>
      </c>
      <c r="HS333">
        <v>726.94</v>
      </c>
      <c r="HT333">
        <v>958.95</v>
      </c>
      <c r="HU333">
        <v>726.94</v>
      </c>
      <c r="HV333">
        <v>232.01</v>
      </c>
      <c r="HW333">
        <v>0</v>
      </c>
      <c r="HX333" t="s">
        <v>882</v>
      </c>
      <c r="HY333">
        <v>726.94</v>
      </c>
      <c r="HZ333">
        <v>958.95</v>
      </c>
      <c r="IA333">
        <v>726.94</v>
      </c>
      <c r="IB333">
        <v>232.01</v>
      </c>
      <c r="IC333">
        <v>126</v>
      </c>
      <c r="ID333">
        <v>105.4845</v>
      </c>
      <c r="IE333">
        <v>2.8</v>
      </c>
      <c r="IF333">
        <v>15.69</v>
      </c>
      <c r="IG333">
        <v>7.8449999999999998</v>
      </c>
      <c r="IH333">
        <v>16.690000000000001</v>
      </c>
      <c r="II333">
        <v>15.69</v>
      </c>
      <c r="IJ333">
        <v>1</v>
      </c>
      <c r="IK333">
        <v>2.57</v>
      </c>
      <c r="IL333">
        <v>2.57</v>
      </c>
      <c r="IM333">
        <v>6.01</v>
      </c>
      <c r="IN333">
        <v>2.57</v>
      </c>
      <c r="IO333">
        <v>3.44</v>
      </c>
      <c r="IP333">
        <v>0</v>
      </c>
      <c r="IQ333">
        <v>0</v>
      </c>
      <c r="IR333">
        <v>0</v>
      </c>
      <c r="IS333">
        <v>0</v>
      </c>
      <c r="IT333">
        <v>0</v>
      </c>
      <c r="IU333">
        <v>2</v>
      </c>
      <c r="IV333">
        <v>0.5</v>
      </c>
      <c r="IW333">
        <v>120.88</v>
      </c>
      <c r="IX333">
        <v>30.22</v>
      </c>
      <c r="IY333">
        <v>159.47999999999999</v>
      </c>
      <c r="IZ333">
        <v>120.88</v>
      </c>
      <c r="JA333">
        <v>38.6</v>
      </c>
      <c r="JB333">
        <v>0</v>
      </c>
      <c r="JC333">
        <v>0</v>
      </c>
      <c r="JD333">
        <v>0</v>
      </c>
      <c r="JE333">
        <v>0</v>
      </c>
      <c r="JF333">
        <v>81.06</v>
      </c>
      <c r="JG333">
        <v>81.06</v>
      </c>
      <c r="JH333">
        <v>81.06</v>
      </c>
      <c r="JI333">
        <v>0</v>
      </c>
      <c r="JJ333">
        <v>957.41949999999997</v>
      </c>
      <c r="JK333">
        <v>1203.0195000000001</v>
      </c>
      <c r="JL333" t="s">
        <v>883</v>
      </c>
      <c r="JM333">
        <v>-6.0759999999999998E-3</v>
      </c>
      <c r="JN333">
        <v>0</v>
      </c>
      <c r="JO333">
        <v>466.47</v>
      </c>
      <c r="JP333">
        <v>18</v>
      </c>
      <c r="JQ333">
        <v>0.7</v>
      </c>
      <c r="JR333">
        <v>43954.6104003125</v>
      </c>
      <c r="JS333">
        <v>1</v>
      </c>
      <c r="JT333">
        <v>2</v>
      </c>
    </row>
    <row r="334" spans="1:280" x14ac:dyDescent="0.25">
      <c r="A334">
        <v>2728</v>
      </c>
      <c r="B334">
        <v>2257</v>
      </c>
      <c r="D334" t="s">
        <v>468</v>
      </c>
      <c r="E334" t="s">
        <v>481</v>
      </c>
      <c r="F334" t="s">
        <v>1015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T334">
        <v>0</v>
      </c>
      <c r="U334">
        <v>0</v>
      </c>
      <c r="V334" t="s">
        <v>875</v>
      </c>
      <c r="W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G334">
        <v>0</v>
      </c>
      <c r="AH334">
        <v>0</v>
      </c>
      <c r="AI334">
        <v>0</v>
      </c>
      <c r="AJ334">
        <v>0</v>
      </c>
      <c r="AL334">
        <v>0</v>
      </c>
      <c r="AM334">
        <v>0</v>
      </c>
      <c r="AN334">
        <v>0</v>
      </c>
      <c r="AO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X334">
        <v>0</v>
      </c>
      <c r="AY334">
        <v>0</v>
      </c>
      <c r="AZ334">
        <v>0</v>
      </c>
      <c r="BB334">
        <v>0</v>
      </c>
      <c r="BC334">
        <v>0</v>
      </c>
      <c r="BD334">
        <v>0</v>
      </c>
      <c r="BF334">
        <v>0</v>
      </c>
      <c r="BG334">
        <v>0</v>
      </c>
      <c r="BH334">
        <v>88.352500000000006</v>
      </c>
      <c r="BI334">
        <v>0</v>
      </c>
      <c r="BL334">
        <v>88.352500000000006</v>
      </c>
      <c r="BN334" t="s">
        <v>876</v>
      </c>
      <c r="BO334">
        <v>0</v>
      </c>
      <c r="BP334">
        <v>0</v>
      </c>
      <c r="BQ334">
        <v>0</v>
      </c>
      <c r="BR334">
        <v>0</v>
      </c>
      <c r="BS334">
        <v>0</v>
      </c>
      <c r="BT334" t="s">
        <v>877</v>
      </c>
      <c r="BU334" t="s">
        <v>877</v>
      </c>
      <c r="BV334" t="s">
        <v>877</v>
      </c>
      <c r="BW334" t="s">
        <v>877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84.46</v>
      </c>
      <c r="CK334">
        <v>84.46</v>
      </c>
      <c r="CL334">
        <v>0</v>
      </c>
      <c r="CM334">
        <v>0</v>
      </c>
      <c r="CN334" t="s">
        <v>878</v>
      </c>
      <c r="CO334">
        <v>84.46</v>
      </c>
      <c r="CQ334">
        <v>84.46</v>
      </c>
      <c r="CR334">
        <v>0</v>
      </c>
      <c r="CS334">
        <v>0</v>
      </c>
      <c r="CT334">
        <v>0</v>
      </c>
      <c r="CU334">
        <v>0</v>
      </c>
      <c r="CV334">
        <v>1</v>
      </c>
      <c r="CW334">
        <v>0.5</v>
      </c>
      <c r="CY334">
        <v>1</v>
      </c>
      <c r="CZ334">
        <v>0</v>
      </c>
      <c r="DA334">
        <v>0</v>
      </c>
      <c r="DB334">
        <v>0</v>
      </c>
      <c r="DD334">
        <v>0</v>
      </c>
      <c r="DE334">
        <v>0</v>
      </c>
      <c r="DF334">
        <v>0</v>
      </c>
      <c r="DG334">
        <v>0</v>
      </c>
      <c r="DI334">
        <v>0</v>
      </c>
      <c r="DJ334">
        <v>0</v>
      </c>
      <c r="DK334">
        <v>0</v>
      </c>
      <c r="DL334">
        <v>0</v>
      </c>
      <c r="DM334">
        <v>13.57</v>
      </c>
      <c r="DN334">
        <v>3.3925000000000001</v>
      </c>
      <c r="DP334">
        <v>13.57</v>
      </c>
      <c r="DQ334">
        <v>0</v>
      </c>
      <c r="DR334">
        <v>0</v>
      </c>
      <c r="DT334">
        <v>0</v>
      </c>
      <c r="DU334">
        <v>0</v>
      </c>
      <c r="DV334">
        <v>0</v>
      </c>
      <c r="DX334">
        <v>0</v>
      </c>
      <c r="DY334">
        <v>0</v>
      </c>
      <c r="DZ334">
        <v>91.487499999999997</v>
      </c>
      <c r="EA334">
        <v>88.352500000000006</v>
      </c>
      <c r="ED334">
        <v>91.487499999999997</v>
      </c>
      <c r="EF334" t="s">
        <v>879</v>
      </c>
      <c r="EG334">
        <v>-1.2781000000000001E-2</v>
      </c>
      <c r="EH334">
        <v>0</v>
      </c>
      <c r="EI334">
        <v>0</v>
      </c>
      <c r="EJ334">
        <v>0</v>
      </c>
      <c r="EK334">
        <v>0</v>
      </c>
      <c r="EL334" t="s">
        <v>877</v>
      </c>
      <c r="EM334" t="s">
        <v>877</v>
      </c>
      <c r="EN334" t="s">
        <v>877</v>
      </c>
      <c r="EO334" t="s">
        <v>877</v>
      </c>
      <c r="EQ334">
        <v>0</v>
      </c>
      <c r="ER334" s="22">
        <v>0</v>
      </c>
      <c r="ES334">
        <v>0</v>
      </c>
      <c r="ET334">
        <v>0</v>
      </c>
      <c r="EU334">
        <v>0</v>
      </c>
      <c r="EV334">
        <v>0</v>
      </c>
      <c r="EW334">
        <v>0</v>
      </c>
      <c r="EX334">
        <v>0</v>
      </c>
      <c r="EY334">
        <v>0</v>
      </c>
      <c r="EZ334">
        <v>0</v>
      </c>
      <c r="FA334">
        <v>87.51</v>
      </c>
      <c r="FC334">
        <v>87.51</v>
      </c>
      <c r="FD334">
        <v>0</v>
      </c>
      <c r="FE334">
        <v>0</v>
      </c>
      <c r="FF334" t="s">
        <v>880</v>
      </c>
      <c r="FG334">
        <v>87.51</v>
      </c>
      <c r="FI334">
        <v>87.51</v>
      </c>
      <c r="FJ334">
        <v>0</v>
      </c>
      <c r="FK334">
        <v>0</v>
      </c>
      <c r="FL334">
        <v>0</v>
      </c>
      <c r="FM334">
        <v>0</v>
      </c>
      <c r="FN334">
        <v>1</v>
      </c>
      <c r="FO334">
        <v>0.5</v>
      </c>
      <c r="FQ334">
        <v>1</v>
      </c>
      <c r="FR334">
        <v>0</v>
      </c>
      <c r="FS334">
        <v>0</v>
      </c>
      <c r="FT334">
        <v>0</v>
      </c>
      <c r="FV334">
        <v>0</v>
      </c>
      <c r="FW334">
        <v>0</v>
      </c>
      <c r="FX334">
        <v>0</v>
      </c>
      <c r="FY334">
        <v>0</v>
      </c>
      <c r="GA334">
        <v>0</v>
      </c>
      <c r="GB334">
        <v>0</v>
      </c>
      <c r="GC334">
        <v>0</v>
      </c>
      <c r="GD334">
        <v>0</v>
      </c>
      <c r="GE334">
        <v>13.91</v>
      </c>
      <c r="GF334">
        <v>3.4775</v>
      </c>
      <c r="GH334">
        <v>13.91</v>
      </c>
      <c r="GI334">
        <v>0</v>
      </c>
      <c r="GJ334">
        <v>0</v>
      </c>
      <c r="GL334">
        <v>0</v>
      </c>
      <c r="GM334">
        <v>0</v>
      </c>
      <c r="GN334">
        <v>0</v>
      </c>
      <c r="GP334">
        <v>0</v>
      </c>
      <c r="GQ334">
        <v>0</v>
      </c>
      <c r="GR334">
        <v>91.837500000000006</v>
      </c>
      <c r="GS334">
        <v>91.487499999999997</v>
      </c>
      <c r="GV334">
        <v>91.837500000000006</v>
      </c>
      <c r="GX334" t="s">
        <v>881</v>
      </c>
      <c r="GY334">
        <v>0</v>
      </c>
      <c r="GZ334">
        <v>0</v>
      </c>
      <c r="HA334">
        <v>0</v>
      </c>
      <c r="HB334">
        <v>0</v>
      </c>
      <c r="HC334">
        <v>0</v>
      </c>
      <c r="HD334" t="s">
        <v>877</v>
      </c>
      <c r="HE334" t="s">
        <v>877</v>
      </c>
      <c r="HF334" t="s">
        <v>877</v>
      </c>
      <c r="HG334" t="s">
        <v>877</v>
      </c>
      <c r="HI334">
        <v>0</v>
      </c>
      <c r="HJ334">
        <v>0</v>
      </c>
      <c r="HK334">
        <v>0</v>
      </c>
      <c r="HL334">
        <v>0</v>
      </c>
      <c r="HM334">
        <v>0</v>
      </c>
      <c r="HN334">
        <v>0</v>
      </c>
      <c r="HO334">
        <v>0</v>
      </c>
      <c r="HP334">
        <v>0</v>
      </c>
      <c r="HQ334">
        <v>0</v>
      </c>
      <c r="HR334">
        <v>0</v>
      </c>
      <c r="HS334">
        <v>87.69</v>
      </c>
      <c r="HU334">
        <v>87.69</v>
      </c>
      <c r="HV334">
        <v>0</v>
      </c>
      <c r="HW334">
        <v>0</v>
      </c>
      <c r="HX334" t="s">
        <v>882</v>
      </c>
      <c r="HY334">
        <v>87.69</v>
      </c>
      <c r="IA334">
        <v>87.69</v>
      </c>
      <c r="IB334">
        <v>0</v>
      </c>
      <c r="IC334">
        <v>0</v>
      </c>
      <c r="ID334">
        <v>0</v>
      </c>
      <c r="IE334">
        <v>0</v>
      </c>
      <c r="IF334">
        <v>1</v>
      </c>
      <c r="IG334">
        <v>0.5</v>
      </c>
      <c r="II334">
        <v>1</v>
      </c>
      <c r="IJ334">
        <v>0</v>
      </c>
      <c r="IK334">
        <v>0</v>
      </c>
      <c r="IL334">
        <v>0</v>
      </c>
      <c r="IN334">
        <v>0</v>
      </c>
      <c r="IO334">
        <v>0</v>
      </c>
      <c r="IP334">
        <v>0</v>
      </c>
      <c r="IQ334">
        <v>0</v>
      </c>
      <c r="IS334">
        <v>0</v>
      </c>
      <c r="IT334">
        <v>0</v>
      </c>
      <c r="IU334">
        <v>0</v>
      </c>
      <c r="IV334">
        <v>0</v>
      </c>
      <c r="IW334">
        <v>14.59</v>
      </c>
      <c r="IX334">
        <v>3.6475</v>
      </c>
      <c r="IZ334">
        <v>14.59</v>
      </c>
      <c r="JA334">
        <v>0</v>
      </c>
      <c r="JB334">
        <v>0</v>
      </c>
      <c r="JD334">
        <v>0</v>
      </c>
      <c r="JE334">
        <v>0</v>
      </c>
      <c r="JF334">
        <v>0</v>
      </c>
      <c r="JH334">
        <v>0</v>
      </c>
      <c r="JI334">
        <v>0</v>
      </c>
      <c r="JJ334">
        <v>91.837500000000006</v>
      </c>
      <c r="JL334" t="s">
        <v>883</v>
      </c>
      <c r="JM334">
        <v>0</v>
      </c>
      <c r="JN334">
        <v>0</v>
      </c>
      <c r="JO334">
        <v>0</v>
      </c>
      <c r="JP334">
        <v>0</v>
      </c>
      <c r="JQ334">
        <v>0</v>
      </c>
      <c r="JR334">
        <v>43954.6104003125</v>
      </c>
      <c r="JS334">
        <v>1</v>
      </c>
      <c r="JT334">
        <v>3</v>
      </c>
    </row>
    <row r="335" spans="1:280" x14ac:dyDescent="0.25">
      <c r="A335">
        <v>4833</v>
      </c>
      <c r="B335">
        <v>2257</v>
      </c>
      <c r="D335" t="s">
        <v>468</v>
      </c>
      <c r="E335" t="s">
        <v>481</v>
      </c>
      <c r="F335" t="s">
        <v>1016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T335">
        <v>0</v>
      </c>
      <c r="U335">
        <v>0</v>
      </c>
      <c r="V335" t="s">
        <v>875</v>
      </c>
      <c r="W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G335">
        <v>0</v>
      </c>
      <c r="AH335">
        <v>0</v>
      </c>
      <c r="AI335">
        <v>0</v>
      </c>
      <c r="AJ335">
        <v>0</v>
      </c>
      <c r="AL335">
        <v>0</v>
      </c>
      <c r="AM335">
        <v>0</v>
      </c>
      <c r="AN335">
        <v>0</v>
      </c>
      <c r="AO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X335">
        <v>0</v>
      </c>
      <c r="AY335">
        <v>0</v>
      </c>
      <c r="AZ335">
        <v>0</v>
      </c>
      <c r="BB335">
        <v>0</v>
      </c>
      <c r="BC335">
        <v>0</v>
      </c>
      <c r="BD335">
        <v>0</v>
      </c>
      <c r="BF335">
        <v>0</v>
      </c>
      <c r="BG335">
        <v>0</v>
      </c>
      <c r="BH335">
        <v>132.64500000000001</v>
      </c>
      <c r="BI335">
        <v>0</v>
      </c>
      <c r="BL335">
        <v>132.64500000000001</v>
      </c>
      <c r="BN335" t="s">
        <v>876</v>
      </c>
      <c r="BO335">
        <v>0</v>
      </c>
      <c r="BP335">
        <v>0</v>
      </c>
      <c r="BQ335">
        <v>0</v>
      </c>
      <c r="BR335">
        <v>0</v>
      </c>
      <c r="BS335">
        <v>0</v>
      </c>
      <c r="BT335" t="s">
        <v>877</v>
      </c>
      <c r="BU335" t="s">
        <v>877</v>
      </c>
      <c r="BV335" t="s">
        <v>877</v>
      </c>
      <c r="BW335" t="s">
        <v>877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0</v>
      </c>
      <c r="CI335">
        <v>123.88</v>
      </c>
      <c r="CK335">
        <v>123.88</v>
      </c>
      <c r="CL335">
        <v>0</v>
      </c>
      <c r="CM335">
        <v>0</v>
      </c>
      <c r="CN335" t="s">
        <v>878</v>
      </c>
      <c r="CO335">
        <v>123.88</v>
      </c>
      <c r="CQ335">
        <v>123.88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Y335">
        <v>0</v>
      </c>
      <c r="CZ335">
        <v>0</v>
      </c>
      <c r="DA335">
        <v>3.79</v>
      </c>
      <c r="DB335">
        <v>3.79</v>
      </c>
      <c r="DD335">
        <v>3.79</v>
      </c>
      <c r="DE335">
        <v>0</v>
      </c>
      <c r="DF335">
        <v>0</v>
      </c>
      <c r="DG335">
        <v>0</v>
      </c>
      <c r="DI335">
        <v>0</v>
      </c>
      <c r="DJ335">
        <v>0</v>
      </c>
      <c r="DK335">
        <v>0</v>
      </c>
      <c r="DL335">
        <v>0</v>
      </c>
      <c r="DM335">
        <v>19.899999999999999</v>
      </c>
      <c r="DN335">
        <v>4.9749999999999996</v>
      </c>
      <c r="DP335">
        <v>19.899999999999999</v>
      </c>
      <c r="DQ335">
        <v>0</v>
      </c>
      <c r="DR335">
        <v>0</v>
      </c>
      <c r="DT335">
        <v>0</v>
      </c>
      <c r="DU335">
        <v>0</v>
      </c>
      <c r="DV335">
        <v>0</v>
      </c>
      <c r="DX335">
        <v>0</v>
      </c>
      <c r="DY335">
        <v>0</v>
      </c>
      <c r="DZ335">
        <v>150.5325</v>
      </c>
      <c r="EA335">
        <v>132.64500000000001</v>
      </c>
      <c r="ED335">
        <v>150.5325</v>
      </c>
      <c r="EF335" t="s">
        <v>879</v>
      </c>
      <c r="EG335">
        <v>-1.2781000000000001E-2</v>
      </c>
      <c r="EH335">
        <v>0</v>
      </c>
      <c r="EI335">
        <v>0</v>
      </c>
      <c r="EJ335">
        <v>0</v>
      </c>
      <c r="EK335">
        <v>0</v>
      </c>
      <c r="EL335" t="s">
        <v>877</v>
      </c>
      <c r="EM335" t="s">
        <v>877</v>
      </c>
      <c r="EN335" t="s">
        <v>877</v>
      </c>
      <c r="EO335" t="s">
        <v>877</v>
      </c>
      <c r="EQ335">
        <v>0</v>
      </c>
      <c r="ER335" s="22">
        <v>0</v>
      </c>
      <c r="ES335">
        <v>0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0</v>
      </c>
      <c r="EZ335">
        <v>0</v>
      </c>
      <c r="FA335">
        <v>141.24</v>
      </c>
      <c r="FC335">
        <v>141.24</v>
      </c>
      <c r="FD335">
        <v>0</v>
      </c>
      <c r="FE335">
        <v>0</v>
      </c>
      <c r="FF335" t="s">
        <v>880</v>
      </c>
      <c r="FG335">
        <v>141.24</v>
      </c>
      <c r="FI335">
        <v>141.24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Q335">
        <v>0</v>
      </c>
      <c r="FR335">
        <v>0</v>
      </c>
      <c r="FS335">
        <v>3.68</v>
      </c>
      <c r="FT335">
        <v>3.68</v>
      </c>
      <c r="FV335">
        <v>3.68</v>
      </c>
      <c r="FW335">
        <v>0</v>
      </c>
      <c r="FX335">
        <v>0</v>
      </c>
      <c r="FY335">
        <v>0</v>
      </c>
      <c r="GA335">
        <v>0</v>
      </c>
      <c r="GB335">
        <v>0</v>
      </c>
      <c r="GC335">
        <v>0</v>
      </c>
      <c r="GD335">
        <v>0</v>
      </c>
      <c r="GE335">
        <v>22.45</v>
      </c>
      <c r="GF335">
        <v>5.6124999999999998</v>
      </c>
      <c r="GH335">
        <v>22.45</v>
      </c>
      <c r="GI335">
        <v>0</v>
      </c>
      <c r="GJ335">
        <v>0</v>
      </c>
      <c r="GL335">
        <v>0</v>
      </c>
      <c r="GM335">
        <v>0</v>
      </c>
      <c r="GN335">
        <v>0</v>
      </c>
      <c r="GP335">
        <v>0</v>
      </c>
      <c r="GQ335">
        <v>0</v>
      </c>
      <c r="GR335">
        <v>153.76249999999999</v>
      </c>
      <c r="GS335">
        <v>150.5325</v>
      </c>
      <c r="GV335">
        <v>153.76249999999999</v>
      </c>
      <c r="GX335" t="s">
        <v>881</v>
      </c>
      <c r="GY335">
        <v>0</v>
      </c>
      <c r="GZ335">
        <v>0</v>
      </c>
      <c r="HA335">
        <v>0</v>
      </c>
      <c r="HB335">
        <v>0</v>
      </c>
      <c r="HC335">
        <v>0</v>
      </c>
      <c r="HD335" t="s">
        <v>877</v>
      </c>
      <c r="HE335" t="s">
        <v>877</v>
      </c>
      <c r="HF335" t="s">
        <v>877</v>
      </c>
      <c r="HG335" t="s">
        <v>877</v>
      </c>
      <c r="HI335">
        <v>0</v>
      </c>
      <c r="HJ335">
        <v>0</v>
      </c>
      <c r="HK335">
        <v>0</v>
      </c>
      <c r="HL335">
        <v>0</v>
      </c>
      <c r="HM335">
        <v>0</v>
      </c>
      <c r="HN335">
        <v>0</v>
      </c>
      <c r="HO335">
        <v>0</v>
      </c>
      <c r="HP335">
        <v>0</v>
      </c>
      <c r="HQ335">
        <v>0</v>
      </c>
      <c r="HR335">
        <v>0</v>
      </c>
      <c r="HS335">
        <v>144.32</v>
      </c>
      <c r="HU335">
        <v>144.32</v>
      </c>
      <c r="HV335">
        <v>0</v>
      </c>
      <c r="HW335">
        <v>0</v>
      </c>
      <c r="HX335" t="s">
        <v>882</v>
      </c>
      <c r="HY335">
        <v>144.32</v>
      </c>
      <c r="IA335">
        <v>144.32</v>
      </c>
      <c r="IB335">
        <v>0</v>
      </c>
      <c r="IC335">
        <v>0</v>
      </c>
      <c r="ID335">
        <v>0</v>
      </c>
      <c r="IE335">
        <v>0</v>
      </c>
      <c r="IF335">
        <v>0</v>
      </c>
      <c r="IG335">
        <v>0</v>
      </c>
      <c r="II335">
        <v>0</v>
      </c>
      <c r="IJ335">
        <v>0</v>
      </c>
      <c r="IK335">
        <v>3.44</v>
      </c>
      <c r="IL335">
        <v>3.44</v>
      </c>
      <c r="IN335">
        <v>3.44</v>
      </c>
      <c r="IO335">
        <v>0</v>
      </c>
      <c r="IP335">
        <v>0</v>
      </c>
      <c r="IQ335">
        <v>0</v>
      </c>
      <c r="IS335">
        <v>0</v>
      </c>
      <c r="IT335">
        <v>0</v>
      </c>
      <c r="IU335">
        <v>0</v>
      </c>
      <c r="IV335">
        <v>0</v>
      </c>
      <c r="IW335">
        <v>24.01</v>
      </c>
      <c r="IX335">
        <v>6.0025000000000004</v>
      </c>
      <c r="IZ335">
        <v>24.01</v>
      </c>
      <c r="JA335">
        <v>0</v>
      </c>
      <c r="JB335">
        <v>0</v>
      </c>
      <c r="JD335">
        <v>0</v>
      </c>
      <c r="JE335">
        <v>0</v>
      </c>
      <c r="JF335">
        <v>0</v>
      </c>
      <c r="JH335">
        <v>0</v>
      </c>
      <c r="JI335">
        <v>0</v>
      </c>
      <c r="JJ335">
        <v>153.76249999999999</v>
      </c>
      <c r="JL335" t="s">
        <v>883</v>
      </c>
      <c r="JM335">
        <v>0</v>
      </c>
      <c r="JN335">
        <v>0</v>
      </c>
      <c r="JO335">
        <v>0</v>
      </c>
      <c r="JP335">
        <v>0</v>
      </c>
      <c r="JQ335">
        <v>0</v>
      </c>
      <c r="JR335">
        <v>43954.6104003125</v>
      </c>
      <c r="JS335">
        <v>1</v>
      </c>
      <c r="JT335">
        <v>3</v>
      </c>
    </row>
    <row r="336" spans="1:280" x14ac:dyDescent="0.25">
      <c r="A336">
        <v>2336</v>
      </c>
      <c r="B336">
        <v>2336</v>
      </c>
      <c r="C336" t="s">
        <v>1017</v>
      </c>
      <c r="D336" t="s">
        <v>482</v>
      </c>
      <c r="E336" t="s">
        <v>585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12.11</v>
      </c>
      <c r="Q336">
        <v>0</v>
      </c>
      <c r="R336">
        <v>0</v>
      </c>
      <c r="S336">
        <v>0</v>
      </c>
      <c r="T336">
        <v>0</v>
      </c>
      <c r="U336">
        <v>0</v>
      </c>
      <c r="V336" t="s">
        <v>875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 t="s">
        <v>876</v>
      </c>
      <c r="BO336">
        <v>0</v>
      </c>
      <c r="BP336">
        <v>0</v>
      </c>
      <c r="BQ336">
        <v>0</v>
      </c>
      <c r="BR336">
        <v>0</v>
      </c>
      <c r="BS336">
        <v>0</v>
      </c>
      <c r="BT336" t="s">
        <v>877</v>
      </c>
      <c r="BU336" t="s">
        <v>877</v>
      </c>
      <c r="BV336" t="s">
        <v>877</v>
      </c>
      <c r="BW336" t="s">
        <v>877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12.11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 t="s">
        <v>878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0</v>
      </c>
      <c r="EA336">
        <v>0</v>
      </c>
      <c r="EB336">
        <v>0</v>
      </c>
      <c r="EC336">
        <v>0</v>
      </c>
      <c r="ED336">
        <v>0</v>
      </c>
      <c r="EE336">
        <v>0</v>
      </c>
      <c r="EF336" t="s">
        <v>879</v>
      </c>
      <c r="EG336">
        <v>0</v>
      </c>
      <c r="EH336">
        <v>0</v>
      </c>
      <c r="EI336">
        <v>0</v>
      </c>
      <c r="EJ336">
        <v>0</v>
      </c>
      <c r="EK336">
        <v>0</v>
      </c>
      <c r="EL336" t="s">
        <v>877</v>
      </c>
      <c r="EM336" t="s">
        <v>877</v>
      </c>
      <c r="EN336" t="s">
        <v>877</v>
      </c>
      <c r="EO336" t="s">
        <v>877</v>
      </c>
      <c r="EQ336">
        <v>0</v>
      </c>
      <c r="ER336" s="22">
        <v>0</v>
      </c>
      <c r="ES336">
        <v>0</v>
      </c>
      <c r="ET336">
        <v>0</v>
      </c>
      <c r="EU336">
        <v>0</v>
      </c>
      <c r="EV336">
        <v>0</v>
      </c>
      <c r="EW336">
        <v>0</v>
      </c>
      <c r="EX336">
        <v>0</v>
      </c>
      <c r="EY336">
        <v>12.11</v>
      </c>
      <c r="EZ336">
        <v>0</v>
      </c>
      <c r="FA336">
        <v>0</v>
      </c>
      <c r="FB336">
        <v>0</v>
      </c>
      <c r="FC336">
        <v>0</v>
      </c>
      <c r="FD336">
        <v>0</v>
      </c>
      <c r="FE336">
        <v>0</v>
      </c>
      <c r="FF336" t="s">
        <v>880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>
        <v>0</v>
      </c>
      <c r="FR336">
        <v>0</v>
      </c>
      <c r="FS336">
        <v>0</v>
      </c>
      <c r="FT336">
        <v>0</v>
      </c>
      <c r="FU336">
        <v>0</v>
      </c>
      <c r="FV336">
        <v>0</v>
      </c>
      <c r="FW336">
        <v>0</v>
      </c>
      <c r="FX336">
        <v>0</v>
      </c>
      <c r="FY336">
        <v>0</v>
      </c>
      <c r="FZ336">
        <v>0</v>
      </c>
      <c r="GA336">
        <v>0</v>
      </c>
      <c r="GB336">
        <v>0</v>
      </c>
      <c r="GC336">
        <v>0</v>
      </c>
      <c r="GD336">
        <v>0</v>
      </c>
      <c r="GE336">
        <v>0</v>
      </c>
      <c r="GF336">
        <v>0</v>
      </c>
      <c r="GG336">
        <v>0</v>
      </c>
      <c r="GH336">
        <v>0</v>
      </c>
      <c r="GI336">
        <v>0</v>
      </c>
      <c r="GJ336">
        <v>0</v>
      </c>
      <c r="GK336">
        <v>0</v>
      </c>
      <c r="GL336">
        <v>0</v>
      </c>
      <c r="GM336">
        <v>0</v>
      </c>
      <c r="GN336">
        <v>0</v>
      </c>
      <c r="GO336">
        <v>0</v>
      </c>
      <c r="GP336">
        <v>0</v>
      </c>
      <c r="GQ336">
        <v>0</v>
      </c>
      <c r="GR336">
        <v>0</v>
      </c>
      <c r="GS336">
        <v>0</v>
      </c>
      <c r="GT336">
        <v>0</v>
      </c>
      <c r="GU336">
        <v>0</v>
      </c>
      <c r="GV336">
        <v>0</v>
      </c>
      <c r="GW336">
        <v>0</v>
      </c>
      <c r="GX336" t="s">
        <v>881</v>
      </c>
      <c r="GY336">
        <v>0</v>
      </c>
      <c r="GZ336">
        <v>0</v>
      </c>
      <c r="HA336">
        <v>0</v>
      </c>
      <c r="HB336">
        <v>0</v>
      </c>
      <c r="HC336">
        <v>0</v>
      </c>
      <c r="HD336" t="s">
        <v>877</v>
      </c>
      <c r="HE336" t="s">
        <v>877</v>
      </c>
      <c r="HF336" t="s">
        <v>877</v>
      </c>
      <c r="HG336" t="s">
        <v>877</v>
      </c>
      <c r="HI336">
        <v>0</v>
      </c>
      <c r="HJ336">
        <v>0</v>
      </c>
      <c r="HK336">
        <v>0</v>
      </c>
      <c r="HL336">
        <v>0</v>
      </c>
      <c r="HM336">
        <v>0</v>
      </c>
      <c r="HN336">
        <v>0</v>
      </c>
      <c r="HO336">
        <v>0</v>
      </c>
      <c r="HP336">
        <v>0</v>
      </c>
      <c r="HQ336">
        <v>12.09</v>
      </c>
      <c r="HR336">
        <v>0</v>
      </c>
      <c r="HS336">
        <v>0</v>
      </c>
      <c r="HT336">
        <v>0</v>
      </c>
      <c r="HU336">
        <v>0</v>
      </c>
      <c r="HV336">
        <v>0</v>
      </c>
      <c r="HW336">
        <v>0</v>
      </c>
      <c r="HX336" t="s">
        <v>882</v>
      </c>
      <c r="HY336">
        <v>0</v>
      </c>
      <c r="HZ336">
        <v>0</v>
      </c>
      <c r="IA336">
        <v>0</v>
      </c>
      <c r="IB336">
        <v>0</v>
      </c>
      <c r="IC336">
        <v>0</v>
      </c>
      <c r="ID336">
        <v>0</v>
      </c>
      <c r="IE336">
        <v>0</v>
      </c>
      <c r="IF336">
        <v>0</v>
      </c>
      <c r="IG336">
        <v>0</v>
      </c>
      <c r="IH336">
        <v>0</v>
      </c>
      <c r="II336">
        <v>0</v>
      </c>
      <c r="IJ336">
        <v>0</v>
      </c>
      <c r="IK336">
        <v>0</v>
      </c>
      <c r="IL336">
        <v>0</v>
      </c>
      <c r="IM336">
        <v>0</v>
      </c>
      <c r="IN336">
        <v>0</v>
      </c>
      <c r="IO336">
        <v>0</v>
      </c>
      <c r="IP336">
        <v>0</v>
      </c>
      <c r="IQ336">
        <v>0</v>
      </c>
      <c r="IR336">
        <v>0</v>
      </c>
      <c r="IS336">
        <v>0</v>
      </c>
      <c r="IT336">
        <v>0</v>
      </c>
      <c r="IU336">
        <v>0</v>
      </c>
      <c r="IV336">
        <v>0</v>
      </c>
      <c r="IW336">
        <v>0</v>
      </c>
      <c r="IX336">
        <v>0</v>
      </c>
      <c r="IY336">
        <v>0</v>
      </c>
      <c r="IZ336">
        <v>0</v>
      </c>
      <c r="JA336">
        <v>0</v>
      </c>
      <c r="JB336">
        <v>0</v>
      </c>
      <c r="JC336">
        <v>0</v>
      </c>
      <c r="JD336">
        <v>0</v>
      </c>
      <c r="JE336">
        <v>0</v>
      </c>
      <c r="JF336">
        <v>0</v>
      </c>
      <c r="JG336">
        <v>0</v>
      </c>
      <c r="JH336">
        <v>0</v>
      </c>
      <c r="JI336">
        <v>0</v>
      </c>
      <c r="JJ336">
        <v>0</v>
      </c>
      <c r="JK336">
        <v>0</v>
      </c>
      <c r="JL336" t="s">
        <v>883</v>
      </c>
      <c r="JM336">
        <v>0</v>
      </c>
      <c r="JN336">
        <v>0</v>
      </c>
      <c r="JO336">
        <v>0</v>
      </c>
      <c r="JP336">
        <v>0</v>
      </c>
      <c r="JQ336">
        <v>0</v>
      </c>
      <c r="JR336">
        <v>43954.6104003125</v>
      </c>
      <c r="JS336">
        <v>1</v>
      </c>
      <c r="JT336">
        <v>2</v>
      </c>
    </row>
    <row r="337" spans="1:280" x14ac:dyDescent="0.25">
      <c r="A337">
        <v>3476</v>
      </c>
      <c r="B337">
        <v>3476</v>
      </c>
      <c r="D337" t="s">
        <v>482</v>
      </c>
      <c r="E337" t="s">
        <v>483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12.11</v>
      </c>
      <c r="Q337">
        <v>0</v>
      </c>
      <c r="R337">
        <v>139</v>
      </c>
      <c r="S337">
        <v>139</v>
      </c>
      <c r="T337">
        <v>139</v>
      </c>
      <c r="U337">
        <v>0</v>
      </c>
      <c r="V337" t="s">
        <v>875</v>
      </c>
      <c r="W337">
        <v>208.5</v>
      </c>
      <c r="X337">
        <v>208.5</v>
      </c>
      <c r="Y337">
        <v>208.5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218.53</v>
      </c>
      <c r="BI337">
        <v>208.5</v>
      </c>
      <c r="BJ337">
        <v>218.53</v>
      </c>
      <c r="BK337">
        <v>208.5</v>
      </c>
      <c r="BL337">
        <v>218.53</v>
      </c>
      <c r="BM337">
        <v>218.53</v>
      </c>
      <c r="BN337" t="s">
        <v>876</v>
      </c>
      <c r="BO337">
        <v>0</v>
      </c>
      <c r="BP337">
        <v>0</v>
      </c>
      <c r="BQ337">
        <v>0</v>
      </c>
      <c r="BR337">
        <v>0</v>
      </c>
      <c r="BS337">
        <v>0</v>
      </c>
      <c r="BT337" t="s">
        <v>877</v>
      </c>
      <c r="BU337" t="s">
        <v>877</v>
      </c>
      <c r="BV337" t="s">
        <v>877</v>
      </c>
      <c r="BW337" t="s">
        <v>877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12.11</v>
      </c>
      <c r="CH337">
        <v>0</v>
      </c>
      <c r="CI337">
        <v>145.69</v>
      </c>
      <c r="CJ337">
        <v>145.69</v>
      </c>
      <c r="CK337">
        <v>145.69</v>
      </c>
      <c r="CL337">
        <v>0</v>
      </c>
      <c r="CM337">
        <v>0</v>
      </c>
      <c r="CN337" t="s">
        <v>878</v>
      </c>
      <c r="CO337">
        <v>218.53</v>
      </c>
      <c r="CP337">
        <v>218.53</v>
      </c>
      <c r="CQ337">
        <v>218.53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0</v>
      </c>
      <c r="DZ337">
        <v>243.34</v>
      </c>
      <c r="EA337">
        <v>218.53</v>
      </c>
      <c r="EB337">
        <v>243.34</v>
      </c>
      <c r="EC337">
        <v>218.53</v>
      </c>
      <c r="ED337">
        <v>243.34</v>
      </c>
      <c r="EE337">
        <v>243.34</v>
      </c>
      <c r="EF337" t="s">
        <v>879</v>
      </c>
      <c r="EG337">
        <v>0</v>
      </c>
      <c r="EH337">
        <v>0</v>
      </c>
      <c r="EI337">
        <v>0</v>
      </c>
      <c r="EJ337">
        <v>0</v>
      </c>
      <c r="EK337">
        <v>0</v>
      </c>
      <c r="EL337" t="s">
        <v>877</v>
      </c>
      <c r="EM337" t="s">
        <v>877</v>
      </c>
      <c r="EN337" t="s">
        <v>877</v>
      </c>
      <c r="EO337" t="s">
        <v>877</v>
      </c>
      <c r="EQ337">
        <v>0</v>
      </c>
      <c r="ER337" s="22">
        <v>0</v>
      </c>
      <c r="ES337">
        <v>0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12.11</v>
      </c>
      <c r="EZ337">
        <v>0</v>
      </c>
      <c r="FA337">
        <v>162.22999999999999</v>
      </c>
      <c r="FB337">
        <v>162.22999999999999</v>
      </c>
      <c r="FC337">
        <v>162.22999999999999</v>
      </c>
      <c r="FD337">
        <v>0</v>
      </c>
      <c r="FE337">
        <v>0</v>
      </c>
      <c r="FF337" t="s">
        <v>880</v>
      </c>
      <c r="FG337">
        <v>243.34</v>
      </c>
      <c r="FH337">
        <v>243.34</v>
      </c>
      <c r="FI337">
        <v>243.34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0</v>
      </c>
      <c r="FT337">
        <v>0</v>
      </c>
      <c r="FU337">
        <v>0</v>
      </c>
      <c r="FV337">
        <v>0</v>
      </c>
      <c r="FW337">
        <v>0</v>
      </c>
      <c r="FX337">
        <v>0</v>
      </c>
      <c r="FY337">
        <v>0</v>
      </c>
      <c r="FZ337">
        <v>0</v>
      </c>
      <c r="GA337">
        <v>0</v>
      </c>
      <c r="GB337">
        <v>0</v>
      </c>
      <c r="GC337">
        <v>0</v>
      </c>
      <c r="GD337">
        <v>0</v>
      </c>
      <c r="GE337">
        <v>0</v>
      </c>
      <c r="GF337">
        <v>0</v>
      </c>
      <c r="GG337">
        <v>0</v>
      </c>
      <c r="GH337">
        <v>0</v>
      </c>
      <c r="GI337">
        <v>0</v>
      </c>
      <c r="GJ337">
        <v>0</v>
      </c>
      <c r="GK337">
        <v>0</v>
      </c>
      <c r="GL337">
        <v>0</v>
      </c>
      <c r="GM337">
        <v>0</v>
      </c>
      <c r="GN337">
        <v>0</v>
      </c>
      <c r="GO337">
        <v>0</v>
      </c>
      <c r="GP337">
        <v>0</v>
      </c>
      <c r="GQ337">
        <v>0</v>
      </c>
      <c r="GR337">
        <v>265.97000000000003</v>
      </c>
      <c r="GS337">
        <v>243.34</v>
      </c>
      <c r="GT337">
        <v>265.97000000000003</v>
      </c>
      <c r="GU337">
        <v>243.34</v>
      </c>
      <c r="GV337">
        <v>265.97000000000003</v>
      </c>
      <c r="GW337">
        <v>265.97000000000003</v>
      </c>
      <c r="GX337" t="s">
        <v>881</v>
      </c>
      <c r="GY337">
        <v>0</v>
      </c>
      <c r="GZ337">
        <v>0</v>
      </c>
      <c r="HA337">
        <v>0</v>
      </c>
      <c r="HB337">
        <v>0</v>
      </c>
      <c r="HC337">
        <v>0</v>
      </c>
      <c r="HD337" t="s">
        <v>877</v>
      </c>
      <c r="HE337" t="s">
        <v>877</v>
      </c>
      <c r="HF337" t="s">
        <v>877</v>
      </c>
      <c r="HG337" t="s">
        <v>877</v>
      </c>
      <c r="HI337">
        <v>0</v>
      </c>
      <c r="HJ337">
        <v>0</v>
      </c>
      <c r="HK337">
        <v>0</v>
      </c>
      <c r="HL337">
        <v>0</v>
      </c>
      <c r="HM337">
        <v>0</v>
      </c>
      <c r="HN337">
        <v>0</v>
      </c>
      <c r="HO337">
        <v>0</v>
      </c>
      <c r="HP337">
        <v>0</v>
      </c>
      <c r="HQ337">
        <v>12.09</v>
      </c>
      <c r="HR337">
        <v>0</v>
      </c>
      <c r="HS337">
        <v>177.31</v>
      </c>
      <c r="HT337">
        <v>177.31</v>
      </c>
      <c r="HU337">
        <v>177.31</v>
      </c>
      <c r="HV337">
        <v>0</v>
      </c>
      <c r="HW337">
        <v>0</v>
      </c>
      <c r="HX337" t="s">
        <v>882</v>
      </c>
      <c r="HY337">
        <v>265.97000000000003</v>
      </c>
      <c r="HZ337">
        <v>265.97000000000003</v>
      </c>
      <c r="IA337">
        <v>265.97000000000003</v>
      </c>
      <c r="IB337">
        <v>0</v>
      </c>
      <c r="IC337">
        <v>0</v>
      </c>
      <c r="ID337">
        <v>0</v>
      </c>
      <c r="IE337">
        <v>0</v>
      </c>
      <c r="IF337">
        <v>0</v>
      </c>
      <c r="IG337">
        <v>0</v>
      </c>
      <c r="IH337">
        <v>0</v>
      </c>
      <c r="II337">
        <v>0</v>
      </c>
      <c r="IJ337">
        <v>0</v>
      </c>
      <c r="IK337">
        <v>0</v>
      </c>
      <c r="IL337">
        <v>0</v>
      </c>
      <c r="IM337">
        <v>0</v>
      </c>
      <c r="IN337">
        <v>0</v>
      </c>
      <c r="IO337">
        <v>0</v>
      </c>
      <c r="IP337">
        <v>0</v>
      </c>
      <c r="IQ337">
        <v>0</v>
      </c>
      <c r="IR337">
        <v>0</v>
      </c>
      <c r="IS337">
        <v>0</v>
      </c>
      <c r="IT337">
        <v>0</v>
      </c>
      <c r="IU337">
        <v>0</v>
      </c>
      <c r="IV337">
        <v>0</v>
      </c>
      <c r="IW337">
        <v>0</v>
      </c>
      <c r="IX337">
        <v>0</v>
      </c>
      <c r="IY337">
        <v>0</v>
      </c>
      <c r="IZ337">
        <v>0</v>
      </c>
      <c r="JA337">
        <v>0</v>
      </c>
      <c r="JB337">
        <v>0</v>
      </c>
      <c r="JC337">
        <v>0</v>
      </c>
      <c r="JD337">
        <v>0</v>
      </c>
      <c r="JE337">
        <v>0</v>
      </c>
      <c r="JF337">
        <v>0</v>
      </c>
      <c r="JG337">
        <v>0</v>
      </c>
      <c r="JH337">
        <v>0</v>
      </c>
      <c r="JI337">
        <v>0</v>
      </c>
      <c r="JJ337">
        <v>265.97000000000003</v>
      </c>
      <c r="JK337">
        <v>265.97000000000003</v>
      </c>
      <c r="JL337" t="s">
        <v>883</v>
      </c>
      <c r="JM337">
        <v>0</v>
      </c>
      <c r="JN337">
        <v>0</v>
      </c>
      <c r="JO337">
        <v>0</v>
      </c>
      <c r="JP337">
        <v>0</v>
      </c>
      <c r="JQ337">
        <v>0</v>
      </c>
      <c r="JR337">
        <v>43954.6104003125</v>
      </c>
      <c r="JS337">
        <v>1</v>
      </c>
      <c r="JT337">
        <v>2</v>
      </c>
    </row>
    <row r="338" spans="1:280" x14ac:dyDescent="0.25">
      <c r="A338">
        <v>3477</v>
      </c>
      <c r="B338">
        <v>3477</v>
      </c>
      <c r="D338" t="s">
        <v>482</v>
      </c>
      <c r="E338" t="s">
        <v>485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12.11</v>
      </c>
      <c r="Q338">
        <v>0</v>
      </c>
      <c r="R338">
        <v>275</v>
      </c>
      <c r="S338">
        <v>275</v>
      </c>
      <c r="T338">
        <v>275</v>
      </c>
      <c r="U338">
        <v>0</v>
      </c>
      <c r="V338" t="s">
        <v>875</v>
      </c>
      <c r="W338">
        <v>550</v>
      </c>
      <c r="X338">
        <v>550</v>
      </c>
      <c r="Y338">
        <v>550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603.38</v>
      </c>
      <c r="BI338">
        <v>550</v>
      </c>
      <c r="BJ338">
        <v>603.38</v>
      </c>
      <c r="BK338">
        <v>550</v>
      </c>
      <c r="BL338">
        <v>603.38</v>
      </c>
      <c r="BM338">
        <v>603.38</v>
      </c>
      <c r="BN338" t="s">
        <v>876</v>
      </c>
      <c r="BO338">
        <v>0</v>
      </c>
      <c r="BP338">
        <v>0</v>
      </c>
      <c r="BQ338">
        <v>0</v>
      </c>
      <c r="BR338">
        <v>0</v>
      </c>
      <c r="BS338">
        <v>0</v>
      </c>
      <c r="BT338" t="s">
        <v>877</v>
      </c>
      <c r="BU338" t="s">
        <v>877</v>
      </c>
      <c r="BV338" t="s">
        <v>877</v>
      </c>
      <c r="BW338" t="s">
        <v>877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12.11</v>
      </c>
      <c r="CH338">
        <v>0</v>
      </c>
      <c r="CI338">
        <v>301.69</v>
      </c>
      <c r="CJ338">
        <v>301.69</v>
      </c>
      <c r="CK338">
        <v>301.69</v>
      </c>
      <c r="CL338">
        <v>0</v>
      </c>
      <c r="CM338">
        <v>0</v>
      </c>
      <c r="CN338" t="s">
        <v>878</v>
      </c>
      <c r="CO338">
        <v>603.38</v>
      </c>
      <c r="CP338">
        <v>603.38</v>
      </c>
      <c r="CQ338">
        <v>603.38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0</v>
      </c>
      <c r="DZ338">
        <v>649.1</v>
      </c>
      <c r="EA338">
        <v>603.38</v>
      </c>
      <c r="EB338">
        <v>649.1</v>
      </c>
      <c r="EC338">
        <v>603.38</v>
      </c>
      <c r="ED338">
        <v>649.1</v>
      </c>
      <c r="EE338">
        <v>649.1</v>
      </c>
      <c r="EF338" t="s">
        <v>879</v>
      </c>
      <c r="EG338">
        <v>0</v>
      </c>
      <c r="EH338">
        <v>0</v>
      </c>
      <c r="EI338">
        <v>0</v>
      </c>
      <c r="EJ338">
        <v>0</v>
      </c>
      <c r="EK338">
        <v>0</v>
      </c>
      <c r="EL338" t="s">
        <v>877</v>
      </c>
      <c r="EM338" t="s">
        <v>877</v>
      </c>
      <c r="EN338" t="s">
        <v>877</v>
      </c>
      <c r="EO338" t="s">
        <v>877</v>
      </c>
      <c r="EQ338">
        <v>0</v>
      </c>
      <c r="ER338" s="22">
        <v>0</v>
      </c>
      <c r="ES338">
        <v>0</v>
      </c>
      <c r="ET338">
        <v>0</v>
      </c>
      <c r="EU338">
        <v>0</v>
      </c>
      <c r="EV338">
        <v>0</v>
      </c>
      <c r="EW338">
        <v>0</v>
      </c>
      <c r="EX338">
        <v>0</v>
      </c>
      <c r="EY338">
        <v>12.11</v>
      </c>
      <c r="EZ338">
        <v>0</v>
      </c>
      <c r="FA338">
        <v>324.55</v>
      </c>
      <c r="FB338">
        <v>324.55</v>
      </c>
      <c r="FC338">
        <v>324.55</v>
      </c>
      <c r="FD338">
        <v>0</v>
      </c>
      <c r="FE338">
        <v>0</v>
      </c>
      <c r="FF338" t="s">
        <v>880</v>
      </c>
      <c r="FG338">
        <v>649.1</v>
      </c>
      <c r="FH338">
        <v>649.1</v>
      </c>
      <c r="FI338">
        <v>649.1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>
        <v>0</v>
      </c>
      <c r="FR338">
        <v>0</v>
      </c>
      <c r="FS338">
        <v>0</v>
      </c>
      <c r="FT338">
        <v>0</v>
      </c>
      <c r="FU338">
        <v>0</v>
      </c>
      <c r="FV338">
        <v>0</v>
      </c>
      <c r="FW338">
        <v>0</v>
      </c>
      <c r="FX338">
        <v>0</v>
      </c>
      <c r="FY338">
        <v>0</v>
      </c>
      <c r="FZ338">
        <v>0</v>
      </c>
      <c r="GA338">
        <v>0</v>
      </c>
      <c r="GB338">
        <v>0</v>
      </c>
      <c r="GC338">
        <v>0</v>
      </c>
      <c r="GD338">
        <v>0</v>
      </c>
      <c r="GE338">
        <v>0</v>
      </c>
      <c r="GF338">
        <v>0</v>
      </c>
      <c r="GG338">
        <v>0</v>
      </c>
      <c r="GH338">
        <v>0</v>
      </c>
      <c r="GI338">
        <v>0</v>
      </c>
      <c r="GJ338">
        <v>0</v>
      </c>
      <c r="GK338">
        <v>0</v>
      </c>
      <c r="GL338">
        <v>0</v>
      </c>
      <c r="GM338">
        <v>0</v>
      </c>
      <c r="GN338">
        <v>0</v>
      </c>
      <c r="GO338">
        <v>0</v>
      </c>
      <c r="GP338">
        <v>0</v>
      </c>
      <c r="GQ338">
        <v>0</v>
      </c>
      <c r="GR338">
        <v>678.72</v>
      </c>
      <c r="GS338">
        <v>649.1</v>
      </c>
      <c r="GT338">
        <v>678.72</v>
      </c>
      <c r="GU338">
        <v>649.1</v>
      </c>
      <c r="GV338">
        <v>678.72</v>
      </c>
      <c r="GW338">
        <v>678.72</v>
      </c>
      <c r="GX338" t="s">
        <v>881</v>
      </c>
      <c r="GY338">
        <v>0</v>
      </c>
      <c r="GZ338">
        <v>0</v>
      </c>
      <c r="HA338">
        <v>0</v>
      </c>
      <c r="HB338">
        <v>0</v>
      </c>
      <c r="HC338">
        <v>0</v>
      </c>
      <c r="HD338" t="s">
        <v>877</v>
      </c>
      <c r="HE338" t="s">
        <v>877</v>
      </c>
      <c r="HF338" t="s">
        <v>877</v>
      </c>
      <c r="HG338" t="s">
        <v>877</v>
      </c>
      <c r="HI338">
        <v>0</v>
      </c>
      <c r="HJ338">
        <v>0</v>
      </c>
      <c r="HK338">
        <v>0</v>
      </c>
      <c r="HL338">
        <v>0</v>
      </c>
      <c r="HM338">
        <v>0</v>
      </c>
      <c r="HN338">
        <v>0</v>
      </c>
      <c r="HO338">
        <v>0</v>
      </c>
      <c r="HP338">
        <v>0</v>
      </c>
      <c r="HQ338">
        <v>12.09</v>
      </c>
      <c r="HR338">
        <v>0</v>
      </c>
      <c r="HS338">
        <v>339.36</v>
      </c>
      <c r="HT338">
        <v>339.36</v>
      </c>
      <c r="HU338">
        <v>339.36</v>
      </c>
      <c r="HV338">
        <v>0</v>
      </c>
      <c r="HW338">
        <v>0</v>
      </c>
      <c r="HX338" t="s">
        <v>882</v>
      </c>
      <c r="HY338">
        <v>678.72</v>
      </c>
      <c r="HZ338">
        <v>678.72</v>
      </c>
      <c r="IA338">
        <v>678.72</v>
      </c>
      <c r="IB338">
        <v>0</v>
      </c>
      <c r="IC338">
        <v>0</v>
      </c>
      <c r="ID338">
        <v>0</v>
      </c>
      <c r="IE338">
        <v>0</v>
      </c>
      <c r="IF338">
        <v>0</v>
      </c>
      <c r="IG338">
        <v>0</v>
      </c>
      <c r="IH338">
        <v>0</v>
      </c>
      <c r="II338">
        <v>0</v>
      </c>
      <c r="IJ338">
        <v>0</v>
      </c>
      <c r="IK338">
        <v>0</v>
      </c>
      <c r="IL338">
        <v>0</v>
      </c>
      <c r="IM338">
        <v>0</v>
      </c>
      <c r="IN338">
        <v>0</v>
      </c>
      <c r="IO338">
        <v>0</v>
      </c>
      <c r="IP338">
        <v>0</v>
      </c>
      <c r="IQ338">
        <v>0</v>
      </c>
      <c r="IR338">
        <v>0</v>
      </c>
      <c r="IS338">
        <v>0</v>
      </c>
      <c r="IT338">
        <v>0</v>
      </c>
      <c r="IU338">
        <v>0</v>
      </c>
      <c r="IV338">
        <v>0</v>
      </c>
      <c r="IW338">
        <v>0</v>
      </c>
      <c r="IX338">
        <v>0</v>
      </c>
      <c r="IY338">
        <v>0</v>
      </c>
      <c r="IZ338">
        <v>0</v>
      </c>
      <c r="JA338">
        <v>0</v>
      </c>
      <c r="JB338">
        <v>0</v>
      </c>
      <c r="JC338">
        <v>0</v>
      </c>
      <c r="JD338">
        <v>0</v>
      </c>
      <c r="JE338">
        <v>0</v>
      </c>
      <c r="JF338">
        <v>0</v>
      </c>
      <c r="JG338">
        <v>0</v>
      </c>
      <c r="JH338">
        <v>0</v>
      </c>
      <c r="JI338">
        <v>0</v>
      </c>
      <c r="JJ338">
        <v>678.72</v>
      </c>
      <c r="JK338">
        <v>678.72</v>
      </c>
      <c r="JL338" t="s">
        <v>883</v>
      </c>
      <c r="JM338">
        <v>0</v>
      </c>
      <c r="JN338">
        <v>0</v>
      </c>
      <c r="JO338">
        <v>0</v>
      </c>
      <c r="JP338">
        <v>0</v>
      </c>
      <c r="JQ338">
        <v>0</v>
      </c>
      <c r="JR338">
        <v>43954.6104003125</v>
      </c>
      <c r="JS338">
        <v>1</v>
      </c>
      <c r="JT338">
        <v>2</v>
      </c>
    </row>
    <row r="339" spans="1:280" x14ac:dyDescent="0.25">
      <c r="A339">
        <v>1902</v>
      </c>
      <c r="B339">
        <v>1902</v>
      </c>
      <c r="C339" t="s">
        <v>1018</v>
      </c>
      <c r="D339" t="s">
        <v>71</v>
      </c>
      <c r="E339" t="s">
        <v>558</v>
      </c>
      <c r="H339">
        <v>18112822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2000</v>
      </c>
      <c r="O339">
        <v>0</v>
      </c>
      <c r="P339">
        <v>11.08</v>
      </c>
      <c r="Q339">
        <v>0</v>
      </c>
      <c r="R339">
        <v>0</v>
      </c>
      <c r="S339">
        <v>0</v>
      </c>
      <c r="T339">
        <v>0</v>
      </c>
      <c r="U339">
        <v>0</v>
      </c>
      <c r="V339" t="s">
        <v>875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 t="s">
        <v>876</v>
      </c>
      <c r="BO339">
        <v>0</v>
      </c>
      <c r="BP339">
        <v>0</v>
      </c>
      <c r="BQ339">
        <v>0</v>
      </c>
      <c r="BR339">
        <v>0</v>
      </c>
      <c r="BS339">
        <v>0</v>
      </c>
      <c r="BT339" t="s">
        <v>877</v>
      </c>
      <c r="BU339" t="s">
        <v>877</v>
      </c>
      <c r="BV339" t="s">
        <v>877</v>
      </c>
      <c r="BW339" t="s">
        <v>877</v>
      </c>
      <c r="BY339">
        <v>17583822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2000</v>
      </c>
      <c r="CF339">
        <v>0</v>
      </c>
      <c r="CG339">
        <v>11.08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 t="s">
        <v>878</v>
      </c>
      <c r="CO339">
        <v>0</v>
      </c>
      <c r="CP339">
        <v>0</v>
      </c>
      <c r="CQ339">
        <v>0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  <c r="DY339">
        <v>0</v>
      </c>
      <c r="DZ339">
        <v>0</v>
      </c>
      <c r="EA339">
        <v>0</v>
      </c>
      <c r="EB339">
        <v>0</v>
      </c>
      <c r="EC339">
        <v>0</v>
      </c>
      <c r="ED339">
        <v>0</v>
      </c>
      <c r="EE339">
        <v>0</v>
      </c>
      <c r="EF339" t="s">
        <v>879</v>
      </c>
      <c r="EG339">
        <v>0</v>
      </c>
      <c r="EH339">
        <v>0</v>
      </c>
      <c r="EI339">
        <v>0</v>
      </c>
      <c r="EJ339">
        <v>0</v>
      </c>
      <c r="EK339">
        <v>0</v>
      </c>
      <c r="EL339" t="s">
        <v>877</v>
      </c>
      <c r="EM339" t="s">
        <v>877</v>
      </c>
      <c r="EN339" t="s">
        <v>877</v>
      </c>
      <c r="EO339" t="s">
        <v>877</v>
      </c>
      <c r="EQ339">
        <v>17080020</v>
      </c>
      <c r="ER339" s="22">
        <v>0</v>
      </c>
      <c r="ES339">
        <v>0</v>
      </c>
      <c r="ET339">
        <v>0</v>
      </c>
      <c r="EU339">
        <v>0</v>
      </c>
      <c r="EV339">
        <v>0</v>
      </c>
      <c r="EW339">
        <v>0</v>
      </c>
      <c r="EX339">
        <v>0</v>
      </c>
      <c r="EY339">
        <v>11.08</v>
      </c>
      <c r="EZ339">
        <v>26962</v>
      </c>
      <c r="FA339">
        <v>0</v>
      </c>
      <c r="FB339">
        <v>0</v>
      </c>
      <c r="FC339">
        <v>0</v>
      </c>
      <c r="FD339">
        <v>0</v>
      </c>
      <c r="FE339">
        <v>0</v>
      </c>
      <c r="FF339" t="s">
        <v>880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P339">
        <v>0</v>
      </c>
      <c r="FQ339">
        <v>0</v>
      </c>
      <c r="FR339">
        <v>0</v>
      </c>
      <c r="FS339">
        <v>0</v>
      </c>
      <c r="FT339">
        <v>0</v>
      </c>
      <c r="FU339">
        <v>0</v>
      </c>
      <c r="FV339">
        <v>0</v>
      </c>
      <c r="FW339">
        <v>0</v>
      </c>
      <c r="FX339">
        <v>0</v>
      </c>
      <c r="FY339">
        <v>0</v>
      </c>
      <c r="FZ339">
        <v>0</v>
      </c>
      <c r="GA339">
        <v>0</v>
      </c>
      <c r="GB339">
        <v>0</v>
      </c>
      <c r="GC339">
        <v>0</v>
      </c>
      <c r="GD339">
        <v>0</v>
      </c>
      <c r="GE339">
        <v>0</v>
      </c>
      <c r="GF339">
        <v>0</v>
      </c>
      <c r="GG339">
        <v>0</v>
      </c>
      <c r="GH339">
        <v>0</v>
      </c>
      <c r="GI339">
        <v>0</v>
      </c>
      <c r="GJ339">
        <v>0</v>
      </c>
      <c r="GK339">
        <v>0</v>
      </c>
      <c r="GL339">
        <v>0</v>
      </c>
      <c r="GM339">
        <v>0</v>
      </c>
      <c r="GN339">
        <v>0</v>
      </c>
      <c r="GO339">
        <v>0</v>
      </c>
      <c r="GP339">
        <v>0</v>
      </c>
      <c r="GQ339">
        <v>0</v>
      </c>
      <c r="GR339">
        <v>0</v>
      </c>
      <c r="GS339">
        <v>0</v>
      </c>
      <c r="GT339">
        <v>0</v>
      </c>
      <c r="GU339">
        <v>0</v>
      </c>
      <c r="GV339">
        <v>0</v>
      </c>
      <c r="GW339">
        <v>0</v>
      </c>
      <c r="GX339" t="s">
        <v>881</v>
      </c>
      <c r="GY339">
        <v>0</v>
      </c>
      <c r="GZ339">
        <v>0</v>
      </c>
      <c r="HA339">
        <v>0</v>
      </c>
      <c r="HB339">
        <v>0</v>
      </c>
      <c r="HC339">
        <v>0</v>
      </c>
      <c r="HD339" t="s">
        <v>877</v>
      </c>
      <c r="HE339" t="s">
        <v>877</v>
      </c>
      <c r="HF339" t="s">
        <v>877</v>
      </c>
      <c r="HG339" t="s">
        <v>877</v>
      </c>
      <c r="HI339">
        <v>15946468</v>
      </c>
      <c r="HJ339">
        <v>0</v>
      </c>
      <c r="HK339">
        <v>0</v>
      </c>
      <c r="HL339">
        <v>0</v>
      </c>
      <c r="HM339">
        <v>0</v>
      </c>
      <c r="HN339">
        <v>0</v>
      </c>
      <c r="HO339">
        <v>0</v>
      </c>
      <c r="HP339">
        <v>0</v>
      </c>
      <c r="HQ339">
        <v>11.75</v>
      </c>
      <c r="HR339">
        <v>21032</v>
      </c>
      <c r="HS339">
        <v>0</v>
      </c>
      <c r="HT339">
        <v>0</v>
      </c>
      <c r="HU339">
        <v>0</v>
      </c>
      <c r="HV339">
        <v>0</v>
      </c>
      <c r="HW339">
        <v>0</v>
      </c>
      <c r="HX339" t="s">
        <v>882</v>
      </c>
      <c r="HY339">
        <v>0</v>
      </c>
      <c r="HZ339">
        <v>0</v>
      </c>
      <c r="IA339">
        <v>0</v>
      </c>
      <c r="IB339">
        <v>0</v>
      </c>
      <c r="IC339">
        <v>0</v>
      </c>
      <c r="ID339">
        <v>0</v>
      </c>
      <c r="IE339">
        <v>0</v>
      </c>
      <c r="IF339">
        <v>0</v>
      </c>
      <c r="IG339">
        <v>0</v>
      </c>
      <c r="IH339">
        <v>0</v>
      </c>
      <c r="II339">
        <v>0</v>
      </c>
      <c r="IJ339">
        <v>0</v>
      </c>
      <c r="IK339">
        <v>0</v>
      </c>
      <c r="IL339">
        <v>0</v>
      </c>
      <c r="IM339">
        <v>0</v>
      </c>
      <c r="IN339">
        <v>0</v>
      </c>
      <c r="IO339">
        <v>0</v>
      </c>
      <c r="IP339">
        <v>0</v>
      </c>
      <c r="IQ339">
        <v>0</v>
      </c>
      <c r="IR339">
        <v>0</v>
      </c>
      <c r="IS339">
        <v>0</v>
      </c>
      <c r="IT339">
        <v>0</v>
      </c>
      <c r="IU339">
        <v>0</v>
      </c>
      <c r="IV339">
        <v>0</v>
      </c>
      <c r="IW339">
        <v>0</v>
      </c>
      <c r="IX339">
        <v>0</v>
      </c>
      <c r="IY339">
        <v>0</v>
      </c>
      <c r="IZ339">
        <v>0</v>
      </c>
      <c r="JA339">
        <v>0</v>
      </c>
      <c r="JB339">
        <v>0</v>
      </c>
      <c r="JC339">
        <v>0</v>
      </c>
      <c r="JD339">
        <v>0</v>
      </c>
      <c r="JE339">
        <v>0</v>
      </c>
      <c r="JF339">
        <v>0</v>
      </c>
      <c r="JG339">
        <v>0</v>
      </c>
      <c r="JH339">
        <v>0</v>
      </c>
      <c r="JI339">
        <v>0</v>
      </c>
      <c r="JJ339">
        <v>0</v>
      </c>
      <c r="JK339">
        <v>0</v>
      </c>
      <c r="JL339" t="s">
        <v>883</v>
      </c>
      <c r="JM339">
        <v>0</v>
      </c>
      <c r="JN339">
        <v>0</v>
      </c>
      <c r="JO339">
        <v>0</v>
      </c>
      <c r="JP339">
        <v>0</v>
      </c>
      <c r="JQ339">
        <v>0</v>
      </c>
      <c r="JR339">
        <v>43954.6104003125</v>
      </c>
      <c r="JS339">
        <v>2</v>
      </c>
      <c r="JT339">
        <v>1</v>
      </c>
    </row>
    <row r="340" spans="1:280" x14ac:dyDescent="0.25">
      <c r="A340">
        <v>1949</v>
      </c>
      <c r="B340">
        <v>1949</v>
      </c>
      <c r="C340" t="s">
        <v>1019</v>
      </c>
      <c r="D340" t="s">
        <v>114</v>
      </c>
      <c r="E340" t="s">
        <v>559</v>
      </c>
      <c r="H340">
        <v>4056000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2</v>
      </c>
      <c r="Q340">
        <v>0</v>
      </c>
      <c r="R340">
        <v>0</v>
      </c>
      <c r="S340">
        <v>0</v>
      </c>
      <c r="T340">
        <v>0</v>
      </c>
      <c r="U340">
        <v>0</v>
      </c>
      <c r="V340" t="s">
        <v>875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 t="s">
        <v>876</v>
      </c>
      <c r="BO340">
        <v>0</v>
      </c>
      <c r="BP340">
        <v>0</v>
      </c>
      <c r="BQ340">
        <v>0</v>
      </c>
      <c r="BR340">
        <v>0</v>
      </c>
      <c r="BS340">
        <v>0</v>
      </c>
      <c r="BT340" t="s">
        <v>877</v>
      </c>
      <c r="BU340" t="s">
        <v>877</v>
      </c>
      <c r="BV340" t="s">
        <v>877</v>
      </c>
      <c r="BW340" t="s">
        <v>877</v>
      </c>
      <c r="BY340">
        <v>3937848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2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 t="s">
        <v>878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 t="s">
        <v>879</v>
      </c>
      <c r="EG340">
        <v>0</v>
      </c>
      <c r="EH340">
        <v>0</v>
      </c>
      <c r="EI340">
        <v>0</v>
      </c>
      <c r="EJ340">
        <v>0</v>
      </c>
      <c r="EK340">
        <v>0</v>
      </c>
      <c r="EL340" t="s">
        <v>877</v>
      </c>
      <c r="EM340" t="s">
        <v>877</v>
      </c>
      <c r="EN340" t="s">
        <v>877</v>
      </c>
      <c r="EO340" t="s">
        <v>877</v>
      </c>
      <c r="EQ340">
        <v>3800403</v>
      </c>
      <c r="ER340" s="22">
        <v>0</v>
      </c>
      <c r="ES340">
        <v>0</v>
      </c>
      <c r="ET340">
        <v>0</v>
      </c>
      <c r="EU340">
        <v>3185</v>
      </c>
      <c r="EV340">
        <v>0</v>
      </c>
      <c r="EW340">
        <v>0</v>
      </c>
      <c r="EX340">
        <v>0</v>
      </c>
      <c r="EY340">
        <v>2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 t="s">
        <v>880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>
        <v>0</v>
      </c>
      <c r="FY340">
        <v>0</v>
      </c>
      <c r="FZ340">
        <v>0</v>
      </c>
      <c r="GA340">
        <v>0</v>
      </c>
      <c r="GB340">
        <v>0</v>
      </c>
      <c r="GC340">
        <v>0</v>
      </c>
      <c r="GD340">
        <v>0</v>
      </c>
      <c r="GE340">
        <v>0</v>
      </c>
      <c r="GF340">
        <v>0</v>
      </c>
      <c r="GG340">
        <v>0</v>
      </c>
      <c r="GH340">
        <v>0</v>
      </c>
      <c r="GI340">
        <v>0</v>
      </c>
      <c r="GJ340">
        <v>0</v>
      </c>
      <c r="GK340">
        <v>0</v>
      </c>
      <c r="GL340">
        <v>0</v>
      </c>
      <c r="GM340">
        <v>0</v>
      </c>
      <c r="GN340">
        <v>0</v>
      </c>
      <c r="GO340">
        <v>0</v>
      </c>
      <c r="GP340">
        <v>0</v>
      </c>
      <c r="GQ340">
        <v>0</v>
      </c>
      <c r="GR340">
        <v>0</v>
      </c>
      <c r="GS340">
        <v>0</v>
      </c>
      <c r="GT340">
        <v>0</v>
      </c>
      <c r="GU340">
        <v>0</v>
      </c>
      <c r="GV340">
        <v>0</v>
      </c>
      <c r="GW340">
        <v>0</v>
      </c>
      <c r="GX340" t="s">
        <v>881</v>
      </c>
      <c r="GY340">
        <v>0</v>
      </c>
      <c r="GZ340">
        <v>0</v>
      </c>
      <c r="HA340">
        <v>0</v>
      </c>
      <c r="HB340">
        <v>0</v>
      </c>
      <c r="HC340">
        <v>0</v>
      </c>
      <c r="HD340" t="s">
        <v>877</v>
      </c>
      <c r="HE340" t="s">
        <v>877</v>
      </c>
      <c r="HF340" t="s">
        <v>877</v>
      </c>
      <c r="HG340" t="s">
        <v>877</v>
      </c>
      <c r="HI340">
        <v>3678141</v>
      </c>
      <c r="HJ340">
        <v>0</v>
      </c>
      <c r="HK340">
        <v>0</v>
      </c>
      <c r="HL340">
        <v>0</v>
      </c>
      <c r="HM340">
        <v>6673</v>
      </c>
      <c r="HN340">
        <v>0</v>
      </c>
      <c r="HO340">
        <v>0</v>
      </c>
      <c r="HP340">
        <v>0</v>
      </c>
      <c r="HQ340">
        <v>3.47</v>
      </c>
      <c r="HR340">
        <v>0</v>
      </c>
      <c r="HS340">
        <v>0</v>
      </c>
      <c r="HT340">
        <v>0</v>
      </c>
      <c r="HU340">
        <v>0</v>
      </c>
      <c r="HV340">
        <v>0</v>
      </c>
      <c r="HW340">
        <v>0</v>
      </c>
      <c r="HX340" t="s">
        <v>882</v>
      </c>
      <c r="HY340">
        <v>0</v>
      </c>
      <c r="HZ340">
        <v>0</v>
      </c>
      <c r="IA340">
        <v>0</v>
      </c>
      <c r="IB340">
        <v>0</v>
      </c>
      <c r="IC340">
        <v>0</v>
      </c>
      <c r="ID340">
        <v>0</v>
      </c>
      <c r="IE340">
        <v>0</v>
      </c>
      <c r="IF340">
        <v>0</v>
      </c>
      <c r="IG340">
        <v>0</v>
      </c>
      <c r="IH340">
        <v>0</v>
      </c>
      <c r="II340">
        <v>0</v>
      </c>
      <c r="IJ340">
        <v>0</v>
      </c>
      <c r="IK340">
        <v>0</v>
      </c>
      <c r="IL340">
        <v>0</v>
      </c>
      <c r="IM340">
        <v>0</v>
      </c>
      <c r="IN340">
        <v>0</v>
      </c>
      <c r="IO340">
        <v>0</v>
      </c>
      <c r="IP340">
        <v>0</v>
      </c>
      <c r="IQ340">
        <v>0</v>
      </c>
      <c r="IR340">
        <v>0</v>
      </c>
      <c r="IS340">
        <v>0</v>
      </c>
      <c r="IT340">
        <v>0</v>
      </c>
      <c r="IU340">
        <v>0</v>
      </c>
      <c r="IV340">
        <v>0</v>
      </c>
      <c r="IW340">
        <v>0</v>
      </c>
      <c r="IX340">
        <v>0</v>
      </c>
      <c r="IY340">
        <v>0</v>
      </c>
      <c r="IZ340">
        <v>0</v>
      </c>
      <c r="JA340">
        <v>0</v>
      </c>
      <c r="JB340">
        <v>0</v>
      </c>
      <c r="JC340">
        <v>0</v>
      </c>
      <c r="JD340">
        <v>0</v>
      </c>
      <c r="JE340">
        <v>0</v>
      </c>
      <c r="JF340">
        <v>0</v>
      </c>
      <c r="JG340">
        <v>0</v>
      </c>
      <c r="JH340">
        <v>0</v>
      </c>
      <c r="JI340">
        <v>0</v>
      </c>
      <c r="JJ340">
        <v>0</v>
      </c>
      <c r="JK340">
        <v>0</v>
      </c>
      <c r="JL340" t="s">
        <v>883</v>
      </c>
      <c r="JM340">
        <v>0</v>
      </c>
      <c r="JN340">
        <v>0</v>
      </c>
      <c r="JO340">
        <v>0</v>
      </c>
      <c r="JP340">
        <v>0</v>
      </c>
      <c r="JQ340">
        <v>0</v>
      </c>
      <c r="JR340">
        <v>43954.6104003125</v>
      </c>
      <c r="JS340">
        <v>2</v>
      </c>
      <c r="JT340">
        <v>1</v>
      </c>
    </row>
    <row r="341" spans="1:280" x14ac:dyDescent="0.25">
      <c r="A341">
        <v>1975</v>
      </c>
      <c r="B341">
        <v>1975</v>
      </c>
      <c r="C341" t="s">
        <v>1020</v>
      </c>
      <c r="D341" t="s">
        <v>137</v>
      </c>
      <c r="E341" t="s">
        <v>560</v>
      </c>
      <c r="H341">
        <v>2752711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15.86</v>
      </c>
      <c r="Q341">
        <v>0</v>
      </c>
      <c r="R341">
        <v>0</v>
      </c>
      <c r="S341">
        <v>0</v>
      </c>
      <c r="T341">
        <v>0</v>
      </c>
      <c r="U341">
        <v>0</v>
      </c>
      <c r="V341" t="s">
        <v>875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 t="s">
        <v>876</v>
      </c>
      <c r="BO341">
        <v>0</v>
      </c>
      <c r="BP341">
        <v>0</v>
      </c>
      <c r="BQ341">
        <v>0</v>
      </c>
      <c r="BR341">
        <v>0</v>
      </c>
      <c r="BS341">
        <v>0</v>
      </c>
      <c r="BT341" t="s">
        <v>877</v>
      </c>
      <c r="BU341" t="s">
        <v>877</v>
      </c>
      <c r="BV341" t="s">
        <v>877</v>
      </c>
      <c r="BW341" t="s">
        <v>877</v>
      </c>
      <c r="BY341">
        <v>2634173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15.86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 t="s">
        <v>878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0</v>
      </c>
      <c r="EA341">
        <v>0</v>
      </c>
      <c r="EB341">
        <v>0</v>
      </c>
      <c r="EC341">
        <v>0</v>
      </c>
      <c r="ED341">
        <v>0</v>
      </c>
      <c r="EE341">
        <v>0</v>
      </c>
      <c r="EF341" t="s">
        <v>879</v>
      </c>
      <c r="EG341">
        <v>0</v>
      </c>
      <c r="EH341">
        <v>0</v>
      </c>
      <c r="EI341">
        <v>0</v>
      </c>
      <c r="EJ341">
        <v>0</v>
      </c>
      <c r="EK341">
        <v>0</v>
      </c>
      <c r="EL341" t="s">
        <v>877</v>
      </c>
      <c r="EM341" t="s">
        <v>877</v>
      </c>
      <c r="EN341" t="s">
        <v>877</v>
      </c>
      <c r="EO341" t="s">
        <v>877</v>
      </c>
      <c r="EQ341">
        <v>2484250</v>
      </c>
      <c r="ER341" s="22">
        <v>0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0</v>
      </c>
      <c r="EY341">
        <v>15.86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 t="s">
        <v>880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0</v>
      </c>
      <c r="FT341">
        <v>0</v>
      </c>
      <c r="FU341">
        <v>0</v>
      </c>
      <c r="FV341">
        <v>0</v>
      </c>
      <c r="FW341">
        <v>0</v>
      </c>
      <c r="FX341">
        <v>0</v>
      </c>
      <c r="FY341">
        <v>0</v>
      </c>
      <c r="FZ341">
        <v>0</v>
      </c>
      <c r="GA341">
        <v>0</v>
      </c>
      <c r="GB341">
        <v>0</v>
      </c>
      <c r="GC341">
        <v>0</v>
      </c>
      <c r="GD341">
        <v>0</v>
      </c>
      <c r="GE341">
        <v>0</v>
      </c>
      <c r="GF341">
        <v>0</v>
      </c>
      <c r="GG341">
        <v>0</v>
      </c>
      <c r="GH341">
        <v>0</v>
      </c>
      <c r="GI341">
        <v>0</v>
      </c>
      <c r="GJ341">
        <v>0</v>
      </c>
      <c r="GK341">
        <v>0</v>
      </c>
      <c r="GL341">
        <v>0</v>
      </c>
      <c r="GM341">
        <v>0</v>
      </c>
      <c r="GN341">
        <v>0</v>
      </c>
      <c r="GO341">
        <v>0</v>
      </c>
      <c r="GP341">
        <v>0</v>
      </c>
      <c r="GQ341">
        <v>0</v>
      </c>
      <c r="GR341">
        <v>0</v>
      </c>
      <c r="GS341">
        <v>0</v>
      </c>
      <c r="GT341">
        <v>0</v>
      </c>
      <c r="GU341">
        <v>0</v>
      </c>
      <c r="GV341">
        <v>0</v>
      </c>
      <c r="GW341">
        <v>0</v>
      </c>
      <c r="GX341" t="s">
        <v>881</v>
      </c>
      <c r="GY341">
        <v>0</v>
      </c>
      <c r="GZ341">
        <v>0</v>
      </c>
      <c r="HA341">
        <v>0</v>
      </c>
      <c r="HB341">
        <v>0</v>
      </c>
      <c r="HC341">
        <v>0</v>
      </c>
      <c r="HD341" t="s">
        <v>877</v>
      </c>
      <c r="HE341" t="s">
        <v>877</v>
      </c>
      <c r="HF341" t="s">
        <v>877</v>
      </c>
      <c r="HG341" t="s">
        <v>877</v>
      </c>
      <c r="HI341">
        <v>2361810</v>
      </c>
      <c r="HJ341">
        <v>0</v>
      </c>
      <c r="HK341">
        <v>0</v>
      </c>
      <c r="HL341">
        <v>0</v>
      </c>
      <c r="HM341">
        <v>0</v>
      </c>
      <c r="HN341">
        <v>0</v>
      </c>
      <c r="HO341">
        <v>0</v>
      </c>
      <c r="HP341">
        <v>0</v>
      </c>
      <c r="HQ341">
        <v>18.45</v>
      </c>
      <c r="HR341">
        <v>0</v>
      </c>
      <c r="HS341">
        <v>0</v>
      </c>
      <c r="HT341">
        <v>0</v>
      </c>
      <c r="HU341">
        <v>0</v>
      </c>
      <c r="HV341">
        <v>0</v>
      </c>
      <c r="HW341">
        <v>0</v>
      </c>
      <c r="HX341" t="s">
        <v>882</v>
      </c>
      <c r="HY341">
        <v>0</v>
      </c>
      <c r="HZ341">
        <v>0</v>
      </c>
      <c r="IA341">
        <v>0</v>
      </c>
      <c r="IB341">
        <v>0</v>
      </c>
      <c r="IC341">
        <v>0</v>
      </c>
      <c r="ID341">
        <v>0</v>
      </c>
      <c r="IE341">
        <v>0</v>
      </c>
      <c r="IF341">
        <v>0</v>
      </c>
      <c r="IG341">
        <v>0</v>
      </c>
      <c r="IH341">
        <v>0</v>
      </c>
      <c r="II341">
        <v>0</v>
      </c>
      <c r="IJ341">
        <v>0</v>
      </c>
      <c r="IK341">
        <v>0</v>
      </c>
      <c r="IL341">
        <v>0</v>
      </c>
      <c r="IM341">
        <v>0</v>
      </c>
      <c r="IN341">
        <v>0</v>
      </c>
      <c r="IO341">
        <v>0</v>
      </c>
      <c r="IP341">
        <v>0</v>
      </c>
      <c r="IQ341">
        <v>0</v>
      </c>
      <c r="IR341">
        <v>0</v>
      </c>
      <c r="IS341">
        <v>0</v>
      </c>
      <c r="IT341">
        <v>0</v>
      </c>
      <c r="IU341">
        <v>0</v>
      </c>
      <c r="IV341">
        <v>0</v>
      </c>
      <c r="IW341">
        <v>0</v>
      </c>
      <c r="IX341">
        <v>0</v>
      </c>
      <c r="IY341">
        <v>0</v>
      </c>
      <c r="IZ341">
        <v>0</v>
      </c>
      <c r="JA341">
        <v>0</v>
      </c>
      <c r="JB341">
        <v>0</v>
      </c>
      <c r="JC341">
        <v>0</v>
      </c>
      <c r="JD341">
        <v>0</v>
      </c>
      <c r="JE341">
        <v>0</v>
      </c>
      <c r="JF341">
        <v>0</v>
      </c>
      <c r="JG341">
        <v>0</v>
      </c>
      <c r="JH341">
        <v>0</v>
      </c>
      <c r="JI341">
        <v>0</v>
      </c>
      <c r="JJ341">
        <v>0</v>
      </c>
      <c r="JK341">
        <v>0</v>
      </c>
      <c r="JL341" t="s">
        <v>883</v>
      </c>
      <c r="JM341">
        <v>0</v>
      </c>
      <c r="JN341">
        <v>0</v>
      </c>
      <c r="JO341">
        <v>0</v>
      </c>
      <c r="JP341">
        <v>0</v>
      </c>
      <c r="JQ341">
        <v>0</v>
      </c>
      <c r="JR341">
        <v>43954.6104003125</v>
      </c>
      <c r="JS341">
        <v>2</v>
      </c>
      <c r="JT341">
        <v>1</v>
      </c>
    </row>
    <row r="342" spans="1:280" x14ac:dyDescent="0.25">
      <c r="A342">
        <v>1980</v>
      </c>
      <c r="B342">
        <v>1980</v>
      </c>
      <c r="C342" t="s">
        <v>1021</v>
      </c>
      <c r="D342" t="s">
        <v>144</v>
      </c>
      <c r="E342" t="s">
        <v>561</v>
      </c>
      <c r="H342">
        <v>4660041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7.8</v>
      </c>
      <c r="Q342">
        <v>0</v>
      </c>
      <c r="R342">
        <v>0</v>
      </c>
      <c r="S342">
        <v>0</v>
      </c>
      <c r="T342">
        <v>0</v>
      </c>
      <c r="U342">
        <v>0</v>
      </c>
      <c r="V342" t="s">
        <v>875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 t="s">
        <v>876</v>
      </c>
      <c r="BO342">
        <v>0</v>
      </c>
      <c r="BP342">
        <v>0</v>
      </c>
      <c r="BQ342">
        <v>0</v>
      </c>
      <c r="BR342">
        <v>0</v>
      </c>
      <c r="BS342">
        <v>0</v>
      </c>
      <c r="BT342" t="s">
        <v>877</v>
      </c>
      <c r="BU342" t="s">
        <v>877</v>
      </c>
      <c r="BV342" t="s">
        <v>877</v>
      </c>
      <c r="BW342" t="s">
        <v>877</v>
      </c>
      <c r="BY342">
        <v>4524312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7.8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 t="s">
        <v>878</v>
      </c>
      <c r="CO342">
        <v>0</v>
      </c>
      <c r="CP342">
        <v>0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0</v>
      </c>
      <c r="EA342">
        <v>0</v>
      </c>
      <c r="EB342">
        <v>0</v>
      </c>
      <c r="EC342">
        <v>0</v>
      </c>
      <c r="ED342">
        <v>0</v>
      </c>
      <c r="EE342">
        <v>0</v>
      </c>
      <c r="EF342" t="s">
        <v>879</v>
      </c>
      <c r="EG342">
        <v>0</v>
      </c>
      <c r="EH342">
        <v>0</v>
      </c>
      <c r="EI342">
        <v>0</v>
      </c>
      <c r="EJ342">
        <v>0</v>
      </c>
      <c r="EK342">
        <v>0</v>
      </c>
      <c r="EL342" t="s">
        <v>877</v>
      </c>
      <c r="EM342" t="s">
        <v>877</v>
      </c>
      <c r="EN342" t="s">
        <v>877</v>
      </c>
      <c r="EO342" t="s">
        <v>877</v>
      </c>
      <c r="EQ342">
        <v>4469996</v>
      </c>
      <c r="ER342" s="22">
        <v>0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7.8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 t="s">
        <v>880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0</v>
      </c>
      <c r="FT342">
        <v>0</v>
      </c>
      <c r="FU342">
        <v>0</v>
      </c>
      <c r="FV342">
        <v>0</v>
      </c>
      <c r="FW342">
        <v>0</v>
      </c>
      <c r="FX342">
        <v>0</v>
      </c>
      <c r="FY342">
        <v>0</v>
      </c>
      <c r="FZ342">
        <v>0</v>
      </c>
      <c r="GA342">
        <v>0</v>
      </c>
      <c r="GB342">
        <v>0</v>
      </c>
      <c r="GC342">
        <v>0</v>
      </c>
      <c r="GD342">
        <v>0</v>
      </c>
      <c r="GE342">
        <v>0</v>
      </c>
      <c r="GF342">
        <v>0</v>
      </c>
      <c r="GG342">
        <v>0</v>
      </c>
      <c r="GH342">
        <v>0</v>
      </c>
      <c r="GI342">
        <v>0</v>
      </c>
      <c r="GJ342">
        <v>0</v>
      </c>
      <c r="GK342">
        <v>0</v>
      </c>
      <c r="GL342">
        <v>0</v>
      </c>
      <c r="GM342">
        <v>0</v>
      </c>
      <c r="GN342">
        <v>0</v>
      </c>
      <c r="GO342">
        <v>0</v>
      </c>
      <c r="GP342">
        <v>0</v>
      </c>
      <c r="GQ342">
        <v>0</v>
      </c>
      <c r="GR342">
        <v>0</v>
      </c>
      <c r="GS342">
        <v>0</v>
      </c>
      <c r="GT342">
        <v>0</v>
      </c>
      <c r="GU342">
        <v>0</v>
      </c>
      <c r="GV342">
        <v>0</v>
      </c>
      <c r="GW342">
        <v>0</v>
      </c>
      <c r="GX342" t="s">
        <v>881</v>
      </c>
      <c r="GY342">
        <v>0</v>
      </c>
      <c r="GZ342">
        <v>0</v>
      </c>
      <c r="HA342">
        <v>0</v>
      </c>
      <c r="HB342">
        <v>0</v>
      </c>
      <c r="HC342">
        <v>0</v>
      </c>
      <c r="HD342" t="s">
        <v>877</v>
      </c>
      <c r="HE342" t="s">
        <v>877</v>
      </c>
      <c r="HF342" t="s">
        <v>877</v>
      </c>
      <c r="HG342" t="s">
        <v>877</v>
      </c>
      <c r="HI342">
        <v>4305111</v>
      </c>
      <c r="HJ342">
        <v>0</v>
      </c>
      <c r="HK342">
        <v>0</v>
      </c>
      <c r="HL342">
        <v>0</v>
      </c>
      <c r="HM342">
        <v>0</v>
      </c>
      <c r="HN342">
        <v>0</v>
      </c>
      <c r="HO342">
        <v>0</v>
      </c>
      <c r="HP342">
        <v>0</v>
      </c>
      <c r="HQ342">
        <v>9.6300000000000008</v>
      </c>
      <c r="HR342">
        <v>0</v>
      </c>
      <c r="HS342">
        <v>0</v>
      </c>
      <c r="HT342">
        <v>0</v>
      </c>
      <c r="HU342">
        <v>0</v>
      </c>
      <c r="HV342">
        <v>0</v>
      </c>
      <c r="HW342">
        <v>0</v>
      </c>
      <c r="HX342" t="s">
        <v>882</v>
      </c>
      <c r="HY342">
        <v>0</v>
      </c>
      <c r="HZ342">
        <v>0</v>
      </c>
      <c r="IA342">
        <v>0</v>
      </c>
      <c r="IB342">
        <v>0</v>
      </c>
      <c r="IC342">
        <v>0</v>
      </c>
      <c r="ID342">
        <v>0</v>
      </c>
      <c r="IE342">
        <v>0</v>
      </c>
      <c r="IF342">
        <v>0</v>
      </c>
      <c r="IG342">
        <v>0</v>
      </c>
      <c r="IH342">
        <v>0</v>
      </c>
      <c r="II342">
        <v>0</v>
      </c>
      <c r="IJ342">
        <v>0</v>
      </c>
      <c r="IK342">
        <v>0</v>
      </c>
      <c r="IL342">
        <v>0</v>
      </c>
      <c r="IM342">
        <v>0</v>
      </c>
      <c r="IN342">
        <v>0</v>
      </c>
      <c r="IO342">
        <v>0</v>
      </c>
      <c r="IP342">
        <v>0</v>
      </c>
      <c r="IQ342">
        <v>0</v>
      </c>
      <c r="IR342">
        <v>0</v>
      </c>
      <c r="IS342">
        <v>0</v>
      </c>
      <c r="IT342">
        <v>0</v>
      </c>
      <c r="IU342">
        <v>0</v>
      </c>
      <c r="IV342">
        <v>0</v>
      </c>
      <c r="IW342">
        <v>0</v>
      </c>
      <c r="IX342">
        <v>0</v>
      </c>
      <c r="IY342">
        <v>0</v>
      </c>
      <c r="IZ342">
        <v>0</v>
      </c>
      <c r="JA342">
        <v>0</v>
      </c>
      <c r="JB342">
        <v>0</v>
      </c>
      <c r="JC342">
        <v>0</v>
      </c>
      <c r="JD342">
        <v>0</v>
      </c>
      <c r="JE342">
        <v>0</v>
      </c>
      <c r="JF342">
        <v>0</v>
      </c>
      <c r="JG342">
        <v>0</v>
      </c>
      <c r="JH342">
        <v>0</v>
      </c>
      <c r="JI342">
        <v>0</v>
      </c>
      <c r="JJ342">
        <v>0</v>
      </c>
      <c r="JK342">
        <v>0</v>
      </c>
      <c r="JL342" t="s">
        <v>883</v>
      </c>
      <c r="JM342">
        <v>0</v>
      </c>
      <c r="JN342">
        <v>0</v>
      </c>
      <c r="JO342">
        <v>0</v>
      </c>
      <c r="JP342">
        <v>0</v>
      </c>
      <c r="JQ342">
        <v>0</v>
      </c>
      <c r="JR342">
        <v>43954.6104003125</v>
      </c>
      <c r="JS342">
        <v>2</v>
      </c>
      <c r="JT342">
        <v>1</v>
      </c>
    </row>
    <row r="343" spans="1:280" x14ac:dyDescent="0.25">
      <c r="A343">
        <v>2004</v>
      </c>
      <c r="B343">
        <v>2004</v>
      </c>
      <c r="C343" t="s">
        <v>1022</v>
      </c>
      <c r="D343" t="s">
        <v>173</v>
      </c>
      <c r="E343" t="s">
        <v>562</v>
      </c>
      <c r="H343">
        <v>2658573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4.5999999999999996</v>
      </c>
      <c r="Q343">
        <v>0</v>
      </c>
      <c r="R343">
        <v>0</v>
      </c>
      <c r="S343">
        <v>0</v>
      </c>
      <c r="T343">
        <v>0</v>
      </c>
      <c r="U343">
        <v>0</v>
      </c>
      <c r="V343" t="s">
        <v>875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 t="s">
        <v>876</v>
      </c>
      <c r="BO343">
        <v>0</v>
      </c>
      <c r="BP343">
        <v>0</v>
      </c>
      <c r="BQ343">
        <v>0</v>
      </c>
      <c r="BR343">
        <v>0</v>
      </c>
      <c r="BS343">
        <v>0</v>
      </c>
      <c r="BT343" t="s">
        <v>877</v>
      </c>
      <c r="BU343" t="s">
        <v>877</v>
      </c>
      <c r="BV343" t="s">
        <v>877</v>
      </c>
      <c r="BW343" t="s">
        <v>877</v>
      </c>
      <c r="BY343">
        <v>2603892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4.5999999999999996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 t="s">
        <v>878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 t="s">
        <v>879</v>
      </c>
      <c r="EG343">
        <v>0</v>
      </c>
      <c r="EH343">
        <v>0</v>
      </c>
      <c r="EI343">
        <v>0</v>
      </c>
      <c r="EJ343">
        <v>0</v>
      </c>
      <c r="EK343">
        <v>0</v>
      </c>
      <c r="EL343" t="s">
        <v>877</v>
      </c>
      <c r="EM343" t="s">
        <v>877</v>
      </c>
      <c r="EN343" t="s">
        <v>877</v>
      </c>
      <c r="EO343" t="s">
        <v>877</v>
      </c>
      <c r="EQ343">
        <v>2692504</v>
      </c>
      <c r="ER343" s="22">
        <v>0</v>
      </c>
      <c r="ES343">
        <v>0</v>
      </c>
      <c r="ET343">
        <v>0</v>
      </c>
      <c r="EU343">
        <v>0</v>
      </c>
      <c r="EV343">
        <v>0</v>
      </c>
      <c r="EW343">
        <v>0</v>
      </c>
      <c r="EX343">
        <v>0</v>
      </c>
      <c r="EY343">
        <v>4.5999999999999996</v>
      </c>
      <c r="EZ343">
        <v>0</v>
      </c>
      <c r="FA343">
        <v>0</v>
      </c>
      <c r="FB343">
        <v>0</v>
      </c>
      <c r="FC343">
        <v>0</v>
      </c>
      <c r="FD343">
        <v>0</v>
      </c>
      <c r="FE343">
        <v>0</v>
      </c>
      <c r="FF343" t="s">
        <v>880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0</v>
      </c>
      <c r="FT343">
        <v>0</v>
      </c>
      <c r="FU343">
        <v>0</v>
      </c>
      <c r="FV343">
        <v>0</v>
      </c>
      <c r="FW343">
        <v>0</v>
      </c>
      <c r="FX343">
        <v>0</v>
      </c>
      <c r="FY343">
        <v>0</v>
      </c>
      <c r="FZ343">
        <v>0</v>
      </c>
      <c r="GA343">
        <v>0</v>
      </c>
      <c r="GB343">
        <v>0</v>
      </c>
      <c r="GC343">
        <v>0</v>
      </c>
      <c r="GD343">
        <v>0</v>
      </c>
      <c r="GE343">
        <v>0</v>
      </c>
      <c r="GF343">
        <v>0</v>
      </c>
      <c r="GG343">
        <v>0</v>
      </c>
      <c r="GH343">
        <v>0</v>
      </c>
      <c r="GI343">
        <v>0</v>
      </c>
      <c r="GJ343">
        <v>0</v>
      </c>
      <c r="GK343">
        <v>0</v>
      </c>
      <c r="GL343">
        <v>0</v>
      </c>
      <c r="GM343">
        <v>0</v>
      </c>
      <c r="GN343">
        <v>0</v>
      </c>
      <c r="GO343">
        <v>0</v>
      </c>
      <c r="GP343">
        <v>0</v>
      </c>
      <c r="GQ343">
        <v>0</v>
      </c>
      <c r="GR343">
        <v>0</v>
      </c>
      <c r="GS343">
        <v>0</v>
      </c>
      <c r="GT343">
        <v>0</v>
      </c>
      <c r="GU343">
        <v>0</v>
      </c>
      <c r="GV343">
        <v>0</v>
      </c>
      <c r="GW343">
        <v>0</v>
      </c>
      <c r="GX343" t="s">
        <v>881</v>
      </c>
      <c r="GY343">
        <v>0</v>
      </c>
      <c r="GZ343">
        <v>0</v>
      </c>
      <c r="HA343">
        <v>0</v>
      </c>
      <c r="HB343">
        <v>0</v>
      </c>
      <c r="HC343">
        <v>0</v>
      </c>
      <c r="HD343" t="s">
        <v>877</v>
      </c>
      <c r="HE343" t="s">
        <v>877</v>
      </c>
      <c r="HF343" t="s">
        <v>877</v>
      </c>
      <c r="HG343" t="s">
        <v>877</v>
      </c>
      <c r="HI343">
        <v>2509363</v>
      </c>
      <c r="HJ343">
        <v>0</v>
      </c>
      <c r="HK343">
        <v>0</v>
      </c>
      <c r="HL343">
        <v>0</v>
      </c>
      <c r="HM343">
        <v>0</v>
      </c>
      <c r="HN343">
        <v>0</v>
      </c>
      <c r="HO343">
        <v>0</v>
      </c>
      <c r="HP343">
        <v>0</v>
      </c>
      <c r="HQ343">
        <v>4.8099999999999996</v>
      </c>
      <c r="HR343">
        <v>0</v>
      </c>
      <c r="HS343">
        <v>0</v>
      </c>
      <c r="HT343">
        <v>0</v>
      </c>
      <c r="HU343">
        <v>0</v>
      </c>
      <c r="HV343">
        <v>0</v>
      </c>
      <c r="HW343">
        <v>0</v>
      </c>
      <c r="HX343" t="s">
        <v>882</v>
      </c>
      <c r="HY343">
        <v>0</v>
      </c>
      <c r="HZ343">
        <v>0</v>
      </c>
      <c r="IA343">
        <v>0</v>
      </c>
      <c r="IB343">
        <v>0</v>
      </c>
      <c r="IC343">
        <v>0</v>
      </c>
      <c r="ID343">
        <v>0</v>
      </c>
      <c r="IE343">
        <v>0</v>
      </c>
      <c r="IF343">
        <v>0</v>
      </c>
      <c r="IG343">
        <v>0</v>
      </c>
      <c r="IH343">
        <v>0</v>
      </c>
      <c r="II343">
        <v>0</v>
      </c>
      <c r="IJ343">
        <v>0</v>
      </c>
      <c r="IK343">
        <v>0</v>
      </c>
      <c r="IL343">
        <v>0</v>
      </c>
      <c r="IM343">
        <v>0</v>
      </c>
      <c r="IN343">
        <v>0</v>
      </c>
      <c r="IO343">
        <v>0</v>
      </c>
      <c r="IP343">
        <v>0</v>
      </c>
      <c r="IQ343">
        <v>0</v>
      </c>
      <c r="IR343">
        <v>0</v>
      </c>
      <c r="IS343">
        <v>0</v>
      </c>
      <c r="IT343">
        <v>0</v>
      </c>
      <c r="IU343">
        <v>0</v>
      </c>
      <c r="IV343">
        <v>0</v>
      </c>
      <c r="IW343">
        <v>0</v>
      </c>
      <c r="IX343">
        <v>0</v>
      </c>
      <c r="IY343">
        <v>0</v>
      </c>
      <c r="IZ343">
        <v>0</v>
      </c>
      <c r="JA343">
        <v>0</v>
      </c>
      <c r="JB343">
        <v>0</v>
      </c>
      <c r="JC343">
        <v>0</v>
      </c>
      <c r="JD343">
        <v>0</v>
      </c>
      <c r="JE343">
        <v>0</v>
      </c>
      <c r="JF343">
        <v>0</v>
      </c>
      <c r="JG343">
        <v>0</v>
      </c>
      <c r="JH343">
        <v>0</v>
      </c>
      <c r="JI343">
        <v>0</v>
      </c>
      <c r="JJ343">
        <v>0</v>
      </c>
      <c r="JK343">
        <v>0</v>
      </c>
      <c r="JL343" t="s">
        <v>883</v>
      </c>
      <c r="JM343">
        <v>0</v>
      </c>
      <c r="JN343">
        <v>0</v>
      </c>
      <c r="JO343">
        <v>0</v>
      </c>
      <c r="JP343">
        <v>0</v>
      </c>
      <c r="JQ343">
        <v>0</v>
      </c>
      <c r="JR343">
        <v>43954.6104003125</v>
      </c>
      <c r="JS343">
        <v>2</v>
      </c>
      <c r="JT343">
        <v>1</v>
      </c>
    </row>
    <row r="344" spans="1:280" x14ac:dyDescent="0.25">
      <c r="A344">
        <v>2007</v>
      </c>
      <c r="B344">
        <v>2007</v>
      </c>
      <c r="C344" t="s">
        <v>1023</v>
      </c>
      <c r="D344" t="s">
        <v>178</v>
      </c>
      <c r="E344" t="s">
        <v>563</v>
      </c>
      <c r="H344">
        <v>2100000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 t="s">
        <v>875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 t="s">
        <v>876</v>
      </c>
      <c r="BO344">
        <v>0</v>
      </c>
      <c r="BP344">
        <v>0</v>
      </c>
      <c r="BQ344">
        <v>0</v>
      </c>
      <c r="BR344">
        <v>0</v>
      </c>
      <c r="BS344">
        <v>0</v>
      </c>
      <c r="BT344" t="s">
        <v>877</v>
      </c>
      <c r="BU344" t="s">
        <v>877</v>
      </c>
      <c r="BV344" t="s">
        <v>877</v>
      </c>
      <c r="BW344" t="s">
        <v>877</v>
      </c>
      <c r="BY344">
        <v>2075000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 t="s">
        <v>878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 t="s">
        <v>879</v>
      </c>
      <c r="EG344">
        <v>0</v>
      </c>
      <c r="EH344">
        <v>0</v>
      </c>
      <c r="EI344">
        <v>0</v>
      </c>
      <c r="EJ344">
        <v>0</v>
      </c>
      <c r="EK344">
        <v>0</v>
      </c>
      <c r="EL344" t="s">
        <v>877</v>
      </c>
      <c r="EM344" t="s">
        <v>877</v>
      </c>
      <c r="EN344" t="s">
        <v>877</v>
      </c>
      <c r="EO344" t="s">
        <v>877</v>
      </c>
      <c r="EQ344">
        <v>2190818</v>
      </c>
      <c r="ER344" s="22">
        <v>0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 t="s">
        <v>880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T344">
        <v>0</v>
      </c>
      <c r="FU344">
        <v>0</v>
      </c>
      <c r="FV344">
        <v>0</v>
      </c>
      <c r="FW344">
        <v>0</v>
      </c>
      <c r="FX344">
        <v>0</v>
      </c>
      <c r="FY344">
        <v>0</v>
      </c>
      <c r="FZ344">
        <v>0</v>
      </c>
      <c r="GA344">
        <v>0</v>
      </c>
      <c r="GB344">
        <v>0</v>
      </c>
      <c r="GC344">
        <v>0</v>
      </c>
      <c r="GD344">
        <v>0</v>
      </c>
      <c r="GE344">
        <v>0</v>
      </c>
      <c r="GF344">
        <v>0</v>
      </c>
      <c r="GG344">
        <v>0</v>
      </c>
      <c r="GH344">
        <v>0</v>
      </c>
      <c r="GI344">
        <v>0</v>
      </c>
      <c r="GJ344">
        <v>0</v>
      </c>
      <c r="GK344">
        <v>0</v>
      </c>
      <c r="GL344">
        <v>0</v>
      </c>
      <c r="GM344">
        <v>0</v>
      </c>
      <c r="GN344">
        <v>0</v>
      </c>
      <c r="GO344">
        <v>0</v>
      </c>
      <c r="GP344">
        <v>0</v>
      </c>
      <c r="GQ344">
        <v>0</v>
      </c>
      <c r="GR344">
        <v>0</v>
      </c>
      <c r="GS344">
        <v>0</v>
      </c>
      <c r="GT344">
        <v>0</v>
      </c>
      <c r="GU344">
        <v>0</v>
      </c>
      <c r="GV344">
        <v>0</v>
      </c>
      <c r="GW344">
        <v>0</v>
      </c>
      <c r="GX344" t="s">
        <v>881</v>
      </c>
      <c r="GY344">
        <v>0</v>
      </c>
      <c r="GZ344">
        <v>0</v>
      </c>
      <c r="HA344">
        <v>0</v>
      </c>
      <c r="HB344">
        <v>0</v>
      </c>
      <c r="HC344">
        <v>0</v>
      </c>
      <c r="HD344" t="s">
        <v>877</v>
      </c>
      <c r="HE344" t="s">
        <v>877</v>
      </c>
      <c r="HF344" t="s">
        <v>877</v>
      </c>
      <c r="HG344" t="s">
        <v>877</v>
      </c>
      <c r="HI344">
        <v>2085735</v>
      </c>
      <c r="HJ344">
        <v>0</v>
      </c>
      <c r="HK344">
        <v>0</v>
      </c>
      <c r="HL344">
        <v>0</v>
      </c>
      <c r="HM344">
        <v>0</v>
      </c>
      <c r="HN344">
        <v>0</v>
      </c>
      <c r="HO344">
        <v>0</v>
      </c>
      <c r="HP344">
        <v>0</v>
      </c>
      <c r="HQ344">
        <v>0</v>
      </c>
      <c r="HR344">
        <v>0</v>
      </c>
      <c r="HS344">
        <v>0</v>
      </c>
      <c r="HT344">
        <v>0</v>
      </c>
      <c r="HU344">
        <v>0</v>
      </c>
      <c r="HV344">
        <v>0</v>
      </c>
      <c r="HW344">
        <v>0</v>
      </c>
      <c r="HX344" t="s">
        <v>882</v>
      </c>
      <c r="HY344">
        <v>0</v>
      </c>
      <c r="HZ344">
        <v>0</v>
      </c>
      <c r="IA344">
        <v>0</v>
      </c>
      <c r="IB344">
        <v>0</v>
      </c>
      <c r="IC344">
        <v>0</v>
      </c>
      <c r="ID344">
        <v>0</v>
      </c>
      <c r="IE344">
        <v>0</v>
      </c>
      <c r="IF344">
        <v>0</v>
      </c>
      <c r="IG344">
        <v>0</v>
      </c>
      <c r="IH344">
        <v>0</v>
      </c>
      <c r="II344">
        <v>0</v>
      </c>
      <c r="IJ344">
        <v>0</v>
      </c>
      <c r="IK344">
        <v>0</v>
      </c>
      <c r="IL344">
        <v>0</v>
      </c>
      <c r="IM344">
        <v>0</v>
      </c>
      <c r="IN344">
        <v>0</v>
      </c>
      <c r="IO344">
        <v>0</v>
      </c>
      <c r="IP344">
        <v>0</v>
      </c>
      <c r="IQ344">
        <v>0</v>
      </c>
      <c r="IR344">
        <v>0</v>
      </c>
      <c r="IS344">
        <v>0</v>
      </c>
      <c r="IT344">
        <v>0</v>
      </c>
      <c r="IU344">
        <v>0</v>
      </c>
      <c r="IV344">
        <v>0</v>
      </c>
      <c r="IW344">
        <v>0</v>
      </c>
      <c r="IX344">
        <v>0</v>
      </c>
      <c r="IY344">
        <v>0</v>
      </c>
      <c r="IZ344">
        <v>0</v>
      </c>
      <c r="JA344">
        <v>0</v>
      </c>
      <c r="JB344">
        <v>0</v>
      </c>
      <c r="JC344">
        <v>0</v>
      </c>
      <c r="JD344">
        <v>0</v>
      </c>
      <c r="JE344">
        <v>0</v>
      </c>
      <c r="JF344">
        <v>0</v>
      </c>
      <c r="JG344">
        <v>0</v>
      </c>
      <c r="JH344">
        <v>0</v>
      </c>
      <c r="JI344">
        <v>0</v>
      </c>
      <c r="JJ344">
        <v>0</v>
      </c>
      <c r="JK344">
        <v>0</v>
      </c>
      <c r="JL344" t="s">
        <v>883</v>
      </c>
      <c r="JM344">
        <v>0</v>
      </c>
      <c r="JN344">
        <v>0</v>
      </c>
      <c r="JO344">
        <v>0</v>
      </c>
      <c r="JP344">
        <v>0</v>
      </c>
      <c r="JQ344">
        <v>0</v>
      </c>
      <c r="JR344">
        <v>43954.6104003125</v>
      </c>
      <c r="JS344">
        <v>2</v>
      </c>
      <c r="JT344">
        <v>1</v>
      </c>
    </row>
    <row r="345" spans="1:280" x14ac:dyDescent="0.25">
      <c r="A345">
        <v>2013</v>
      </c>
      <c r="B345">
        <v>2013</v>
      </c>
      <c r="C345" t="s">
        <v>1024</v>
      </c>
      <c r="D345" t="s">
        <v>189</v>
      </c>
      <c r="E345" t="s">
        <v>564</v>
      </c>
      <c r="H345">
        <v>503000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4000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 t="s">
        <v>875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 t="s">
        <v>876</v>
      </c>
      <c r="BO345">
        <v>0</v>
      </c>
      <c r="BP345">
        <v>0</v>
      </c>
      <c r="BQ345">
        <v>0</v>
      </c>
      <c r="BR345">
        <v>0</v>
      </c>
      <c r="BS345">
        <v>0</v>
      </c>
      <c r="BT345" t="s">
        <v>877</v>
      </c>
      <c r="BU345" t="s">
        <v>877</v>
      </c>
      <c r="BV345" t="s">
        <v>877</v>
      </c>
      <c r="BW345" t="s">
        <v>877</v>
      </c>
      <c r="BY345">
        <v>488250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4000</v>
      </c>
      <c r="CF345">
        <v>0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 t="s">
        <v>878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 t="s">
        <v>879</v>
      </c>
      <c r="EG345">
        <v>0</v>
      </c>
      <c r="EH345">
        <v>0</v>
      </c>
      <c r="EI345">
        <v>0</v>
      </c>
      <c r="EJ345">
        <v>0</v>
      </c>
      <c r="EK345">
        <v>0</v>
      </c>
      <c r="EL345" t="s">
        <v>877</v>
      </c>
      <c r="EM345" t="s">
        <v>877</v>
      </c>
      <c r="EN345" t="s">
        <v>877</v>
      </c>
      <c r="EO345" t="s">
        <v>877</v>
      </c>
      <c r="EQ345">
        <v>496296</v>
      </c>
      <c r="ER345" s="22">
        <v>0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 t="s">
        <v>880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0</v>
      </c>
      <c r="FT345">
        <v>0</v>
      </c>
      <c r="FU345">
        <v>0</v>
      </c>
      <c r="FV345">
        <v>0</v>
      </c>
      <c r="FW345">
        <v>0</v>
      </c>
      <c r="FX345">
        <v>0</v>
      </c>
      <c r="FY345">
        <v>0</v>
      </c>
      <c r="FZ345">
        <v>0</v>
      </c>
      <c r="GA345">
        <v>0</v>
      </c>
      <c r="GB345">
        <v>0</v>
      </c>
      <c r="GC345">
        <v>0</v>
      </c>
      <c r="GD345">
        <v>0</v>
      </c>
      <c r="GE345">
        <v>0</v>
      </c>
      <c r="GF345">
        <v>0</v>
      </c>
      <c r="GG345">
        <v>0</v>
      </c>
      <c r="GH345">
        <v>0</v>
      </c>
      <c r="GI345">
        <v>0</v>
      </c>
      <c r="GJ345">
        <v>0</v>
      </c>
      <c r="GK345">
        <v>0</v>
      </c>
      <c r="GL345">
        <v>0</v>
      </c>
      <c r="GM345">
        <v>0</v>
      </c>
      <c r="GN345">
        <v>0</v>
      </c>
      <c r="GO345">
        <v>0</v>
      </c>
      <c r="GP345">
        <v>0</v>
      </c>
      <c r="GQ345">
        <v>0</v>
      </c>
      <c r="GR345">
        <v>0</v>
      </c>
      <c r="GS345">
        <v>0</v>
      </c>
      <c r="GT345">
        <v>0</v>
      </c>
      <c r="GU345">
        <v>0</v>
      </c>
      <c r="GV345">
        <v>0</v>
      </c>
      <c r="GW345">
        <v>0</v>
      </c>
      <c r="GX345" t="s">
        <v>881</v>
      </c>
      <c r="GY345">
        <v>0</v>
      </c>
      <c r="GZ345">
        <v>0</v>
      </c>
      <c r="HA345">
        <v>0</v>
      </c>
      <c r="HB345">
        <v>0</v>
      </c>
      <c r="HC345">
        <v>0</v>
      </c>
      <c r="HD345" t="s">
        <v>877</v>
      </c>
      <c r="HE345" t="s">
        <v>877</v>
      </c>
      <c r="HF345" t="s">
        <v>877</v>
      </c>
      <c r="HG345" t="s">
        <v>877</v>
      </c>
      <c r="HI345">
        <v>470247</v>
      </c>
      <c r="HJ345">
        <v>0</v>
      </c>
      <c r="HK345">
        <v>0</v>
      </c>
      <c r="HL345">
        <v>0</v>
      </c>
      <c r="HM345">
        <v>0</v>
      </c>
      <c r="HN345">
        <v>0</v>
      </c>
      <c r="HO345">
        <v>0</v>
      </c>
      <c r="HP345">
        <v>0</v>
      </c>
      <c r="HQ345">
        <v>0</v>
      </c>
      <c r="HR345">
        <v>0</v>
      </c>
      <c r="HS345">
        <v>0</v>
      </c>
      <c r="HT345">
        <v>0</v>
      </c>
      <c r="HU345">
        <v>0</v>
      </c>
      <c r="HV345">
        <v>0</v>
      </c>
      <c r="HW345">
        <v>0</v>
      </c>
      <c r="HX345" t="s">
        <v>882</v>
      </c>
      <c r="HY345">
        <v>0</v>
      </c>
      <c r="HZ345">
        <v>0</v>
      </c>
      <c r="IA345">
        <v>0</v>
      </c>
      <c r="IB345">
        <v>0</v>
      </c>
      <c r="IC345">
        <v>0</v>
      </c>
      <c r="ID345">
        <v>0</v>
      </c>
      <c r="IE345">
        <v>0</v>
      </c>
      <c r="IF345">
        <v>0</v>
      </c>
      <c r="IG345">
        <v>0</v>
      </c>
      <c r="IH345">
        <v>0</v>
      </c>
      <c r="II345">
        <v>0</v>
      </c>
      <c r="IJ345">
        <v>0</v>
      </c>
      <c r="IK345">
        <v>0</v>
      </c>
      <c r="IL345">
        <v>0</v>
      </c>
      <c r="IM345">
        <v>0</v>
      </c>
      <c r="IN345">
        <v>0</v>
      </c>
      <c r="IO345">
        <v>0</v>
      </c>
      <c r="IP345">
        <v>0</v>
      </c>
      <c r="IQ345">
        <v>0</v>
      </c>
      <c r="IR345">
        <v>0</v>
      </c>
      <c r="IS345">
        <v>0</v>
      </c>
      <c r="IT345">
        <v>0</v>
      </c>
      <c r="IU345">
        <v>0</v>
      </c>
      <c r="IV345">
        <v>0</v>
      </c>
      <c r="IW345">
        <v>0</v>
      </c>
      <c r="IX345">
        <v>0</v>
      </c>
      <c r="IY345">
        <v>0</v>
      </c>
      <c r="IZ345">
        <v>0</v>
      </c>
      <c r="JA345">
        <v>0</v>
      </c>
      <c r="JB345">
        <v>0</v>
      </c>
      <c r="JC345">
        <v>0</v>
      </c>
      <c r="JD345">
        <v>0</v>
      </c>
      <c r="JE345">
        <v>0</v>
      </c>
      <c r="JF345">
        <v>0</v>
      </c>
      <c r="JG345">
        <v>0</v>
      </c>
      <c r="JH345">
        <v>0</v>
      </c>
      <c r="JI345">
        <v>0</v>
      </c>
      <c r="JJ345">
        <v>0</v>
      </c>
      <c r="JK345">
        <v>0</v>
      </c>
      <c r="JL345" t="s">
        <v>883</v>
      </c>
      <c r="JM345">
        <v>0</v>
      </c>
      <c r="JN345">
        <v>0</v>
      </c>
      <c r="JO345">
        <v>0</v>
      </c>
      <c r="JP345">
        <v>0</v>
      </c>
      <c r="JQ345">
        <v>0</v>
      </c>
      <c r="JR345">
        <v>43954.6104003125</v>
      </c>
      <c r="JS345">
        <v>2</v>
      </c>
      <c r="JT345">
        <v>1</v>
      </c>
    </row>
    <row r="346" spans="1:280" x14ac:dyDescent="0.25">
      <c r="A346">
        <v>2025</v>
      </c>
      <c r="B346">
        <v>2025</v>
      </c>
      <c r="C346" t="s">
        <v>1025</v>
      </c>
      <c r="D346" t="s">
        <v>213</v>
      </c>
      <c r="E346" t="s">
        <v>565</v>
      </c>
      <c r="H346">
        <v>12450000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13.7</v>
      </c>
      <c r="Q346">
        <v>0</v>
      </c>
      <c r="R346">
        <v>0</v>
      </c>
      <c r="S346">
        <v>0</v>
      </c>
      <c r="T346">
        <v>0</v>
      </c>
      <c r="U346">
        <v>0</v>
      </c>
      <c r="V346" t="s">
        <v>875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 t="s">
        <v>876</v>
      </c>
      <c r="BO346">
        <v>0</v>
      </c>
      <c r="BP346">
        <v>0</v>
      </c>
      <c r="BQ346">
        <v>0</v>
      </c>
      <c r="BR346">
        <v>0</v>
      </c>
      <c r="BS346">
        <v>0</v>
      </c>
      <c r="BT346" t="s">
        <v>877</v>
      </c>
      <c r="BU346" t="s">
        <v>877</v>
      </c>
      <c r="BV346" t="s">
        <v>877</v>
      </c>
      <c r="BW346" t="s">
        <v>877</v>
      </c>
      <c r="BY346">
        <v>12100000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13.7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878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>
        <v>0</v>
      </c>
      <c r="DZ346">
        <v>0</v>
      </c>
      <c r="EA346">
        <v>0</v>
      </c>
      <c r="EB346">
        <v>0</v>
      </c>
      <c r="EC346">
        <v>0</v>
      </c>
      <c r="ED346">
        <v>0</v>
      </c>
      <c r="EE346">
        <v>0</v>
      </c>
      <c r="EF346" t="s">
        <v>879</v>
      </c>
      <c r="EG346">
        <v>0</v>
      </c>
      <c r="EH346">
        <v>0</v>
      </c>
      <c r="EI346">
        <v>0</v>
      </c>
      <c r="EJ346">
        <v>0</v>
      </c>
      <c r="EK346">
        <v>0</v>
      </c>
      <c r="EL346" t="s">
        <v>877</v>
      </c>
      <c r="EM346" t="s">
        <v>877</v>
      </c>
      <c r="EN346" t="s">
        <v>877</v>
      </c>
      <c r="EO346" t="s">
        <v>877</v>
      </c>
      <c r="EQ346">
        <v>11747660</v>
      </c>
      <c r="ER346" s="22">
        <v>0</v>
      </c>
      <c r="ES346">
        <v>0</v>
      </c>
      <c r="ET346">
        <v>0</v>
      </c>
      <c r="EU346">
        <v>77402</v>
      </c>
      <c r="EV346">
        <v>0</v>
      </c>
      <c r="EW346">
        <v>0</v>
      </c>
      <c r="EX346">
        <v>0</v>
      </c>
      <c r="EY346">
        <v>13.7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 t="s">
        <v>880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0</v>
      </c>
      <c r="FQ346">
        <v>0</v>
      </c>
      <c r="FR346">
        <v>0</v>
      </c>
      <c r="FS346">
        <v>0</v>
      </c>
      <c r="FT346">
        <v>0</v>
      </c>
      <c r="FU346">
        <v>0</v>
      </c>
      <c r="FV346">
        <v>0</v>
      </c>
      <c r="FW346">
        <v>0</v>
      </c>
      <c r="FX346">
        <v>0</v>
      </c>
      <c r="FY346">
        <v>0</v>
      </c>
      <c r="FZ346">
        <v>0</v>
      </c>
      <c r="GA346">
        <v>0</v>
      </c>
      <c r="GB346">
        <v>0</v>
      </c>
      <c r="GC346">
        <v>0</v>
      </c>
      <c r="GD346">
        <v>0</v>
      </c>
      <c r="GE346">
        <v>0</v>
      </c>
      <c r="GF346">
        <v>0</v>
      </c>
      <c r="GG346">
        <v>0</v>
      </c>
      <c r="GH346">
        <v>0</v>
      </c>
      <c r="GI346">
        <v>0</v>
      </c>
      <c r="GJ346">
        <v>0</v>
      </c>
      <c r="GK346">
        <v>0</v>
      </c>
      <c r="GL346">
        <v>0</v>
      </c>
      <c r="GM346">
        <v>0</v>
      </c>
      <c r="GN346">
        <v>0</v>
      </c>
      <c r="GO346">
        <v>0</v>
      </c>
      <c r="GP346">
        <v>0</v>
      </c>
      <c r="GQ346">
        <v>0</v>
      </c>
      <c r="GR346">
        <v>0</v>
      </c>
      <c r="GS346">
        <v>0</v>
      </c>
      <c r="GT346">
        <v>0</v>
      </c>
      <c r="GU346">
        <v>0</v>
      </c>
      <c r="GV346">
        <v>0</v>
      </c>
      <c r="GW346">
        <v>0</v>
      </c>
      <c r="GX346" t="s">
        <v>881</v>
      </c>
      <c r="GY346">
        <v>0</v>
      </c>
      <c r="GZ346">
        <v>0</v>
      </c>
      <c r="HA346">
        <v>0</v>
      </c>
      <c r="HB346">
        <v>0</v>
      </c>
      <c r="HC346">
        <v>0</v>
      </c>
      <c r="HD346" t="s">
        <v>877</v>
      </c>
      <c r="HE346" t="s">
        <v>877</v>
      </c>
      <c r="HF346" t="s">
        <v>877</v>
      </c>
      <c r="HG346" t="s">
        <v>877</v>
      </c>
      <c r="HI346">
        <v>11317914</v>
      </c>
      <c r="HJ346">
        <v>0</v>
      </c>
      <c r="HK346">
        <v>0</v>
      </c>
      <c r="HL346">
        <v>0</v>
      </c>
      <c r="HM346">
        <v>36469</v>
      </c>
      <c r="HN346">
        <v>0</v>
      </c>
      <c r="HO346">
        <v>0</v>
      </c>
      <c r="HP346">
        <v>0</v>
      </c>
      <c r="HQ346">
        <v>17.21</v>
      </c>
      <c r="HR346">
        <v>0</v>
      </c>
      <c r="HS346">
        <v>0</v>
      </c>
      <c r="HT346">
        <v>0</v>
      </c>
      <c r="HU346">
        <v>0</v>
      </c>
      <c r="HV346">
        <v>0</v>
      </c>
      <c r="HW346">
        <v>0</v>
      </c>
      <c r="HX346" t="s">
        <v>882</v>
      </c>
      <c r="HY346">
        <v>0</v>
      </c>
      <c r="HZ346">
        <v>0</v>
      </c>
      <c r="IA346">
        <v>0</v>
      </c>
      <c r="IB346">
        <v>0</v>
      </c>
      <c r="IC346">
        <v>0</v>
      </c>
      <c r="ID346">
        <v>0</v>
      </c>
      <c r="IE346">
        <v>0</v>
      </c>
      <c r="IF346">
        <v>0</v>
      </c>
      <c r="IG346">
        <v>0</v>
      </c>
      <c r="IH346">
        <v>0</v>
      </c>
      <c r="II346">
        <v>0</v>
      </c>
      <c r="IJ346">
        <v>0</v>
      </c>
      <c r="IK346">
        <v>0</v>
      </c>
      <c r="IL346">
        <v>0</v>
      </c>
      <c r="IM346">
        <v>0</v>
      </c>
      <c r="IN346">
        <v>0</v>
      </c>
      <c r="IO346">
        <v>0</v>
      </c>
      <c r="IP346">
        <v>0</v>
      </c>
      <c r="IQ346">
        <v>0</v>
      </c>
      <c r="IR346">
        <v>0</v>
      </c>
      <c r="IS346">
        <v>0</v>
      </c>
      <c r="IT346">
        <v>0</v>
      </c>
      <c r="IU346">
        <v>0</v>
      </c>
      <c r="IV346">
        <v>0</v>
      </c>
      <c r="IW346">
        <v>0</v>
      </c>
      <c r="IX346">
        <v>0</v>
      </c>
      <c r="IY346">
        <v>0</v>
      </c>
      <c r="IZ346">
        <v>0</v>
      </c>
      <c r="JA346">
        <v>0</v>
      </c>
      <c r="JB346">
        <v>0</v>
      </c>
      <c r="JC346">
        <v>0</v>
      </c>
      <c r="JD346">
        <v>0</v>
      </c>
      <c r="JE346">
        <v>0</v>
      </c>
      <c r="JF346">
        <v>0</v>
      </c>
      <c r="JG346">
        <v>0</v>
      </c>
      <c r="JH346">
        <v>0</v>
      </c>
      <c r="JI346">
        <v>0</v>
      </c>
      <c r="JJ346">
        <v>0</v>
      </c>
      <c r="JK346">
        <v>0</v>
      </c>
      <c r="JL346" t="s">
        <v>883</v>
      </c>
      <c r="JM346">
        <v>0</v>
      </c>
      <c r="JN346">
        <v>0</v>
      </c>
      <c r="JO346">
        <v>0</v>
      </c>
      <c r="JP346">
        <v>0</v>
      </c>
      <c r="JQ346">
        <v>0</v>
      </c>
      <c r="JR346">
        <v>43954.6104003125</v>
      </c>
      <c r="JS346">
        <v>2</v>
      </c>
      <c r="JT346">
        <v>1</v>
      </c>
    </row>
    <row r="347" spans="1:280" x14ac:dyDescent="0.25">
      <c r="A347">
        <v>2049</v>
      </c>
      <c r="B347">
        <v>2049</v>
      </c>
      <c r="C347" t="s">
        <v>1026</v>
      </c>
      <c r="D347" t="s">
        <v>232</v>
      </c>
      <c r="E347" t="s">
        <v>566</v>
      </c>
      <c r="H347">
        <v>370000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3</v>
      </c>
      <c r="Q347">
        <v>0</v>
      </c>
      <c r="R347">
        <v>0</v>
      </c>
      <c r="S347">
        <v>0</v>
      </c>
      <c r="T347">
        <v>0</v>
      </c>
      <c r="U347">
        <v>0</v>
      </c>
      <c r="V347" t="s">
        <v>875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 t="s">
        <v>876</v>
      </c>
      <c r="BO347">
        <v>0</v>
      </c>
      <c r="BP347">
        <v>0</v>
      </c>
      <c r="BQ347">
        <v>0</v>
      </c>
      <c r="BR347">
        <v>0</v>
      </c>
      <c r="BS347">
        <v>0</v>
      </c>
      <c r="BT347" t="s">
        <v>877</v>
      </c>
      <c r="BU347" t="s">
        <v>877</v>
      </c>
      <c r="BV347" t="s">
        <v>877</v>
      </c>
      <c r="BW347" t="s">
        <v>877</v>
      </c>
      <c r="BY347">
        <v>360000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3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 t="s">
        <v>878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 t="s">
        <v>879</v>
      </c>
      <c r="EG347">
        <v>0</v>
      </c>
      <c r="EH347">
        <v>0</v>
      </c>
      <c r="EI347">
        <v>0</v>
      </c>
      <c r="EJ347">
        <v>0</v>
      </c>
      <c r="EK347">
        <v>0</v>
      </c>
      <c r="EL347" t="s">
        <v>877</v>
      </c>
      <c r="EM347" t="s">
        <v>877</v>
      </c>
      <c r="EN347" t="s">
        <v>877</v>
      </c>
      <c r="EO347" t="s">
        <v>877</v>
      </c>
      <c r="EQ347">
        <v>338809</v>
      </c>
      <c r="ER347" s="22">
        <v>0</v>
      </c>
      <c r="ES347">
        <v>0</v>
      </c>
      <c r="ET347">
        <v>0</v>
      </c>
      <c r="EU347">
        <v>0</v>
      </c>
      <c r="EV347">
        <v>0</v>
      </c>
      <c r="EW347">
        <v>0</v>
      </c>
      <c r="EX347">
        <v>0</v>
      </c>
      <c r="EY347">
        <v>3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 t="s">
        <v>880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>
        <v>0</v>
      </c>
      <c r="FY347">
        <v>0</v>
      </c>
      <c r="FZ347">
        <v>0</v>
      </c>
      <c r="GA347">
        <v>0</v>
      </c>
      <c r="GB347">
        <v>0</v>
      </c>
      <c r="GC347">
        <v>0</v>
      </c>
      <c r="GD347">
        <v>0</v>
      </c>
      <c r="GE347">
        <v>0</v>
      </c>
      <c r="GF347">
        <v>0</v>
      </c>
      <c r="GG347">
        <v>0</v>
      </c>
      <c r="GH347">
        <v>0</v>
      </c>
      <c r="GI347">
        <v>0</v>
      </c>
      <c r="GJ347">
        <v>0</v>
      </c>
      <c r="GK347">
        <v>0</v>
      </c>
      <c r="GL347">
        <v>0</v>
      </c>
      <c r="GM347">
        <v>0</v>
      </c>
      <c r="GN347">
        <v>0</v>
      </c>
      <c r="GO347">
        <v>0</v>
      </c>
      <c r="GP347">
        <v>0</v>
      </c>
      <c r="GQ347">
        <v>0</v>
      </c>
      <c r="GR347">
        <v>0</v>
      </c>
      <c r="GS347">
        <v>0</v>
      </c>
      <c r="GT347">
        <v>0</v>
      </c>
      <c r="GU347">
        <v>0</v>
      </c>
      <c r="GV347">
        <v>0</v>
      </c>
      <c r="GW347">
        <v>0</v>
      </c>
      <c r="GX347" t="s">
        <v>881</v>
      </c>
      <c r="GY347">
        <v>0</v>
      </c>
      <c r="GZ347">
        <v>0</v>
      </c>
      <c r="HA347">
        <v>0</v>
      </c>
      <c r="HB347">
        <v>0</v>
      </c>
      <c r="HC347">
        <v>0</v>
      </c>
      <c r="HD347" t="s">
        <v>877</v>
      </c>
      <c r="HE347" t="s">
        <v>877</v>
      </c>
      <c r="HF347" t="s">
        <v>877</v>
      </c>
      <c r="HG347" t="s">
        <v>877</v>
      </c>
      <c r="HI347">
        <v>326240</v>
      </c>
      <c r="HJ347">
        <v>0</v>
      </c>
      <c r="HK347">
        <v>0</v>
      </c>
      <c r="HL347">
        <v>0</v>
      </c>
      <c r="HM347">
        <v>0</v>
      </c>
      <c r="HN347">
        <v>0</v>
      </c>
      <c r="HO347">
        <v>0</v>
      </c>
      <c r="HP347">
        <v>0</v>
      </c>
      <c r="HQ347">
        <v>2</v>
      </c>
      <c r="HR347">
        <v>0</v>
      </c>
      <c r="HS347">
        <v>0</v>
      </c>
      <c r="HT347">
        <v>0</v>
      </c>
      <c r="HU347">
        <v>0</v>
      </c>
      <c r="HV347">
        <v>0</v>
      </c>
      <c r="HW347">
        <v>0</v>
      </c>
      <c r="HX347" t="s">
        <v>882</v>
      </c>
      <c r="HY347">
        <v>0</v>
      </c>
      <c r="HZ347">
        <v>0</v>
      </c>
      <c r="IA347">
        <v>0</v>
      </c>
      <c r="IB347">
        <v>0</v>
      </c>
      <c r="IC347">
        <v>0</v>
      </c>
      <c r="ID347">
        <v>0</v>
      </c>
      <c r="IE347">
        <v>0</v>
      </c>
      <c r="IF347">
        <v>0</v>
      </c>
      <c r="IG347">
        <v>0</v>
      </c>
      <c r="IH347">
        <v>0</v>
      </c>
      <c r="II347">
        <v>0</v>
      </c>
      <c r="IJ347">
        <v>0</v>
      </c>
      <c r="IK347">
        <v>0</v>
      </c>
      <c r="IL347">
        <v>0</v>
      </c>
      <c r="IM347">
        <v>0</v>
      </c>
      <c r="IN347">
        <v>0</v>
      </c>
      <c r="IO347">
        <v>0</v>
      </c>
      <c r="IP347">
        <v>0</v>
      </c>
      <c r="IQ347">
        <v>0</v>
      </c>
      <c r="IR347">
        <v>0</v>
      </c>
      <c r="IS347">
        <v>0</v>
      </c>
      <c r="IT347">
        <v>0</v>
      </c>
      <c r="IU347">
        <v>0</v>
      </c>
      <c r="IV347">
        <v>0</v>
      </c>
      <c r="IW347">
        <v>0</v>
      </c>
      <c r="IX347">
        <v>0</v>
      </c>
      <c r="IY347">
        <v>0</v>
      </c>
      <c r="IZ347">
        <v>0</v>
      </c>
      <c r="JA347">
        <v>0</v>
      </c>
      <c r="JB347">
        <v>0</v>
      </c>
      <c r="JC347">
        <v>0</v>
      </c>
      <c r="JD347">
        <v>0</v>
      </c>
      <c r="JE347">
        <v>0</v>
      </c>
      <c r="JF347">
        <v>0</v>
      </c>
      <c r="JG347">
        <v>0</v>
      </c>
      <c r="JH347">
        <v>0</v>
      </c>
      <c r="JI347">
        <v>0</v>
      </c>
      <c r="JJ347">
        <v>0</v>
      </c>
      <c r="JK347">
        <v>0</v>
      </c>
      <c r="JL347" t="s">
        <v>883</v>
      </c>
      <c r="JM347">
        <v>0</v>
      </c>
      <c r="JN347">
        <v>0</v>
      </c>
      <c r="JO347">
        <v>0</v>
      </c>
      <c r="JP347">
        <v>0</v>
      </c>
      <c r="JQ347">
        <v>0</v>
      </c>
      <c r="JR347">
        <v>43954.6104003125</v>
      </c>
      <c r="JS347">
        <v>2</v>
      </c>
      <c r="JT347">
        <v>1</v>
      </c>
    </row>
    <row r="348" spans="1:280" x14ac:dyDescent="0.25">
      <c r="A348">
        <v>2058</v>
      </c>
      <c r="B348">
        <v>2058</v>
      </c>
      <c r="C348" t="s">
        <v>1027</v>
      </c>
      <c r="D348" t="s">
        <v>251</v>
      </c>
      <c r="E348" t="s">
        <v>567</v>
      </c>
      <c r="H348">
        <v>635000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2</v>
      </c>
      <c r="Q348">
        <v>0</v>
      </c>
      <c r="R348">
        <v>0</v>
      </c>
      <c r="S348">
        <v>0</v>
      </c>
      <c r="T348">
        <v>0</v>
      </c>
      <c r="U348">
        <v>0</v>
      </c>
      <c r="V348" t="s">
        <v>875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 t="s">
        <v>876</v>
      </c>
      <c r="BO348">
        <v>0</v>
      </c>
      <c r="BP348">
        <v>0</v>
      </c>
      <c r="BQ348">
        <v>0</v>
      </c>
      <c r="BR348">
        <v>0</v>
      </c>
      <c r="BS348">
        <v>0</v>
      </c>
      <c r="BT348" t="s">
        <v>877</v>
      </c>
      <c r="BU348" t="s">
        <v>877</v>
      </c>
      <c r="BV348" t="s">
        <v>877</v>
      </c>
      <c r="BW348" t="s">
        <v>877</v>
      </c>
      <c r="BY348">
        <v>612000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2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878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 t="s">
        <v>879</v>
      </c>
      <c r="EG348">
        <v>0</v>
      </c>
      <c r="EH348">
        <v>0</v>
      </c>
      <c r="EI348">
        <v>0</v>
      </c>
      <c r="EJ348">
        <v>0</v>
      </c>
      <c r="EK348">
        <v>0</v>
      </c>
      <c r="EL348" t="s">
        <v>877</v>
      </c>
      <c r="EM348" t="s">
        <v>877</v>
      </c>
      <c r="EN348" t="s">
        <v>877</v>
      </c>
      <c r="EO348" t="s">
        <v>877</v>
      </c>
      <c r="EQ348">
        <v>610645</v>
      </c>
      <c r="ER348" s="22">
        <v>0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2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 t="s">
        <v>880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0</v>
      </c>
      <c r="FX348">
        <v>0</v>
      </c>
      <c r="FY348">
        <v>0</v>
      </c>
      <c r="FZ348">
        <v>0</v>
      </c>
      <c r="GA348">
        <v>0</v>
      </c>
      <c r="GB348">
        <v>0</v>
      </c>
      <c r="GC348">
        <v>0</v>
      </c>
      <c r="GD348">
        <v>0</v>
      </c>
      <c r="GE348">
        <v>0</v>
      </c>
      <c r="GF348">
        <v>0</v>
      </c>
      <c r="GG348">
        <v>0</v>
      </c>
      <c r="GH348">
        <v>0</v>
      </c>
      <c r="GI348">
        <v>0</v>
      </c>
      <c r="GJ348">
        <v>0</v>
      </c>
      <c r="GK348">
        <v>0</v>
      </c>
      <c r="GL348">
        <v>0</v>
      </c>
      <c r="GM348">
        <v>0</v>
      </c>
      <c r="GN348">
        <v>0</v>
      </c>
      <c r="GO348">
        <v>0</v>
      </c>
      <c r="GP348">
        <v>0</v>
      </c>
      <c r="GQ348">
        <v>0</v>
      </c>
      <c r="GR348">
        <v>0</v>
      </c>
      <c r="GS348">
        <v>0</v>
      </c>
      <c r="GT348">
        <v>0</v>
      </c>
      <c r="GU348">
        <v>0</v>
      </c>
      <c r="GV348">
        <v>0</v>
      </c>
      <c r="GW348">
        <v>0</v>
      </c>
      <c r="GX348" t="s">
        <v>881</v>
      </c>
      <c r="GY348">
        <v>0</v>
      </c>
      <c r="GZ348">
        <v>0</v>
      </c>
      <c r="HA348">
        <v>0</v>
      </c>
      <c r="HB348">
        <v>0</v>
      </c>
      <c r="HC348">
        <v>0</v>
      </c>
      <c r="HD348" t="s">
        <v>877</v>
      </c>
      <c r="HE348" t="s">
        <v>877</v>
      </c>
      <c r="HF348" t="s">
        <v>877</v>
      </c>
      <c r="HG348" t="s">
        <v>877</v>
      </c>
      <c r="HI348">
        <v>623105</v>
      </c>
      <c r="HJ348">
        <v>0</v>
      </c>
      <c r="HK348">
        <v>0</v>
      </c>
      <c r="HL348">
        <v>0</v>
      </c>
      <c r="HM348">
        <v>0</v>
      </c>
      <c r="HN348">
        <v>0</v>
      </c>
      <c r="HO348">
        <v>0</v>
      </c>
      <c r="HP348">
        <v>0</v>
      </c>
      <c r="HQ348">
        <v>1</v>
      </c>
      <c r="HR348">
        <v>0</v>
      </c>
      <c r="HS348">
        <v>0</v>
      </c>
      <c r="HT348">
        <v>0</v>
      </c>
      <c r="HU348">
        <v>0</v>
      </c>
      <c r="HV348">
        <v>0</v>
      </c>
      <c r="HW348">
        <v>0</v>
      </c>
      <c r="HX348" t="s">
        <v>882</v>
      </c>
      <c r="HY348">
        <v>0</v>
      </c>
      <c r="HZ348">
        <v>0</v>
      </c>
      <c r="IA348">
        <v>0</v>
      </c>
      <c r="IB348">
        <v>0</v>
      </c>
      <c r="IC348">
        <v>0</v>
      </c>
      <c r="ID348">
        <v>0</v>
      </c>
      <c r="IE348">
        <v>0</v>
      </c>
      <c r="IF348">
        <v>0</v>
      </c>
      <c r="IG348">
        <v>0</v>
      </c>
      <c r="IH348">
        <v>0</v>
      </c>
      <c r="II348">
        <v>0</v>
      </c>
      <c r="IJ348">
        <v>0</v>
      </c>
      <c r="IK348">
        <v>0</v>
      </c>
      <c r="IL348">
        <v>0</v>
      </c>
      <c r="IM348">
        <v>0</v>
      </c>
      <c r="IN348">
        <v>0</v>
      </c>
      <c r="IO348">
        <v>0</v>
      </c>
      <c r="IP348">
        <v>0</v>
      </c>
      <c r="IQ348">
        <v>0</v>
      </c>
      <c r="IR348">
        <v>0</v>
      </c>
      <c r="IS348">
        <v>0</v>
      </c>
      <c r="IT348">
        <v>0</v>
      </c>
      <c r="IU348">
        <v>0</v>
      </c>
      <c r="IV348">
        <v>0</v>
      </c>
      <c r="IW348">
        <v>0</v>
      </c>
      <c r="IX348">
        <v>0</v>
      </c>
      <c r="IY348">
        <v>0</v>
      </c>
      <c r="IZ348">
        <v>0</v>
      </c>
      <c r="JA348">
        <v>0</v>
      </c>
      <c r="JB348">
        <v>0</v>
      </c>
      <c r="JC348">
        <v>0</v>
      </c>
      <c r="JD348">
        <v>0</v>
      </c>
      <c r="JE348">
        <v>0</v>
      </c>
      <c r="JF348">
        <v>0</v>
      </c>
      <c r="JG348">
        <v>0</v>
      </c>
      <c r="JH348">
        <v>0</v>
      </c>
      <c r="JI348">
        <v>0</v>
      </c>
      <c r="JJ348">
        <v>0</v>
      </c>
      <c r="JK348">
        <v>0</v>
      </c>
      <c r="JL348" t="s">
        <v>883</v>
      </c>
      <c r="JM348">
        <v>0</v>
      </c>
      <c r="JN348">
        <v>0</v>
      </c>
      <c r="JO348">
        <v>0</v>
      </c>
      <c r="JP348">
        <v>0</v>
      </c>
      <c r="JQ348">
        <v>0</v>
      </c>
      <c r="JR348">
        <v>43954.6104003125</v>
      </c>
      <c r="JS348">
        <v>2</v>
      </c>
      <c r="JT348">
        <v>1</v>
      </c>
    </row>
    <row r="349" spans="1:280" x14ac:dyDescent="0.25">
      <c r="A349">
        <v>2064</v>
      </c>
      <c r="B349">
        <v>2064</v>
      </c>
      <c r="C349" t="s">
        <v>1028</v>
      </c>
      <c r="D349" t="s">
        <v>262</v>
      </c>
      <c r="E349" t="s">
        <v>568</v>
      </c>
      <c r="H349">
        <v>7760000</v>
      </c>
      <c r="I349">
        <v>0</v>
      </c>
      <c r="J349">
        <v>0</v>
      </c>
      <c r="K349">
        <v>0</v>
      </c>
      <c r="L349">
        <v>45000</v>
      </c>
      <c r="M349">
        <v>0</v>
      </c>
      <c r="N349">
        <v>2000</v>
      </c>
      <c r="O349">
        <v>0</v>
      </c>
      <c r="P349">
        <v>11.86</v>
      </c>
      <c r="Q349">
        <v>0</v>
      </c>
      <c r="R349">
        <v>0</v>
      </c>
      <c r="S349">
        <v>0</v>
      </c>
      <c r="T349">
        <v>0</v>
      </c>
      <c r="U349">
        <v>0</v>
      </c>
      <c r="V349" t="s">
        <v>875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 t="s">
        <v>876</v>
      </c>
      <c r="BO349">
        <v>0</v>
      </c>
      <c r="BP349">
        <v>0</v>
      </c>
      <c r="BQ349">
        <v>0</v>
      </c>
      <c r="BR349">
        <v>0</v>
      </c>
      <c r="BS349">
        <v>0</v>
      </c>
      <c r="BT349" t="s">
        <v>877</v>
      </c>
      <c r="BU349" t="s">
        <v>877</v>
      </c>
      <c r="BV349" t="s">
        <v>877</v>
      </c>
      <c r="BW349" t="s">
        <v>877</v>
      </c>
      <c r="BY349">
        <v>7515000</v>
      </c>
      <c r="BZ349">
        <v>0</v>
      </c>
      <c r="CA349">
        <v>0</v>
      </c>
      <c r="CB349">
        <v>0</v>
      </c>
      <c r="CC349">
        <v>45000</v>
      </c>
      <c r="CD349">
        <v>0</v>
      </c>
      <c r="CE349">
        <v>2000</v>
      </c>
      <c r="CF349">
        <v>0</v>
      </c>
      <c r="CG349">
        <v>11.86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 t="s">
        <v>878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 t="s">
        <v>879</v>
      </c>
      <c r="EG349">
        <v>0</v>
      </c>
      <c r="EH349">
        <v>0</v>
      </c>
      <c r="EI349">
        <v>0</v>
      </c>
      <c r="EJ349">
        <v>0</v>
      </c>
      <c r="EK349">
        <v>0</v>
      </c>
      <c r="EL349" t="s">
        <v>877</v>
      </c>
      <c r="EM349" t="s">
        <v>877</v>
      </c>
      <c r="EN349" t="s">
        <v>877</v>
      </c>
      <c r="EO349" t="s">
        <v>877</v>
      </c>
      <c r="EQ349">
        <v>7398791</v>
      </c>
      <c r="ER349" s="22">
        <v>0</v>
      </c>
      <c r="ES349">
        <v>0</v>
      </c>
      <c r="ET349">
        <v>0</v>
      </c>
      <c r="EU349">
        <v>45609</v>
      </c>
      <c r="EV349">
        <v>0</v>
      </c>
      <c r="EW349">
        <v>0</v>
      </c>
      <c r="EX349">
        <v>0</v>
      </c>
      <c r="EY349">
        <v>11.86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 t="s">
        <v>880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  <c r="GB349">
        <v>0</v>
      </c>
      <c r="GC349">
        <v>0</v>
      </c>
      <c r="GD349">
        <v>0</v>
      </c>
      <c r="GE349">
        <v>0</v>
      </c>
      <c r="GF349">
        <v>0</v>
      </c>
      <c r="GG349">
        <v>0</v>
      </c>
      <c r="GH349">
        <v>0</v>
      </c>
      <c r="GI349">
        <v>0</v>
      </c>
      <c r="GJ349">
        <v>0</v>
      </c>
      <c r="GK349">
        <v>0</v>
      </c>
      <c r="GL349">
        <v>0</v>
      </c>
      <c r="GM349">
        <v>0</v>
      </c>
      <c r="GN349">
        <v>0</v>
      </c>
      <c r="GO349">
        <v>0</v>
      </c>
      <c r="GP349">
        <v>0</v>
      </c>
      <c r="GQ349">
        <v>0</v>
      </c>
      <c r="GR349">
        <v>0</v>
      </c>
      <c r="GS349">
        <v>0</v>
      </c>
      <c r="GT349">
        <v>0</v>
      </c>
      <c r="GU349">
        <v>0</v>
      </c>
      <c r="GV349">
        <v>0</v>
      </c>
      <c r="GW349">
        <v>0</v>
      </c>
      <c r="GX349" t="s">
        <v>881</v>
      </c>
      <c r="GY349">
        <v>0</v>
      </c>
      <c r="GZ349">
        <v>0</v>
      </c>
      <c r="HA349">
        <v>0</v>
      </c>
      <c r="HB349">
        <v>0</v>
      </c>
      <c r="HC349">
        <v>0</v>
      </c>
      <c r="HD349" t="s">
        <v>877</v>
      </c>
      <c r="HE349" t="s">
        <v>877</v>
      </c>
      <c r="HF349" t="s">
        <v>877</v>
      </c>
      <c r="HG349" t="s">
        <v>877</v>
      </c>
      <c r="HI349">
        <v>6929506</v>
      </c>
      <c r="HJ349">
        <v>0</v>
      </c>
      <c r="HK349">
        <v>0</v>
      </c>
      <c r="HL349">
        <v>0</v>
      </c>
      <c r="HM349">
        <v>63156</v>
      </c>
      <c r="HN349">
        <v>0</v>
      </c>
      <c r="HO349">
        <v>0</v>
      </c>
      <c r="HP349">
        <v>0</v>
      </c>
      <c r="HQ349">
        <v>11.76</v>
      </c>
      <c r="HR349">
        <v>0</v>
      </c>
      <c r="HS349">
        <v>0</v>
      </c>
      <c r="HT349">
        <v>0</v>
      </c>
      <c r="HU349">
        <v>0</v>
      </c>
      <c r="HV349">
        <v>0</v>
      </c>
      <c r="HW349">
        <v>0</v>
      </c>
      <c r="HX349" t="s">
        <v>882</v>
      </c>
      <c r="HY349">
        <v>0</v>
      </c>
      <c r="HZ349">
        <v>0</v>
      </c>
      <c r="IA349">
        <v>0</v>
      </c>
      <c r="IB349">
        <v>0</v>
      </c>
      <c r="IC349">
        <v>0</v>
      </c>
      <c r="ID349">
        <v>0</v>
      </c>
      <c r="IE349">
        <v>0</v>
      </c>
      <c r="IF349">
        <v>0</v>
      </c>
      <c r="IG349">
        <v>0</v>
      </c>
      <c r="IH349">
        <v>0</v>
      </c>
      <c r="II349">
        <v>0</v>
      </c>
      <c r="IJ349">
        <v>0</v>
      </c>
      <c r="IK349">
        <v>0</v>
      </c>
      <c r="IL349">
        <v>0</v>
      </c>
      <c r="IM349">
        <v>0</v>
      </c>
      <c r="IN349">
        <v>0</v>
      </c>
      <c r="IO349">
        <v>0</v>
      </c>
      <c r="IP349">
        <v>0</v>
      </c>
      <c r="IQ349">
        <v>0</v>
      </c>
      <c r="IR349">
        <v>0</v>
      </c>
      <c r="IS349">
        <v>0</v>
      </c>
      <c r="IT349">
        <v>0</v>
      </c>
      <c r="IU349">
        <v>0</v>
      </c>
      <c r="IV349">
        <v>0</v>
      </c>
      <c r="IW349">
        <v>0</v>
      </c>
      <c r="IX349">
        <v>0</v>
      </c>
      <c r="IY349">
        <v>0</v>
      </c>
      <c r="IZ349">
        <v>0</v>
      </c>
      <c r="JA349">
        <v>0</v>
      </c>
      <c r="JB349">
        <v>0</v>
      </c>
      <c r="JC349">
        <v>0</v>
      </c>
      <c r="JD349">
        <v>0</v>
      </c>
      <c r="JE349">
        <v>0</v>
      </c>
      <c r="JF349">
        <v>0</v>
      </c>
      <c r="JG349">
        <v>0</v>
      </c>
      <c r="JH349">
        <v>0</v>
      </c>
      <c r="JI349">
        <v>0</v>
      </c>
      <c r="JJ349">
        <v>0</v>
      </c>
      <c r="JK349">
        <v>0</v>
      </c>
      <c r="JL349" t="s">
        <v>883</v>
      </c>
      <c r="JM349">
        <v>0</v>
      </c>
      <c r="JN349">
        <v>0</v>
      </c>
      <c r="JO349">
        <v>0</v>
      </c>
      <c r="JP349">
        <v>0</v>
      </c>
      <c r="JQ349">
        <v>0</v>
      </c>
      <c r="JR349">
        <v>43954.6104003125</v>
      </c>
      <c r="JS349">
        <v>2</v>
      </c>
      <c r="JT349">
        <v>1</v>
      </c>
    </row>
    <row r="350" spans="1:280" x14ac:dyDescent="0.25">
      <c r="A350">
        <v>2098</v>
      </c>
      <c r="B350">
        <v>2098</v>
      </c>
      <c r="C350" t="s">
        <v>1029</v>
      </c>
      <c r="D350" t="s">
        <v>298</v>
      </c>
      <c r="E350" t="s">
        <v>569</v>
      </c>
      <c r="H350">
        <v>8424000</v>
      </c>
      <c r="I350">
        <v>0</v>
      </c>
      <c r="J350">
        <v>0</v>
      </c>
      <c r="K350">
        <v>0</v>
      </c>
      <c r="L350">
        <v>150000</v>
      </c>
      <c r="M350">
        <v>0</v>
      </c>
      <c r="N350">
        <v>0</v>
      </c>
      <c r="O350">
        <v>0</v>
      </c>
      <c r="P350">
        <v>16.440000000000001</v>
      </c>
      <c r="Q350">
        <v>0</v>
      </c>
      <c r="R350">
        <v>0</v>
      </c>
      <c r="S350">
        <v>0</v>
      </c>
      <c r="T350">
        <v>0</v>
      </c>
      <c r="U350">
        <v>0</v>
      </c>
      <c r="V350" t="s">
        <v>875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 t="s">
        <v>876</v>
      </c>
      <c r="BO350">
        <v>0</v>
      </c>
      <c r="BP350">
        <v>0</v>
      </c>
      <c r="BQ350">
        <v>0</v>
      </c>
      <c r="BR350">
        <v>0</v>
      </c>
      <c r="BS350">
        <v>0</v>
      </c>
      <c r="BT350" t="s">
        <v>877</v>
      </c>
      <c r="BU350" t="s">
        <v>877</v>
      </c>
      <c r="BV350" t="s">
        <v>877</v>
      </c>
      <c r="BW350" t="s">
        <v>877</v>
      </c>
      <c r="BY350">
        <v>8100000</v>
      </c>
      <c r="BZ350">
        <v>0</v>
      </c>
      <c r="CA350">
        <v>0</v>
      </c>
      <c r="CB350">
        <v>0</v>
      </c>
      <c r="CC350">
        <v>150000</v>
      </c>
      <c r="CD350">
        <v>0</v>
      </c>
      <c r="CE350">
        <v>0</v>
      </c>
      <c r="CF350">
        <v>0</v>
      </c>
      <c r="CG350">
        <v>16.440000000000001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878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 t="s">
        <v>879</v>
      </c>
      <c r="EG350">
        <v>0</v>
      </c>
      <c r="EH350">
        <v>0</v>
      </c>
      <c r="EI350">
        <v>0</v>
      </c>
      <c r="EJ350">
        <v>0</v>
      </c>
      <c r="EK350">
        <v>0</v>
      </c>
      <c r="EL350" t="s">
        <v>877</v>
      </c>
      <c r="EM350" t="s">
        <v>877</v>
      </c>
      <c r="EN350" t="s">
        <v>877</v>
      </c>
      <c r="EO350" t="s">
        <v>877</v>
      </c>
      <c r="EQ350">
        <v>7773472</v>
      </c>
      <c r="ER350" s="22">
        <v>0</v>
      </c>
      <c r="ES350">
        <v>0</v>
      </c>
      <c r="ET350">
        <v>0</v>
      </c>
      <c r="EU350">
        <v>171217</v>
      </c>
      <c r="EV350">
        <v>0</v>
      </c>
      <c r="EW350">
        <v>0</v>
      </c>
      <c r="EX350">
        <v>0</v>
      </c>
      <c r="EY350">
        <v>16.440000000000001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 t="s">
        <v>880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T350">
        <v>0</v>
      </c>
      <c r="FU350">
        <v>0</v>
      </c>
      <c r="FV350">
        <v>0</v>
      </c>
      <c r="FW350">
        <v>0</v>
      </c>
      <c r="FX350">
        <v>0</v>
      </c>
      <c r="FY350">
        <v>0</v>
      </c>
      <c r="FZ350">
        <v>0</v>
      </c>
      <c r="GA350">
        <v>0</v>
      </c>
      <c r="GB350">
        <v>0</v>
      </c>
      <c r="GC350">
        <v>0</v>
      </c>
      <c r="GD350">
        <v>0</v>
      </c>
      <c r="GE350">
        <v>0</v>
      </c>
      <c r="GF350">
        <v>0</v>
      </c>
      <c r="GG350">
        <v>0</v>
      </c>
      <c r="GH350">
        <v>0</v>
      </c>
      <c r="GI350">
        <v>0</v>
      </c>
      <c r="GJ350">
        <v>0</v>
      </c>
      <c r="GK350">
        <v>0</v>
      </c>
      <c r="GL350">
        <v>0</v>
      </c>
      <c r="GM350">
        <v>0</v>
      </c>
      <c r="GN350">
        <v>0</v>
      </c>
      <c r="GO350">
        <v>0</v>
      </c>
      <c r="GP350">
        <v>0</v>
      </c>
      <c r="GQ350">
        <v>0</v>
      </c>
      <c r="GR350">
        <v>0</v>
      </c>
      <c r="GS350">
        <v>0</v>
      </c>
      <c r="GT350">
        <v>0</v>
      </c>
      <c r="GU350">
        <v>0</v>
      </c>
      <c r="GV350">
        <v>0</v>
      </c>
      <c r="GW350">
        <v>0</v>
      </c>
      <c r="GX350" t="s">
        <v>881</v>
      </c>
      <c r="GY350">
        <v>0</v>
      </c>
      <c r="GZ350">
        <v>0</v>
      </c>
      <c r="HA350">
        <v>0</v>
      </c>
      <c r="HB350">
        <v>0</v>
      </c>
      <c r="HC350">
        <v>0</v>
      </c>
      <c r="HD350" t="s">
        <v>877</v>
      </c>
      <c r="HE350" t="s">
        <v>877</v>
      </c>
      <c r="HF350" t="s">
        <v>877</v>
      </c>
      <c r="HG350" t="s">
        <v>877</v>
      </c>
      <c r="HI350">
        <v>7346720</v>
      </c>
      <c r="HJ350">
        <v>0</v>
      </c>
      <c r="HK350">
        <v>0</v>
      </c>
      <c r="HL350">
        <v>0</v>
      </c>
      <c r="HM350">
        <v>152307</v>
      </c>
      <c r="HN350">
        <v>0</v>
      </c>
      <c r="HO350">
        <v>0</v>
      </c>
      <c r="HP350">
        <v>0</v>
      </c>
      <c r="HQ350">
        <v>16.579999999999998</v>
      </c>
      <c r="HR350">
        <v>0</v>
      </c>
      <c r="HS350">
        <v>0</v>
      </c>
      <c r="HT350">
        <v>0</v>
      </c>
      <c r="HU350">
        <v>0</v>
      </c>
      <c r="HV350">
        <v>0</v>
      </c>
      <c r="HW350">
        <v>0</v>
      </c>
      <c r="HX350" t="s">
        <v>882</v>
      </c>
      <c r="HY350">
        <v>0</v>
      </c>
      <c r="HZ350">
        <v>0</v>
      </c>
      <c r="IA350">
        <v>0</v>
      </c>
      <c r="IB350">
        <v>0</v>
      </c>
      <c r="IC350">
        <v>0</v>
      </c>
      <c r="ID350">
        <v>0</v>
      </c>
      <c r="IE350">
        <v>0</v>
      </c>
      <c r="IF350">
        <v>0</v>
      </c>
      <c r="IG350">
        <v>0</v>
      </c>
      <c r="IH350">
        <v>0</v>
      </c>
      <c r="II350">
        <v>0</v>
      </c>
      <c r="IJ350">
        <v>0</v>
      </c>
      <c r="IK350">
        <v>0</v>
      </c>
      <c r="IL350">
        <v>0</v>
      </c>
      <c r="IM350">
        <v>0</v>
      </c>
      <c r="IN350">
        <v>0</v>
      </c>
      <c r="IO350">
        <v>0</v>
      </c>
      <c r="IP350">
        <v>0</v>
      </c>
      <c r="IQ350">
        <v>0</v>
      </c>
      <c r="IR350">
        <v>0</v>
      </c>
      <c r="IS350">
        <v>0</v>
      </c>
      <c r="IT350">
        <v>0</v>
      </c>
      <c r="IU350">
        <v>0</v>
      </c>
      <c r="IV350">
        <v>0</v>
      </c>
      <c r="IW350">
        <v>0</v>
      </c>
      <c r="IX350">
        <v>0</v>
      </c>
      <c r="IY350">
        <v>0</v>
      </c>
      <c r="IZ350">
        <v>0</v>
      </c>
      <c r="JA350">
        <v>0</v>
      </c>
      <c r="JB350">
        <v>0</v>
      </c>
      <c r="JC350">
        <v>0</v>
      </c>
      <c r="JD350">
        <v>0</v>
      </c>
      <c r="JE350">
        <v>0</v>
      </c>
      <c r="JF350">
        <v>0</v>
      </c>
      <c r="JG350">
        <v>0</v>
      </c>
      <c r="JH350">
        <v>0</v>
      </c>
      <c r="JI350">
        <v>0</v>
      </c>
      <c r="JJ350">
        <v>0</v>
      </c>
      <c r="JK350">
        <v>0</v>
      </c>
      <c r="JL350" t="s">
        <v>883</v>
      </c>
      <c r="JM350">
        <v>0</v>
      </c>
      <c r="JN350">
        <v>0</v>
      </c>
      <c r="JO350">
        <v>0</v>
      </c>
      <c r="JP350">
        <v>0</v>
      </c>
      <c r="JQ350">
        <v>0</v>
      </c>
      <c r="JR350">
        <v>43954.6104003125</v>
      </c>
      <c r="JS350">
        <v>2</v>
      </c>
      <c r="JT350">
        <v>1</v>
      </c>
    </row>
    <row r="351" spans="1:280" x14ac:dyDescent="0.25">
      <c r="A351">
        <v>2106</v>
      </c>
      <c r="B351">
        <v>2106</v>
      </c>
      <c r="C351" t="s">
        <v>1030</v>
      </c>
      <c r="D351" t="s">
        <v>313</v>
      </c>
      <c r="E351" t="s">
        <v>570</v>
      </c>
      <c r="H351">
        <v>682000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5.55</v>
      </c>
      <c r="Q351">
        <v>0</v>
      </c>
      <c r="R351">
        <v>0</v>
      </c>
      <c r="S351">
        <v>0</v>
      </c>
      <c r="T351">
        <v>0</v>
      </c>
      <c r="U351">
        <v>0</v>
      </c>
      <c r="V351" t="s">
        <v>875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 t="s">
        <v>876</v>
      </c>
      <c r="BO351">
        <v>0</v>
      </c>
      <c r="BP351">
        <v>0</v>
      </c>
      <c r="BQ351">
        <v>0</v>
      </c>
      <c r="BR351">
        <v>0</v>
      </c>
      <c r="BS351">
        <v>0</v>
      </c>
      <c r="BT351" t="s">
        <v>877</v>
      </c>
      <c r="BU351" t="s">
        <v>877</v>
      </c>
      <c r="BV351" t="s">
        <v>877</v>
      </c>
      <c r="BW351" t="s">
        <v>877</v>
      </c>
      <c r="BY351">
        <v>681000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5.55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 t="s">
        <v>878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0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0</v>
      </c>
      <c r="EF351" t="s">
        <v>879</v>
      </c>
      <c r="EG351">
        <v>0</v>
      </c>
      <c r="EH351">
        <v>0</v>
      </c>
      <c r="EI351">
        <v>0</v>
      </c>
      <c r="EJ351">
        <v>0</v>
      </c>
      <c r="EK351">
        <v>0</v>
      </c>
      <c r="EL351" t="s">
        <v>877</v>
      </c>
      <c r="EM351" t="s">
        <v>877</v>
      </c>
      <c r="EN351" t="s">
        <v>877</v>
      </c>
      <c r="EO351" t="s">
        <v>877</v>
      </c>
      <c r="EQ351">
        <v>675374</v>
      </c>
      <c r="ER351" s="22">
        <v>0</v>
      </c>
      <c r="ES351">
        <v>0</v>
      </c>
      <c r="ET351">
        <v>0</v>
      </c>
      <c r="EU351">
        <v>0</v>
      </c>
      <c r="EV351">
        <v>0</v>
      </c>
      <c r="EW351">
        <v>0</v>
      </c>
      <c r="EX351">
        <v>0</v>
      </c>
      <c r="EY351">
        <v>5.55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 t="s">
        <v>880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>
        <v>0</v>
      </c>
      <c r="GJ351">
        <v>0</v>
      </c>
      <c r="GK351">
        <v>0</v>
      </c>
      <c r="GL351">
        <v>0</v>
      </c>
      <c r="GM351">
        <v>0</v>
      </c>
      <c r="GN351">
        <v>0</v>
      </c>
      <c r="GO351">
        <v>0</v>
      </c>
      <c r="GP351">
        <v>0</v>
      </c>
      <c r="GQ351">
        <v>0</v>
      </c>
      <c r="GR351">
        <v>0</v>
      </c>
      <c r="GS351">
        <v>0</v>
      </c>
      <c r="GT351">
        <v>0</v>
      </c>
      <c r="GU351">
        <v>0</v>
      </c>
      <c r="GV351">
        <v>0</v>
      </c>
      <c r="GW351">
        <v>0</v>
      </c>
      <c r="GX351" t="s">
        <v>881</v>
      </c>
      <c r="GY351">
        <v>0</v>
      </c>
      <c r="GZ351">
        <v>0</v>
      </c>
      <c r="HA351">
        <v>0</v>
      </c>
      <c r="HB351">
        <v>0</v>
      </c>
      <c r="HC351">
        <v>0</v>
      </c>
      <c r="HD351" t="s">
        <v>877</v>
      </c>
      <c r="HE351" t="s">
        <v>877</v>
      </c>
      <c r="HF351" t="s">
        <v>877</v>
      </c>
      <c r="HG351" t="s">
        <v>877</v>
      </c>
      <c r="HI351">
        <v>648694</v>
      </c>
      <c r="HJ351">
        <v>0</v>
      </c>
      <c r="HK351">
        <v>0</v>
      </c>
      <c r="HL351">
        <v>0</v>
      </c>
      <c r="HM351">
        <v>0</v>
      </c>
      <c r="HN351">
        <v>0</v>
      </c>
      <c r="HO351">
        <v>0</v>
      </c>
      <c r="HP351">
        <v>0</v>
      </c>
      <c r="HQ351">
        <v>4.3099999999999996</v>
      </c>
      <c r="HR351">
        <v>0</v>
      </c>
      <c r="HS351">
        <v>0</v>
      </c>
      <c r="HT351">
        <v>0</v>
      </c>
      <c r="HU351">
        <v>0</v>
      </c>
      <c r="HV351">
        <v>0</v>
      </c>
      <c r="HW351">
        <v>0</v>
      </c>
      <c r="HX351" t="s">
        <v>882</v>
      </c>
      <c r="HY351">
        <v>0</v>
      </c>
      <c r="HZ351">
        <v>0</v>
      </c>
      <c r="IA351">
        <v>0</v>
      </c>
      <c r="IB351">
        <v>0</v>
      </c>
      <c r="IC351">
        <v>0</v>
      </c>
      <c r="ID351">
        <v>0</v>
      </c>
      <c r="IE351">
        <v>0</v>
      </c>
      <c r="IF351">
        <v>0</v>
      </c>
      <c r="IG351">
        <v>0</v>
      </c>
      <c r="IH351">
        <v>0</v>
      </c>
      <c r="II351">
        <v>0</v>
      </c>
      <c r="IJ351">
        <v>0</v>
      </c>
      <c r="IK351">
        <v>0</v>
      </c>
      <c r="IL351">
        <v>0</v>
      </c>
      <c r="IM351">
        <v>0</v>
      </c>
      <c r="IN351">
        <v>0</v>
      </c>
      <c r="IO351">
        <v>0</v>
      </c>
      <c r="IP351">
        <v>0</v>
      </c>
      <c r="IQ351">
        <v>0</v>
      </c>
      <c r="IR351">
        <v>0</v>
      </c>
      <c r="IS351">
        <v>0</v>
      </c>
      <c r="IT351">
        <v>0</v>
      </c>
      <c r="IU351">
        <v>0</v>
      </c>
      <c r="IV351">
        <v>0</v>
      </c>
      <c r="IW351">
        <v>0</v>
      </c>
      <c r="IX351">
        <v>0</v>
      </c>
      <c r="IY351">
        <v>0</v>
      </c>
      <c r="IZ351">
        <v>0</v>
      </c>
      <c r="JA351">
        <v>0</v>
      </c>
      <c r="JB351">
        <v>0</v>
      </c>
      <c r="JC351">
        <v>0</v>
      </c>
      <c r="JD351">
        <v>0</v>
      </c>
      <c r="JE351">
        <v>0</v>
      </c>
      <c r="JF351">
        <v>0</v>
      </c>
      <c r="JG351">
        <v>0</v>
      </c>
      <c r="JH351">
        <v>0</v>
      </c>
      <c r="JI351">
        <v>0</v>
      </c>
      <c r="JJ351">
        <v>0</v>
      </c>
      <c r="JK351">
        <v>0</v>
      </c>
      <c r="JL351" t="s">
        <v>883</v>
      </c>
      <c r="JM351">
        <v>0</v>
      </c>
      <c r="JN351">
        <v>0</v>
      </c>
      <c r="JO351">
        <v>0</v>
      </c>
      <c r="JP351">
        <v>0</v>
      </c>
      <c r="JQ351">
        <v>0</v>
      </c>
      <c r="JR351">
        <v>43954.6104003125</v>
      </c>
      <c r="JS351">
        <v>2</v>
      </c>
      <c r="JT351">
        <v>1</v>
      </c>
    </row>
    <row r="352" spans="1:280" x14ac:dyDescent="0.25">
      <c r="A352">
        <v>2117</v>
      </c>
      <c r="B352">
        <v>2117</v>
      </c>
      <c r="C352" t="s">
        <v>1031</v>
      </c>
      <c r="D352" t="s">
        <v>334</v>
      </c>
      <c r="E352" t="s">
        <v>571</v>
      </c>
      <c r="H352">
        <v>12600000</v>
      </c>
      <c r="I352">
        <v>0</v>
      </c>
      <c r="J352">
        <v>0</v>
      </c>
      <c r="K352">
        <v>0</v>
      </c>
      <c r="L352">
        <v>30000</v>
      </c>
      <c r="M352">
        <v>0</v>
      </c>
      <c r="N352">
        <v>5000</v>
      </c>
      <c r="O352">
        <v>0</v>
      </c>
      <c r="P352">
        <v>14.82</v>
      </c>
      <c r="Q352">
        <v>0</v>
      </c>
      <c r="R352">
        <v>0</v>
      </c>
      <c r="S352">
        <v>0</v>
      </c>
      <c r="T352">
        <v>0</v>
      </c>
      <c r="U352">
        <v>0</v>
      </c>
      <c r="V352" t="s">
        <v>875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 t="s">
        <v>876</v>
      </c>
      <c r="BO352">
        <v>0</v>
      </c>
      <c r="BP352">
        <v>0</v>
      </c>
      <c r="BQ352">
        <v>0</v>
      </c>
      <c r="BR352">
        <v>0</v>
      </c>
      <c r="BS352">
        <v>0</v>
      </c>
      <c r="BT352" t="s">
        <v>877</v>
      </c>
      <c r="BU352" t="s">
        <v>877</v>
      </c>
      <c r="BV352" t="s">
        <v>877</v>
      </c>
      <c r="BW352" t="s">
        <v>877</v>
      </c>
      <c r="BY352">
        <v>12000000</v>
      </c>
      <c r="BZ352">
        <v>0</v>
      </c>
      <c r="CA352">
        <v>0</v>
      </c>
      <c r="CB352">
        <v>0</v>
      </c>
      <c r="CC352">
        <v>20000</v>
      </c>
      <c r="CD352">
        <v>0</v>
      </c>
      <c r="CE352">
        <v>5000</v>
      </c>
      <c r="CF352">
        <v>0</v>
      </c>
      <c r="CG352">
        <v>14.82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878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 t="s">
        <v>879</v>
      </c>
      <c r="EG352">
        <v>0</v>
      </c>
      <c r="EH352">
        <v>0</v>
      </c>
      <c r="EI352">
        <v>0</v>
      </c>
      <c r="EJ352">
        <v>0</v>
      </c>
      <c r="EK352">
        <v>0</v>
      </c>
      <c r="EL352" t="s">
        <v>877</v>
      </c>
      <c r="EM352" t="s">
        <v>877</v>
      </c>
      <c r="EN352" t="s">
        <v>877</v>
      </c>
      <c r="EO352" t="s">
        <v>877</v>
      </c>
      <c r="EQ352">
        <v>11767565</v>
      </c>
      <c r="ER352" s="22">
        <v>0</v>
      </c>
      <c r="ES352">
        <v>0</v>
      </c>
      <c r="ET352">
        <v>0</v>
      </c>
      <c r="EU352">
        <v>155651</v>
      </c>
      <c r="EV352">
        <v>0</v>
      </c>
      <c r="EW352">
        <v>0</v>
      </c>
      <c r="EX352">
        <v>0</v>
      </c>
      <c r="EY352">
        <v>14.82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 t="s">
        <v>880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0</v>
      </c>
      <c r="GF352">
        <v>0</v>
      </c>
      <c r="GG352">
        <v>0</v>
      </c>
      <c r="GH352">
        <v>0</v>
      </c>
      <c r="GI352">
        <v>0</v>
      </c>
      <c r="GJ352">
        <v>0</v>
      </c>
      <c r="GK352">
        <v>0</v>
      </c>
      <c r="GL352">
        <v>0</v>
      </c>
      <c r="GM352">
        <v>0</v>
      </c>
      <c r="GN352">
        <v>0</v>
      </c>
      <c r="GO352">
        <v>0</v>
      </c>
      <c r="GP352">
        <v>0</v>
      </c>
      <c r="GQ352">
        <v>0</v>
      </c>
      <c r="GR352">
        <v>0</v>
      </c>
      <c r="GS352">
        <v>0</v>
      </c>
      <c r="GT352">
        <v>0</v>
      </c>
      <c r="GU352">
        <v>0</v>
      </c>
      <c r="GV352">
        <v>0</v>
      </c>
      <c r="GW352">
        <v>0</v>
      </c>
      <c r="GX352" t="s">
        <v>881</v>
      </c>
      <c r="GY352">
        <v>0</v>
      </c>
      <c r="GZ352">
        <v>0</v>
      </c>
      <c r="HA352">
        <v>0</v>
      </c>
      <c r="HB352">
        <v>0</v>
      </c>
      <c r="HC352">
        <v>0</v>
      </c>
      <c r="HD352" t="s">
        <v>877</v>
      </c>
      <c r="HE352" t="s">
        <v>877</v>
      </c>
      <c r="HF352" t="s">
        <v>877</v>
      </c>
      <c r="HG352" t="s">
        <v>877</v>
      </c>
      <c r="HI352">
        <v>11020889</v>
      </c>
      <c r="HJ352">
        <v>0</v>
      </c>
      <c r="HK352">
        <v>0</v>
      </c>
      <c r="HL352">
        <v>0</v>
      </c>
      <c r="HM352">
        <v>22321</v>
      </c>
      <c r="HN352">
        <v>0</v>
      </c>
      <c r="HO352">
        <v>0</v>
      </c>
      <c r="HP352">
        <v>0</v>
      </c>
      <c r="HQ352">
        <v>13.65</v>
      </c>
      <c r="HR352">
        <v>0</v>
      </c>
      <c r="HS352">
        <v>0</v>
      </c>
      <c r="HT352">
        <v>0</v>
      </c>
      <c r="HU352">
        <v>0</v>
      </c>
      <c r="HV352">
        <v>0</v>
      </c>
      <c r="HW352">
        <v>0</v>
      </c>
      <c r="HX352" t="s">
        <v>882</v>
      </c>
      <c r="HY352">
        <v>0</v>
      </c>
      <c r="HZ352">
        <v>0</v>
      </c>
      <c r="IA352">
        <v>0</v>
      </c>
      <c r="IB352">
        <v>0</v>
      </c>
      <c r="IC352">
        <v>0</v>
      </c>
      <c r="ID352">
        <v>0</v>
      </c>
      <c r="IE352">
        <v>0</v>
      </c>
      <c r="IF352">
        <v>0</v>
      </c>
      <c r="IG352">
        <v>0</v>
      </c>
      <c r="IH352">
        <v>0</v>
      </c>
      <c r="II352">
        <v>0</v>
      </c>
      <c r="IJ352">
        <v>0</v>
      </c>
      <c r="IK352">
        <v>0</v>
      </c>
      <c r="IL352">
        <v>0</v>
      </c>
      <c r="IM352">
        <v>0</v>
      </c>
      <c r="IN352">
        <v>0</v>
      </c>
      <c r="IO352">
        <v>0</v>
      </c>
      <c r="IP352">
        <v>0</v>
      </c>
      <c r="IQ352">
        <v>0</v>
      </c>
      <c r="IR352">
        <v>0</v>
      </c>
      <c r="IS352">
        <v>0</v>
      </c>
      <c r="IT352">
        <v>0</v>
      </c>
      <c r="IU352">
        <v>0</v>
      </c>
      <c r="IV352">
        <v>0</v>
      </c>
      <c r="IW352">
        <v>0</v>
      </c>
      <c r="IX352">
        <v>0</v>
      </c>
      <c r="IY352">
        <v>0</v>
      </c>
      <c r="IZ352">
        <v>0</v>
      </c>
      <c r="JA352">
        <v>0</v>
      </c>
      <c r="JB352">
        <v>0</v>
      </c>
      <c r="JC352">
        <v>0</v>
      </c>
      <c r="JD352">
        <v>0</v>
      </c>
      <c r="JE352">
        <v>0</v>
      </c>
      <c r="JF352">
        <v>0</v>
      </c>
      <c r="JG352">
        <v>0</v>
      </c>
      <c r="JH352">
        <v>0</v>
      </c>
      <c r="JI352">
        <v>0</v>
      </c>
      <c r="JJ352">
        <v>0</v>
      </c>
      <c r="JK352">
        <v>0</v>
      </c>
      <c r="JL352" t="s">
        <v>883</v>
      </c>
      <c r="JM352">
        <v>0</v>
      </c>
      <c r="JN352">
        <v>0</v>
      </c>
      <c r="JO352">
        <v>0</v>
      </c>
      <c r="JP352">
        <v>0</v>
      </c>
      <c r="JQ352">
        <v>0</v>
      </c>
      <c r="JR352">
        <v>43954.6104003125</v>
      </c>
      <c r="JS352">
        <v>2</v>
      </c>
      <c r="JT352">
        <v>1</v>
      </c>
    </row>
    <row r="353" spans="1:280" x14ac:dyDescent="0.25">
      <c r="A353">
        <v>2148</v>
      </c>
      <c r="B353">
        <v>2148</v>
      </c>
      <c r="C353" t="s">
        <v>1032</v>
      </c>
      <c r="D353" t="s">
        <v>360</v>
      </c>
      <c r="E353" t="s">
        <v>572</v>
      </c>
      <c r="G353">
        <v>2148</v>
      </c>
      <c r="H353">
        <v>36346000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7.46</v>
      </c>
      <c r="Q353">
        <v>0</v>
      </c>
      <c r="R353">
        <v>0</v>
      </c>
      <c r="S353">
        <v>0</v>
      </c>
      <c r="T353">
        <v>0</v>
      </c>
      <c r="U353">
        <v>0</v>
      </c>
      <c r="V353" t="s">
        <v>875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 t="s">
        <v>876</v>
      </c>
      <c r="BO353">
        <v>0</v>
      </c>
      <c r="BP353">
        <v>0</v>
      </c>
      <c r="BQ353">
        <v>0</v>
      </c>
      <c r="BR353">
        <v>0</v>
      </c>
      <c r="BS353">
        <v>0</v>
      </c>
      <c r="BT353" t="s">
        <v>877</v>
      </c>
      <c r="BU353" t="s">
        <v>877</v>
      </c>
      <c r="BV353" t="s">
        <v>877</v>
      </c>
      <c r="BW353" t="s">
        <v>877</v>
      </c>
      <c r="BX353">
        <v>2148</v>
      </c>
      <c r="BY353">
        <v>35033000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7.46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 t="s">
        <v>878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 t="s">
        <v>879</v>
      </c>
      <c r="EG353">
        <v>0</v>
      </c>
      <c r="EH353">
        <v>0</v>
      </c>
      <c r="EI353">
        <v>0</v>
      </c>
      <c r="EJ353">
        <v>0</v>
      </c>
      <c r="EK353">
        <v>0</v>
      </c>
      <c r="EL353" t="s">
        <v>877</v>
      </c>
      <c r="EM353" t="s">
        <v>877</v>
      </c>
      <c r="EN353" t="s">
        <v>877</v>
      </c>
      <c r="EO353" t="s">
        <v>877</v>
      </c>
      <c r="EP353">
        <v>2148</v>
      </c>
      <c r="EQ353">
        <v>34266248</v>
      </c>
      <c r="ER353" s="22">
        <v>0</v>
      </c>
      <c r="ES353">
        <v>0</v>
      </c>
      <c r="ET353">
        <v>0</v>
      </c>
      <c r="EU353">
        <v>0</v>
      </c>
      <c r="EV353">
        <v>0</v>
      </c>
      <c r="EW353">
        <v>0</v>
      </c>
      <c r="EX353">
        <v>0</v>
      </c>
      <c r="EY353">
        <v>7.46</v>
      </c>
      <c r="EZ353">
        <v>6778</v>
      </c>
      <c r="FA353">
        <v>0</v>
      </c>
      <c r="FB353">
        <v>0</v>
      </c>
      <c r="FC353">
        <v>0</v>
      </c>
      <c r="FD353">
        <v>0</v>
      </c>
      <c r="FE353">
        <v>0</v>
      </c>
      <c r="FF353" t="s">
        <v>880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0</v>
      </c>
      <c r="GF353">
        <v>0</v>
      </c>
      <c r="GG353">
        <v>0</v>
      </c>
      <c r="GH353">
        <v>0</v>
      </c>
      <c r="GI353">
        <v>0</v>
      </c>
      <c r="GJ353">
        <v>0</v>
      </c>
      <c r="GK353">
        <v>0</v>
      </c>
      <c r="GL353">
        <v>0</v>
      </c>
      <c r="GM353">
        <v>0</v>
      </c>
      <c r="GN353">
        <v>0</v>
      </c>
      <c r="GO353">
        <v>0</v>
      </c>
      <c r="GP353">
        <v>0</v>
      </c>
      <c r="GQ353">
        <v>0</v>
      </c>
      <c r="GR353">
        <v>0</v>
      </c>
      <c r="GS353">
        <v>0</v>
      </c>
      <c r="GT353">
        <v>0</v>
      </c>
      <c r="GU353">
        <v>0</v>
      </c>
      <c r="GV353">
        <v>0</v>
      </c>
      <c r="GW353">
        <v>0</v>
      </c>
      <c r="GX353" t="s">
        <v>881</v>
      </c>
      <c r="GY353">
        <v>0</v>
      </c>
      <c r="GZ353">
        <v>0</v>
      </c>
      <c r="HA353">
        <v>0</v>
      </c>
      <c r="HB353">
        <v>0</v>
      </c>
      <c r="HC353">
        <v>0</v>
      </c>
      <c r="HD353" t="s">
        <v>877</v>
      </c>
      <c r="HE353" t="s">
        <v>877</v>
      </c>
      <c r="HF353" t="s">
        <v>877</v>
      </c>
      <c r="HG353" t="s">
        <v>877</v>
      </c>
      <c r="HH353">
        <v>2148</v>
      </c>
      <c r="HI353">
        <v>32234389</v>
      </c>
      <c r="HJ353">
        <v>0</v>
      </c>
      <c r="HK353">
        <v>0</v>
      </c>
      <c r="HL353">
        <v>0</v>
      </c>
      <c r="HM353">
        <v>0</v>
      </c>
      <c r="HN353">
        <v>0</v>
      </c>
      <c r="HO353">
        <v>0</v>
      </c>
      <c r="HP353">
        <v>0</v>
      </c>
      <c r="HQ353">
        <v>8.59</v>
      </c>
      <c r="HR353">
        <v>69436</v>
      </c>
      <c r="HS353">
        <v>0</v>
      </c>
      <c r="HT353">
        <v>0</v>
      </c>
      <c r="HU353">
        <v>0</v>
      </c>
      <c r="HV353">
        <v>0</v>
      </c>
      <c r="HW353">
        <v>0</v>
      </c>
      <c r="HX353" t="s">
        <v>882</v>
      </c>
      <c r="HY353">
        <v>0</v>
      </c>
      <c r="HZ353">
        <v>0</v>
      </c>
      <c r="IA353">
        <v>0</v>
      </c>
      <c r="IB353">
        <v>0</v>
      </c>
      <c r="IC353">
        <v>0</v>
      </c>
      <c r="ID353">
        <v>0</v>
      </c>
      <c r="IE353">
        <v>0</v>
      </c>
      <c r="IF353">
        <v>0</v>
      </c>
      <c r="IG353">
        <v>0</v>
      </c>
      <c r="IH353">
        <v>0</v>
      </c>
      <c r="II353">
        <v>0</v>
      </c>
      <c r="IJ353">
        <v>0</v>
      </c>
      <c r="IK353">
        <v>0</v>
      </c>
      <c r="IL353">
        <v>0</v>
      </c>
      <c r="IM353">
        <v>0</v>
      </c>
      <c r="IN353">
        <v>0</v>
      </c>
      <c r="IO353">
        <v>0</v>
      </c>
      <c r="IP353">
        <v>0</v>
      </c>
      <c r="IQ353">
        <v>0</v>
      </c>
      <c r="IR353">
        <v>0</v>
      </c>
      <c r="IS353">
        <v>0</v>
      </c>
      <c r="IT353">
        <v>0</v>
      </c>
      <c r="IU353">
        <v>0</v>
      </c>
      <c r="IV353">
        <v>0</v>
      </c>
      <c r="IW353">
        <v>0</v>
      </c>
      <c r="IX353">
        <v>0</v>
      </c>
      <c r="IY353">
        <v>0</v>
      </c>
      <c r="IZ353">
        <v>0</v>
      </c>
      <c r="JA353">
        <v>0</v>
      </c>
      <c r="JB353">
        <v>0</v>
      </c>
      <c r="JC353">
        <v>0</v>
      </c>
      <c r="JD353">
        <v>0</v>
      </c>
      <c r="JE353">
        <v>0</v>
      </c>
      <c r="JF353">
        <v>0</v>
      </c>
      <c r="JG353">
        <v>0</v>
      </c>
      <c r="JH353">
        <v>0</v>
      </c>
      <c r="JI353">
        <v>0</v>
      </c>
      <c r="JJ353">
        <v>0</v>
      </c>
      <c r="JK353">
        <v>0</v>
      </c>
      <c r="JL353" t="s">
        <v>883</v>
      </c>
      <c r="JM353">
        <v>0</v>
      </c>
      <c r="JN353">
        <v>0</v>
      </c>
      <c r="JO353">
        <v>0</v>
      </c>
      <c r="JP353">
        <v>0</v>
      </c>
      <c r="JQ353">
        <v>0</v>
      </c>
      <c r="JR353">
        <v>43954.6104003125</v>
      </c>
      <c r="JS353">
        <v>2</v>
      </c>
      <c r="JT353">
        <v>1</v>
      </c>
    </row>
    <row r="354" spans="1:280" x14ac:dyDescent="0.25">
      <c r="A354">
        <v>2200</v>
      </c>
      <c r="B354">
        <v>2200</v>
      </c>
      <c r="C354" t="s">
        <v>1033</v>
      </c>
      <c r="D354" t="s">
        <v>396</v>
      </c>
      <c r="E354" t="s">
        <v>573</v>
      </c>
      <c r="H354">
        <v>7200000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13.07</v>
      </c>
      <c r="Q354">
        <v>0</v>
      </c>
      <c r="R354">
        <v>0</v>
      </c>
      <c r="S354">
        <v>0</v>
      </c>
      <c r="T354">
        <v>0</v>
      </c>
      <c r="U354">
        <v>0</v>
      </c>
      <c r="V354" t="s">
        <v>875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 t="s">
        <v>876</v>
      </c>
      <c r="BO354">
        <v>0</v>
      </c>
      <c r="BP354">
        <v>0</v>
      </c>
      <c r="BQ354">
        <v>0</v>
      </c>
      <c r="BR354">
        <v>0</v>
      </c>
      <c r="BS354">
        <v>0</v>
      </c>
      <c r="BT354" t="s">
        <v>877</v>
      </c>
      <c r="BU354" t="s">
        <v>877</v>
      </c>
      <c r="BV354" t="s">
        <v>877</v>
      </c>
      <c r="BW354" t="s">
        <v>877</v>
      </c>
      <c r="BY354">
        <v>7000000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13.07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878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 t="s">
        <v>879</v>
      </c>
      <c r="EG354">
        <v>0</v>
      </c>
      <c r="EH354">
        <v>0</v>
      </c>
      <c r="EI354">
        <v>0</v>
      </c>
      <c r="EJ354">
        <v>0</v>
      </c>
      <c r="EK354">
        <v>0</v>
      </c>
      <c r="EL354" t="s">
        <v>877</v>
      </c>
      <c r="EM354" t="s">
        <v>877</v>
      </c>
      <c r="EN354" t="s">
        <v>877</v>
      </c>
      <c r="EO354" t="s">
        <v>877</v>
      </c>
      <c r="EQ354">
        <v>6544605</v>
      </c>
      <c r="ER354" s="22">
        <v>0</v>
      </c>
      <c r="ES354">
        <v>0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13.07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 t="s">
        <v>880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>
        <v>0</v>
      </c>
      <c r="FY354">
        <v>0</v>
      </c>
      <c r="FZ354">
        <v>0</v>
      </c>
      <c r="GA354">
        <v>0</v>
      </c>
      <c r="GB354">
        <v>0</v>
      </c>
      <c r="GC354">
        <v>0</v>
      </c>
      <c r="GD354">
        <v>0</v>
      </c>
      <c r="GE354">
        <v>0</v>
      </c>
      <c r="GF354">
        <v>0</v>
      </c>
      <c r="GG354">
        <v>0</v>
      </c>
      <c r="GH354">
        <v>0</v>
      </c>
      <c r="GI354">
        <v>0</v>
      </c>
      <c r="GJ354">
        <v>0</v>
      </c>
      <c r="GK354">
        <v>0</v>
      </c>
      <c r="GL354">
        <v>0</v>
      </c>
      <c r="GM354">
        <v>0</v>
      </c>
      <c r="GN354">
        <v>0</v>
      </c>
      <c r="GO354">
        <v>0</v>
      </c>
      <c r="GP354">
        <v>0</v>
      </c>
      <c r="GQ354">
        <v>0</v>
      </c>
      <c r="GR354">
        <v>0</v>
      </c>
      <c r="GS354">
        <v>0</v>
      </c>
      <c r="GT354">
        <v>0</v>
      </c>
      <c r="GU354">
        <v>0</v>
      </c>
      <c r="GV354">
        <v>0</v>
      </c>
      <c r="GW354">
        <v>0</v>
      </c>
      <c r="GX354" t="s">
        <v>881</v>
      </c>
      <c r="GY354">
        <v>0</v>
      </c>
      <c r="GZ354">
        <v>0</v>
      </c>
      <c r="HA354">
        <v>0</v>
      </c>
      <c r="HB354">
        <v>0</v>
      </c>
      <c r="HC354">
        <v>0</v>
      </c>
      <c r="HD354" t="s">
        <v>877</v>
      </c>
      <c r="HE354" t="s">
        <v>877</v>
      </c>
      <c r="HF354" t="s">
        <v>877</v>
      </c>
      <c r="HG354" t="s">
        <v>877</v>
      </c>
      <c r="HI354">
        <v>6237990</v>
      </c>
      <c r="HJ354">
        <v>0</v>
      </c>
      <c r="HK354">
        <v>0</v>
      </c>
      <c r="HL354">
        <v>0</v>
      </c>
      <c r="HM354">
        <v>0</v>
      </c>
      <c r="HN354">
        <v>0</v>
      </c>
      <c r="HO354">
        <v>0</v>
      </c>
      <c r="HP354">
        <v>0</v>
      </c>
      <c r="HQ354">
        <v>12.69</v>
      </c>
      <c r="HR354">
        <v>0</v>
      </c>
      <c r="HS354">
        <v>0</v>
      </c>
      <c r="HT354">
        <v>0</v>
      </c>
      <c r="HU354">
        <v>0</v>
      </c>
      <c r="HV354">
        <v>0</v>
      </c>
      <c r="HW354">
        <v>0</v>
      </c>
      <c r="HX354" t="s">
        <v>882</v>
      </c>
      <c r="HY354">
        <v>0</v>
      </c>
      <c r="HZ354">
        <v>0</v>
      </c>
      <c r="IA354">
        <v>0</v>
      </c>
      <c r="IB354">
        <v>0</v>
      </c>
      <c r="IC354">
        <v>0</v>
      </c>
      <c r="ID354">
        <v>0</v>
      </c>
      <c r="IE354">
        <v>0</v>
      </c>
      <c r="IF354">
        <v>0</v>
      </c>
      <c r="IG354">
        <v>0</v>
      </c>
      <c r="IH354">
        <v>0</v>
      </c>
      <c r="II354">
        <v>0</v>
      </c>
      <c r="IJ354">
        <v>0</v>
      </c>
      <c r="IK354">
        <v>0</v>
      </c>
      <c r="IL354">
        <v>0</v>
      </c>
      <c r="IM354">
        <v>0</v>
      </c>
      <c r="IN354">
        <v>0</v>
      </c>
      <c r="IO354">
        <v>0</v>
      </c>
      <c r="IP354">
        <v>0</v>
      </c>
      <c r="IQ354">
        <v>0</v>
      </c>
      <c r="IR354">
        <v>0</v>
      </c>
      <c r="IS354">
        <v>0</v>
      </c>
      <c r="IT354">
        <v>0</v>
      </c>
      <c r="IU354">
        <v>0</v>
      </c>
      <c r="IV354">
        <v>0</v>
      </c>
      <c r="IW354">
        <v>0</v>
      </c>
      <c r="IX354">
        <v>0</v>
      </c>
      <c r="IY354">
        <v>0</v>
      </c>
      <c r="IZ354">
        <v>0</v>
      </c>
      <c r="JA354">
        <v>0</v>
      </c>
      <c r="JB354">
        <v>0</v>
      </c>
      <c r="JC354">
        <v>0</v>
      </c>
      <c r="JD354">
        <v>0</v>
      </c>
      <c r="JE354">
        <v>0</v>
      </c>
      <c r="JF354">
        <v>0</v>
      </c>
      <c r="JG354">
        <v>0</v>
      </c>
      <c r="JH354">
        <v>0</v>
      </c>
      <c r="JI354">
        <v>0</v>
      </c>
      <c r="JJ354">
        <v>0</v>
      </c>
      <c r="JK354">
        <v>0</v>
      </c>
      <c r="JL354" t="s">
        <v>883</v>
      </c>
      <c r="JM354">
        <v>0</v>
      </c>
      <c r="JN354">
        <v>0</v>
      </c>
      <c r="JO354">
        <v>0</v>
      </c>
      <c r="JP354">
        <v>0</v>
      </c>
      <c r="JQ354">
        <v>0</v>
      </c>
      <c r="JR354">
        <v>43954.6104003125</v>
      </c>
      <c r="JS354">
        <v>2</v>
      </c>
      <c r="JT354">
        <v>1</v>
      </c>
    </row>
    <row r="355" spans="1:280" x14ac:dyDescent="0.25">
      <c r="A355">
        <v>2218</v>
      </c>
      <c r="B355">
        <v>2218</v>
      </c>
      <c r="C355" t="s">
        <v>1034</v>
      </c>
      <c r="D355" t="s">
        <v>430</v>
      </c>
      <c r="E355" t="s">
        <v>574</v>
      </c>
      <c r="H355">
        <v>3236884</v>
      </c>
      <c r="I355">
        <v>0</v>
      </c>
      <c r="J355">
        <v>0</v>
      </c>
      <c r="K355">
        <v>0</v>
      </c>
      <c r="L355">
        <v>0</v>
      </c>
      <c r="M355">
        <v>1762339</v>
      </c>
      <c r="N355">
        <v>0</v>
      </c>
      <c r="O355">
        <v>0</v>
      </c>
      <c r="P355">
        <v>19.600000000000001</v>
      </c>
      <c r="Q355">
        <v>0</v>
      </c>
      <c r="R355">
        <v>0</v>
      </c>
      <c r="S355">
        <v>0</v>
      </c>
      <c r="T355">
        <v>0</v>
      </c>
      <c r="U355">
        <v>0</v>
      </c>
      <c r="V355" t="s">
        <v>875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 t="s">
        <v>876</v>
      </c>
      <c r="BO355">
        <v>0</v>
      </c>
      <c r="BP355">
        <v>0</v>
      </c>
      <c r="BQ355">
        <v>0</v>
      </c>
      <c r="BR355">
        <v>0</v>
      </c>
      <c r="BS355">
        <v>0</v>
      </c>
      <c r="BT355" t="s">
        <v>877</v>
      </c>
      <c r="BU355" t="s">
        <v>877</v>
      </c>
      <c r="BV355" t="s">
        <v>877</v>
      </c>
      <c r="BW355" t="s">
        <v>877</v>
      </c>
      <c r="BY355">
        <v>3142606</v>
      </c>
      <c r="BZ355">
        <v>0</v>
      </c>
      <c r="CA355">
        <v>0</v>
      </c>
      <c r="CB355">
        <v>0</v>
      </c>
      <c r="CC355">
        <v>0</v>
      </c>
      <c r="CD355">
        <v>1726270</v>
      </c>
      <c r="CE355">
        <v>0</v>
      </c>
      <c r="CF355">
        <v>0</v>
      </c>
      <c r="CG355">
        <v>19.600000000000001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 t="s">
        <v>878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 t="s">
        <v>879</v>
      </c>
      <c r="EG355">
        <v>0</v>
      </c>
      <c r="EH355">
        <v>0</v>
      </c>
      <c r="EI355">
        <v>0</v>
      </c>
      <c r="EJ355">
        <v>0</v>
      </c>
      <c r="EK355">
        <v>0</v>
      </c>
      <c r="EL355" t="s">
        <v>877</v>
      </c>
      <c r="EM355" t="s">
        <v>877</v>
      </c>
      <c r="EN355" t="s">
        <v>877</v>
      </c>
      <c r="EO355" t="s">
        <v>877</v>
      </c>
      <c r="EQ355">
        <v>3000209</v>
      </c>
      <c r="ER355" s="22">
        <v>0</v>
      </c>
      <c r="ES355">
        <v>0</v>
      </c>
      <c r="ET355">
        <v>0</v>
      </c>
      <c r="EU355">
        <v>0</v>
      </c>
      <c r="EV355">
        <v>0</v>
      </c>
      <c r="EW355">
        <v>1779</v>
      </c>
      <c r="EX355">
        <v>0</v>
      </c>
      <c r="EY355">
        <v>19.600000000000001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 t="s">
        <v>880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>
        <v>0</v>
      </c>
      <c r="FY355">
        <v>0</v>
      </c>
      <c r="FZ355">
        <v>0</v>
      </c>
      <c r="GA355">
        <v>0</v>
      </c>
      <c r="GB355">
        <v>0</v>
      </c>
      <c r="GC355">
        <v>0</v>
      </c>
      <c r="GD355">
        <v>0</v>
      </c>
      <c r="GE355">
        <v>0</v>
      </c>
      <c r="GF355">
        <v>0</v>
      </c>
      <c r="GG355">
        <v>0</v>
      </c>
      <c r="GH355">
        <v>0</v>
      </c>
      <c r="GI355">
        <v>0</v>
      </c>
      <c r="GJ355">
        <v>0</v>
      </c>
      <c r="GK355">
        <v>0</v>
      </c>
      <c r="GL355">
        <v>0</v>
      </c>
      <c r="GM355">
        <v>0</v>
      </c>
      <c r="GN355">
        <v>0</v>
      </c>
      <c r="GO355">
        <v>0</v>
      </c>
      <c r="GP355">
        <v>0</v>
      </c>
      <c r="GQ355">
        <v>0</v>
      </c>
      <c r="GR355">
        <v>0</v>
      </c>
      <c r="GS355">
        <v>0</v>
      </c>
      <c r="GT355">
        <v>0</v>
      </c>
      <c r="GU355">
        <v>0</v>
      </c>
      <c r="GV355">
        <v>0</v>
      </c>
      <c r="GW355">
        <v>0</v>
      </c>
      <c r="GX355" t="s">
        <v>881</v>
      </c>
      <c r="GY355">
        <v>0</v>
      </c>
      <c r="GZ355">
        <v>0</v>
      </c>
      <c r="HA355">
        <v>0</v>
      </c>
      <c r="HB355">
        <v>0</v>
      </c>
      <c r="HC355">
        <v>0</v>
      </c>
      <c r="HD355" t="s">
        <v>877</v>
      </c>
      <c r="HE355" t="s">
        <v>877</v>
      </c>
      <c r="HF355" t="s">
        <v>877</v>
      </c>
      <c r="HG355" t="s">
        <v>877</v>
      </c>
      <c r="HI355">
        <v>2865015</v>
      </c>
      <c r="HJ355">
        <v>0</v>
      </c>
      <c r="HK355">
        <v>0</v>
      </c>
      <c r="HL355">
        <v>0</v>
      </c>
      <c r="HM355">
        <v>0</v>
      </c>
      <c r="HN355">
        <v>0</v>
      </c>
      <c r="HO355">
        <v>1765</v>
      </c>
      <c r="HP355">
        <v>0</v>
      </c>
      <c r="HQ355">
        <v>16.72</v>
      </c>
      <c r="HR355">
        <v>0</v>
      </c>
      <c r="HS355">
        <v>0</v>
      </c>
      <c r="HT355">
        <v>0</v>
      </c>
      <c r="HU355">
        <v>0</v>
      </c>
      <c r="HV355">
        <v>0</v>
      </c>
      <c r="HW355">
        <v>0</v>
      </c>
      <c r="HX355" t="s">
        <v>882</v>
      </c>
      <c r="HY355">
        <v>0</v>
      </c>
      <c r="HZ355">
        <v>0</v>
      </c>
      <c r="IA355">
        <v>0</v>
      </c>
      <c r="IB355">
        <v>0</v>
      </c>
      <c r="IC355">
        <v>0</v>
      </c>
      <c r="ID355">
        <v>0</v>
      </c>
      <c r="IE355">
        <v>0</v>
      </c>
      <c r="IF355">
        <v>0</v>
      </c>
      <c r="IG355">
        <v>0</v>
      </c>
      <c r="IH355">
        <v>0</v>
      </c>
      <c r="II355">
        <v>0</v>
      </c>
      <c r="IJ355">
        <v>0</v>
      </c>
      <c r="IK355">
        <v>0</v>
      </c>
      <c r="IL355">
        <v>0</v>
      </c>
      <c r="IM355">
        <v>0</v>
      </c>
      <c r="IN355">
        <v>0</v>
      </c>
      <c r="IO355">
        <v>0</v>
      </c>
      <c r="IP355">
        <v>0</v>
      </c>
      <c r="IQ355">
        <v>0</v>
      </c>
      <c r="IR355">
        <v>0</v>
      </c>
      <c r="IS355">
        <v>0</v>
      </c>
      <c r="IT355">
        <v>0</v>
      </c>
      <c r="IU355">
        <v>0</v>
      </c>
      <c r="IV355">
        <v>0</v>
      </c>
      <c r="IW355">
        <v>0</v>
      </c>
      <c r="IX355">
        <v>0</v>
      </c>
      <c r="IY355">
        <v>0</v>
      </c>
      <c r="IZ355">
        <v>0</v>
      </c>
      <c r="JA355">
        <v>0</v>
      </c>
      <c r="JB355">
        <v>0</v>
      </c>
      <c r="JC355">
        <v>0</v>
      </c>
      <c r="JD355">
        <v>0</v>
      </c>
      <c r="JE355">
        <v>0</v>
      </c>
      <c r="JF355">
        <v>0</v>
      </c>
      <c r="JG355">
        <v>0</v>
      </c>
      <c r="JH355">
        <v>0</v>
      </c>
      <c r="JI355">
        <v>0</v>
      </c>
      <c r="JJ355">
        <v>0</v>
      </c>
      <c r="JK355">
        <v>0</v>
      </c>
      <c r="JL355" t="s">
        <v>883</v>
      </c>
      <c r="JM355">
        <v>0</v>
      </c>
      <c r="JN355">
        <v>0</v>
      </c>
      <c r="JO355">
        <v>0</v>
      </c>
      <c r="JP355">
        <v>0</v>
      </c>
      <c r="JQ355">
        <v>0</v>
      </c>
      <c r="JR355">
        <v>43954.6104003125</v>
      </c>
      <c r="JS355">
        <v>2</v>
      </c>
      <c r="JT355">
        <v>1</v>
      </c>
    </row>
    <row r="356" spans="1:280" x14ac:dyDescent="0.25">
      <c r="A356">
        <v>2223</v>
      </c>
      <c r="B356">
        <v>2223</v>
      </c>
      <c r="C356" t="s">
        <v>1035</v>
      </c>
      <c r="D356" t="s">
        <v>439</v>
      </c>
      <c r="E356" t="s">
        <v>575</v>
      </c>
      <c r="H356">
        <v>2235000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 t="s">
        <v>875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 t="s">
        <v>876</v>
      </c>
      <c r="BO356">
        <v>0</v>
      </c>
      <c r="BP356">
        <v>0</v>
      </c>
      <c r="BQ356">
        <v>0</v>
      </c>
      <c r="BR356">
        <v>0</v>
      </c>
      <c r="BS356">
        <v>0</v>
      </c>
      <c r="BT356" t="s">
        <v>877</v>
      </c>
      <c r="BU356" t="s">
        <v>877</v>
      </c>
      <c r="BV356" t="s">
        <v>877</v>
      </c>
      <c r="BW356" t="s">
        <v>877</v>
      </c>
      <c r="BY356">
        <v>2075000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 t="s">
        <v>878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 t="s">
        <v>879</v>
      </c>
      <c r="EG356">
        <v>0</v>
      </c>
      <c r="EH356">
        <v>0</v>
      </c>
      <c r="EI356">
        <v>0</v>
      </c>
      <c r="EJ356">
        <v>0</v>
      </c>
      <c r="EK356">
        <v>0</v>
      </c>
      <c r="EL356" t="s">
        <v>877</v>
      </c>
      <c r="EM356" t="s">
        <v>877</v>
      </c>
      <c r="EN356" t="s">
        <v>877</v>
      </c>
      <c r="EO356" t="s">
        <v>877</v>
      </c>
      <c r="EQ356">
        <v>2154162</v>
      </c>
      <c r="ER356" s="22">
        <v>0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 t="s">
        <v>880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0</v>
      </c>
      <c r="FT356">
        <v>0</v>
      </c>
      <c r="FU356">
        <v>0</v>
      </c>
      <c r="FV356">
        <v>0</v>
      </c>
      <c r="FW356">
        <v>0</v>
      </c>
      <c r="FX356">
        <v>0</v>
      </c>
      <c r="FY356">
        <v>0</v>
      </c>
      <c r="FZ356">
        <v>0</v>
      </c>
      <c r="GA356">
        <v>0</v>
      </c>
      <c r="GB356">
        <v>0</v>
      </c>
      <c r="GC356">
        <v>0</v>
      </c>
      <c r="GD356">
        <v>0</v>
      </c>
      <c r="GE356">
        <v>0</v>
      </c>
      <c r="GF356">
        <v>0</v>
      </c>
      <c r="GG356">
        <v>0</v>
      </c>
      <c r="GH356">
        <v>0</v>
      </c>
      <c r="GI356">
        <v>0</v>
      </c>
      <c r="GJ356">
        <v>0</v>
      </c>
      <c r="GK356">
        <v>0</v>
      </c>
      <c r="GL356">
        <v>0</v>
      </c>
      <c r="GM356">
        <v>0</v>
      </c>
      <c r="GN356">
        <v>0</v>
      </c>
      <c r="GO356">
        <v>0</v>
      </c>
      <c r="GP356">
        <v>0</v>
      </c>
      <c r="GQ356">
        <v>0</v>
      </c>
      <c r="GR356">
        <v>0</v>
      </c>
      <c r="GS356">
        <v>0</v>
      </c>
      <c r="GT356">
        <v>0</v>
      </c>
      <c r="GU356">
        <v>0</v>
      </c>
      <c r="GV356">
        <v>0</v>
      </c>
      <c r="GW356">
        <v>0</v>
      </c>
      <c r="GX356" t="s">
        <v>881</v>
      </c>
      <c r="GY356">
        <v>0</v>
      </c>
      <c r="GZ356">
        <v>0</v>
      </c>
      <c r="HA356">
        <v>0</v>
      </c>
      <c r="HB356">
        <v>0</v>
      </c>
      <c r="HC356">
        <v>0</v>
      </c>
      <c r="HD356" t="s">
        <v>877</v>
      </c>
      <c r="HE356" t="s">
        <v>877</v>
      </c>
      <c r="HF356" t="s">
        <v>877</v>
      </c>
      <c r="HG356" t="s">
        <v>877</v>
      </c>
      <c r="HI356">
        <v>2039142</v>
      </c>
      <c r="HJ356">
        <v>0</v>
      </c>
      <c r="HK356">
        <v>0</v>
      </c>
      <c r="HL356">
        <v>0</v>
      </c>
      <c r="HM356">
        <v>0</v>
      </c>
      <c r="HN356">
        <v>0</v>
      </c>
      <c r="HO356">
        <v>0</v>
      </c>
      <c r="HP356">
        <v>0</v>
      </c>
      <c r="HQ356">
        <v>0</v>
      </c>
      <c r="HR356">
        <v>0</v>
      </c>
      <c r="HS356">
        <v>0</v>
      </c>
      <c r="HT356">
        <v>0</v>
      </c>
      <c r="HU356">
        <v>0</v>
      </c>
      <c r="HV356">
        <v>0</v>
      </c>
      <c r="HW356">
        <v>0</v>
      </c>
      <c r="HX356" t="s">
        <v>882</v>
      </c>
      <c r="HY356">
        <v>0</v>
      </c>
      <c r="HZ356">
        <v>0</v>
      </c>
      <c r="IA356">
        <v>0</v>
      </c>
      <c r="IB356">
        <v>0</v>
      </c>
      <c r="IC356">
        <v>0</v>
      </c>
      <c r="ID356">
        <v>0</v>
      </c>
      <c r="IE356">
        <v>0</v>
      </c>
      <c r="IF356">
        <v>0</v>
      </c>
      <c r="IG356">
        <v>0</v>
      </c>
      <c r="IH356">
        <v>0</v>
      </c>
      <c r="II356">
        <v>0</v>
      </c>
      <c r="IJ356">
        <v>0</v>
      </c>
      <c r="IK356">
        <v>0</v>
      </c>
      <c r="IL356">
        <v>0</v>
      </c>
      <c r="IM356">
        <v>0</v>
      </c>
      <c r="IN356">
        <v>0</v>
      </c>
      <c r="IO356">
        <v>0</v>
      </c>
      <c r="IP356">
        <v>0</v>
      </c>
      <c r="IQ356">
        <v>0</v>
      </c>
      <c r="IR356">
        <v>0</v>
      </c>
      <c r="IS356">
        <v>0</v>
      </c>
      <c r="IT356">
        <v>0</v>
      </c>
      <c r="IU356">
        <v>0</v>
      </c>
      <c r="IV356">
        <v>0</v>
      </c>
      <c r="IW356">
        <v>0</v>
      </c>
      <c r="IX356">
        <v>0</v>
      </c>
      <c r="IY356">
        <v>0</v>
      </c>
      <c r="IZ356">
        <v>0</v>
      </c>
      <c r="JA356">
        <v>0</v>
      </c>
      <c r="JB356">
        <v>0</v>
      </c>
      <c r="JC356">
        <v>0</v>
      </c>
      <c r="JD356">
        <v>0</v>
      </c>
      <c r="JE356">
        <v>0</v>
      </c>
      <c r="JF356">
        <v>0</v>
      </c>
      <c r="JG356">
        <v>0</v>
      </c>
      <c r="JH356">
        <v>0</v>
      </c>
      <c r="JI356">
        <v>0</v>
      </c>
      <c r="JJ356">
        <v>0</v>
      </c>
      <c r="JK356">
        <v>0</v>
      </c>
      <c r="JL356" t="s">
        <v>883</v>
      </c>
      <c r="JM356">
        <v>0</v>
      </c>
      <c r="JN356">
        <v>0</v>
      </c>
      <c r="JO356">
        <v>0</v>
      </c>
      <c r="JP356">
        <v>0</v>
      </c>
      <c r="JQ356">
        <v>0</v>
      </c>
      <c r="JR356">
        <v>43954.6104003125</v>
      </c>
      <c r="JS356">
        <v>2</v>
      </c>
      <c r="JT356">
        <v>1</v>
      </c>
    </row>
    <row r="357" spans="1:280" x14ac:dyDescent="0.25">
      <c r="A357">
        <v>2230</v>
      </c>
      <c r="B357">
        <v>2230</v>
      </c>
      <c r="C357" t="s">
        <v>1036</v>
      </c>
      <c r="D357" t="s">
        <v>446</v>
      </c>
      <c r="E357" t="s">
        <v>576</v>
      </c>
      <c r="H357">
        <v>12792000</v>
      </c>
      <c r="I357">
        <v>0</v>
      </c>
      <c r="J357">
        <v>0</v>
      </c>
      <c r="K357">
        <v>0</v>
      </c>
      <c r="L357">
        <v>450000</v>
      </c>
      <c r="M357">
        <v>0</v>
      </c>
      <c r="N357">
        <v>0</v>
      </c>
      <c r="O357">
        <v>0</v>
      </c>
      <c r="P357">
        <v>13.43</v>
      </c>
      <c r="Q357">
        <v>0</v>
      </c>
      <c r="R357">
        <v>0</v>
      </c>
      <c r="S357">
        <v>0</v>
      </c>
      <c r="T357">
        <v>0</v>
      </c>
      <c r="U357">
        <v>0</v>
      </c>
      <c r="V357" t="s">
        <v>875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 t="s">
        <v>876</v>
      </c>
      <c r="BO357">
        <v>0</v>
      </c>
      <c r="BP357">
        <v>0</v>
      </c>
      <c r="BQ357">
        <v>0</v>
      </c>
      <c r="BR357">
        <v>0</v>
      </c>
      <c r="BS357">
        <v>0</v>
      </c>
      <c r="BT357" t="s">
        <v>877</v>
      </c>
      <c r="BU357" t="s">
        <v>877</v>
      </c>
      <c r="BV357" t="s">
        <v>877</v>
      </c>
      <c r="BW357" t="s">
        <v>877</v>
      </c>
      <c r="BY357">
        <v>12420000</v>
      </c>
      <c r="BZ357">
        <v>0</v>
      </c>
      <c r="CA357">
        <v>0</v>
      </c>
      <c r="CB357">
        <v>0</v>
      </c>
      <c r="CC357">
        <v>450000</v>
      </c>
      <c r="CD357">
        <v>0</v>
      </c>
      <c r="CE357">
        <v>0</v>
      </c>
      <c r="CF357">
        <v>0</v>
      </c>
      <c r="CG357">
        <v>13.43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 t="s">
        <v>878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0</v>
      </c>
      <c r="EF357" t="s">
        <v>879</v>
      </c>
      <c r="EG357">
        <v>0</v>
      </c>
      <c r="EH357">
        <v>0</v>
      </c>
      <c r="EI357">
        <v>0</v>
      </c>
      <c r="EJ357">
        <v>0</v>
      </c>
      <c r="EK357">
        <v>0</v>
      </c>
      <c r="EL357" t="s">
        <v>877</v>
      </c>
      <c r="EM357" t="s">
        <v>877</v>
      </c>
      <c r="EN357" t="s">
        <v>877</v>
      </c>
      <c r="EO357" t="s">
        <v>877</v>
      </c>
      <c r="EQ357">
        <v>12008746</v>
      </c>
      <c r="ER357" s="22">
        <v>0</v>
      </c>
      <c r="ES357">
        <v>0</v>
      </c>
      <c r="ET357">
        <v>0</v>
      </c>
      <c r="EU357">
        <v>544805</v>
      </c>
      <c r="EV357">
        <v>0</v>
      </c>
      <c r="EW357">
        <v>0</v>
      </c>
      <c r="EX357">
        <v>0</v>
      </c>
      <c r="EY357">
        <v>13.43</v>
      </c>
      <c r="EZ357">
        <v>0</v>
      </c>
      <c r="FA357">
        <v>0</v>
      </c>
      <c r="FB357">
        <v>0</v>
      </c>
      <c r="FC357">
        <v>0</v>
      </c>
      <c r="FD357">
        <v>0</v>
      </c>
      <c r="FE357">
        <v>0</v>
      </c>
      <c r="FF357" t="s">
        <v>880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0</v>
      </c>
      <c r="FT357">
        <v>0</v>
      </c>
      <c r="FU357">
        <v>0</v>
      </c>
      <c r="FV357">
        <v>0</v>
      </c>
      <c r="FW357">
        <v>0</v>
      </c>
      <c r="FX357">
        <v>0</v>
      </c>
      <c r="FY357">
        <v>0</v>
      </c>
      <c r="FZ357">
        <v>0</v>
      </c>
      <c r="GA357">
        <v>0</v>
      </c>
      <c r="GB357">
        <v>0</v>
      </c>
      <c r="GC357">
        <v>0</v>
      </c>
      <c r="GD357">
        <v>0</v>
      </c>
      <c r="GE357">
        <v>0</v>
      </c>
      <c r="GF357">
        <v>0</v>
      </c>
      <c r="GG357">
        <v>0</v>
      </c>
      <c r="GH357">
        <v>0</v>
      </c>
      <c r="GI357">
        <v>0</v>
      </c>
      <c r="GJ357">
        <v>0</v>
      </c>
      <c r="GK357">
        <v>0</v>
      </c>
      <c r="GL357">
        <v>0</v>
      </c>
      <c r="GM357">
        <v>0</v>
      </c>
      <c r="GN357">
        <v>0</v>
      </c>
      <c r="GO357">
        <v>0</v>
      </c>
      <c r="GP357">
        <v>0</v>
      </c>
      <c r="GQ357">
        <v>0</v>
      </c>
      <c r="GR357">
        <v>0</v>
      </c>
      <c r="GS357">
        <v>0</v>
      </c>
      <c r="GT357">
        <v>0</v>
      </c>
      <c r="GU357">
        <v>0</v>
      </c>
      <c r="GV357">
        <v>0</v>
      </c>
      <c r="GW357">
        <v>0</v>
      </c>
      <c r="GX357" t="s">
        <v>881</v>
      </c>
      <c r="GY357">
        <v>0</v>
      </c>
      <c r="GZ357">
        <v>0</v>
      </c>
      <c r="HA357">
        <v>0</v>
      </c>
      <c r="HB357">
        <v>0</v>
      </c>
      <c r="HC357">
        <v>0</v>
      </c>
      <c r="HD357" t="s">
        <v>877</v>
      </c>
      <c r="HE357" t="s">
        <v>877</v>
      </c>
      <c r="HF357" t="s">
        <v>877</v>
      </c>
      <c r="HG357" t="s">
        <v>877</v>
      </c>
      <c r="HI357">
        <v>11717252</v>
      </c>
      <c r="HJ357">
        <v>0</v>
      </c>
      <c r="HK357">
        <v>0</v>
      </c>
      <c r="HL357">
        <v>0</v>
      </c>
      <c r="HM357">
        <v>592566</v>
      </c>
      <c r="HN357">
        <v>0</v>
      </c>
      <c r="HO357">
        <v>0</v>
      </c>
      <c r="HP357">
        <v>0</v>
      </c>
      <c r="HQ357">
        <v>15.21</v>
      </c>
      <c r="HR357">
        <v>0</v>
      </c>
      <c r="HS357">
        <v>0</v>
      </c>
      <c r="HT357">
        <v>0</v>
      </c>
      <c r="HU357">
        <v>0</v>
      </c>
      <c r="HV357">
        <v>0</v>
      </c>
      <c r="HW357">
        <v>0</v>
      </c>
      <c r="HX357" t="s">
        <v>882</v>
      </c>
      <c r="HY357">
        <v>0</v>
      </c>
      <c r="HZ357">
        <v>0</v>
      </c>
      <c r="IA357">
        <v>0</v>
      </c>
      <c r="IB357">
        <v>0</v>
      </c>
      <c r="IC357">
        <v>0</v>
      </c>
      <c r="ID357">
        <v>0</v>
      </c>
      <c r="IE357">
        <v>0</v>
      </c>
      <c r="IF357">
        <v>0</v>
      </c>
      <c r="IG357">
        <v>0</v>
      </c>
      <c r="IH357">
        <v>0</v>
      </c>
      <c r="II357">
        <v>0</v>
      </c>
      <c r="IJ357">
        <v>0</v>
      </c>
      <c r="IK357">
        <v>0</v>
      </c>
      <c r="IL357">
        <v>0</v>
      </c>
      <c r="IM357">
        <v>0</v>
      </c>
      <c r="IN357">
        <v>0</v>
      </c>
      <c r="IO357">
        <v>0</v>
      </c>
      <c r="IP357">
        <v>0</v>
      </c>
      <c r="IQ357">
        <v>0</v>
      </c>
      <c r="IR357">
        <v>0</v>
      </c>
      <c r="IS357">
        <v>0</v>
      </c>
      <c r="IT357">
        <v>0</v>
      </c>
      <c r="IU357">
        <v>0</v>
      </c>
      <c r="IV357">
        <v>0</v>
      </c>
      <c r="IW357">
        <v>0</v>
      </c>
      <c r="IX357">
        <v>0</v>
      </c>
      <c r="IY357">
        <v>0</v>
      </c>
      <c r="IZ357">
        <v>0</v>
      </c>
      <c r="JA357">
        <v>0</v>
      </c>
      <c r="JB357">
        <v>0</v>
      </c>
      <c r="JC357">
        <v>0</v>
      </c>
      <c r="JD357">
        <v>0</v>
      </c>
      <c r="JE357">
        <v>0</v>
      </c>
      <c r="JF357">
        <v>0</v>
      </c>
      <c r="JG357">
        <v>0</v>
      </c>
      <c r="JH357">
        <v>0</v>
      </c>
      <c r="JI357">
        <v>0</v>
      </c>
      <c r="JJ357">
        <v>0</v>
      </c>
      <c r="JK357">
        <v>0</v>
      </c>
      <c r="JL357" t="s">
        <v>883</v>
      </c>
      <c r="JM357">
        <v>0</v>
      </c>
      <c r="JN357">
        <v>0</v>
      </c>
      <c r="JO357">
        <v>0</v>
      </c>
      <c r="JP357">
        <v>0</v>
      </c>
      <c r="JQ357">
        <v>0</v>
      </c>
      <c r="JR357">
        <v>43954.6104003125</v>
      </c>
      <c r="JS357">
        <v>2</v>
      </c>
      <c r="JT357">
        <v>1</v>
      </c>
    </row>
    <row r="358" spans="1:280" x14ac:dyDescent="0.25">
      <c r="A358" t="s">
        <v>1037</v>
      </c>
      <c r="JT358">
        <v>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012E-1448-44C0-95E8-AF235817C5DD}">
  <dimension ref="A1:Q57"/>
  <sheetViews>
    <sheetView zoomScale="80" zoomScaleNormal="80" workbookViewId="0">
      <pane ySplit="6" topLeftCell="A16" activePane="bottomLeft" state="frozen"/>
      <selection pane="bottomLeft" activeCell="D22" sqref="D22"/>
    </sheetView>
  </sheetViews>
  <sheetFormatPr defaultRowHeight="15" x14ac:dyDescent="0.25"/>
  <cols>
    <col min="4" max="4" width="34" bestFit="1" customWidth="1"/>
    <col min="5" max="5" width="27.7109375" bestFit="1" customWidth="1"/>
    <col min="6" max="6" width="35.5703125" customWidth="1"/>
    <col min="7" max="7" width="19.85546875" style="1" bestFit="1" customWidth="1"/>
  </cols>
  <sheetData>
    <row r="1" spans="3:7" x14ac:dyDescent="0.25">
      <c r="C1" t="s">
        <v>493</v>
      </c>
      <c r="D1">
        <v>45460</v>
      </c>
    </row>
    <row r="2" spans="3:7" x14ac:dyDescent="0.25">
      <c r="C2" t="s">
        <v>494</v>
      </c>
      <c r="D2" t="s">
        <v>495</v>
      </c>
    </row>
    <row r="3" spans="3:7" x14ac:dyDescent="0.25">
      <c r="C3" t="s">
        <v>496</v>
      </c>
      <c r="D3" t="s">
        <v>1049</v>
      </c>
    </row>
    <row r="5" spans="3:7" x14ac:dyDescent="0.25">
      <c r="D5" t="s">
        <v>497</v>
      </c>
      <c r="E5" t="s">
        <v>498</v>
      </c>
      <c r="G5" s="1" t="s">
        <v>499</v>
      </c>
    </row>
    <row r="6" spans="3:7" x14ac:dyDescent="0.25">
      <c r="D6" s="1">
        <v>4100000000</v>
      </c>
      <c r="E6" s="1">
        <v>4100000000</v>
      </c>
      <c r="G6" s="1">
        <v>8200000000</v>
      </c>
    </row>
    <row r="8" spans="3:7" x14ac:dyDescent="0.25">
      <c r="F8" t="s">
        <v>500</v>
      </c>
      <c r="G8" s="1">
        <v>4100000000</v>
      </c>
    </row>
    <row r="9" spans="3:7" x14ac:dyDescent="0.25">
      <c r="F9" t="s">
        <v>501</v>
      </c>
      <c r="G9" s="1">
        <v>0</v>
      </c>
    </row>
    <row r="10" spans="3:7" x14ac:dyDescent="0.25">
      <c r="F10" t="s">
        <v>502</v>
      </c>
      <c r="G10" s="1">
        <v>-1051761.21</v>
      </c>
    </row>
    <row r="11" spans="3:7" x14ac:dyDescent="0.25">
      <c r="F11" t="s">
        <v>503</v>
      </c>
      <c r="G11" s="1">
        <v>-12927672</v>
      </c>
    </row>
    <row r="12" spans="3:7" x14ac:dyDescent="0.25">
      <c r="F12" t="s">
        <v>504</v>
      </c>
      <c r="G12" s="1">
        <v>-6250000</v>
      </c>
    </row>
    <row r="13" spans="3:7" x14ac:dyDescent="0.25">
      <c r="F13" t="s">
        <v>505</v>
      </c>
      <c r="G13" s="1">
        <v>-2500000</v>
      </c>
    </row>
    <row r="14" spans="3:7" x14ac:dyDescent="0.25">
      <c r="F14" t="s">
        <v>506</v>
      </c>
      <c r="G14" s="1">
        <v>-2500000</v>
      </c>
    </row>
    <row r="15" spans="3:7" x14ac:dyDescent="0.25">
      <c r="F15" t="s">
        <v>507</v>
      </c>
      <c r="G15" s="1">
        <v>-377437.42</v>
      </c>
    </row>
    <row r="16" spans="3:7" x14ac:dyDescent="0.25">
      <c r="F16" t="s">
        <v>508</v>
      </c>
      <c r="G16" s="1">
        <v>-497852</v>
      </c>
    </row>
    <row r="17" spans="3:15" x14ac:dyDescent="0.25">
      <c r="F17" t="s">
        <v>509</v>
      </c>
      <c r="G17" s="1">
        <v>-3000000</v>
      </c>
    </row>
    <row r="18" spans="3:15" x14ac:dyDescent="0.25">
      <c r="F18" t="s">
        <v>510</v>
      </c>
      <c r="G18" s="1">
        <v>-1727567.19</v>
      </c>
    </row>
    <row r="19" spans="3:15" x14ac:dyDescent="0.25">
      <c r="F19" t="s">
        <v>511</v>
      </c>
      <c r="G19" s="1">
        <v>-1235000</v>
      </c>
    </row>
    <row r="20" spans="3:15" x14ac:dyDescent="0.25">
      <c r="F20" t="s">
        <v>512</v>
      </c>
      <c r="G20" s="1">
        <v>911798</v>
      </c>
    </row>
    <row r="21" spans="3:15" x14ac:dyDescent="0.25">
      <c r="C21" t="s">
        <v>513</v>
      </c>
      <c r="G21" s="1">
        <v>-31155491.820000004</v>
      </c>
    </row>
    <row r="22" spans="3:15" x14ac:dyDescent="0.25">
      <c r="C22" t="s">
        <v>514</v>
      </c>
      <c r="G22" s="1">
        <v>4068844508.1799998</v>
      </c>
    </row>
    <row r="23" spans="3:15" x14ac:dyDescent="0.25">
      <c r="C23" t="s">
        <v>515</v>
      </c>
      <c r="G23" s="6">
        <v>1961109876.698627</v>
      </c>
    </row>
    <row r="24" spans="3:15" x14ac:dyDescent="0.25">
      <c r="C24" t="s">
        <v>516</v>
      </c>
      <c r="G24" s="6">
        <v>132500221</v>
      </c>
    </row>
    <row r="25" spans="3:15" x14ac:dyDescent="0.25">
      <c r="C25" t="s">
        <v>517</v>
      </c>
      <c r="G25" s="1">
        <v>2093610097.698627</v>
      </c>
    </row>
    <row r="27" spans="3:15" x14ac:dyDescent="0.25">
      <c r="C27" t="s">
        <v>518</v>
      </c>
      <c r="G27" s="1">
        <v>6162454605.8786268</v>
      </c>
    </row>
    <row r="28" spans="3:15" x14ac:dyDescent="0.25">
      <c r="C28" t="s">
        <v>519</v>
      </c>
      <c r="G28" s="1">
        <v>5885144148.6140881</v>
      </c>
      <c r="N28" t="s">
        <v>520</v>
      </c>
    </row>
    <row r="29" spans="3:15" x14ac:dyDescent="0.25">
      <c r="C29" t="s">
        <v>521</v>
      </c>
      <c r="G29" s="1">
        <v>277310457.26453841</v>
      </c>
      <c r="N29">
        <v>277310457.26453841</v>
      </c>
      <c r="O29">
        <v>-9023859</v>
      </c>
    </row>
    <row r="30" spans="3:15" x14ac:dyDescent="0.25">
      <c r="C30" t="s">
        <v>522</v>
      </c>
      <c r="F30" t="s">
        <v>523</v>
      </c>
      <c r="G30" s="1">
        <v>-35000000</v>
      </c>
    </row>
    <row r="31" spans="3:15" x14ac:dyDescent="0.25">
      <c r="F31" t="s">
        <v>524</v>
      </c>
      <c r="G31" s="1">
        <v>-4215230</v>
      </c>
    </row>
    <row r="32" spans="3:15" x14ac:dyDescent="0.25">
      <c r="F32" t="s">
        <v>525</v>
      </c>
      <c r="G32" s="1">
        <v>-8613467</v>
      </c>
    </row>
    <row r="33" spans="3:17" x14ac:dyDescent="0.25">
      <c r="C33" t="s">
        <v>526</v>
      </c>
      <c r="G33" s="1">
        <v>-47828697</v>
      </c>
    </row>
    <row r="34" spans="3:17" x14ac:dyDescent="0.25">
      <c r="F34" t="s">
        <v>527</v>
      </c>
      <c r="G34" s="1">
        <v>-410392</v>
      </c>
    </row>
    <row r="35" spans="3:17" x14ac:dyDescent="0.25">
      <c r="F35" t="s">
        <v>525</v>
      </c>
      <c r="G35" s="1">
        <v>-8613467</v>
      </c>
    </row>
    <row r="36" spans="3:17" x14ac:dyDescent="0.25">
      <c r="C36" t="s">
        <v>528</v>
      </c>
      <c r="G36" s="1">
        <v>-9023859</v>
      </c>
    </row>
    <row r="37" spans="3:17" x14ac:dyDescent="0.25">
      <c r="C37" t="s">
        <v>529</v>
      </c>
    </row>
    <row r="38" spans="3:17" x14ac:dyDescent="0.25">
      <c r="C38" t="s">
        <v>530</v>
      </c>
      <c r="G38" s="6">
        <v>5837315451.6140881</v>
      </c>
      <c r="N38">
        <v>5837315451.6140881</v>
      </c>
    </row>
    <row r="39" spans="3:17" x14ac:dyDescent="0.25">
      <c r="C39" t="s">
        <v>528</v>
      </c>
      <c r="G39" s="6">
        <v>268286598.26453841</v>
      </c>
      <c r="N39">
        <v>5837315451.6140881</v>
      </c>
    </row>
    <row r="40" spans="3:17" x14ac:dyDescent="0.25">
      <c r="N40">
        <v>0</v>
      </c>
    </row>
    <row r="41" spans="3:17" x14ac:dyDescent="0.25">
      <c r="C41" t="s">
        <v>1050</v>
      </c>
    </row>
    <row r="42" spans="3:17" x14ac:dyDescent="0.25">
      <c r="E42" t="s">
        <v>531</v>
      </c>
      <c r="F42" t="s">
        <v>532</v>
      </c>
    </row>
    <row r="43" spans="3:17" x14ac:dyDescent="0.25">
      <c r="E43" t="s">
        <v>533</v>
      </c>
      <c r="F43" t="s">
        <v>532</v>
      </c>
    </row>
    <row r="44" spans="3:17" x14ac:dyDescent="0.25">
      <c r="E44" t="s">
        <v>534</v>
      </c>
      <c r="F44" t="s">
        <v>532</v>
      </c>
    </row>
    <row r="45" spans="3:17" x14ac:dyDescent="0.25">
      <c r="E45" t="s">
        <v>535</v>
      </c>
      <c r="F45" t="s">
        <v>532</v>
      </c>
    </row>
    <row r="46" spans="3:17" x14ac:dyDescent="0.25">
      <c r="E46" t="s">
        <v>536</v>
      </c>
      <c r="F46" t="s">
        <v>532</v>
      </c>
      <c r="Q46">
        <v>7948.455134543753</v>
      </c>
    </row>
    <row r="47" spans="3:17" x14ac:dyDescent="0.25">
      <c r="E47" t="s">
        <v>537</v>
      </c>
      <c r="F47" t="s">
        <v>498</v>
      </c>
    </row>
    <row r="48" spans="3:17" x14ac:dyDescent="0.25">
      <c r="E48" t="s">
        <v>538</v>
      </c>
      <c r="F48" t="s">
        <v>498</v>
      </c>
    </row>
    <row r="49" spans="1:7" x14ac:dyDescent="0.25">
      <c r="E49" t="s">
        <v>539</v>
      </c>
      <c r="F49" t="s">
        <v>540</v>
      </c>
    </row>
    <row r="50" spans="1:7" x14ac:dyDescent="0.25">
      <c r="E50" t="s">
        <v>541</v>
      </c>
      <c r="F50">
        <v>1.76612298271</v>
      </c>
    </row>
    <row r="51" spans="1:7" x14ac:dyDescent="0.25">
      <c r="E51" t="s">
        <v>542</v>
      </c>
      <c r="F51" s="2">
        <v>237203764.10000008</v>
      </c>
      <c r="G51" s="6"/>
    </row>
    <row r="52" spans="1:7" x14ac:dyDescent="0.25">
      <c r="E52" t="s">
        <v>543</v>
      </c>
      <c r="F52" s="2">
        <v>573791.59999999974</v>
      </c>
    </row>
    <row r="53" spans="1:7" x14ac:dyDescent="0.25">
      <c r="E53" t="s">
        <v>544</v>
      </c>
      <c r="F53" s="2">
        <v>704553.47520000034</v>
      </c>
    </row>
    <row r="54" spans="1:7" x14ac:dyDescent="0.25">
      <c r="E54" t="s">
        <v>545</v>
      </c>
      <c r="F54">
        <v>464.93049348405685</v>
      </c>
    </row>
    <row r="55" spans="1:7" x14ac:dyDescent="0.25">
      <c r="E55" t="s">
        <v>546</v>
      </c>
      <c r="F55">
        <v>16.26167183978254</v>
      </c>
    </row>
    <row r="56" spans="1:7" x14ac:dyDescent="0.25">
      <c r="E56" t="s">
        <v>547</v>
      </c>
      <c r="F56">
        <v>7947.5534221950002</v>
      </c>
    </row>
    <row r="57" spans="1:7" x14ac:dyDescent="0.25">
      <c r="A57" t="s">
        <v>548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9BBB-9369-48E3-A4B1-61564EDA5DC0}">
  <dimension ref="A1:AV217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8" sqref="L8"/>
    </sheetView>
  </sheetViews>
  <sheetFormatPr defaultRowHeight="15" x14ac:dyDescent="0.25"/>
  <cols>
    <col min="6" max="6" width="17.85546875" style="9" bestFit="1" customWidth="1"/>
    <col min="7" max="7" width="14.7109375" style="9" customWidth="1"/>
    <col min="8" max="8" width="18.7109375" style="9" bestFit="1" customWidth="1"/>
    <col min="25" max="25" width="17.85546875" style="8" bestFit="1" customWidth="1"/>
    <col min="26" max="26" width="16.28515625" style="8" bestFit="1" customWidth="1"/>
    <col min="27" max="27" width="17.85546875" style="8" bestFit="1" customWidth="1"/>
    <col min="29" max="29" width="17.85546875" style="8" bestFit="1" customWidth="1"/>
  </cols>
  <sheetData>
    <row r="1" spans="1:48" x14ac:dyDescent="0.25">
      <c r="A1" t="s">
        <v>0</v>
      </c>
      <c r="B1" t="s">
        <v>1</v>
      </c>
      <c r="C1" t="s">
        <v>2</v>
      </c>
    </row>
    <row r="2" spans="1:48" x14ac:dyDescent="0.25">
      <c r="A2">
        <v>2019</v>
      </c>
      <c r="B2">
        <v>1.76612298271</v>
      </c>
      <c r="C2">
        <v>0</v>
      </c>
      <c r="AE2">
        <v>43860</v>
      </c>
      <c r="AF2">
        <v>43916</v>
      </c>
      <c r="AG2">
        <v>43916</v>
      </c>
      <c r="AH2">
        <v>43938</v>
      </c>
      <c r="AL2">
        <v>43941</v>
      </c>
      <c r="AN2">
        <v>43860</v>
      </c>
      <c r="AO2">
        <v>43941</v>
      </c>
      <c r="AQ2">
        <v>43860</v>
      </c>
    </row>
    <row r="3" spans="1:48" x14ac:dyDescent="0.25">
      <c r="AE3" t="s">
        <v>3</v>
      </c>
      <c r="AF3" t="s">
        <v>3</v>
      </c>
      <c r="AG3" t="s">
        <v>3</v>
      </c>
      <c r="AH3" t="s">
        <v>3</v>
      </c>
      <c r="AL3" t="s">
        <v>3</v>
      </c>
      <c r="AN3" t="s">
        <v>3</v>
      </c>
      <c r="AO3" t="s">
        <v>3</v>
      </c>
      <c r="AQ3" t="s">
        <v>3</v>
      </c>
      <c r="AR3" t="s">
        <v>3</v>
      </c>
    </row>
    <row r="4" spans="1:4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s="9" t="s">
        <v>9</v>
      </c>
      <c r="G4" s="9" t="s">
        <v>10</v>
      </c>
      <c r="H4" s="9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s="8" t="s">
        <v>28</v>
      </c>
      <c r="Z4" s="8" t="s">
        <v>29</v>
      </c>
      <c r="AA4" s="8" t="s">
        <v>30</v>
      </c>
      <c r="AB4" t="s">
        <v>31</v>
      </c>
      <c r="AC4" s="8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  <c r="AS4" t="s">
        <v>48</v>
      </c>
      <c r="AT4" t="s">
        <v>49</v>
      </c>
      <c r="AU4" t="s">
        <v>50</v>
      </c>
      <c r="AV4" t="s">
        <v>51</v>
      </c>
    </row>
    <row r="5" spans="1:48" x14ac:dyDescent="0.25">
      <c r="A5">
        <v>1894</v>
      </c>
      <c r="B5" t="s">
        <v>52</v>
      </c>
      <c r="C5" t="s">
        <v>53</v>
      </c>
      <c r="D5" t="s">
        <v>54</v>
      </c>
      <c r="E5">
        <v>2200</v>
      </c>
      <c r="F5" s="9">
        <v>4989835</v>
      </c>
      <c r="G5" s="9">
        <v>0</v>
      </c>
      <c r="H5" s="9">
        <v>4989835</v>
      </c>
      <c r="I5">
        <v>3786.36</v>
      </c>
      <c r="J5">
        <v>1</v>
      </c>
      <c r="K5">
        <v>0</v>
      </c>
      <c r="L5">
        <v>416.49959999999999</v>
      </c>
      <c r="M5">
        <v>0</v>
      </c>
      <c r="N5">
        <v>0</v>
      </c>
      <c r="O5">
        <v>0</v>
      </c>
      <c r="P5">
        <v>4</v>
      </c>
      <c r="Q5">
        <v>0</v>
      </c>
      <c r="R5">
        <v>0</v>
      </c>
      <c r="S5">
        <v>0</v>
      </c>
      <c r="U5">
        <v>0</v>
      </c>
      <c r="V5">
        <v>0</v>
      </c>
      <c r="W5">
        <v>4391.4845999999998</v>
      </c>
      <c r="X5">
        <v>-2.0299999999999994</v>
      </c>
      <c r="Y5" s="8">
        <v>34507946.440822579</v>
      </c>
      <c r="Z5" s="8">
        <v>505984.49999999994</v>
      </c>
      <c r="AA5" s="8">
        <v>35013930.940822579</v>
      </c>
      <c r="AB5">
        <v>7973.1421444179905</v>
      </c>
      <c r="AC5" s="8">
        <v>30024095.940822579</v>
      </c>
      <c r="AD5">
        <v>35039905.231934413</v>
      </c>
      <c r="AE5">
        <v>0</v>
      </c>
      <c r="AF5">
        <v>0</v>
      </c>
      <c r="AG5">
        <v>0</v>
      </c>
      <c r="AH5">
        <v>7734.21</v>
      </c>
      <c r="AI5">
        <v>7734.21</v>
      </c>
      <c r="AJ5">
        <v>35013930.940822579</v>
      </c>
      <c r="AK5">
        <v>16.239999999999998</v>
      </c>
      <c r="AL5">
        <v>0</v>
      </c>
      <c r="AM5">
        <v>0</v>
      </c>
      <c r="AN5">
        <v>0</v>
      </c>
      <c r="AO5">
        <v>0</v>
      </c>
      <c r="AP5">
        <v>0</v>
      </c>
      <c r="AQ5">
        <v>172295.78025291298</v>
      </c>
      <c r="AR5">
        <v>0</v>
      </c>
      <c r="AS5">
        <v>7105529.930164516</v>
      </c>
      <c r="AT5">
        <v>4391484.5999999996</v>
      </c>
      <c r="AU5">
        <v>0</v>
      </c>
      <c r="AV5">
        <v>0</v>
      </c>
    </row>
    <row r="6" spans="1:48" x14ac:dyDescent="0.25">
      <c r="A6">
        <v>1895</v>
      </c>
      <c r="B6" t="s">
        <v>55</v>
      </c>
      <c r="C6" t="s">
        <v>53</v>
      </c>
      <c r="D6" t="s">
        <v>56</v>
      </c>
      <c r="E6">
        <v>2106</v>
      </c>
      <c r="F6" s="9">
        <v>1026084</v>
      </c>
      <c r="G6" s="9">
        <v>0</v>
      </c>
      <c r="H6" s="9">
        <v>1026084</v>
      </c>
      <c r="I6">
        <v>100.76</v>
      </c>
      <c r="J6">
        <v>1</v>
      </c>
      <c r="K6">
        <v>0</v>
      </c>
      <c r="L6">
        <v>10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217.25</v>
      </c>
      <c r="X6">
        <v>0.79000000000000092</v>
      </c>
      <c r="Y6" s="8">
        <v>1734183.8627772403</v>
      </c>
      <c r="Z6" s="8">
        <v>240468.30000000002</v>
      </c>
      <c r="AA6" s="8">
        <v>1974652.1627772404</v>
      </c>
      <c r="AB6">
        <v>9089.3079989746384</v>
      </c>
      <c r="AC6" s="8">
        <v>948568.16277724039</v>
      </c>
      <c r="AD6">
        <v>1975957.4910027394</v>
      </c>
      <c r="AE6">
        <v>0</v>
      </c>
      <c r="AF6">
        <v>0</v>
      </c>
      <c r="AG6">
        <v>0</v>
      </c>
      <c r="AH6">
        <v>0</v>
      </c>
      <c r="AI6">
        <v>0</v>
      </c>
      <c r="AJ6">
        <v>1974652.1627772404</v>
      </c>
      <c r="AK6">
        <v>7.12</v>
      </c>
      <c r="AL6">
        <v>0</v>
      </c>
      <c r="AM6">
        <v>0</v>
      </c>
      <c r="AN6">
        <v>0</v>
      </c>
      <c r="AO6">
        <v>0</v>
      </c>
      <c r="AP6">
        <v>0</v>
      </c>
      <c r="AQ6">
        <v>8466.6146943389776</v>
      </c>
      <c r="AR6">
        <v>0</v>
      </c>
      <c r="AS6">
        <v>443024.09255544806</v>
      </c>
      <c r="AT6">
        <v>217250</v>
      </c>
      <c r="AU6">
        <v>0</v>
      </c>
      <c r="AV6">
        <v>0</v>
      </c>
    </row>
    <row r="7" spans="1:48" x14ac:dyDescent="0.25">
      <c r="A7">
        <v>1896</v>
      </c>
      <c r="B7" t="s">
        <v>57</v>
      </c>
      <c r="C7" t="s">
        <v>53</v>
      </c>
      <c r="D7" t="s">
        <v>58</v>
      </c>
      <c r="E7">
        <v>2200</v>
      </c>
      <c r="F7" s="9">
        <v>283966</v>
      </c>
      <c r="G7" s="9">
        <v>0</v>
      </c>
      <c r="H7" s="9">
        <v>283966</v>
      </c>
      <c r="I7">
        <v>59.36</v>
      </c>
      <c r="J7">
        <v>1</v>
      </c>
      <c r="K7">
        <v>0</v>
      </c>
      <c r="L7">
        <v>6.5296000000000003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143.1396</v>
      </c>
      <c r="X7">
        <v>2.17</v>
      </c>
      <c r="Y7" s="8">
        <v>1151324.1337799269</v>
      </c>
      <c r="Z7" s="8">
        <v>283034.7</v>
      </c>
      <c r="AA7" s="8">
        <v>1434358.8337799269</v>
      </c>
      <c r="AB7">
        <v>10020.698910573503</v>
      </c>
      <c r="AC7" s="8">
        <v>1150392.8337799269</v>
      </c>
      <c r="AD7">
        <v>1435225.4407878565</v>
      </c>
      <c r="AE7">
        <v>0</v>
      </c>
      <c r="AF7">
        <v>0</v>
      </c>
      <c r="AG7">
        <v>0</v>
      </c>
      <c r="AH7">
        <v>0</v>
      </c>
      <c r="AI7">
        <v>0</v>
      </c>
      <c r="AJ7">
        <v>1434358.8337799269</v>
      </c>
      <c r="AK7">
        <v>12.62</v>
      </c>
      <c r="AL7">
        <v>0</v>
      </c>
      <c r="AM7">
        <v>0</v>
      </c>
      <c r="AN7">
        <v>0</v>
      </c>
      <c r="AO7">
        <v>0</v>
      </c>
      <c r="AP7">
        <v>0</v>
      </c>
      <c r="AQ7">
        <v>3271.6661045322699</v>
      </c>
      <c r="AR7">
        <v>0</v>
      </c>
      <c r="AS7">
        <v>343478.70675598539</v>
      </c>
      <c r="AT7">
        <v>143139.6</v>
      </c>
      <c r="AU7">
        <v>0</v>
      </c>
      <c r="AV7">
        <v>0</v>
      </c>
    </row>
    <row r="8" spans="1:48" x14ac:dyDescent="0.25">
      <c r="A8">
        <v>1897</v>
      </c>
      <c r="B8" t="s">
        <v>59</v>
      </c>
      <c r="C8" t="s">
        <v>53</v>
      </c>
      <c r="D8" t="s">
        <v>60</v>
      </c>
      <c r="E8">
        <v>2200</v>
      </c>
      <c r="F8" s="9">
        <v>907986</v>
      </c>
      <c r="G8" s="9">
        <v>0</v>
      </c>
      <c r="H8" s="9">
        <v>907986</v>
      </c>
      <c r="I8">
        <v>207.43</v>
      </c>
      <c r="J8">
        <v>1</v>
      </c>
      <c r="K8">
        <v>0</v>
      </c>
      <c r="L8">
        <v>22.817299999999999</v>
      </c>
      <c r="M8">
        <v>0.4</v>
      </c>
      <c r="N8">
        <v>0</v>
      </c>
      <c r="O8">
        <v>0</v>
      </c>
      <c r="P8">
        <v>0.25</v>
      </c>
      <c r="Q8">
        <v>0</v>
      </c>
      <c r="R8">
        <v>0</v>
      </c>
      <c r="S8">
        <v>0</v>
      </c>
      <c r="U8">
        <v>0</v>
      </c>
      <c r="V8">
        <v>0</v>
      </c>
      <c r="W8">
        <v>367.25229999999999</v>
      </c>
      <c r="X8">
        <v>-0.34999999999999964</v>
      </c>
      <c r="Y8" s="8">
        <v>2913081.9123085076</v>
      </c>
      <c r="Z8" s="8">
        <v>281748.8</v>
      </c>
      <c r="AA8" s="8">
        <v>3194830.7123085074</v>
      </c>
      <c r="AB8">
        <v>8699.2803375458989</v>
      </c>
      <c r="AC8" s="8">
        <v>2286844.7123085074</v>
      </c>
      <c r="AD8">
        <v>3197023.4025560329</v>
      </c>
      <c r="AE8">
        <v>0</v>
      </c>
      <c r="AF8">
        <v>0</v>
      </c>
      <c r="AG8">
        <v>0</v>
      </c>
      <c r="AH8">
        <v>0</v>
      </c>
      <c r="AI8">
        <v>0</v>
      </c>
      <c r="AJ8">
        <v>3194830.7123085074</v>
      </c>
      <c r="AK8">
        <v>19.18</v>
      </c>
      <c r="AL8">
        <v>0</v>
      </c>
      <c r="AM8">
        <v>0</v>
      </c>
      <c r="AN8">
        <v>0</v>
      </c>
      <c r="AO8">
        <v>0</v>
      </c>
      <c r="AP8">
        <v>0</v>
      </c>
      <c r="AQ8">
        <v>17972.324707375225</v>
      </c>
      <c r="AR8">
        <v>0</v>
      </c>
      <c r="AS8">
        <v>695315.90246170154</v>
      </c>
      <c r="AT8">
        <v>367252.3</v>
      </c>
      <c r="AU8">
        <v>0</v>
      </c>
      <c r="AV8">
        <v>0</v>
      </c>
    </row>
    <row r="9" spans="1:48" x14ac:dyDescent="0.25">
      <c r="A9">
        <v>1898</v>
      </c>
      <c r="B9" t="s">
        <v>61</v>
      </c>
      <c r="C9" t="s">
        <v>62</v>
      </c>
      <c r="D9" t="s">
        <v>63</v>
      </c>
      <c r="E9">
        <v>2098</v>
      </c>
      <c r="F9" s="9">
        <v>1361848</v>
      </c>
      <c r="G9" s="9">
        <v>0</v>
      </c>
      <c r="H9" s="9">
        <v>1361848</v>
      </c>
      <c r="I9">
        <v>371.52</v>
      </c>
      <c r="J9">
        <v>1</v>
      </c>
      <c r="K9">
        <v>0</v>
      </c>
      <c r="L9">
        <v>40.867199999999997</v>
      </c>
      <c r="M9">
        <v>7.1</v>
      </c>
      <c r="N9">
        <v>0</v>
      </c>
      <c r="O9">
        <v>0</v>
      </c>
      <c r="P9">
        <v>0.75</v>
      </c>
      <c r="Q9">
        <v>0</v>
      </c>
      <c r="R9">
        <v>0</v>
      </c>
      <c r="S9">
        <v>0</v>
      </c>
      <c r="U9">
        <v>0</v>
      </c>
      <c r="V9">
        <v>0</v>
      </c>
      <c r="W9">
        <v>592.02369999999996</v>
      </c>
      <c r="X9">
        <v>-2.67</v>
      </c>
      <c r="Y9" s="8">
        <v>4635347.0732083721</v>
      </c>
      <c r="Z9" s="8">
        <v>472855.2</v>
      </c>
      <c r="AA9" s="8">
        <v>5108202.2732083723</v>
      </c>
      <c r="AB9">
        <v>8628.3746296108966</v>
      </c>
      <c r="AC9" s="8">
        <v>3746354.2732083723</v>
      </c>
      <c r="AD9">
        <v>5111691.320419291</v>
      </c>
      <c r="AE9">
        <v>0</v>
      </c>
      <c r="AF9">
        <v>73564.759999999995</v>
      </c>
      <c r="AG9">
        <v>73564.759999999995</v>
      </c>
      <c r="AH9">
        <v>26241.759999999998</v>
      </c>
      <c r="AI9">
        <v>-47323</v>
      </c>
      <c r="AJ9">
        <v>5181767.0332083721</v>
      </c>
      <c r="AK9">
        <v>13.87</v>
      </c>
      <c r="AL9">
        <v>112.67</v>
      </c>
      <c r="AM9">
        <v>112.67</v>
      </c>
      <c r="AN9">
        <v>25214.699420810866</v>
      </c>
      <c r="AO9">
        <v>21623.461964815964</v>
      </c>
      <c r="AP9">
        <v>-3591.24</v>
      </c>
      <c r="AQ9">
        <v>64050.204075025715</v>
      </c>
      <c r="AR9">
        <v>0</v>
      </c>
      <c r="AS9">
        <v>1121459.8466416744</v>
      </c>
      <c r="AT9">
        <v>592023.69999999995</v>
      </c>
      <c r="AU9">
        <v>0</v>
      </c>
      <c r="AV9">
        <v>0</v>
      </c>
    </row>
    <row r="10" spans="1:48" x14ac:dyDescent="0.25">
      <c r="A10">
        <v>1899</v>
      </c>
      <c r="B10" t="s">
        <v>64</v>
      </c>
      <c r="C10" t="s">
        <v>62</v>
      </c>
      <c r="D10" t="s">
        <v>65</v>
      </c>
      <c r="E10">
        <v>2098</v>
      </c>
      <c r="F10" s="9">
        <v>459791</v>
      </c>
      <c r="G10" s="9">
        <v>0</v>
      </c>
      <c r="H10" s="9">
        <v>459791</v>
      </c>
      <c r="I10">
        <v>281.82</v>
      </c>
      <c r="J10">
        <v>1</v>
      </c>
      <c r="K10">
        <v>0</v>
      </c>
      <c r="L10">
        <v>31.0002</v>
      </c>
      <c r="M10">
        <v>1.1000000000000001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465.87020000000001</v>
      </c>
      <c r="X10">
        <v>-1.1099999999999994</v>
      </c>
      <c r="Y10" s="8">
        <v>3679696.044444432</v>
      </c>
      <c r="Z10" s="8">
        <v>517016.7</v>
      </c>
      <c r="AA10" s="8">
        <v>4196712.7444444317</v>
      </c>
      <c r="AB10">
        <v>9008.3305273538244</v>
      </c>
      <c r="AC10" s="8">
        <v>3736921.7444444317</v>
      </c>
      <c r="AD10">
        <v>4199482.4686998399</v>
      </c>
      <c r="AE10">
        <v>0</v>
      </c>
      <c r="AF10">
        <v>6881.64</v>
      </c>
      <c r="AG10">
        <v>6881.64</v>
      </c>
      <c r="AH10">
        <v>6008.3</v>
      </c>
      <c r="AI10">
        <v>-873.34</v>
      </c>
      <c r="AJ10">
        <v>4203594.3844444314</v>
      </c>
      <c r="AK10">
        <v>10.24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27565.357389063854</v>
      </c>
      <c r="AR10">
        <v>0</v>
      </c>
      <c r="AS10">
        <v>943947.54888888635</v>
      </c>
      <c r="AT10">
        <v>465870.2</v>
      </c>
      <c r="AU10">
        <v>0</v>
      </c>
      <c r="AV10">
        <v>0</v>
      </c>
    </row>
    <row r="11" spans="1:48" x14ac:dyDescent="0.25">
      <c r="A11">
        <v>1900</v>
      </c>
      <c r="B11" t="s">
        <v>66</v>
      </c>
      <c r="C11" t="s">
        <v>62</v>
      </c>
      <c r="D11" t="s">
        <v>67</v>
      </c>
      <c r="E11">
        <v>2098</v>
      </c>
      <c r="F11" s="9">
        <v>4578400</v>
      </c>
      <c r="G11" s="9">
        <v>0</v>
      </c>
      <c r="H11" s="9">
        <v>4578400</v>
      </c>
      <c r="I11">
        <v>1620.53</v>
      </c>
      <c r="J11">
        <v>1</v>
      </c>
      <c r="K11">
        <v>0</v>
      </c>
      <c r="L11">
        <v>172</v>
      </c>
      <c r="M11">
        <v>0</v>
      </c>
      <c r="N11">
        <v>0</v>
      </c>
      <c r="O11">
        <v>0</v>
      </c>
      <c r="P11">
        <v>0.75</v>
      </c>
      <c r="Q11">
        <v>0</v>
      </c>
      <c r="R11">
        <v>0</v>
      </c>
      <c r="S11">
        <v>0</v>
      </c>
      <c r="U11">
        <v>0</v>
      </c>
      <c r="V11">
        <v>0</v>
      </c>
      <c r="W11">
        <v>1931.9060999999999</v>
      </c>
      <c r="X11">
        <v>0.91000000000000014</v>
      </c>
      <c r="Y11" s="8">
        <v>15431549.567037379</v>
      </c>
      <c r="Z11" s="8">
        <v>523509.69999999995</v>
      </c>
      <c r="AA11" s="8">
        <v>15955059.267037379</v>
      </c>
      <c r="AB11">
        <v>8258.7136440209906</v>
      </c>
      <c r="AC11" s="8">
        <v>11376659.267037379</v>
      </c>
      <c r="AD11">
        <v>15966674.665868724</v>
      </c>
      <c r="AE11">
        <v>0</v>
      </c>
      <c r="AF11">
        <v>58998.16</v>
      </c>
      <c r="AG11">
        <v>58998.16</v>
      </c>
      <c r="AH11">
        <v>55175.83</v>
      </c>
      <c r="AI11">
        <v>-3822.33</v>
      </c>
      <c r="AJ11">
        <v>16014057.427037379</v>
      </c>
      <c r="AK11">
        <v>14.77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231751.81464613753</v>
      </c>
      <c r="AR11">
        <v>402694.51</v>
      </c>
      <c r="AS11">
        <v>3306748.9594074758</v>
      </c>
      <c r="AT11">
        <v>1931906.0999999999</v>
      </c>
      <c r="AU11">
        <v>402694.51</v>
      </c>
      <c r="AV11">
        <v>0</v>
      </c>
    </row>
    <row r="12" spans="1:48" x14ac:dyDescent="0.25">
      <c r="A12">
        <v>1901</v>
      </c>
      <c r="B12" t="s">
        <v>68</v>
      </c>
      <c r="C12" t="s">
        <v>62</v>
      </c>
      <c r="D12" t="s">
        <v>69</v>
      </c>
      <c r="E12">
        <v>2098</v>
      </c>
      <c r="F12" s="9">
        <v>30532907</v>
      </c>
      <c r="G12" s="9">
        <v>0</v>
      </c>
      <c r="H12" s="9">
        <v>30532907</v>
      </c>
      <c r="I12">
        <v>6734.69</v>
      </c>
      <c r="J12">
        <v>1</v>
      </c>
      <c r="K12">
        <v>0</v>
      </c>
      <c r="L12">
        <v>678</v>
      </c>
      <c r="M12">
        <v>0</v>
      </c>
      <c r="N12">
        <v>0</v>
      </c>
      <c r="O12">
        <v>0</v>
      </c>
      <c r="P12">
        <v>9.75</v>
      </c>
      <c r="Q12">
        <v>0</v>
      </c>
      <c r="R12">
        <v>0</v>
      </c>
      <c r="S12">
        <v>0</v>
      </c>
      <c r="U12">
        <v>0</v>
      </c>
      <c r="V12">
        <v>0</v>
      </c>
      <c r="W12">
        <v>7942.0685000000003</v>
      </c>
      <c r="X12">
        <v>0.44000000000000128</v>
      </c>
      <c r="Y12" s="8">
        <v>63274307.053271286</v>
      </c>
      <c r="Z12" s="8">
        <v>2694239.0999999996</v>
      </c>
      <c r="AA12" s="8">
        <v>65968546.153271288</v>
      </c>
      <c r="AB12">
        <v>8306.2172220336906</v>
      </c>
      <c r="AC12" s="8">
        <v>35435639.153271288</v>
      </c>
      <c r="AD12">
        <v>66016173.017249405</v>
      </c>
      <c r="AE12">
        <v>0</v>
      </c>
      <c r="AF12">
        <v>229388.08</v>
      </c>
      <c r="AG12">
        <v>229388.08</v>
      </c>
      <c r="AH12">
        <v>439176.14</v>
      </c>
      <c r="AI12">
        <v>209788.06</v>
      </c>
      <c r="AJ12">
        <v>66197934.233271286</v>
      </c>
      <c r="AK12">
        <v>16.350000000000001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1029035.0116674129</v>
      </c>
      <c r="AR12">
        <v>3551294.94</v>
      </c>
      <c r="AS12">
        <v>13820392.278654257</v>
      </c>
      <c r="AT12">
        <v>7942068.5</v>
      </c>
      <c r="AU12">
        <v>3551294.94</v>
      </c>
      <c r="AV12">
        <v>0</v>
      </c>
    </row>
    <row r="13" spans="1:48" x14ac:dyDescent="0.25">
      <c r="A13">
        <v>1922</v>
      </c>
      <c r="B13" t="s">
        <v>70</v>
      </c>
      <c r="C13" t="s">
        <v>71</v>
      </c>
      <c r="D13" t="s">
        <v>72</v>
      </c>
      <c r="E13">
        <v>1902</v>
      </c>
      <c r="F13" s="9">
        <v>37967536</v>
      </c>
      <c r="G13" s="9">
        <v>0</v>
      </c>
      <c r="H13" s="9">
        <v>37967536</v>
      </c>
      <c r="I13">
        <v>9875.7099999999991</v>
      </c>
      <c r="J13">
        <v>1</v>
      </c>
      <c r="K13">
        <v>0</v>
      </c>
      <c r="L13">
        <v>1086.3280999999999</v>
      </c>
      <c r="M13">
        <v>1.5</v>
      </c>
      <c r="N13">
        <v>0</v>
      </c>
      <c r="O13">
        <v>0</v>
      </c>
      <c r="P13">
        <v>5.25</v>
      </c>
      <c r="Q13">
        <v>0</v>
      </c>
      <c r="R13">
        <v>0</v>
      </c>
      <c r="S13">
        <v>0</v>
      </c>
      <c r="U13">
        <v>0</v>
      </c>
      <c r="V13">
        <v>0</v>
      </c>
      <c r="W13">
        <v>11269.168100000001</v>
      </c>
      <c r="X13">
        <v>0.83999999999999986</v>
      </c>
      <c r="Y13" s="8">
        <v>89980272.970771819</v>
      </c>
      <c r="Z13" s="8">
        <v>3586473.0999999996</v>
      </c>
      <c r="AA13" s="8">
        <v>93566746.070771813</v>
      </c>
      <c r="AB13">
        <v>8302.8973603447976</v>
      </c>
      <c r="AC13" s="8">
        <v>55599210.070771813</v>
      </c>
      <c r="AD13">
        <v>93634474.638986468</v>
      </c>
      <c r="AE13">
        <v>122232</v>
      </c>
      <c r="AF13">
        <v>220212.56</v>
      </c>
      <c r="AG13">
        <v>220212.56</v>
      </c>
      <c r="AH13">
        <v>665505.59</v>
      </c>
      <c r="AI13">
        <v>445293.03</v>
      </c>
      <c r="AJ13">
        <v>93909190.630771816</v>
      </c>
      <c r="AK13">
        <v>12.85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1017779.2102971224</v>
      </c>
      <c r="AR13">
        <v>2801069.49</v>
      </c>
      <c r="AS13">
        <v>19588191.352154363</v>
      </c>
      <c r="AT13">
        <v>11269168.100000001</v>
      </c>
      <c r="AU13">
        <v>2801069.49</v>
      </c>
      <c r="AV13">
        <v>0</v>
      </c>
    </row>
    <row r="14" spans="1:48" x14ac:dyDescent="0.25">
      <c r="A14">
        <v>1923</v>
      </c>
      <c r="B14" t="s">
        <v>73</v>
      </c>
      <c r="C14" t="s">
        <v>71</v>
      </c>
      <c r="D14" t="s">
        <v>74</v>
      </c>
      <c r="E14">
        <v>1902</v>
      </c>
      <c r="F14" s="9">
        <v>36637556</v>
      </c>
      <c r="G14" s="9">
        <v>0</v>
      </c>
      <c r="H14" s="9">
        <v>36637556</v>
      </c>
      <c r="I14">
        <v>7013.16</v>
      </c>
      <c r="J14">
        <v>1</v>
      </c>
      <c r="K14">
        <v>0</v>
      </c>
      <c r="L14">
        <v>664</v>
      </c>
      <c r="M14">
        <v>0</v>
      </c>
      <c r="N14">
        <v>0</v>
      </c>
      <c r="O14">
        <v>0</v>
      </c>
      <c r="P14">
        <v>1.75</v>
      </c>
      <c r="Q14">
        <v>0</v>
      </c>
      <c r="R14">
        <v>0</v>
      </c>
      <c r="S14">
        <v>0</v>
      </c>
      <c r="U14">
        <v>0</v>
      </c>
      <c r="V14">
        <v>0</v>
      </c>
      <c r="W14">
        <v>7884.0649999999996</v>
      </c>
      <c r="X14">
        <v>0.83000000000000007</v>
      </c>
      <c r="Y14" s="8">
        <v>62947955.510726668</v>
      </c>
      <c r="Z14" s="8">
        <v>2915159.0999999996</v>
      </c>
      <c r="AA14" s="8">
        <v>65863114.610726669</v>
      </c>
      <c r="AB14">
        <v>8353.9537802804352</v>
      </c>
      <c r="AC14" s="8">
        <v>29225558.610726669</v>
      </c>
      <c r="AD14">
        <v>65910495.828387186</v>
      </c>
      <c r="AE14">
        <v>0</v>
      </c>
      <c r="AF14">
        <v>688164.24</v>
      </c>
      <c r="AG14">
        <v>688164.24</v>
      </c>
      <c r="AH14">
        <v>628233.35</v>
      </c>
      <c r="AI14">
        <v>-59930.89</v>
      </c>
      <c r="AJ14">
        <v>66551278.850726672</v>
      </c>
      <c r="AK14">
        <v>13.9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729967.07052232476</v>
      </c>
      <c r="AR14">
        <v>5882906</v>
      </c>
      <c r="AS14">
        <v>13881301.412145332</v>
      </c>
      <c r="AT14">
        <v>7884065</v>
      </c>
      <c r="AU14">
        <v>5882906</v>
      </c>
      <c r="AV14">
        <v>0</v>
      </c>
    </row>
    <row r="15" spans="1:48" x14ac:dyDescent="0.25">
      <c r="A15">
        <v>1924</v>
      </c>
      <c r="B15" t="s">
        <v>75</v>
      </c>
      <c r="C15" t="s">
        <v>71</v>
      </c>
      <c r="D15" t="s">
        <v>76</v>
      </c>
      <c r="E15">
        <v>1902</v>
      </c>
      <c r="F15" s="9">
        <v>70213638</v>
      </c>
      <c r="G15" s="9">
        <v>0</v>
      </c>
      <c r="H15" s="9">
        <v>70213638</v>
      </c>
      <c r="I15">
        <v>17094.259999999998</v>
      </c>
      <c r="J15">
        <v>1</v>
      </c>
      <c r="K15">
        <v>0</v>
      </c>
      <c r="L15">
        <v>1880.3686</v>
      </c>
      <c r="M15">
        <v>292.89999999999998</v>
      </c>
      <c r="N15">
        <v>0</v>
      </c>
      <c r="O15">
        <v>0</v>
      </c>
      <c r="P15">
        <v>18.5</v>
      </c>
      <c r="Q15">
        <v>0</v>
      </c>
      <c r="R15">
        <v>0</v>
      </c>
      <c r="S15">
        <v>0</v>
      </c>
      <c r="U15">
        <v>0</v>
      </c>
      <c r="V15">
        <v>0</v>
      </c>
      <c r="W15">
        <v>20480.130499999999</v>
      </c>
      <c r="X15">
        <v>1.6100000000000012</v>
      </c>
      <c r="Y15" s="8">
        <v>164222791.01616445</v>
      </c>
      <c r="Z15" s="8">
        <v>9659757.0999999996</v>
      </c>
      <c r="AA15" s="8">
        <v>173882548.11616445</v>
      </c>
      <c r="AB15">
        <v>8490.3046939161086</v>
      </c>
      <c r="AC15" s="8">
        <v>103668910.11616445</v>
      </c>
      <c r="AD15">
        <v>174006159.37157097</v>
      </c>
      <c r="AE15">
        <v>123063</v>
      </c>
      <c r="AF15">
        <v>1064360.68</v>
      </c>
      <c r="AG15">
        <v>1064360.68</v>
      </c>
      <c r="AH15">
        <v>1294227.54</v>
      </c>
      <c r="AI15">
        <v>229866.86</v>
      </c>
      <c r="AJ15">
        <v>175069971.79616445</v>
      </c>
      <c r="AK15">
        <v>12.71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1766655.380878086</v>
      </c>
      <c r="AR15">
        <v>0</v>
      </c>
      <c r="AS15">
        <v>36991919.151232891</v>
      </c>
      <c r="AT15">
        <v>20480130.5</v>
      </c>
      <c r="AU15">
        <v>0</v>
      </c>
      <c r="AV15">
        <v>0</v>
      </c>
    </row>
    <row r="16" spans="1:48" x14ac:dyDescent="0.25">
      <c r="A16">
        <v>1925</v>
      </c>
      <c r="B16" t="s">
        <v>77</v>
      </c>
      <c r="C16" t="s">
        <v>71</v>
      </c>
      <c r="D16" t="s">
        <v>78</v>
      </c>
      <c r="E16">
        <v>1902</v>
      </c>
      <c r="F16" s="9">
        <v>9030935</v>
      </c>
      <c r="G16" s="9">
        <v>0</v>
      </c>
      <c r="H16" s="9">
        <v>9030935</v>
      </c>
      <c r="I16">
        <v>2727.15</v>
      </c>
      <c r="J16">
        <v>1</v>
      </c>
      <c r="K16">
        <v>0</v>
      </c>
      <c r="L16">
        <v>299.98649999999998</v>
      </c>
      <c r="M16">
        <v>23.3</v>
      </c>
      <c r="N16">
        <v>0</v>
      </c>
      <c r="O16">
        <v>0</v>
      </c>
      <c r="P16">
        <v>4.75</v>
      </c>
      <c r="Q16">
        <v>0</v>
      </c>
      <c r="R16">
        <v>0</v>
      </c>
      <c r="S16">
        <v>0</v>
      </c>
      <c r="U16">
        <v>0</v>
      </c>
      <c r="V16">
        <v>0</v>
      </c>
      <c r="W16">
        <v>3196.8915000000002</v>
      </c>
      <c r="X16">
        <v>-0.66000000000000014</v>
      </c>
      <c r="Y16" s="8">
        <v>25314305.272613335</v>
      </c>
      <c r="Z16" s="8">
        <v>1600002.5999999999</v>
      </c>
      <c r="AA16" s="8">
        <v>26914307.872613337</v>
      </c>
      <c r="AB16">
        <v>8418.8993816691418</v>
      </c>
      <c r="AC16" s="8">
        <v>17883372.872613337</v>
      </c>
      <c r="AD16">
        <v>26933362.067436904</v>
      </c>
      <c r="AE16">
        <v>0</v>
      </c>
      <c r="AF16">
        <v>87167.47</v>
      </c>
      <c r="AG16">
        <v>87167.47</v>
      </c>
      <c r="AH16">
        <v>186096.98</v>
      </c>
      <c r="AI16">
        <v>98929.51</v>
      </c>
      <c r="AJ16">
        <v>27001475.342613336</v>
      </c>
      <c r="AK16">
        <v>13.26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279555.40060521237</v>
      </c>
      <c r="AR16">
        <v>0</v>
      </c>
      <c r="AS16">
        <v>5740081.4905226678</v>
      </c>
      <c r="AT16">
        <v>3196891.5</v>
      </c>
      <c r="AU16">
        <v>0</v>
      </c>
      <c r="AV16">
        <v>0</v>
      </c>
    </row>
    <row r="17" spans="1:48" x14ac:dyDescent="0.25">
      <c r="A17">
        <v>1926</v>
      </c>
      <c r="B17" t="s">
        <v>79</v>
      </c>
      <c r="C17" t="s">
        <v>71</v>
      </c>
      <c r="D17" t="s">
        <v>80</v>
      </c>
      <c r="E17">
        <v>1902</v>
      </c>
      <c r="F17" s="9">
        <v>15931217</v>
      </c>
      <c r="G17" s="9">
        <v>0</v>
      </c>
      <c r="H17" s="9">
        <v>15931217</v>
      </c>
      <c r="I17">
        <v>4435.0200000000004</v>
      </c>
      <c r="J17">
        <v>1</v>
      </c>
      <c r="K17">
        <v>0</v>
      </c>
      <c r="L17">
        <v>487.85219999999998</v>
      </c>
      <c r="M17">
        <v>13.3</v>
      </c>
      <c r="N17">
        <v>0</v>
      </c>
      <c r="O17">
        <v>0</v>
      </c>
      <c r="P17">
        <v>5</v>
      </c>
      <c r="Q17">
        <v>0</v>
      </c>
      <c r="R17">
        <v>0</v>
      </c>
      <c r="S17">
        <v>0</v>
      </c>
      <c r="U17">
        <v>0</v>
      </c>
      <c r="V17">
        <v>0</v>
      </c>
      <c r="W17">
        <v>5144.7521999999999</v>
      </c>
      <c r="X17">
        <v>-0.96999999999999886</v>
      </c>
      <c r="Y17" s="8">
        <v>40667851.02476164</v>
      </c>
      <c r="Z17" s="8">
        <v>2517160.0999999996</v>
      </c>
      <c r="AA17" s="8">
        <v>43185011.124761641</v>
      </c>
      <c r="AB17">
        <v>8393.9924501634196</v>
      </c>
      <c r="AC17" s="8">
        <v>27253794.124761641</v>
      </c>
      <c r="AD17">
        <v>43215622.004583806</v>
      </c>
      <c r="AE17">
        <v>0</v>
      </c>
      <c r="AF17">
        <v>183510.46</v>
      </c>
      <c r="AG17">
        <v>183510.46</v>
      </c>
      <c r="AH17">
        <v>352517.93</v>
      </c>
      <c r="AI17">
        <v>169007.47</v>
      </c>
      <c r="AJ17">
        <v>43368521.584761642</v>
      </c>
      <c r="AK17">
        <v>15.38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452345.65607057489</v>
      </c>
      <c r="AR17">
        <v>0</v>
      </c>
      <c r="AS17">
        <v>9210937.8309523296</v>
      </c>
      <c r="AT17">
        <v>5144752.2</v>
      </c>
      <c r="AU17">
        <v>0</v>
      </c>
      <c r="AV17">
        <v>0</v>
      </c>
    </row>
    <row r="18" spans="1:48" x14ac:dyDescent="0.25">
      <c r="A18">
        <v>1927</v>
      </c>
      <c r="B18" t="s">
        <v>81</v>
      </c>
      <c r="C18" t="s">
        <v>71</v>
      </c>
      <c r="D18" t="s">
        <v>82</v>
      </c>
      <c r="E18">
        <v>1902</v>
      </c>
      <c r="F18" s="9">
        <v>1963526</v>
      </c>
      <c r="G18" s="9">
        <v>0</v>
      </c>
      <c r="H18" s="9">
        <v>1963526</v>
      </c>
      <c r="I18">
        <v>602.84</v>
      </c>
      <c r="J18">
        <v>1</v>
      </c>
      <c r="K18">
        <v>0</v>
      </c>
      <c r="L18">
        <v>66.312399999999997</v>
      </c>
      <c r="M18">
        <v>4.7</v>
      </c>
      <c r="N18">
        <v>0</v>
      </c>
      <c r="O18">
        <v>0</v>
      </c>
      <c r="P18">
        <v>0.75</v>
      </c>
      <c r="Q18">
        <v>0</v>
      </c>
      <c r="R18">
        <v>0</v>
      </c>
      <c r="S18">
        <v>0</v>
      </c>
      <c r="U18">
        <v>0</v>
      </c>
      <c r="V18">
        <v>0</v>
      </c>
      <c r="W18">
        <v>785.89800000000002</v>
      </c>
      <c r="X18">
        <v>-1.7599999999999998</v>
      </c>
      <c r="Y18" s="8">
        <v>6184894.6685221093</v>
      </c>
      <c r="Z18" s="8">
        <v>403953.19999999995</v>
      </c>
      <c r="AA18" s="8">
        <v>6588847.8685221095</v>
      </c>
      <c r="AB18">
        <v>8383.846082471402</v>
      </c>
      <c r="AC18" s="8">
        <v>4625321.8685221095</v>
      </c>
      <c r="AD18">
        <v>6593503.2673848532</v>
      </c>
      <c r="AE18">
        <v>0</v>
      </c>
      <c r="AF18">
        <v>18351.05</v>
      </c>
      <c r="AG18">
        <v>18351.05</v>
      </c>
      <c r="AH18">
        <v>19368.27</v>
      </c>
      <c r="AI18">
        <v>1017.22</v>
      </c>
      <c r="AJ18">
        <v>6607198.9185221093</v>
      </c>
      <c r="AK18">
        <v>13.85</v>
      </c>
      <c r="AL18">
        <v>188.79</v>
      </c>
      <c r="AM18">
        <v>188.79</v>
      </c>
      <c r="AN18">
        <v>36815.882007613582</v>
      </c>
      <c r="AO18">
        <v>36232.30127218963</v>
      </c>
      <c r="AP18">
        <v>-583.58000000000004</v>
      </c>
      <c r="AQ18">
        <v>62928.219222304098</v>
      </c>
      <c r="AR18">
        <v>0</v>
      </c>
      <c r="AS18">
        <v>1402433.867704422</v>
      </c>
      <c r="AT18">
        <v>785898</v>
      </c>
      <c r="AU18">
        <v>0</v>
      </c>
      <c r="AV18">
        <v>0</v>
      </c>
    </row>
    <row r="19" spans="1:48" x14ac:dyDescent="0.25">
      <c r="A19">
        <v>1928</v>
      </c>
      <c r="B19" t="s">
        <v>83</v>
      </c>
      <c r="C19" t="s">
        <v>71</v>
      </c>
      <c r="D19" t="s">
        <v>84</v>
      </c>
      <c r="E19">
        <v>1902</v>
      </c>
      <c r="F19" s="9">
        <v>28350286</v>
      </c>
      <c r="G19" s="9">
        <v>0</v>
      </c>
      <c r="H19" s="9">
        <v>28350286</v>
      </c>
      <c r="I19">
        <v>7905.99</v>
      </c>
      <c r="J19">
        <v>1</v>
      </c>
      <c r="K19">
        <v>0</v>
      </c>
      <c r="L19">
        <v>869.65890000000002</v>
      </c>
      <c r="M19">
        <v>159.80000000000001</v>
      </c>
      <c r="N19">
        <v>0</v>
      </c>
      <c r="O19">
        <v>0</v>
      </c>
      <c r="P19">
        <v>5.75</v>
      </c>
      <c r="Q19">
        <v>0</v>
      </c>
      <c r="R19">
        <v>0</v>
      </c>
      <c r="S19">
        <v>0</v>
      </c>
      <c r="U19">
        <v>0</v>
      </c>
      <c r="V19">
        <v>0</v>
      </c>
      <c r="W19">
        <v>9311.8479000000007</v>
      </c>
      <c r="X19">
        <v>0.16999999999999993</v>
      </c>
      <c r="Y19" s="8">
        <v>74076303.586102009</v>
      </c>
      <c r="Z19" s="8">
        <v>4826342.5</v>
      </c>
      <c r="AA19" s="8">
        <v>78902646.086102009</v>
      </c>
      <c r="AB19">
        <v>8473.3607049253897</v>
      </c>
      <c r="AC19" s="8">
        <v>50552360.086102009</v>
      </c>
      <c r="AD19">
        <v>78958403.662900537</v>
      </c>
      <c r="AE19">
        <v>7990</v>
      </c>
      <c r="AF19">
        <v>871674.7</v>
      </c>
      <c r="AG19">
        <v>871674.7</v>
      </c>
      <c r="AH19">
        <v>569372.01</v>
      </c>
      <c r="AI19">
        <v>-302302.69</v>
      </c>
      <c r="AJ19">
        <v>79782310.786102012</v>
      </c>
      <c r="AK19">
        <v>14.08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820685.68310293241</v>
      </c>
      <c r="AR19">
        <v>0</v>
      </c>
      <c r="AS19">
        <v>16861270.119220402</v>
      </c>
      <c r="AT19">
        <v>9311847.9000000004</v>
      </c>
      <c r="AU19">
        <v>0</v>
      </c>
      <c r="AV19">
        <v>0</v>
      </c>
    </row>
    <row r="20" spans="1:48" x14ac:dyDescent="0.25">
      <c r="A20">
        <v>1929</v>
      </c>
      <c r="B20" t="s">
        <v>85</v>
      </c>
      <c r="C20" t="s">
        <v>71</v>
      </c>
      <c r="D20" t="s">
        <v>86</v>
      </c>
      <c r="E20">
        <v>1902</v>
      </c>
      <c r="F20" s="9">
        <v>15562539</v>
      </c>
      <c r="G20" s="9">
        <v>0</v>
      </c>
      <c r="H20" s="9">
        <v>15562539</v>
      </c>
      <c r="I20">
        <v>4648.47</v>
      </c>
      <c r="J20">
        <v>1</v>
      </c>
      <c r="K20">
        <v>0</v>
      </c>
      <c r="L20">
        <v>511.33170000000001</v>
      </c>
      <c r="M20">
        <v>12.9</v>
      </c>
      <c r="N20">
        <v>0</v>
      </c>
      <c r="O20">
        <v>0</v>
      </c>
      <c r="P20">
        <v>10.5</v>
      </c>
      <c r="Q20">
        <v>0</v>
      </c>
      <c r="R20">
        <v>0</v>
      </c>
      <c r="S20">
        <v>0</v>
      </c>
      <c r="U20">
        <v>0</v>
      </c>
      <c r="V20">
        <v>0</v>
      </c>
      <c r="W20">
        <v>5605.4741999999997</v>
      </c>
      <c r="X20">
        <v>2.16</v>
      </c>
      <c r="Y20" s="8">
        <v>45084403.329170607</v>
      </c>
      <c r="Z20" s="8">
        <v>2493938.2999999998</v>
      </c>
      <c r="AA20" s="8">
        <v>47578341.629170604</v>
      </c>
      <c r="AB20">
        <v>8487.835271665439</v>
      </c>
      <c r="AC20" s="8">
        <v>32015802.629170604</v>
      </c>
      <c r="AD20">
        <v>47612276.868367851</v>
      </c>
      <c r="AE20">
        <v>0</v>
      </c>
      <c r="AF20">
        <v>335628.71</v>
      </c>
      <c r="AG20">
        <v>335628.71</v>
      </c>
      <c r="AH20">
        <v>265930.06</v>
      </c>
      <c r="AI20">
        <v>-69698.649999999994</v>
      </c>
      <c r="AJ20">
        <v>47913970.339170605</v>
      </c>
      <c r="AK20">
        <v>14.13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478871.9545928319</v>
      </c>
      <c r="AR20">
        <v>0</v>
      </c>
      <c r="AS20">
        <v>10067641.997834122</v>
      </c>
      <c r="AT20">
        <v>5605474.1999999993</v>
      </c>
      <c r="AU20">
        <v>0</v>
      </c>
      <c r="AV20">
        <v>0</v>
      </c>
    </row>
    <row r="21" spans="1:48" x14ac:dyDescent="0.25">
      <c r="A21">
        <v>1930</v>
      </c>
      <c r="B21" t="s">
        <v>87</v>
      </c>
      <c r="C21" t="s">
        <v>71</v>
      </c>
      <c r="D21" t="s">
        <v>88</v>
      </c>
      <c r="E21">
        <v>1902</v>
      </c>
      <c r="F21" s="9">
        <v>6594722</v>
      </c>
      <c r="G21" s="9">
        <v>0</v>
      </c>
      <c r="H21" s="9">
        <v>6594722</v>
      </c>
      <c r="I21">
        <v>2974.9</v>
      </c>
      <c r="J21">
        <v>1</v>
      </c>
      <c r="K21">
        <v>0</v>
      </c>
      <c r="L21">
        <v>322</v>
      </c>
      <c r="M21">
        <v>0</v>
      </c>
      <c r="N21">
        <v>0</v>
      </c>
      <c r="O21">
        <v>0</v>
      </c>
      <c r="P21">
        <v>2.5</v>
      </c>
      <c r="Q21">
        <v>0</v>
      </c>
      <c r="R21">
        <v>0</v>
      </c>
      <c r="S21">
        <v>0</v>
      </c>
      <c r="U21">
        <v>0</v>
      </c>
      <c r="V21">
        <v>0</v>
      </c>
      <c r="W21">
        <v>3410.1849999999999</v>
      </c>
      <c r="X21">
        <v>-1.0499999999999989</v>
      </c>
      <c r="Y21" s="8">
        <v>26944528.806843489</v>
      </c>
      <c r="Z21" s="8">
        <v>1100024.8</v>
      </c>
      <c r="AA21" s="8">
        <v>28044553.60684349</v>
      </c>
      <c r="AB21">
        <v>8223.7631116327975</v>
      </c>
      <c r="AC21" s="8">
        <v>21449831.60684349</v>
      </c>
      <c r="AD21">
        <v>28064834.878471762</v>
      </c>
      <c r="AE21">
        <v>0</v>
      </c>
      <c r="AF21">
        <v>0</v>
      </c>
      <c r="AG21">
        <v>0</v>
      </c>
      <c r="AH21">
        <v>72119.350000000006</v>
      </c>
      <c r="AI21">
        <v>72119.350000000006</v>
      </c>
      <c r="AJ21">
        <v>28044553.60684349</v>
      </c>
      <c r="AK21">
        <v>13.64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222431.4204275407</v>
      </c>
      <c r="AR21">
        <v>0</v>
      </c>
      <c r="AS21">
        <v>5843339.5513686985</v>
      </c>
      <c r="AT21">
        <v>3410185</v>
      </c>
      <c r="AU21">
        <v>0</v>
      </c>
      <c r="AV21">
        <v>0</v>
      </c>
    </row>
    <row r="22" spans="1:48" x14ac:dyDescent="0.25">
      <c r="A22">
        <v>1931</v>
      </c>
      <c r="B22" t="s">
        <v>89</v>
      </c>
      <c r="C22" t="s">
        <v>71</v>
      </c>
      <c r="D22" t="s">
        <v>90</v>
      </c>
      <c r="E22">
        <v>1902</v>
      </c>
      <c r="F22" s="9">
        <v>4491487</v>
      </c>
      <c r="G22" s="9">
        <v>0</v>
      </c>
      <c r="H22" s="9">
        <v>4491487</v>
      </c>
      <c r="I22">
        <v>1989.82</v>
      </c>
      <c r="J22">
        <v>1</v>
      </c>
      <c r="K22">
        <v>0</v>
      </c>
      <c r="L22">
        <v>218.8802</v>
      </c>
      <c r="M22">
        <v>12.7</v>
      </c>
      <c r="N22">
        <v>0</v>
      </c>
      <c r="O22">
        <v>0</v>
      </c>
      <c r="P22">
        <v>0.75</v>
      </c>
      <c r="Q22">
        <v>0</v>
      </c>
      <c r="R22">
        <v>0</v>
      </c>
      <c r="S22">
        <v>0</v>
      </c>
      <c r="U22">
        <v>0</v>
      </c>
      <c r="V22">
        <v>0</v>
      </c>
      <c r="W22">
        <v>2404.0812000000001</v>
      </c>
      <c r="X22">
        <v>-0.41000000000000014</v>
      </c>
      <c r="Y22" s="8">
        <v>19063043.261933547</v>
      </c>
      <c r="Z22" s="8">
        <v>791773.5</v>
      </c>
      <c r="AA22" s="8">
        <v>19854816.761933547</v>
      </c>
      <c r="AB22">
        <v>8258.7962344755852</v>
      </c>
      <c r="AC22" s="8">
        <v>15363329.761933547</v>
      </c>
      <c r="AD22">
        <v>19869165.602888543</v>
      </c>
      <c r="AE22">
        <v>0</v>
      </c>
      <c r="AF22">
        <v>126163.44</v>
      </c>
      <c r="AG22">
        <v>126163.44</v>
      </c>
      <c r="AH22">
        <v>174806.76</v>
      </c>
      <c r="AI22">
        <v>48643.32</v>
      </c>
      <c r="AJ22">
        <v>19980980.201933548</v>
      </c>
      <c r="AK22">
        <v>14.77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212071.9686677462</v>
      </c>
      <c r="AR22">
        <v>0</v>
      </c>
      <c r="AS22">
        <v>4164279.4043867099</v>
      </c>
      <c r="AT22">
        <v>2404081.2000000002</v>
      </c>
      <c r="AU22">
        <v>0</v>
      </c>
      <c r="AV22">
        <v>0</v>
      </c>
    </row>
    <row r="23" spans="1:48" x14ac:dyDescent="0.25">
      <c r="A23">
        <v>1933</v>
      </c>
      <c r="B23" t="s">
        <v>91</v>
      </c>
      <c r="C23" t="s">
        <v>92</v>
      </c>
      <c r="D23" t="s">
        <v>93</v>
      </c>
      <c r="E23">
        <v>2230</v>
      </c>
      <c r="F23" s="9">
        <v>8520877</v>
      </c>
      <c r="G23" s="9">
        <v>0</v>
      </c>
      <c r="H23" s="9">
        <v>8520877</v>
      </c>
      <c r="I23">
        <v>1872.42</v>
      </c>
      <c r="J23">
        <v>1</v>
      </c>
      <c r="K23">
        <v>0</v>
      </c>
      <c r="L23">
        <v>205.96619999999999</v>
      </c>
      <c r="M23">
        <v>12.2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U23">
        <v>0</v>
      </c>
      <c r="V23">
        <v>0</v>
      </c>
      <c r="W23">
        <v>2220.9472999999998</v>
      </c>
      <c r="X23">
        <v>2.2200000000000006</v>
      </c>
      <c r="Y23" s="8">
        <v>17868794.181510177</v>
      </c>
      <c r="Z23" s="8">
        <v>855092</v>
      </c>
      <c r="AA23" s="8">
        <v>18723886.181510177</v>
      </c>
      <c r="AB23">
        <v>8430.5855350598267</v>
      </c>
      <c r="AC23" s="8">
        <v>10203009.181510177</v>
      </c>
      <c r="AD23">
        <v>18737336.105651096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18723886.181510177</v>
      </c>
      <c r="AK23">
        <v>11.96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189440.85275085806</v>
      </c>
      <c r="AR23">
        <v>0</v>
      </c>
      <c r="AS23">
        <v>3915795.6363020353</v>
      </c>
      <c r="AT23">
        <v>2220947.2999999998</v>
      </c>
      <c r="AU23">
        <v>0</v>
      </c>
      <c r="AV23">
        <v>0</v>
      </c>
    </row>
    <row r="24" spans="1:48" x14ac:dyDescent="0.25">
      <c r="A24">
        <v>1934</v>
      </c>
      <c r="B24" t="s">
        <v>94</v>
      </c>
      <c r="C24" t="s">
        <v>92</v>
      </c>
      <c r="D24" t="s">
        <v>95</v>
      </c>
      <c r="E24">
        <v>2230</v>
      </c>
      <c r="F24" s="9">
        <v>4256590</v>
      </c>
      <c r="G24" s="9">
        <v>-1645572.9128366425</v>
      </c>
      <c r="H24" s="9">
        <v>2611017.0871633575</v>
      </c>
      <c r="I24">
        <v>138.91999999999999</v>
      </c>
      <c r="J24">
        <v>1</v>
      </c>
      <c r="K24">
        <v>0</v>
      </c>
      <c r="L24">
        <v>15.2812</v>
      </c>
      <c r="M24">
        <v>9.5</v>
      </c>
      <c r="N24">
        <v>0</v>
      </c>
      <c r="O24">
        <v>0</v>
      </c>
      <c r="P24">
        <v>0.5</v>
      </c>
      <c r="Q24">
        <v>0</v>
      </c>
      <c r="R24">
        <v>0</v>
      </c>
      <c r="S24">
        <v>0</v>
      </c>
      <c r="U24">
        <v>0</v>
      </c>
      <c r="V24">
        <v>0</v>
      </c>
      <c r="W24">
        <v>300.48390000000001</v>
      </c>
      <c r="X24">
        <v>-4.55</v>
      </c>
      <c r="Y24" s="8">
        <v>2327745.6871633576</v>
      </c>
      <c r="Z24" s="8">
        <v>283271.40000000002</v>
      </c>
      <c r="AA24" s="8">
        <v>2611017.0871633575</v>
      </c>
      <c r="AB24">
        <v>8689.3743297506371</v>
      </c>
      <c r="AC24" s="8">
        <v>0</v>
      </c>
      <c r="AD24">
        <v>2612769.1921231924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2611017.0871633575</v>
      </c>
      <c r="AK24">
        <v>11.96</v>
      </c>
      <c r="AL24">
        <v>46.69</v>
      </c>
      <c r="AM24">
        <v>46.69</v>
      </c>
      <c r="AN24">
        <v>9810.12945512646</v>
      </c>
      <c r="AO24">
        <v>8960.6766587135644</v>
      </c>
      <c r="AP24">
        <v>-849.45</v>
      </c>
      <c r="AQ24">
        <v>15078.750174842533</v>
      </c>
      <c r="AR24">
        <v>0</v>
      </c>
      <c r="AS24">
        <v>578857.69743267156</v>
      </c>
      <c r="AT24">
        <v>300483.90000000002</v>
      </c>
      <c r="AU24">
        <v>0</v>
      </c>
      <c r="AV24">
        <v>0</v>
      </c>
    </row>
    <row r="25" spans="1:48" x14ac:dyDescent="0.25">
      <c r="A25">
        <v>1935</v>
      </c>
      <c r="B25" t="s">
        <v>96</v>
      </c>
      <c r="C25" t="s">
        <v>92</v>
      </c>
      <c r="D25" t="s">
        <v>97</v>
      </c>
      <c r="E25">
        <v>2230</v>
      </c>
      <c r="F25" s="9">
        <v>16632846</v>
      </c>
      <c r="G25" s="9">
        <v>-85385.847059652209</v>
      </c>
      <c r="H25" s="9">
        <v>16547460.152940348</v>
      </c>
      <c r="I25">
        <v>1632.36</v>
      </c>
      <c r="J25">
        <v>1</v>
      </c>
      <c r="K25">
        <v>0</v>
      </c>
      <c r="L25">
        <v>179.55959999999999</v>
      </c>
      <c r="M25">
        <v>21.4</v>
      </c>
      <c r="N25">
        <v>0</v>
      </c>
      <c r="O25">
        <v>0</v>
      </c>
      <c r="P25">
        <v>2.75</v>
      </c>
      <c r="Q25">
        <v>0</v>
      </c>
      <c r="R25">
        <v>0</v>
      </c>
      <c r="S25">
        <v>0</v>
      </c>
      <c r="U25">
        <v>0</v>
      </c>
      <c r="V25">
        <v>0</v>
      </c>
      <c r="W25">
        <v>1980.9595999999999</v>
      </c>
      <c r="X25">
        <v>1.9800000000000004</v>
      </c>
      <c r="Y25" s="8">
        <v>15916963.852940347</v>
      </c>
      <c r="Z25" s="8">
        <v>630496.29999999993</v>
      </c>
      <c r="AA25" s="8">
        <v>16547460.152940348</v>
      </c>
      <c r="AB25">
        <v>8353.2547321713919</v>
      </c>
      <c r="AC25" s="8">
        <v>0</v>
      </c>
      <c r="AD25">
        <v>16559440.925352922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16547460.152940348</v>
      </c>
      <c r="AK25">
        <v>11.96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159422.65233271226</v>
      </c>
      <c r="AR25">
        <v>1271811.04</v>
      </c>
      <c r="AS25">
        <v>3435591.2905880697</v>
      </c>
      <c r="AT25">
        <v>1980959.5999999999</v>
      </c>
      <c r="AU25">
        <v>1271811.04</v>
      </c>
      <c r="AV25">
        <v>0</v>
      </c>
    </row>
    <row r="26" spans="1:48" x14ac:dyDescent="0.25">
      <c r="A26">
        <v>1936</v>
      </c>
      <c r="B26" t="s">
        <v>98</v>
      </c>
      <c r="C26" t="s">
        <v>92</v>
      </c>
      <c r="D26" t="s">
        <v>99</v>
      </c>
      <c r="E26">
        <v>2230</v>
      </c>
      <c r="F26" s="9">
        <v>5022657</v>
      </c>
      <c r="G26" s="9">
        <v>0</v>
      </c>
      <c r="H26" s="9">
        <v>5022657</v>
      </c>
      <c r="I26">
        <v>1013.8</v>
      </c>
      <c r="J26">
        <v>1</v>
      </c>
      <c r="K26">
        <v>0</v>
      </c>
      <c r="L26">
        <v>111.518</v>
      </c>
      <c r="M26">
        <v>8</v>
      </c>
      <c r="N26">
        <v>0</v>
      </c>
      <c r="O26">
        <v>0</v>
      </c>
      <c r="P26">
        <v>1.75</v>
      </c>
      <c r="Q26">
        <v>0</v>
      </c>
      <c r="R26">
        <v>0</v>
      </c>
      <c r="S26">
        <v>0</v>
      </c>
      <c r="U26">
        <v>0</v>
      </c>
      <c r="V26">
        <v>0</v>
      </c>
      <c r="W26">
        <v>1247.6780000000001</v>
      </c>
      <c r="X26">
        <v>-0.96999999999999886</v>
      </c>
      <c r="Y26" s="8">
        <v>9862551.4035199881</v>
      </c>
      <c r="Z26" s="8">
        <v>547546.29999999993</v>
      </c>
      <c r="AA26" s="8">
        <v>10410097.703519989</v>
      </c>
      <c r="AB26">
        <v>8343.5771918074915</v>
      </c>
      <c r="AC26" s="8">
        <v>5387440.7035199888</v>
      </c>
      <c r="AD26">
        <v>10417521.291640475</v>
      </c>
      <c r="AE26">
        <v>1458</v>
      </c>
      <c r="AF26">
        <v>0</v>
      </c>
      <c r="AG26">
        <v>0</v>
      </c>
      <c r="AH26">
        <v>0</v>
      </c>
      <c r="AI26">
        <v>0</v>
      </c>
      <c r="AJ26">
        <v>10411555.703519989</v>
      </c>
      <c r="AK26">
        <v>11.96</v>
      </c>
      <c r="AL26">
        <v>273.43</v>
      </c>
      <c r="AM26">
        <v>273.43</v>
      </c>
      <c r="AN26">
        <v>49266.254516404311</v>
      </c>
      <c r="AO26">
        <v>52476.286545128503</v>
      </c>
      <c r="AP26">
        <v>3210.03</v>
      </c>
      <c r="AQ26">
        <v>99568.414253194045</v>
      </c>
      <c r="AR26">
        <v>0</v>
      </c>
      <c r="AS26">
        <v>2191820.4007039978</v>
      </c>
      <c r="AT26">
        <v>1247678</v>
      </c>
      <c r="AU26">
        <v>0</v>
      </c>
      <c r="AV26">
        <v>0</v>
      </c>
    </row>
    <row r="27" spans="1:48" x14ac:dyDescent="0.25">
      <c r="A27">
        <v>2262</v>
      </c>
      <c r="B27" t="s">
        <v>100</v>
      </c>
      <c r="C27" t="s">
        <v>92</v>
      </c>
      <c r="D27" t="s">
        <v>101</v>
      </c>
      <c r="E27">
        <v>2230</v>
      </c>
      <c r="F27" s="9">
        <v>2011217</v>
      </c>
      <c r="G27" s="9">
        <v>0</v>
      </c>
      <c r="H27" s="9">
        <v>2011217</v>
      </c>
      <c r="I27">
        <v>495.4</v>
      </c>
      <c r="J27">
        <v>1</v>
      </c>
      <c r="K27">
        <v>0</v>
      </c>
      <c r="L27">
        <v>54.494</v>
      </c>
      <c r="M27">
        <v>12.8</v>
      </c>
      <c r="N27">
        <v>0</v>
      </c>
      <c r="O27">
        <v>0</v>
      </c>
      <c r="P27">
        <v>1.5</v>
      </c>
      <c r="Q27">
        <v>0</v>
      </c>
      <c r="R27">
        <v>0</v>
      </c>
      <c r="S27">
        <v>0</v>
      </c>
      <c r="U27">
        <v>0</v>
      </c>
      <c r="V27">
        <v>0</v>
      </c>
      <c r="W27">
        <v>665.62649999999996</v>
      </c>
      <c r="X27">
        <v>-3.09</v>
      </c>
      <c r="Y27" s="8">
        <v>5199288.747428379</v>
      </c>
      <c r="Z27" s="8">
        <v>261965.9</v>
      </c>
      <c r="AA27" s="8">
        <v>5461254.6474283794</v>
      </c>
      <c r="AB27">
        <v>8204.6833283055585</v>
      </c>
      <c r="AC27" s="8">
        <v>3450037.6474283794</v>
      </c>
      <c r="AD27">
        <v>5465168.1761494167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5461254.6474283794</v>
      </c>
      <c r="AK27">
        <v>11.27</v>
      </c>
      <c r="AL27">
        <v>134.15</v>
      </c>
      <c r="AM27">
        <v>134.15</v>
      </c>
      <c r="AN27">
        <v>25082.309009810509</v>
      </c>
      <c r="AO27">
        <v>25745.872216029657</v>
      </c>
      <c r="AP27">
        <v>663.56</v>
      </c>
      <c r="AQ27">
        <v>49672.534250674937</v>
      </c>
      <c r="AR27">
        <v>0</v>
      </c>
      <c r="AS27">
        <v>1144644.109485676</v>
      </c>
      <c r="AT27">
        <v>665626.5</v>
      </c>
      <c r="AU27">
        <v>0</v>
      </c>
      <c r="AV27">
        <v>0</v>
      </c>
    </row>
    <row r="28" spans="1:48" x14ac:dyDescent="0.25">
      <c r="A28">
        <v>1944</v>
      </c>
      <c r="B28" t="s">
        <v>102</v>
      </c>
      <c r="C28" t="s">
        <v>103</v>
      </c>
      <c r="D28" t="s">
        <v>104</v>
      </c>
      <c r="E28">
        <v>2230</v>
      </c>
      <c r="F28" s="9">
        <v>10245433</v>
      </c>
      <c r="G28" s="9">
        <v>0</v>
      </c>
      <c r="H28" s="9">
        <v>10245433</v>
      </c>
      <c r="I28">
        <v>2410.4899999999998</v>
      </c>
      <c r="J28">
        <v>1</v>
      </c>
      <c r="K28">
        <v>0</v>
      </c>
      <c r="L28">
        <v>265.15390000000002</v>
      </c>
      <c r="M28">
        <v>7.5</v>
      </c>
      <c r="N28">
        <v>0</v>
      </c>
      <c r="O28">
        <v>0</v>
      </c>
      <c r="P28">
        <v>3.25</v>
      </c>
      <c r="Q28">
        <v>0</v>
      </c>
      <c r="R28">
        <v>0</v>
      </c>
      <c r="S28">
        <v>0</v>
      </c>
      <c r="U28">
        <v>0</v>
      </c>
      <c r="V28">
        <v>0</v>
      </c>
      <c r="W28">
        <v>2798.7588999999998</v>
      </c>
      <c r="X28">
        <v>-2.4299999999999997</v>
      </c>
      <c r="Y28" s="8">
        <v>21943001.514300197</v>
      </c>
      <c r="Z28" s="8">
        <v>1334823.7</v>
      </c>
      <c r="AA28" s="8">
        <v>23277825.214300197</v>
      </c>
      <c r="AB28">
        <v>8317.1956020578255</v>
      </c>
      <c r="AC28" s="8">
        <v>13032392.214300197</v>
      </c>
      <c r="AD28">
        <v>23294341.813170467</v>
      </c>
      <c r="AE28">
        <v>14048</v>
      </c>
      <c r="AF28">
        <v>91755.23</v>
      </c>
      <c r="AG28">
        <v>91755.23</v>
      </c>
      <c r="AH28">
        <v>92400.44</v>
      </c>
      <c r="AI28">
        <v>645.21</v>
      </c>
      <c r="AJ28">
        <v>23383628.444300197</v>
      </c>
      <c r="AK28">
        <v>13.96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242750.74467069987</v>
      </c>
      <c r="AR28">
        <v>0</v>
      </c>
      <c r="AS28">
        <v>4943819.4708600398</v>
      </c>
      <c r="AT28">
        <v>2798758.9</v>
      </c>
      <c r="AU28">
        <v>0</v>
      </c>
      <c r="AV28">
        <v>0</v>
      </c>
    </row>
    <row r="29" spans="1:48" x14ac:dyDescent="0.25">
      <c r="A29">
        <v>1945</v>
      </c>
      <c r="B29" t="s">
        <v>105</v>
      </c>
      <c r="C29" t="s">
        <v>103</v>
      </c>
      <c r="D29" t="s">
        <v>106</v>
      </c>
      <c r="E29">
        <v>2230</v>
      </c>
      <c r="F29" s="9">
        <v>3741219</v>
      </c>
      <c r="G29" s="9">
        <v>0</v>
      </c>
      <c r="H29" s="9">
        <v>3741219</v>
      </c>
      <c r="I29">
        <v>712.04</v>
      </c>
      <c r="J29">
        <v>1</v>
      </c>
      <c r="K29">
        <v>0</v>
      </c>
      <c r="L29">
        <v>78.324399999999997</v>
      </c>
      <c r="M29">
        <v>40.1</v>
      </c>
      <c r="N29">
        <v>0</v>
      </c>
      <c r="O29">
        <v>0</v>
      </c>
      <c r="P29">
        <v>1.5</v>
      </c>
      <c r="Q29">
        <v>0</v>
      </c>
      <c r="R29">
        <v>0</v>
      </c>
      <c r="S29">
        <v>0</v>
      </c>
      <c r="U29">
        <v>0</v>
      </c>
      <c r="V29">
        <v>0</v>
      </c>
      <c r="W29">
        <v>946.1694</v>
      </c>
      <c r="X29">
        <v>-3.49</v>
      </c>
      <c r="Y29" s="8">
        <v>7373932.6075751772</v>
      </c>
      <c r="Z29" s="8">
        <v>753208</v>
      </c>
      <c r="AA29" s="8">
        <v>8127140.6075751772</v>
      </c>
      <c r="AB29">
        <v>8589.5196014320245</v>
      </c>
      <c r="AC29" s="8">
        <v>4385921.6075751772</v>
      </c>
      <c r="AD29">
        <v>8132691.0008017533</v>
      </c>
      <c r="AE29">
        <v>0</v>
      </c>
      <c r="AF29">
        <v>6881.64</v>
      </c>
      <c r="AG29">
        <v>6881.64</v>
      </c>
      <c r="AH29">
        <v>38371.86</v>
      </c>
      <c r="AI29">
        <v>31490.22</v>
      </c>
      <c r="AJ29">
        <v>8134022.2475751769</v>
      </c>
      <c r="AK29">
        <v>17.88</v>
      </c>
      <c r="AL29">
        <v>216.47</v>
      </c>
      <c r="AM29">
        <v>216.47</v>
      </c>
      <c r="AN29">
        <v>44643.937880906131</v>
      </c>
      <c r="AO29">
        <v>41544.606474870961</v>
      </c>
      <c r="AP29">
        <v>-3099.33</v>
      </c>
      <c r="AQ29">
        <v>71756.524206485265</v>
      </c>
      <c r="AR29">
        <v>0</v>
      </c>
      <c r="AS29">
        <v>1783744.0935150357</v>
      </c>
      <c r="AT29">
        <v>946169.4</v>
      </c>
      <c r="AU29">
        <v>0</v>
      </c>
      <c r="AV29">
        <v>0</v>
      </c>
    </row>
    <row r="30" spans="1:48" x14ac:dyDescent="0.25">
      <c r="A30">
        <v>1946</v>
      </c>
      <c r="B30" t="s">
        <v>107</v>
      </c>
      <c r="C30" t="s">
        <v>103</v>
      </c>
      <c r="D30" t="s">
        <v>108</v>
      </c>
      <c r="E30">
        <v>2230</v>
      </c>
      <c r="F30" s="9">
        <v>4147534</v>
      </c>
      <c r="G30" s="9">
        <v>0</v>
      </c>
      <c r="H30" s="9">
        <v>4147534</v>
      </c>
      <c r="I30">
        <v>891.68</v>
      </c>
      <c r="J30">
        <v>1</v>
      </c>
      <c r="K30">
        <v>0</v>
      </c>
      <c r="L30">
        <v>98.084800000000001</v>
      </c>
      <c r="M30">
        <v>8.1</v>
      </c>
      <c r="N30">
        <v>0</v>
      </c>
      <c r="O30">
        <v>0</v>
      </c>
      <c r="P30">
        <v>2</v>
      </c>
      <c r="Q30">
        <v>0</v>
      </c>
      <c r="R30">
        <v>0</v>
      </c>
      <c r="S30">
        <v>0</v>
      </c>
      <c r="U30">
        <v>0</v>
      </c>
      <c r="V30">
        <v>0</v>
      </c>
      <c r="W30">
        <v>1061.1013</v>
      </c>
      <c r="X30">
        <v>-3.4699999999999989</v>
      </c>
      <c r="Y30" s="8">
        <v>8270586.6977753211</v>
      </c>
      <c r="Z30" s="8">
        <v>984198.4</v>
      </c>
      <c r="AA30" s="8">
        <v>9254785.0977753215</v>
      </c>
      <c r="AB30">
        <v>8721.8676461666018</v>
      </c>
      <c r="AC30" s="8">
        <v>5107251.0977753215</v>
      </c>
      <c r="AD30">
        <v>9261010.4066885021</v>
      </c>
      <c r="AE30">
        <v>0</v>
      </c>
      <c r="AF30">
        <v>11469.4</v>
      </c>
      <c r="AG30">
        <v>11469.4</v>
      </c>
      <c r="AH30">
        <v>20037.72</v>
      </c>
      <c r="AI30">
        <v>8568.32</v>
      </c>
      <c r="AJ30">
        <v>9266254.4977753218</v>
      </c>
      <c r="AK30">
        <v>17.36</v>
      </c>
      <c r="AL30">
        <v>275.5</v>
      </c>
      <c r="AM30">
        <v>275.5</v>
      </c>
      <c r="AN30">
        <v>52403.907257112769</v>
      </c>
      <c r="AO30">
        <v>52873.55792408625</v>
      </c>
      <c r="AP30">
        <v>469.65</v>
      </c>
      <c r="AQ30">
        <v>92950.537387947246</v>
      </c>
      <c r="AR30">
        <v>0</v>
      </c>
      <c r="AS30">
        <v>2051804.2435550645</v>
      </c>
      <c r="AT30">
        <v>1061101.3</v>
      </c>
      <c r="AU30">
        <v>0</v>
      </c>
      <c r="AV30">
        <v>0</v>
      </c>
    </row>
    <row r="31" spans="1:48" x14ac:dyDescent="0.25">
      <c r="A31">
        <v>1947</v>
      </c>
      <c r="B31" t="s">
        <v>109</v>
      </c>
      <c r="C31" t="s">
        <v>103</v>
      </c>
      <c r="D31" t="s">
        <v>110</v>
      </c>
      <c r="E31">
        <v>2230</v>
      </c>
      <c r="F31" s="9">
        <v>4063515</v>
      </c>
      <c r="G31" s="9">
        <v>0</v>
      </c>
      <c r="H31" s="9">
        <v>4063515</v>
      </c>
      <c r="I31">
        <v>531.61</v>
      </c>
      <c r="J31">
        <v>1</v>
      </c>
      <c r="K31">
        <v>0</v>
      </c>
      <c r="L31">
        <v>58.4771</v>
      </c>
      <c r="M31">
        <v>28.5</v>
      </c>
      <c r="N31">
        <v>0</v>
      </c>
      <c r="O31">
        <v>0</v>
      </c>
      <c r="P31">
        <v>0.75</v>
      </c>
      <c r="Q31">
        <v>0</v>
      </c>
      <c r="R31">
        <v>0</v>
      </c>
      <c r="S31">
        <v>0</v>
      </c>
      <c r="U31">
        <v>0</v>
      </c>
      <c r="V31">
        <v>0</v>
      </c>
      <c r="W31">
        <v>757.78710000000001</v>
      </c>
      <c r="X31">
        <v>1.3399999999999999</v>
      </c>
      <c r="Y31" s="8">
        <v>6067388.0245461492</v>
      </c>
      <c r="Z31" s="8">
        <v>632948.80000000005</v>
      </c>
      <c r="AA31" s="8">
        <v>6700336.824546149</v>
      </c>
      <c r="AB31">
        <v>8841.977944129887</v>
      </c>
      <c r="AC31" s="8">
        <v>2636821.824546149</v>
      </c>
      <c r="AD31">
        <v>6704903.7756137317</v>
      </c>
      <c r="AE31">
        <v>0</v>
      </c>
      <c r="AF31">
        <v>18351.05</v>
      </c>
      <c r="AG31">
        <v>18351.05</v>
      </c>
      <c r="AH31">
        <v>56587.67</v>
      </c>
      <c r="AI31">
        <v>38236.620000000003</v>
      </c>
      <c r="AJ31">
        <v>6718687.8745461488</v>
      </c>
      <c r="AK31">
        <v>11.54</v>
      </c>
      <c r="AL31">
        <v>172.14</v>
      </c>
      <c r="AM31">
        <v>172.14</v>
      </c>
      <c r="AN31">
        <v>34028.118210263208</v>
      </c>
      <c r="AO31">
        <v>33036.857571877335</v>
      </c>
      <c r="AP31">
        <v>-991.26</v>
      </c>
      <c r="AQ31">
        <v>54495.835806906718</v>
      </c>
      <c r="AR31">
        <v>0</v>
      </c>
      <c r="AS31">
        <v>1477974.6589092298</v>
      </c>
      <c r="AT31">
        <v>757787.1</v>
      </c>
      <c r="AU31">
        <v>0</v>
      </c>
      <c r="AV31">
        <v>0</v>
      </c>
    </row>
    <row r="32" spans="1:48" x14ac:dyDescent="0.25">
      <c r="A32">
        <v>1948</v>
      </c>
      <c r="B32" t="s">
        <v>111</v>
      </c>
      <c r="C32" t="s">
        <v>103</v>
      </c>
      <c r="D32" t="s">
        <v>112</v>
      </c>
      <c r="E32">
        <v>2230</v>
      </c>
      <c r="F32" s="9">
        <v>10135838</v>
      </c>
      <c r="G32" s="9">
        <v>0</v>
      </c>
      <c r="H32" s="9">
        <v>10135838</v>
      </c>
      <c r="I32">
        <v>2842.87</v>
      </c>
      <c r="J32">
        <v>1</v>
      </c>
      <c r="K32">
        <v>0</v>
      </c>
      <c r="L32">
        <v>312.71570000000003</v>
      </c>
      <c r="M32">
        <v>56.4</v>
      </c>
      <c r="N32">
        <v>0</v>
      </c>
      <c r="O32">
        <v>0</v>
      </c>
      <c r="P32">
        <v>8.75</v>
      </c>
      <c r="Q32">
        <v>0</v>
      </c>
      <c r="R32">
        <v>0</v>
      </c>
      <c r="S32">
        <v>0</v>
      </c>
      <c r="U32">
        <v>0</v>
      </c>
      <c r="V32">
        <v>0</v>
      </c>
      <c r="W32">
        <v>3441.0241000000001</v>
      </c>
      <c r="X32">
        <v>0.60000000000000142</v>
      </c>
      <c r="Y32" s="8">
        <v>27438881.938016504</v>
      </c>
      <c r="Z32" s="8">
        <v>1173733.3999999999</v>
      </c>
      <c r="AA32" s="8">
        <v>28612615.338016503</v>
      </c>
      <c r="AB32">
        <v>8315.1452900363292</v>
      </c>
      <c r="AC32" s="8">
        <v>18476777.338016503</v>
      </c>
      <c r="AD32">
        <v>28633268.711536236</v>
      </c>
      <c r="AE32">
        <v>0</v>
      </c>
      <c r="AF32">
        <v>114694.04</v>
      </c>
      <c r="AG32">
        <v>114694.04</v>
      </c>
      <c r="AH32">
        <v>145743.93</v>
      </c>
      <c r="AI32">
        <v>31049.89</v>
      </c>
      <c r="AJ32">
        <v>28727309.378016502</v>
      </c>
      <c r="AK32">
        <v>13.79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297330.15704946377</v>
      </c>
      <c r="AR32">
        <v>0</v>
      </c>
      <c r="AS32">
        <v>5986418.5336033003</v>
      </c>
      <c r="AT32">
        <v>3441024.1</v>
      </c>
      <c r="AU32">
        <v>0</v>
      </c>
      <c r="AV32">
        <v>0</v>
      </c>
    </row>
    <row r="33" spans="1:48" x14ac:dyDescent="0.25">
      <c r="A33">
        <v>1964</v>
      </c>
      <c r="B33" t="s">
        <v>113</v>
      </c>
      <c r="C33" t="s">
        <v>114</v>
      </c>
      <c r="D33" t="s">
        <v>115</v>
      </c>
      <c r="E33">
        <v>1949</v>
      </c>
      <c r="F33" s="9">
        <v>2354105</v>
      </c>
      <c r="G33" s="9">
        <v>0</v>
      </c>
      <c r="H33" s="9">
        <v>2354105</v>
      </c>
      <c r="I33">
        <v>1225.56</v>
      </c>
      <c r="J33">
        <v>1</v>
      </c>
      <c r="K33">
        <v>0</v>
      </c>
      <c r="L33">
        <v>134.8116</v>
      </c>
      <c r="M33">
        <v>0.7</v>
      </c>
      <c r="N33">
        <v>0</v>
      </c>
      <c r="O33">
        <v>0</v>
      </c>
      <c r="P33">
        <v>2.75</v>
      </c>
      <c r="Q33">
        <v>0</v>
      </c>
      <c r="R33">
        <v>0</v>
      </c>
      <c r="S33">
        <v>0</v>
      </c>
      <c r="U33">
        <v>0</v>
      </c>
      <c r="V33">
        <v>0</v>
      </c>
      <c r="W33">
        <v>1516.6815999999999</v>
      </c>
      <c r="X33">
        <v>-2.41</v>
      </c>
      <c r="Y33" s="8">
        <v>11892519.605029581</v>
      </c>
      <c r="Z33" s="8">
        <v>433904.8</v>
      </c>
      <c r="AA33" s="8">
        <v>12326424.405029582</v>
      </c>
      <c r="AB33">
        <v>8127.2327725407777</v>
      </c>
      <c r="AC33" s="8">
        <v>9972319.4050295819</v>
      </c>
      <c r="AD33">
        <v>12335375.959617274</v>
      </c>
      <c r="AE33">
        <v>1440</v>
      </c>
      <c r="AF33">
        <v>80285.83</v>
      </c>
      <c r="AG33">
        <v>80285.83</v>
      </c>
      <c r="AH33">
        <v>155487.98000000001</v>
      </c>
      <c r="AI33">
        <v>75202.149999999994</v>
      </c>
      <c r="AJ33">
        <v>12408150.235029582</v>
      </c>
      <c r="AK33">
        <v>13.39</v>
      </c>
      <c r="AL33">
        <v>215.56</v>
      </c>
      <c r="AM33">
        <v>215.56</v>
      </c>
      <c r="AN33">
        <v>39505.298642506554</v>
      </c>
      <c r="AO33">
        <v>41369.960602962004</v>
      </c>
      <c r="AP33">
        <v>1864.66</v>
      </c>
      <c r="AQ33">
        <v>106459.06370953898</v>
      </c>
      <c r="AR33">
        <v>0</v>
      </c>
      <c r="AS33">
        <v>2583451.4370059166</v>
      </c>
      <c r="AT33">
        <v>1516681.5999999999</v>
      </c>
      <c r="AU33">
        <v>0</v>
      </c>
      <c r="AV33">
        <v>0</v>
      </c>
    </row>
    <row r="34" spans="1:48" x14ac:dyDescent="0.25">
      <c r="A34">
        <v>1965</v>
      </c>
      <c r="B34" t="s">
        <v>116</v>
      </c>
      <c r="C34" t="s">
        <v>114</v>
      </c>
      <c r="D34" t="s">
        <v>117</v>
      </c>
      <c r="E34">
        <v>1949</v>
      </c>
      <c r="F34" s="9">
        <v>8927650</v>
      </c>
      <c r="G34" s="9">
        <v>0</v>
      </c>
      <c r="H34" s="9">
        <v>8927650</v>
      </c>
      <c r="I34">
        <v>3213.37</v>
      </c>
      <c r="J34">
        <v>1</v>
      </c>
      <c r="K34">
        <v>0</v>
      </c>
      <c r="L34">
        <v>353.47070000000002</v>
      </c>
      <c r="M34">
        <v>73.400000000000006</v>
      </c>
      <c r="N34">
        <v>0</v>
      </c>
      <c r="O34">
        <v>0</v>
      </c>
      <c r="P34">
        <v>15</v>
      </c>
      <c r="Q34">
        <v>0</v>
      </c>
      <c r="R34">
        <v>0</v>
      </c>
      <c r="S34">
        <v>0</v>
      </c>
      <c r="U34">
        <v>0</v>
      </c>
      <c r="V34">
        <v>0</v>
      </c>
      <c r="W34">
        <v>3896.2718</v>
      </c>
      <c r="X34">
        <v>-0.36999999999999922</v>
      </c>
      <c r="Y34" s="8">
        <v>30902176.297542874</v>
      </c>
      <c r="Z34" s="8">
        <v>1525879.5999999999</v>
      </c>
      <c r="AA34" s="8">
        <v>32428055.897542875</v>
      </c>
      <c r="AB34">
        <v>8322.8423380378335</v>
      </c>
      <c r="AC34" s="8">
        <v>23500405.897542875</v>
      </c>
      <c r="AD34">
        <v>32451316.108767498</v>
      </c>
      <c r="AE34">
        <v>0</v>
      </c>
      <c r="AF34">
        <v>114289.4</v>
      </c>
      <c r="AG34">
        <v>114289.4</v>
      </c>
      <c r="AH34">
        <v>195965.31</v>
      </c>
      <c r="AI34">
        <v>81675.91</v>
      </c>
      <c r="AJ34">
        <v>32542345.297542874</v>
      </c>
      <c r="AK34">
        <v>15.6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303546.84179294377</v>
      </c>
      <c r="AR34">
        <v>0</v>
      </c>
      <c r="AS34">
        <v>6829980.1615085751</v>
      </c>
      <c r="AT34">
        <v>3896271.8</v>
      </c>
      <c r="AU34">
        <v>0</v>
      </c>
      <c r="AV34">
        <v>0</v>
      </c>
    </row>
    <row r="35" spans="1:48" x14ac:dyDescent="0.25">
      <c r="A35">
        <v>1966</v>
      </c>
      <c r="B35" t="s">
        <v>118</v>
      </c>
      <c r="C35" t="s">
        <v>114</v>
      </c>
      <c r="D35" t="s">
        <v>119</v>
      </c>
      <c r="E35">
        <v>1949</v>
      </c>
      <c r="F35" s="9">
        <v>5781870</v>
      </c>
      <c r="G35" s="9">
        <v>0</v>
      </c>
      <c r="H35" s="9">
        <v>5781870</v>
      </c>
      <c r="I35">
        <v>4226.22</v>
      </c>
      <c r="J35">
        <v>1</v>
      </c>
      <c r="K35">
        <v>0</v>
      </c>
      <c r="L35">
        <v>464.88420000000002</v>
      </c>
      <c r="M35">
        <v>14.9</v>
      </c>
      <c r="N35">
        <v>0</v>
      </c>
      <c r="O35">
        <v>0</v>
      </c>
      <c r="P35">
        <v>8.5</v>
      </c>
      <c r="Q35">
        <v>0</v>
      </c>
      <c r="R35">
        <v>0</v>
      </c>
      <c r="S35">
        <v>0</v>
      </c>
      <c r="U35">
        <v>0</v>
      </c>
      <c r="V35">
        <v>0</v>
      </c>
      <c r="W35">
        <v>4884.4768000000004</v>
      </c>
      <c r="X35">
        <v>-1.2799999999999994</v>
      </c>
      <c r="Y35" s="8">
        <v>38543589.531952284</v>
      </c>
      <c r="Z35" s="8">
        <v>1084952.3999999999</v>
      </c>
      <c r="AA35" s="8">
        <v>39628541.931952283</v>
      </c>
      <c r="AB35">
        <v>8113.1600281021456</v>
      </c>
      <c r="AC35" s="8">
        <v>33846671.931952283</v>
      </c>
      <c r="AD35">
        <v>39657553.870310158</v>
      </c>
      <c r="AE35">
        <v>0</v>
      </c>
      <c r="AF35">
        <v>91755.23</v>
      </c>
      <c r="AG35">
        <v>91755.23</v>
      </c>
      <c r="AH35">
        <v>20569.86</v>
      </c>
      <c r="AI35">
        <v>-71185.37</v>
      </c>
      <c r="AJ35">
        <v>39720297.16195228</v>
      </c>
      <c r="AK35">
        <v>16.16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246455.89361323445</v>
      </c>
      <c r="AR35">
        <v>0</v>
      </c>
      <c r="AS35">
        <v>8146812.8383904565</v>
      </c>
      <c r="AT35">
        <v>4884476.8000000007</v>
      </c>
      <c r="AU35">
        <v>0</v>
      </c>
      <c r="AV35">
        <v>0</v>
      </c>
    </row>
    <row r="36" spans="1:48" x14ac:dyDescent="0.25">
      <c r="A36">
        <v>1967</v>
      </c>
      <c r="B36" t="s">
        <v>120</v>
      </c>
      <c r="C36" t="s">
        <v>114</v>
      </c>
      <c r="D36" t="s">
        <v>121</v>
      </c>
      <c r="E36">
        <v>1949</v>
      </c>
      <c r="F36" s="9">
        <v>262754</v>
      </c>
      <c r="G36" s="9">
        <v>0</v>
      </c>
      <c r="H36" s="9">
        <v>262754</v>
      </c>
      <c r="I36">
        <v>105.61</v>
      </c>
      <c r="J36">
        <v>1</v>
      </c>
      <c r="K36">
        <v>0</v>
      </c>
      <c r="L36">
        <v>11.617100000000001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245.578</v>
      </c>
      <c r="X36">
        <v>-2.6499999999999986</v>
      </c>
      <c r="Y36" s="8">
        <v>1923010.2613883766</v>
      </c>
      <c r="Z36" s="8">
        <v>10839.5</v>
      </c>
      <c r="AA36" s="8">
        <v>1933849.7613883766</v>
      </c>
      <c r="AB36">
        <v>7874.6865003720877</v>
      </c>
      <c r="AC36" s="8">
        <v>1671095.7613883766</v>
      </c>
      <c r="AD36">
        <v>1935297.2201186721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1933849.7613883766</v>
      </c>
      <c r="AK36">
        <v>9.4499999999999993</v>
      </c>
      <c r="AL36">
        <v>21.25</v>
      </c>
      <c r="AM36">
        <v>21.25</v>
      </c>
      <c r="AN36">
        <v>6664.9115480751198</v>
      </c>
      <c r="AO36">
        <v>4078.2689868850557</v>
      </c>
      <c r="AP36">
        <v>-2586.64</v>
      </c>
      <c r="AQ36">
        <v>11159.418738306716</v>
      </c>
      <c r="AR36">
        <v>0</v>
      </c>
      <c r="AS36">
        <v>388937.85227767535</v>
      </c>
      <c r="AT36">
        <v>245578</v>
      </c>
      <c r="AU36">
        <v>0</v>
      </c>
      <c r="AV36">
        <v>0</v>
      </c>
    </row>
    <row r="37" spans="1:48" x14ac:dyDescent="0.25">
      <c r="A37">
        <v>1968</v>
      </c>
      <c r="B37" t="s">
        <v>122</v>
      </c>
      <c r="C37" t="s">
        <v>114</v>
      </c>
      <c r="D37" t="s">
        <v>123</v>
      </c>
      <c r="E37">
        <v>1949</v>
      </c>
      <c r="F37" s="9">
        <v>1851359</v>
      </c>
      <c r="G37" s="9">
        <v>0</v>
      </c>
      <c r="H37" s="9">
        <v>1851359</v>
      </c>
      <c r="I37">
        <v>518.80999999999995</v>
      </c>
      <c r="J37">
        <v>1</v>
      </c>
      <c r="K37">
        <v>0</v>
      </c>
      <c r="L37">
        <v>57.069099999999999</v>
      </c>
      <c r="M37">
        <v>2.5</v>
      </c>
      <c r="N37">
        <v>0</v>
      </c>
      <c r="O37">
        <v>0</v>
      </c>
      <c r="P37">
        <v>2.5</v>
      </c>
      <c r="Q37">
        <v>0</v>
      </c>
      <c r="R37">
        <v>0</v>
      </c>
      <c r="S37">
        <v>0</v>
      </c>
      <c r="U37">
        <v>0</v>
      </c>
      <c r="V37">
        <v>0</v>
      </c>
      <c r="W37">
        <v>717.64030000000002</v>
      </c>
      <c r="X37">
        <v>-2.7299999999999986</v>
      </c>
      <c r="Y37" s="8">
        <v>5616981.7720671343</v>
      </c>
      <c r="Z37" s="8">
        <v>425953.5</v>
      </c>
      <c r="AA37" s="8">
        <v>6042935.2720671343</v>
      </c>
      <c r="AB37">
        <v>8420.5628809685495</v>
      </c>
      <c r="AC37" s="8">
        <v>4191576.2720671343</v>
      </c>
      <c r="AD37">
        <v>6047163.2002623901</v>
      </c>
      <c r="AE37">
        <v>0</v>
      </c>
      <c r="AF37">
        <v>6881.64</v>
      </c>
      <c r="AG37">
        <v>6881.64</v>
      </c>
      <c r="AH37">
        <v>28073.35</v>
      </c>
      <c r="AI37">
        <v>21191.71</v>
      </c>
      <c r="AJ37">
        <v>6049816.9120671339</v>
      </c>
      <c r="AK37">
        <v>16.829999999999998</v>
      </c>
      <c r="AL37">
        <v>129.5</v>
      </c>
      <c r="AM37">
        <v>129.5</v>
      </c>
      <c r="AN37">
        <v>28134.853629161596</v>
      </c>
      <c r="AO37">
        <v>24853.451002428927</v>
      </c>
      <c r="AP37">
        <v>-3281.4</v>
      </c>
      <c r="AQ37">
        <v>50040.667476153882</v>
      </c>
      <c r="AR37">
        <v>0</v>
      </c>
      <c r="AS37">
        <v>1299392.4244134268</v>
      </c>
      <c r="AT37">
        <v>717640.3</v>
      </c>
      <c r="AU37">
        <v>0</v>
      </c>
      <c r="AV37">
        <v>0</v>
      </c>
    </row>
    <row r="38" spans="1:48" x14ac:dyDescent="0.25">
      <c r="A38">
        <v>1969</v>
      </c>
      <c r="B38" t="s">
        <v>124</v>
      </c>
      <c r="C38" t="s">
        <v>114</v>
      </c>
      <c r="D38" t="s">
        <v>125</v>
      </c>
      <c r="E38">
        <v>1949</v>
      </c>
      <c r="F38" s="9">
        <v>3903081</v>
      </c>
      <c r="G38" s="9">
        <v>0</v>
      </c>
      <c r="H38" s="9">
        <v>3903081</v>
      </c>
      <c r="I38">
        <v>687.45</v>
      </c>
      <c r="J38">
        <v>1</v>
      </c>
      <c r="K38">
        <v>0</v>
      </c>
      <c r="L38">
        <v>75.619500000000002</v>
      </c>
      <c r="M38">
        <v>7.1</v>
      </c>
      <c r="N38">
        <v>0</v>
      </c>
      <c r="O38">
        <v>0</v>
      </c>
      <c r="P38">
        <v>3.25</v>
      </c>
      <c r="Q38">
        <v>0</v>
      </c>
      <c r="R38">
        <v>0</v>
      </c>
      <c r="S38">
        <v>0</v>
      </c>
      <c r="U38">
        <v>0</v>
      </c>
      <c r="V38">
        <v>0</v>
      </c>
      <c r="W38">
        <v>902.29300000000001</v>
      </c>
      <c r="X38">
        <v>-0.13999999999999879</v>
      </c>
      <c r="Y38" s="8">
        <v>7165444.3585570585</v>
      </c>
      <c r="Z38" s="8">
        <v>348220.6</v>
      </c>
      <c r="AA38" s="8">
        <v>7513664.9585570581</v>
      </c>
      <c r="AB38">
        <v>8327.3005094321452</v>
      </c>
      <c r="AC38" s="8">
        <v>3610583.9585570581</v>
      </c>
      <c r="AD38">
        <v>7519058.4217129713</v>
      </c>
      <c r="AE38">
        <v>0</v>
      </c>
      <c r="AF38">
        <v>61934.78</v>
      </c>
      <c r="AG38">
        <v>61934.78</v>
      </c>
      <c r="AH38">
        <v>96286.15</v>
      </c>
      <c r="AI38">
        <v>34351.370000000003</v>
      </c>
      <c r="AJ38">
        <v>7575599.7385570584</v>
      </c>
      <c r="AK38">
        <v>17.25</v>
      </c>
      <c r="AL38">
        <v>196.71</v>
      </c>
      <c r="AM38">
        <v>196.71</v>
      </c>
      <c r="AN38">
        <v>39613.102262892557</v>
      </c>
      <c r="AO38">
        <v>37752.296113419259</v>
      </c>
      <c r="AP38">
        <v>-1860.81</v>
      </c>
      <c r="AQ38">
        <v>62711.692904347998</v>
      </c>
      <c r="AR38">
        <v>0</v>
      </c>
      <c r="AS38">
        <v>1591634.3417114117</v>
      </c>
      <c r="AT38">
        <v>902293</v>
      </c>
      <c r="AU38">
        <v>0</v>
      </c>
      <c r="AV38">
        <v>0</v>
      </c>
    </row>
    <row r="39" spans="1:48" x14ac:dyDescent="0.25">
      <c r="A39">
        <v>1970</v>
      </c>
      <c r="B39" t="s">
        <v>126</v>
      </c>
      <c r="C39" t="s">
        <v>127</v>
      </c>
      <c r="D39" t="s">
        <v>128</v>
      </c>
      <c r="E39">
        <v>1975</v>
      </c>
      <c r="F39" s="9">
        <v>10982936</v>
      </c>
      <c r="G39" s="9">
        <v>0</v>
      </c>
      <c r="H39" s="9">
        <v>10982936</v>
      </c>
      <c r="I39">
        <v>2897.6</v>
      </c>
      <c r="J39">
        <v>1</v>
      </c>
      <c r="K39">
        <v>0</v>
      </c>
      <c r="L39">
        <v>318.73599999999999</v>
      </c>
      <c r="M39">
        <v>14.8</v>
      </c>
      <c r="N39">
        <v>0</v>
      </c>
      <c r="O39">
        <v>0</v>
      </c>
      <c r="P39">
        <v>10.25</v>
      </c>
      <c r="Q39">
        <v>0</v>
      </c>
      <c r="R39">
        <v>0</v>
      </c>
      <c r="S39">
        <v>0</v>
      </c>
      <c r="U39">
        <v>0</v>
      </c>
      <c r="V39">
        <v>0</v>
      </c>
      <c r="W39">
        <v>3492.6134999999999</v>
      </c>
      <c r="X39">
        <v>0.74000000000000021</v>
      </c>
      <c r="Y39" s="8">
        <v>27871847.496312808</v>
      </c>
      <c r="Z39" s="8">
        <v>1165222.0999999999</v>
      </c>
      <c r="AA39" s="8">
        <v>29037069.59631281</v>
      </c>
      <c r="AB39">
        <v>8313.8513884553249</v>
      </c>
      <c r="AC39" s="8">
        <v>18054133.59631281</v>
      </c>
      <c r="AD39">
        <v>29058048.865013581</v>
      </c>
      <c r="AE39">
        <v>0</v>
      </c>
      <c r="AF39">
        <v>36702.089999999997</v>
      </c>
      <c r="AG39">
        <v>36702.089999999997</v>
      </c>
      <c r="AH39">
        <v>74640.850000000006</v>
      </c>
      <c r="AI39">
        <v>37938.76</v>
      </c>
      <c r="AJ39">
        <v>29073771.68631281</v>
      </c>
      <c r="AK39">
        <v>14.35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284820.98</v>
      </c>
      <c r="AR39">
        <v>0</v>
      </c>
      <c r="AS39">
        <v>6055386.5092625627</v>
      </c>
      <c r="AT39">
        <v>3492613.5</v>
      </c>
      <c r="AU39">
        <v>0</v>
      </c>
      <c r="AV39">
        <v>0</v>
      </c>
    </row>
    <row r="40" spans="1:48" x14ac:dyDescent="0.25">
      <c r="A40">
        <v>1972</v>
      </c>
      <c r="B40" t="s">
        <v>129</v>
      </c>
      <c r="C40" t="s">
        <v>130</v>
      </c>
      <c r="D40" t="s">
        <v>131</v>
      </c>
      <c r="E40">
        <v>1949</v>
      </c>
      <c r="F40" s="9">
        <v>3284967</v>
      </c>
      <c r="G40" s="9">
        <v>0</v>
      </c>
      <c r="H40" s="9">
        <v>3284967</v>
      </c>
      <c r="I40">
        <v>472.65</v>
      </c>
      <c r="J40">
        <v>1</v>
      </c>
      <c r="K40">
        <v>0</v>
      </c>
      <c r="L40">
        <v>51.991500000000002</v>
      </c>
      <c r="M40">
        <v>1.7</v>
      </c>
      <c r="N40">
        <v>0</v>
      </c>
      <c r="O40">
        <v>0</v>
      </c>
      <c r="P40">
        <v>0.75</v>
      </c>
      <c r="Q40">
        <v>0</v>
      </c>
      <c r="R40">
        <v>0</v>
      </c>
      <c r="S40">
        <v>0</v>
      </c>
      <c r="U40">
        <v>0</v>
      </c>
      <c r="V40">
        <v>0</v>
      </c>
      <c r="W40">
        <v>637.93939999999998</v>
      </c>
      <c r="X40">
        <v>0.48000000000000043</v>
      </c>
      <c r="Y40" s="8">
        <v>5083577.6148540191</v>
      </c>
      <c r="Z40" s="8">
        <v>222714.09999999998</v>
      </c>
      <c r="AA40" s="8">
        <v>5306291.7148540188</v>
      </c>
      <c r="AB40">
        <v>8317.8617198655847</v>
      </c>
      <c r="AC40" s="8">
        <v>2021324.7148540188</v>
      </c>
      <c r="AD40">
        <v>5310118.1472696438</v>
      </c>
      <c r="AE40">
        <v>0</v>
      </c>
      <c r="AF40">
        <v>36702.089999999997</v>
      </c>
      <c r="AG40">
        <v>36702.089999999997</v>
      </c>
      <c r="AH40">
        <v>34585.879999999997</v>
      </c>
      <c r="AI40">
        <v>-2116.21</v>
      </c>
      <c r="AJ40">
        <v>5342993.8048540186</v>
      </c>
      <c r="AK40">
        <v>10.32</v>
      </c>
      <c r="AL40">
        <v>152.94999999999999</v>
      </c>
      <c r="AM40">
        <v>152.94999999999999</v>
      </c>
      <c r="AN40">
        <v>31285.745410970096</v>
      </c>
      <c r="AO40">
        <v>29353.940778544431</v>
      </c>
      <c r="AP40">
        <v>-1931.8</v>
      </c>
      <c r="AQ40">
        <v>44201.755571437112</v>
      </c>
      <c r="AR40">
        <v>0</v>
      </c>
      <c r="AS40">
        <v>1112718.3389708037</v>
      </c>
      <c r="AT40">
        <v>637939.4</v>
      </c>
      <c r="AU40">
        <v>0</v>
      </c>
      <c r="AV40">
        <v>0</v>
      </c>
    </row>
    <row r="41" spans="1:48" x14ac:dyDescent="0.25">
      <c r="A41">
        <v>1973</v>
      </c>
      <c r="B41" t="s">
        <v>132</v>
      </c>
      <c r="C41" t="s">
        <v>130</v>
      </c>
      <c r="D41" t="s">
        <v>133</v>
      </c>
      <c r="E41">
        <v>1949</v>
      </c>
      <c r="F41" s="9">
        <v>1838797</v>
      </c>
      <c r="G41" s="9">
        <v>0</v>
      </c>
      <c r="H41" s="9">
        <v>1838797</v>
      </c>
      <c r="I41">
        <v>215.46</v>
      </c>
      <c r="J41">
        <v>1</v>
      </c>
      <c r="K41">
        <v>0</v>
      </c>
      <c r="L41">
        <v>19</v>
      </c>
      <c r="M41">
        <v>0</v>
      </c>
      <c r="N41">
        <v>0</v>
      </c>
      <c r="O41">
        <v>0</v>
      </c>
      <c r="P41">
        <v>1.25</v>
      </c>
      <c r="Q41">
        <v>0</v>
      </c>
      <c r="R41">
        <v>0</v>
      </c>
      <c r="S41">
        <v>0</v>
      </c>
      <c r="U41">
        <v>0</v>
      </c>
      <c r="V41">
        <v>0</v>
      </c>
      <c r="W41">
        <v>390.65</v>
      </c>
      <c r="X41">
        <v>-1.1600000000000001</v>
      </c>
      <c r="Y41" s="8">
        <v>3084703.6020278023</v>
      </c>
      <c r="Z41" s="8">
        <v>266461.60000000003</v>
      </c>
      <c r="AA41" s="8">
        <v>3351165.2020278024</v>
      </c>
      <c r="AB41">
        <v>8578.4338974217389</v>
      </c>
      <c r="AC41" s="8">
        <v>1512368.2020278024</v>
      </c>
      <c r="AD41">
        <v>3353487.0727160564</v>
      </c>
      <c r="AE41">
        <v>0</v>
      </c>
      <c r="AF41">
        <v>0</v>
      </c>
      <c r="AG41">
        <v>0</v>
      </c>
      <c r="AH41">
        <v>3859.29</v>
      </c>
      <c r="AI41">
        <v>3859.29</v>
      </c>
      <c r="AJ41">
        <v>3351165.2020278024</v>
      </c>
      <c r="AK41">
        <v>14.5</v>
      </c>
      <c r="AL41">
        <v>54.56</v>
      </c>
      <c r="AM41">
        <v>54.56</v>
      </c>
      <c r="AN41">
        <v>11398.814387130746</v>
      </c>
      <c r="AO41">
        <v>10471.07557291523</v>
      </c>
      <c r="AP41">
        <v>-927.74</v>
      </c>
      <c r="AQ41">
        <v>20392.496384577564</v>
      </c>
      <c r="AR41">
        <v>0</v>
      </c>
      <c r="AS41">
        <v>724297.21840556059</v>
      </c>
      <c r="AT41">
        <v>390650</v>
      </c>
      <c r="AU41">
        <v>0</v>
      </c>
      <c r="AV41">
        <v>0</v>
      </c>
    </row>
    <row r="42" spans="1:48" x14ac:dyDescent="0.25">
      <c r="A42">
        <v>1974</v>
      </c>
      <c r="B42" t="s">
        <v>134</v>
      </c>
      <c r="C42" t="s">
        <v>130</v>
      </c>
      <c r="D42" t="s">
        <v>135</v>
      </c>
      <c r="E42">
        <v>1949</v>
      </c>
      <c r="F42" s="9">
        <v>6396774</v>
      </c>
      <c r="G42" s="9">
        <v>0</v>
      </c>
      <c r="H42" s="9">
        <v>6396774</v>
      </c>
      <c r="I42">
        <v>1537.24</v>
      </c>
      <c r="J42">
        <v>1</v>
      </c>
      <c r="K42">
        <v>0</v>
      </c>
      <c r="L42">
        <v>169.09639999999999</v>
      </c>
      <c r="M42">
        <v>8.6999999999999993</v>
      </c>
      <c r="N42">
        <v>0</v>
      </c>
      <c r="O42">
        <v>0</v>
      </c>
      <c r="P42">
        <v>3.75</v>
      </c>
      <c r="Q42">
        <v>0</v>
      </c>
      <c r="R42">
        <v>0</v>
      </c>
      <c r="S42">
        <v>0</v>
      </c>
      <c r="U42">
        <v>0</v>
      </c>
      <c r="V42">
        <v>0</v>
      </c>
      <c r="W42">
        <v>1849.8951</v>
      </c>
      <c r="X42">
        <v>-0.60999999999999943</v>
      </c>
      <c r="Y42" s="8">
        <v>14652316.213368144</v>
      </c>
      <c r="Z42" s="8">
        <v>591966.89999999991</v>
      </c>
      <c r="AA42" s="8">
        <v>15244283.113368144</v>
      </c>
      <c r="AB42">
        <v>8240.620299695991</v>
      </c>
      <c r="AC42" s="8">
        <v>8847509.1133681443</v>
      </c>
      <c r="AD42">
        <v>15255311.979645113</v>
      </c>
      <c r="AE42">
        <v>0</v>
      </c>
      <c r="AF42">
        <v>0</v>
      </c>
      <c r="AG42">
        <v>0</v>
      </c>
      <c r="AH42">
        <v>60738.7</v>
      </c>
      <c r="AI42">
        <v>60738.7</v>
      </c>
      <c r="AJ42">
        <v>15244283.113368144</v>
      </c>
      <c r="AK42">
        <v>15.48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146988.00980945965</v>
      </c>
      <c r="AR42">
        <v>0</v>
      </c>
      <c r="AS42">
        <v>3179397.742673629</v>
      </c>
      <c r="AT42">
        <v>1849895.0999999999</v>
      </c>
      <c r="AU42">
        <v>0</v>
      </c>
      <c r="AV42">
        <v>0</v>
      </c>
    </row>
    <row r="43" spans="1:48" x14ac:dyDescent="0.25">
      <c r="A43">
        <v>1976</v>
      </c>
      <c r="B43" t="s">
        <v>136</v>
      </c>
      <c r="C43" t="s">
        <v>137</v>
      </c>
      <c r="D43" t="s">
        <v>138</v>
      </c>
      <c r="E43">
        <v>1975</v>
      </c>
      <c r="F43" s="9">
        <v>82684702</v>
      </c>
      <c r="G43" s="9">
        <v>0</v>
      </c>
      <c r="H43" s="9">
        <v>82684702</v>
      </c>
      <c r="I43">
        <v>18239.759999999998</v>
      </c>
      <c r="J43">
        <v>1</v>
      </c>
      <c r="K43">
        <v>0</v>
      </c>
      <c r="L43">
        <v>1856</v>
      </c>
      <c r="M43">
        <v>0</v>
      </c>
      <c r="N43">
        <v>0</v>
      </c>
      <c r="O43">
        <v>0</v>
      </c>
      <c r="P43">
        <v>26.75</v>
      </c>
      <c r="Q43">
        <v>0</v>
      </c>
      <c r="R43">
        <v>0</v>
      </c>
      <c r="S43">
        <v>0</v>
      </c>
      <c r="U43">
        <v>0</v>
      </c>
      <c r="V43">
        <v>0</v>
      </c>
      <c r="W43">
        <v>20906.237499999999</v>
      </c>
      <c r="X43">
        <v>1.7200000000000006</v>
      </c>
      <c r="Y43" s="8">
        <v>167741127.8091684</v>
      </c>
      <c r="Z43" s="8">
        <v>6778730.6999999993</v>
      </c>
      <c r="AA43" s="8">
        <v>174519858.50916839</v>
      </c>
      <c r="AB43">
        <v>8347.7411231537189</v>
      </c>
      <c r="AC43" s="8">
        <v>91835156.509168386</v>
      </c>
      <c r="AD43">
        <v>174646118.03297442</v>
      </c>
      <c r="AE43">
        <v>900</v>
      </c>
      <c r="AF43">
        <v>635404.98</v>
      </c>
      <c r="AG43">
        <v>635404.98</v>
      </c>
      <c r="AH43">
        <v>1012236.26</v>
      </c>
      <c r="AI43">
        <v>376831.28</v>
      </c>
      <c r="AJ43">
        <v>175156163.48916838</v>
      </c>
      <c r="AK43">
        <v>13.78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1916973.5874475962</v>
      </c>
      <c r="AR43">
        <v>0</v>
      </c>
      <c r="AS43">
        <v>36462345.093833677</v>
      </c>
      <c r="AT43">
        <v>20906237.5</v>
      </c>
      <c r="AU43">
        <v>0</v>
      </c>
      <c r="AV43">
        <v>0</v>
      </c>
    </row>
    <row r="44" spans="1:48" x14ac:dyDescent="0.25">
      <c r="A44">
        <v>1977</v>
      </c>
      <c r="B44" t="s">
        <v>139</v>
      </c>
      <c r="C44" t="s">
        <v>137</v>
      </c>
      <c r="D44" t="s">
        <v>140</v>
      </c>
      <c r="E44">
        <v>1975</v>
      </c>
      <c r="F44" s="9">
        <v>25232426</v>
      </c>
      <c r="G44" s="9">
        <v>0</v>
      </c>
      <c r="H44" s="9">
        <v>25232426</v>
      </c>
      <c r="I44">
        <v>7333.12</v>
      </c>
      <c r="J44">
        <v>1</v>
      </c>
      <c r="K44">
        <v>0</v>
      </c>
      <c r="L44">
        <v>806.64319999999998</v>
      </c>
      <c r="M44">
        <v>36.5</v>
      </c>
      <c r="N44">
        <v>0</v>
      </c>
      <c r="O44">
        <v>0</v>
      </c>
      <c r="P44">
        <v>8.25</v>
      </c>
      <c r="Q44">
        <v>0</v>
      </c>
      <c r="R44">
        <v>0</v>
      </c>
      <c r="S44">
        <v>0</v>
      </c>
      <c r="U44">
        <v>0</v>
      </c>
      <c r="V44">
        <v>0</v>
      </c>
      <c r="W44">
        <v>8683.1510999999991</v>
      </c>
      <c r="X44">
        <v>0.35000000000000142</v>
      </c>
      <c r="Y44" s="8">
        <v>69143992.976541743</v>
      </c>
      <c r="Z44" s="8">
        <v>2343374.5999999996</v>
      </c>
      <c r="AA44" s="8">
        <v>71487367.576541737</v>
      </c>
      <c r="AB44">
        <v>8232.8830574584554</v>
      </c>
      <c r="AC44" s="8">
        <v>46254941.576541737</v>
      </c>
      <c r="AD44">
        <v>71539412.580300137</v>
      </c>
      <c r="AE44">
        <v>0</v>
      </c>
      <c r="AF44">
        <v>158231.9</v>
      </c>
      <c r="AG44">
        <v>158231.9</v>
      </c>
      <c r="AH44">
        <v>280361.38</v>
      </c>
      <c r="AI44">
        <v>122129.48</v>
      </c>
      <c r="AJ44">
        <v>71645599.476541743</v>
      </c>
      <c r="AK44">
        <v>13.9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772731.10680763144</v>
      </c>
      <c r="AR44">
        <v>0</v>
      </c>
      <c r="AS44">
        <v>14822220.711308345</v>
      </c>
      <c r="AT44">
        <v>8683151.0999999996</v>
      </c>
      <c r="AU44">
        <v>0</v>
      </c>
      <c r="AV44">
        <v>0</v>
      </c>
    </row>
    <row r="45" spans="1:48" x14ac:dyDescent="0.25">
      <c r="A45">
        <v>1978</v>
      </c>
      <c r="B45" t="s">
        <v>141</v>
      </c>
      <c r="C45" t="s">
        <v>137</v>
      </c>
      <c r="D45" t="s">
        <v>142</v>
      </c>
      <c r="E45">
        <v>1975</v>
      </c>
      <c r="F45" s="9">
        <v>8464106</v>
      </c>
      <c r="G45" s="9">
        <v>0</v>
      </c>
      <c r="H45" s="9">
        <v>8464106</v>
      </c>
      <c r="I45">
        <v>1077.4000000000001</v>
      </c>
      <c r="J45">
        <v>1</v>
      </c>
      <c r="K45">
        <v>0</v>
      </c>
      <c r="L45">
        <v>103</v>
      </c>
      <c r="M45">
        <v>0</v>
      </c>
      <c r="N45">
        <v>0</v>
      </c>
      <c r="O45">
        <v>0</v>
      </c>
      <c r="P45">
        <v>0.25</v>
      </c>
      <c r="Q45">
        <v>0</v>
      </c>
      <c r="R45">
        <v>0</v>
      </c>
      <c r="S45">
        <v>0</v>
      </c>
      <c r="U45">
        <v>0</v>
      </c>
      <c r="V45">
        <v>0</v>
      </c>
      <c r="W45">
        <v>1207.335</v>
      </c>
      <c r="X45">
        <v>4.2600000000000016</v>
      </c>
      <c r="Y45" s="8">
        <v>9822449.5837124642</v>
      </c>
      <c r="Z45" s="8">
        <v>512351.69999999995</v>
      </c>
      <c r="AA45" s="8">
        <v>10334801.283712463</v>
      </c>
      <c r="AB45">
        <v>8560.0113338157698</v>
      </c>
      <c r="AC45" s="8">
        <v>1870695.2837124635</v>
      </c>
      <c r="AD45">
        <v>10342194.687007446</v>
      </c>
      <c r="AE45">
        <v>0</v>
      </c>
      <c r="AF45">
        <v>12845.73</v>
      </c>
      <c r="AG45">
        <v>12845.73</v>
      </c>
      <c r="AH45">
        <v>26006.58</v>
      </c>
      <c r="AI45">
        <v>13160.85</v>
      </c>
      <c r="AJ45">
        <v>10347647.013712464</v>
      </c>
      <c r="AK45">
        <v>14.82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111601.92877997585</v>
      </c>
      <c r="AR45">
        <v>916736.97</v>
      </c>
      <c r="AS45">
        <v>2174631.9127424927</v>
      </c>
      <c r="AT45">
        <v>1207335</v>
      </c>
      <c r="AU45">
        <v>916736.97</v>
      </c>
      <c r="AV45">
        <v>0</v>
      </c>
    </row>
    <row r="46" spans="1:48" x14ac:dyDescent="0.25">
      <c r="A46">
        <v>1990</v>
      </c>
      <c r="B46" t="s">
        <v>143</v>
      </c>
      <c r="C46" t="s">
        <v>144</v>
      </c>
      <c r="D46" t="s">
        <v>145</v>
      </c>
      <c r="E46">
        <v>1980</v>
      </c>
      <c r="F46" s="9">
        <v>1532215</v>
      </c>
      <c r="G46" s="9">
        <v>0</v>
      </c>
      <c r="H46" s="9">
        <v>1532215</v>
      </c>
      <c r="I46">
        <v>607.13</v>
      </c>
      <c r="J46">
        <v>1</v>
      </c>
      <c r="K46">
        <v>0</v>
      </c>
      <c r="L46">
        <v>66.784300000000002</v>
      </c>
      <c r="M46">
        <v>0</v>
      </c>
      <c r="N46">
        <v>0</v>
      </c>
      <c r="O46">
        <v>0</v>
      </c>
      <c r="P46">
        <v>1.25</v>
      </c>
      <c r="Q46">
        <v>0</v>
      </c>
      <c r="R46">
        <v>0</v>
      </c>
      <c r="S46">
        <v>0</v>
      </c>
      <c r="U46">
        <v>0</v>
      </c>
      <c r="V46">
        <v>0</v>
      </c>
      <c r="W46">
        <v>791.18430000000001</v>
      </c>
      <c r="X46">
        <v>-4.08</v>
      </c>
      <c r="Y46" s="8">
        <v>6145451.955921445</v>
      </c>
      <c r="Z46" s="8">
        <v>249274.9</v>
      </c>
      <c r="AA46" s="8">
        <v>6394726.8559214454</v>
      </c>
      <c r="AB46">
        <v>8082.4744069383651</v>
      </c>
      <c r="AC46" s="8">
        <v>4862511.8559214454</v>
      </c>
      <c r="AD46">
        <v>6399352.5660717329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6394726.8559214454</v>
      </c>
      <c r="AK46">
        <v>14.82</v>
      </c>
      <c r="AL46">
        <v>196.1</v>
      </c>
      <c r="AM46">
        <v>196.1</v>
      </c>
      <c r="AN46">
        <v>37975.243749659567</v>
      </c>
      <c r="AO46">
        <v>37635.225803678084</v>
      </c>
      <c r="AP46">
        <v>-340.02</v>
      </c>
      <c r="AQ46">
        <v>61965.936629046118</v>
      </c>
      <c r="AR46">
        <v>0</v>
      </c>
      <c r="AS46">
        <v>1328800.3511842892</v>
      </c>
      <c r="AT46">
        <v>791184.3</v>
      </c>
      <c r="AU46">
        <v>0</v>
      </c>
      <c r="AV46">
        <v>0</v>
      </c>
    </row>
    <row r="47" spans="1:48" x14ac:dyDescent="0.25">
      <c r="A47">
        <v>1991</v>
      </c>
      <c r="B47" t="s">
        <v>146</v>
      </c>
      <c r="C47" t="s">
        <v>144</v>
      </c>
      <c r="D47" t="s">
        <v>147</v>
      </c>
      <c r="E47">
        <v>1980</v>
      </c>
      <c r="F47" s="9">
        <v>17367773</v>
      </c>
      <c r="G47" s="9">
        <v>0</v>
      </c>
      <c r="H47" s="9">
        <v>17367773</v>
      </c>
      <c r="I47">
        <v>5939.74</v>
      </c>
      <c r="J47">
        <v>1</v>
      </c>
      <c r="K47">
        <v>0</v>
      </c>
      <c r="L47">
        <v>653.37139999999999</v>
      </c>
      <c r="M47">
        <v>8.1</v>
      </c>
      <c r="N47">
        <v>0</v>
      </c>
      <c r="O47">
        <v>0</v>
      </c>
      <c r="P47">
        <v>31</v>
      </c>
      <c r="Q47">
        <v>0</v>
      </c>
      <c r="R47">
        <v>0</v>
      </c>
      <c r="S47">
        <v>0</v>
      </c>
      <c r="U47">
        <v>0</v>
      </c>
      <c r="V47">
        <v>0</v>
      </c>
      <c r="W47">
        <v>6908.1839</v>
      </c>
      <c r="X47">
        <v>0.96000000000000085</v>
      </c>
      <c r="Y47" s="8">
        <v>55195977.452107251</v>
      </c>
      <c r="Z47" s="8">
        <v>2559052.2999999998</v>
      </c>
      <c r="AA47" s="8">
        <v>57755029.752107248</v>
      </c>
      <c r="AB47">
        <v>8360.378152658508</v>
      </c>
      <c r="AC47" s="8">
        <v>40387256.752107248</v>
      </c>
      <c r="AD47">
        <v>57796576.019979253</v>
      </c>
      <c r="AE47">
        <v>1646</v>
      </c>
      <c r="AF47">
        <v>75927.45</v>
      </c>
      <c r="AG47">
        <v>75927.45</v>
      </c>
      <c r="AH47">
        <v>107530.22</v>
      </c>
      <c r="AI47">
        <v>31602.77</v>
      </c>
      <c r="AJ47">
        <v>57832603.202107251</v>
      </c>
      <c r="AK47">
        <v>14.45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596378.55761727318</v>
      </c>
      <c r="AR47">
        <v>1913.27</v>
      </c>
      <c r="AS47">
        <v>12084651.654421449</v>
      </c>
      <c r="AT47">
        <v>6908183.9000000004</v>
      </c>
      <c r="AU47">
        <v>1913.27</v>
      </c>
      <c r="AV47">
        <v>0</v>
      </c>
    </row>
    <row r="48" spans="1:48" x14ac:dyDescent="0.25">
      <c r="A48">
        <v>1992</v>
      </c>
      <c r="B48" t="s">
        <v>148</v>
      </c>
      <c r="C48" t="s">
        <v>144</v>
      </c>
      <c r="D48" t="s">
        <v>149</v>
      </c>
      <c r="E48">
        <v>1980</v>
      </c>
      <c r="F48" s="9">
        <v>4014622</v>
      </c>
      <c r="G48" s="9">
        <v>0</v>
      </c>
      <c r="H48" s="9">
        <v>4014622</v>
      </c>
      <c r="I48">
        <v>740.83</v>
      </c>
      <c r="J48">
        <v>1</v>
      </c>
      <c r="K48">
        <v>0</v>
      </c>
      <c r="L48">
        <v>81.491299999999995</v>
      </c>
      <c r="M48">
        <v>0.3</v>
      </c>
      <c r="N48">
        <v>0</v>
      </c>
      <c r="O48">
        <v>0</v>
      </c>
      <c r="P48">
        <v>2.5</v>
      </c>
      <c r="Q48">
        <v>0</v>
      </c>
      <c r="R48">
        <v>0</v>
      </c>
      <c r="S48">
        <v>0</v>
      </c>
      <c r="U48">
        <v>0</v>
      </c>
      <c r="V48">
        <v>0</v>
      </c>
      <c r="W48">
        <v>952.79629999999997</v>
      </c>
      <c r="X48">
        <v>3.0700000000000003</v>
      </c>
      <c r="Y48" s="8">
        <v>7701550.9749907861</v>
      </c>
      <c r="Z48" s="8">
        <v>399569.1</v>
      </c>
      <c r="AA48" s="8">
        <v>8101120.0749907857</v>
      </c>
      <c r="AB48">
        <v>8502.4680248976474</v>
      </c>
      <c r="AC48" s="8">
        <v>4086498.0749907857</v>
      </c>
      <c r="AD48">
        <v>8106917.0680799019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8101120.0749907857</v>
      </c>
      <c r="AK48">
        <v>15.42</v>
      </c>
      <c r="AL48">
        <v>213.59</v>
      </c>
      <c r="AM48">
        <v>213.59</v>
      </c>
      <c r="AN48">
        <v>40375.292771937471</v>
      </c>
      <c r="AO48">
        <v>40991.881078060193</v>
      </c>
      <c r="AP48">
        <v>616.59</v>
      </c>
      <c r="AQ48">
        <v>74198.839257290907</v>
      </c>
      <c r="AR48">
        <v>0</v>
      </c>
      <c r="AS48">
        <v>1700137.8349981573</v>
      </c>
      <c r="AT48">
        <v>952796.29999999993</v>
      </c>
      <c r="AU48">
        <v>0</v>
      </c>
      <c r="AV48">
        <v>0</v>
      </c>
    </row>
    <row r="49" spans="1:48" x14ac:dyDescent="0.25">
      <c r="A49">
        <v>1993</v>
      </c>
      <c r="B49" t="s">
        <v>150</v>
      </c>
      <c r="C49" t="s">
        <v>144</v>
      </c>
      <c r="D49" t="s">
        <v>151</v>
      </c>
      <c r="E49">
        <v>1980</v>
      </c>
      <c r="F49" s="9">
        <v>512890</v>
      </c>
      <c r="G49" s="9">
        <v>0</v>
      </c>
      <c r="H49" s="9">
        <v>512890</v>
      </c>
      <c r="I49">
        <v>191.25</v>
      </c>
      <c r="J49">
        <v>1</v>
      </c>
      <c r="K49">
        <v>0</v>
      </c>
      <c r="L49">
        <v>21.037500000000001</v>
      </c>
      <c r="M49">
        <v>0.3</v>
      </c>
      <c r="N49">
        <v>0</v>
      </c>
      <c r="O49">
        <v>0</v>
      </c>
      <c r="P49">
        <v>2.25</v>
      </c>
      <c r="Q49">
        <v>0</v>
      </c>
      <c r="R49">
        <v>0</v>
      </c>
      <c r="S49">
        <v>0</v>
      </c>
      <c r="U49">
        <v>0</v>
      </c>
      <c r="V49">
        <v>0</v>
      </c>
      <c r="W49">
        <v>356.88420000000002</v>
      </c>
      <c r="X49">
        <v>5.0000000000000711E-2</v>
      </c>
      <c r="Y49" s="8">
        <v>2837144.1217720578</v>
      </c>
      <c r="Z49" s="8">
        <v>217479.2</v>
      </c>
      <c r="AA49" s="8">
        <v>3054623.321772058</v>
      </c>
      <c r="AB49">
        <v>8559.1441755394553</v>
      </c>
      <c r="AC49" s="8">
        <v>2541733.321772058</v>
      </c>
      <c r="AD49">
        <v>3056758.8532929355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3054623.321772058</v>
      </c>
      <c r="AK49">
        <v>15.71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19683.845929530748</v>
      </c>
      <c r="AR49">
        <v>0</v>
      </c>
      <c r="AS49">
        <v>654420.50435441174</v>
      </c>
      <c r="AT49">
        <v>356884.2</v>
      </c>
      <c r="AU49">
        <v>0</v>
      </c>
      <c r="AV49">
        <v>0</v>
      </c>
    </row>
    <row r="50" spans="1:48" x14ac:dyDescent="0.25">
      <c r="A50">
        <v>1994</v>
      </c>
      <c r="B50" t="s">
        <v>152</v>
      </c>
      <c r="C50" t="s">
        <v>144</v>
      </c>
      <c r="D50" t="s">
        <v>153</v>
      </c>
      <c r="E50">
        <v>1980</v>
      </c>
      <c r="F50" s="9">
        <v>3630243</v>
      </c>
      <c r="G50" s="9">
        <v>0</v>
      </c>
      <c r="H50" s="9">
        <v>3630243</v>
      </c>
      <c r="I50">
        <v>1489.04</v>
      </c>
      <c r="J50">
        <v>1</v>
      </c>
      <c r="K50">
        <v>0</v>
      </c>
      <c r="L50">
        <v>163.7944</v>
      </c>
      <c r="M50">
        <v>25</v>
      </c>
      <c r="N50">
        <v>0</v>
      </c>
      <c r="O50">
        <v>0</v>
      </c>
      <c r="P50">
        <v>6.5</v>
      </c>
      <c r="Q50">
        <v>0</v>
      </c>
      <c r="R50">
        <v>0</v>
      </c>
      <c r="S50">
        <v>0</v>
      </c>
      <c r="U50">
        <v>0</v>
      </c>
      <c r="V50">
        <v>0</v>
      </c>
      <c r="W50">
        <v>1799.944</v>
      </c>
      <c r="X50">
        <v>-0.69999999999999929</v>
      </c>
      <c r="Y50" s="8">
        <v>14249519.953804515</v>
      </c>
      <c r="Z50" s="8">
        <v>716324</v>
      </c>
      <c r="AA50" s="8">
        <v>14965843.953804515</v>
      </c>
      <c r="AB50">
        <v>8314.6164290691904</v>
      </c>
      <c r="AC50" s="8">
        <v>11335600.953804515</v>
      </c>
      <c r="AD50">
        <v>14976569.633471332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14965843.953804515</v>
      </c>
      <c r="AK50">
        <v>15.01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151761.62836636128</v>
      </c>
      <c r="AR50">
        <v>0</v>
      </c>
      <c r="AS50">
        <v>3136433.5907609034</v>
      </c>
      <c r="AT50">
        <v>1799944</v>
      </c>
      <c r="AU50">
        <v>0</v>
      </c>
      <c r="AV50">
        <v>0</v>
      </c>
    </row>
    <row r="51" spans="1:48" x14ac:dyDescent="0.25">
      <c r="A51">
        <v>1995</v>
      </c>
      <c r="B51" t="s">
        <v>154</v>
      </c>
      <c r="C51" t="s">
        <v>144</v>
      </c>
      <c r="D51" t="s">
        <v>155</v>
      </c>
      <c r="E51">
        <v>1980</v>
      </c>
      <c r="F51" s="9">
        <v>314933</v>
      </c>
      <c r="G51" s="9">
        <v>0</v>
      </c>
      <c r="H51" s="9">
        <v>314933</v>
      </c>
      <c r="I51">
        <v>208.39</v>
      </c>
      <c r="J51">
        <v>1</v>
      </c>
      <c r="K51">
        <v>0</v>
      </c>
      <c r="L51">
        <v>22.922899999999998</v>
      </c>
      <c r="M51">
        <v>3.5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U51">
        <v>0</v>
      </c>
      <c r="V51">
        <v>0</v>
      </c>
      <c r="W51">
        <v>363.36259999999999</v>
      </c>
      <c r="X51">
        <v>0.57000000000000028</v>
      </c>
      <c r="Y51" s="8">
        <v>2896988.5134322438</v>
      </c>
      <c r="Z51" s="8">
        <v>107506</v>
      </c>
      <c r="AA51" s="8">
        <v>3004494.5134322438</v>
      </c>
      <c r="AB51">
        <v>8268.5849160927519</v>
      </c>
      <c r="AC51" s="8">
        <v>2689561.5134322438</v>
      </c>
      <c r="AD51">
        <v>3006675.0901038973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3004494.5134322438</v>
      </c>
      <c r="AK51">
        <v>13.01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21554.063877292196</v>
      </c>
      <c r="AR51">
        <v>0</v>
      </c>
      <c r="AS51">
        <v>622400.10268644884</v>
      </c>
      <c r="AT51">
        <v>363362.6</v>
      </c>
      <c r="AU51">
        <v>0</v>
      </c>
      <c r="AV51">
        <v>0</v>
      </c>
    </row>
    <row r="52" spans="1:48" x14ac:dyDescent="0.25">
      <c r="A52">
        <v>1996</v>
      </c>
      <c r="B52" t="s">
        <v>156</v>
      </c>
      <c r="C52" t="s">
        <v>144</v>
      </c>
      <c r="D52" t="s">
        <v>157</v>
      </c>
      <c r="E52">
        <v>1980</v>
      </c>
      <c r="F52" s="9">
        <v>1030461</v>
      </c>
      <c r="G52" s="9">
        <v>0</v>
      </c>
      <c r="H52" s="9">
        <v>1030461</v>
      </c>
      <c r="I52">
        <v>328.57</v>
      </c>
      <c r="J52">
        <v>1</v>
      </c>
      <c r="K52">
        <v>0</v>
      </c>
      <c r="L52">
        <v>36.142699999999998</v>
      </c>
      <c r="M52">
        <v>0.6</v>
      </c>
      <c r="N52">
        <v>0</v>
      </c>
      <c r="O52">
        <v>0</v>
      </c>
      <c r="P52">
        <v>0.75</v>
      </c>
      <c r="Q52">
        <v>0</v>
      </c>
      <c r="R52">
        <v>0</v>
      </c>
      <c r="S52">
        <v>0</v>
      </c>
      <c r="U52">
        <v>0</v>
      </c>
      <c r="V52">
        <v>0</v>
      </c>
      <c r="W52">
        <v>455.29520000000002</v>
      </c>
      <c r="X52">
        <v>0.44000000000000128</v>
      </c>
      <c r="Y52" s="8">
        <v>3627328.1053519701</v>
      </c>
      <c r="Z52" s="8">
        <v>202364.4</v>
      </c>
      <c r="AA52" s="8">
        <v>3829692.50535197</v>
      </c>
      <c r="AB52">
        <v>8411.4493307901557</v>
      </c>
      <c r="AC52" s="8">
        <v>2799231.50535197</v>
      </c>
      <c r="AD52">
        <v>3832422.8120170771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3829692.50535197</v>
      </c>
      <c r="AK52">
        <v>11.68</v>
      </c>
      <c r="AL52">
        <v>79.540000000000006</v>
      </c>
      <c r="AM52">
        <v>79.540000000000006</v>
      </c>
      <c r="AN52">
        <v>15431.048047884478</v>
      </c>
      <c r="AO52">
        <v>15265.200716086463</v>
      </c>
      <c r="AP52">
        <v>-165.85</v>
      </c>
      <c r="AQ52">
        <v>33908.161825858209</v>
      </c>
      <c r="AR52">
        <v>0</v>
      </c>
      <c r="AS52">
        <v>806411.38107039407</v>
      </c>
      <c r="AT52">
        <v>455295.2</v>
      </c>
      <c r="AU52">
        <v>0</v>
      </c>
      <c r="AV52">
        <v>0</v>
      </c>
    </row>
    <row r="53" spans="1:48" x14ac:dyDescent="0.25">
      <c r="A53">
        <v>1997</v>
      </c>
      <c r="B53" t="s">
        <v>158</v>
      </c>
      <c r="C53" t="s">
        <v>144</v>
      </c>
      <c r="D53" t="s">
        <v>159</v>
      </c>
      <c r="E53">
        <v>1980</v>
      </c>
      <c r="F53" s="9">
        <v>1015169</v>
      </c>
      <c r="G53" s="9">
        <v>0</v>
      </c>
      <c r="H53" s="9">
        <v>1015169</v>
      </c>
      <c r="I53">
        <v>237.17</v>
      </c>
      <c r="J53">
        <v>1</v>
      </c>
      <c r="K53">
        <v>0</v>
      </c>
      <c r="L53">
        <v>26.088699999999999</v>
      </c>
      <c r="M53">
        <v>1.7</v>
      </c>
      <c r="N53">
        <v>0</v>
      </c>
      <c r="O53">
        <v>0</v>
      </c>
      <c r="P53">
        <v>1.25</v>
      </c>
      <c r="Q53">
        <v>0</v>
      </c>
      <c r="R53">
        <v>0</v>
      </c>
      <c r="S53">
        <v>0</v>
      </c>
      <c r="U53">
        <v>0</v>
      </c>
      <c r="V53">
        <v>0</v>
      </c>
      <c r="W53">
        <v>426.9162</v>
      </c>
      <c r="X53">
        <v>-3.83</v>
      </c>
      <c r="Y53" s="8">
        <v>3320745.0977275358</v>
      </c>
      <c r="Z53" s="8">
        <v>283719.2</v>
      </c>
      <c r="AA53" s="8">
        <v>3604464.2977275359</v>
      </c>
      <c r="AB53">
        <v>8443.0253471935139</v>
      </c>
      <c r="AC53" s="8">
        <v>2589295.2977275359</v>
      </c>
      <c r="AD53">
        <v>3606963.8379428447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3604464.2977275359</v>
      </c>
      <c r="AK53">
        <v>13.57</v>
      </c>
      <c r="AL53">
        <v>103.97</v>
      </c>
      <c r="AM53">
        <v>103.97</v>
      </c>
      <c r="AN53">
        <v>18370.115172092403</v>
      </c>
      <c r="AO53">
        <v>19953.770661950082</v>
      </c>
      <c r="AP53">
        <v>1583.66</v>
      </c>
      <c r="AQ53">
        <v>23520.694836975945</v>
      </c>
      <c r="AR53">
        <v>0</v>
      </c>
      <c r="AS53">
        <v>777636.69954550732</v>
      </c>
      <c r="AT53">
        <v>426916.2</v>
      </c>
      <c r="AU53">
        <v>0</v>
      </c>
      <c r="AV53">
        <v>0</v>
      </c>
    </row>
    <row r="54" spans="1:48" x14ac:dyDescent="0.25">
      <c r="A54">
        <v>1998</v>
      </c>
      <c r="B54" t="s">
        <v>160</v>
      </c>
      <c r="C54" t="s">
        <v>144</v>
      </c>
      <c r="D54" t="s">
        <v>161</v>
      </c>
      <c r="E54">
        <v>1980</v>
      </c>
      <c r="F54" s="9">
        <v>844065</v>
      </c>
      <c r="G54" s="9">
        <v>0</v>
      </c>
      <c r="H54" s="9">
        <v>844065</v>
      </c>
      <c r="I54">
        <v>247.77</v>
      </c>
      <c r="J54">
        <v>1</v>
      </c>
      <c r="K54">
        <v>0</v>
      </c>
      <c r="L54">
        <v>25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410.34</v>
      </c>
      <c r="X54">
        <v>-3.42</v>
      </c>
      <c r="Y54" s="8">
        <v>3199236.2889094898</v>
      </c>
      <c r="Z54" s="8">
        <v>445658.4</v>
      </c>
      <c r="AA54" s="8">
        <v>3644894.6889094897</v>
      </c>
      <c r="AB54">
        <v>8882.6209701942043</v>
      </c>
      <c r="AC54" s="8">
        <v>2800829.6889094897</v>
      </c>
      <c r="AD54">
        <v>3647302.768881625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3644894.6889094897</v>
      </c>
      <c r="AK54">
        <v>14.56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24272.498923963165</v>
      </c>
      <c r="AR54">
        <v>0</v>
      </c>
      <c r="AS54">
        <v>818110.61778189801</v>
      </c>
      <c r="AT54">
        <v>410340</v>
      </c>
      <c r="AU54">
        <v>0</v>
      </c>
      <c r="AV54">
        <v>0</v>
      </c>
    </row>
    <row r="55" spans="1:48" x14ac:dyDescent="0.25">
      <c r="A55">
        <v>1999</v>
      </c>
      <c r="B55" t="s">
        <v>162</v>
      </c>
      <c r="C55" t="s">
        <v>144</v>
      </c>
      <c r="D55" t="s">
        <v>163</v>
      </c>
      <c r="E55">
        <v>1980</v>
      </c>
      <c r="F55" s="9">
        <v>1226085</v>
      </c>
      <c r="G55" s="9">
        <v>0</v>
      </c>
      <c r="H55" s="9">
        <v>1226085</v>
      </c>
      <c r="I55">
        <v>389.65</v>
      </c>
      <c r="J55">
        <v>1</v>
      </c>
      <c r="K55">
        <v>0</v>
      </c>
      <c r="L55">
        <v>42.861499999999999</v>
      </c>
      <c r="M55">
        <v>3.2</v>
      </c>
      <c r="N55">
        <v>0</v>
      </c>
      <c r="O55">
        <v>0</v>
      </c>
      <c r="P55">
        <v>0.75</v>
      </c>
      <c r="Q55">
        <v>0</v>
      </c>
      <c r="R55">
        <v>0</v>
      </c>
      <c r="S55">
        <v>0</v>
      </c>
      <c r="U55">
        <v>0</v>
      </c>
      <c r="V55">
        <v>0</v>
      </c>
      <c r="W55">
        <v>539.93219999999997</v>
      </c>
      <c r="X55">
        <v>3.5300000000000011</v>
      </c>
      <c r="Y55" s="8">
        <v>4375294.0272723716</v>
      </c>
      <c r="Z55" s="8">
        <v>195527.5</v>
      </c>
      <c r="AA55" s="8">
        <v>4570821.5272723716</v>
      </c>
      <c r="AB55">
        <v>8465.547206246214</v>
      </c>
      <c r="AC55" s="8">
        <v>3344736.5272723716</v>
      </c>
      <c r="AD55">
        <v>4574114.8313511619</v>
      </c>
      <c r="AE55">
        <v>0</v>
      </c>
      <c r="AF55">
        <v>2293.88</v>
      </c>
      <c r="AG55">
        <v>2293.88</v>
      </c>
      <c r="AH55">
        <v>2944.98</v>
      </c>
      <c r="AI55">
        <v>651.1</v>
      </c>
      <c r="AJ55">
        <v>4573115.4072723715</v>
      </c>
      <c r="AK55">
        <v>15.98</v>
      </c>
      <c r="AL55">
        <v>107.22</v>
      </c>
      <c r="AM55">
        <v>107.22</v>
      </c>
      <c r="AN55">
        <v>18339.854506720894</v>
      </c>
      <c r="AO55">
        <v>20577.505918767794</v>
      </c>
      <c r="AP55">
        <v>2237.65</v>
      </c>
      <c r="AQ55">
        <v>40035.171014098429</v>
      </c>
      <c r="AR55">
        <v>0</v>
      </c>
      <c r="AS55">
        <v>953858.80145447445</v>
      </c>
      <c r="AT55">
        <v>539932.19999999995</v>
      </c>
      <c r="AU55">
        <v>0</v>
      </c>
      <c r="AV55">
        <v>0</v>
      </c>
    </row>
    <row r="56" spans="1:48" x14ac:dyDescent="0.25">
      <c r="A56">
        <v>2000</v>
      </c>
      <c r="B56" t="s">
        <v>164</v>
      </c>
      <c r="C56" t="s">
        <v>144</v>
      </c>
      <c r="D56" t="s">
        <v>165</v>
      </c>
      <c r="E56">
        <v>1980</v>
      </c>
      <c r="F56" s="9">
        <v>1127598</v>
      </c>
      <c r="G56" s="9">
        <v>0</v>
      </c>
      <c r="H56" s="9">
        <v>1127598</v>
      </c>
      <c r="I56">
        <v>294.97000000000003</v>
      </c>
      <c r="J56">
        <v>1</v>
      </c>
      <c r="K56">
        <v>0</v>
      </c>
      <c r="L56">
        <v>32.4467</v>
      </c>
      <c r="M56">
        <v>12.4</v>
      </c>
      <c r="N56">
        <v>0</v>
      </c>
      <c r="O56">
        <v>0</v>
      </c>
      <c r="P56">
        <v>1.25</v>
      </c>
      <c r="Q56">
        <v>0</v>
      </c>
      <c r="R56">
        <v>0</v>
      </c>
      <c r="S56">
        <v>0</v>
      </c>
      <c r="U56">
        <v>0</v>
      </c>
      <c r="V56">
        <v>0</v>
      </c>
      <c r="W56">
        <v>474.56420000000003</v>
      </c>
      <c r="X56">
        <v>-0.85999999999999943</v>
      </c>
      <c r="Y56" s="8">
        <v>3753604.3488428178</v>
      </c>
      <c r="Z56" s="8">
        <v>290944</v>
      </c>
      <c r="AA56" s="8">
        <v>4044548.3488428178</v>
      </c>
      <c r="AB56">
        <v>8522.6579435254862</v>
      </c>
      <c r="AC56" s="8">
        <v>2916950.3488428178</v>
      </c>
      <c r="AD56">
        <v>4047373.7042212575</v>
      </c>
      <c r="AE56">
        <v>0</v>
      </c>
      <c r="AF56">
        <v>16057.17</v>
      </c>
      <c r="AG56">
        <v>16057.17</v>
      </c>
      <c r="AH56">
        <v>19512.650000000001</v>
      </c>
      <c r="AI56">
        <v>3455.48</v>
      </c>
      <c r="AJ56">
        <v>4060605.5188428177</v>
      </c>
      <c r="AK56">
        <v>12.88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27116.814374707403</v>
      </c>
      <c r="AR56">
        <v>0</v>
      </c>
      <c r="AS56">
        <v>871000.99976856378</v>
      </c>
      <c r="AT56">
        <v>474564.2</v>
      </c>
      <c r="AU56">
        <v>0</v>
      </c>
      <c r="AV56">
        <v>0</v>
      </c>
    </row>
    <row r="57" spans="1:48" x14ac:dyDescent="0.25">
      <c r="A57">
        <v>2001</v>
      </c>
      <c r="B57" t="s">
        <v>166</v>
      </c>
      <c r="C57" t="s">
        <v>144</v>
      </c>
      <c r="D57" t="s">
        <v>167</v>
      </c>
      <c r="E57">
        <v>1949</v>
      </c>
      <c r="F57" s="9">
        <v>2178756</v>
      </c>
      <c r="G57" s="9">
        <v>0</v>
      </c>
      <c r="H57" s="9">
        <v>2178756</v>
      </c>
      <c r="I57">
        <v>667.45</v>
      </c>
      <c r="J57">
        <v>1</v>
      </c>
      <c r="K57">
        <v>0</v>
      </c>
      <c r="L57">
        <v>73.419499999999999</v>
      </c>
      <c r="M57">
        <v>34.4</v>
      </c>
      <c r="N57">
        <v>0</v>
      </c>
      <c r="O57">
        <v>0</v>
      </c>
      <c r="P57">
        <v>1.5</v>
      </c>
      <c r="Q57">
        <v>0</v>
      </c>
      <c r="R57">
        <v>0</v>
      </c>
      <c r="S57">
        <v>0</v>
      </c>
      <c r="U57">
        <v>0</v>
      </c>
      <c r="V57">
        <v>0</v>
      </c>
      <c r="W57">
        <v>906.36159999999995</v>
      </c>
      <c r="X57">
        <v>-1.17</v>
      </c>
      <c r="Y57" s="8">
        <v>7156535.4137932658</v>
      </c>
      <c r="Z57" s="8">
        <v>356071.8</v>
      </c>
      <c r="AA57" s="8">
        <v>7512607.2137932656</v>
      </c>
      <c r="AB57">
        <v>8288.7527602595546</v>
      </c>
      <c r="AC57" s="8">
        <v>5333851.2137932656</v>
      </c>
      <c r="AD57">
        <v>7517993.9711451922</v>
      </c>
      <c r="AE57">
        <v>0</v>
      </c>
      <c r="AF57">
        <v>6881.64</v>
      </c>
      <c r="AG57">
        <v>6881.64</v>
      </c>
      <c r="AH57">
        <v>66168.72</v>
      </c>
      <c r="AI57">
        <v>59287.08</v>
      </c>
      <c r="AJ57">
        <v>7519488.8537932653</v>
      </c>
      <c r="AK57">
        <v>14.4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66134.257393716529</v>
      </c>
      <c r="AR57">
        <v>0</v>
      </c>
      <c r="AS57">
        <v>1586969.5467586531</v>
      </c>
      <c r="AT57">
        <v>906361.6</v>
      </c>
      <c r="AU57">
        <v>0</v>
      </c>
      <c r="AV57">
        <v>0</v>
      </c>
    </row>
    <row r="58" spans="1:48" x14ac:dyDescent="0.25">
      <c r="A58">
        <v>2002</v>
      </c>
      <c r="B58" t="s">
        <v>168</v>
      </c>
      <c r="C58" t="s">
        <v>144</v>
      </c>
      <c r="D58" t="s">
        <v>169</v>
      </c>
      <c r="E58">
        <v>1980</v>
      </c>
      <c r="F58" s="9">
        <v>3402158</v>
      </c>
      <c r="G58" s="9">
        <v>0</v>
      </c>
      <c r="H58" s="9">
        <v>3402158</v>
      </c>
      <c r="I58">
        <v>1394.01</v>
      </c>
      <c r="J58">
        <v>1</v>
      </c>
      <c r="K58">
        <v>0</v>
      </c>
      <c r="L58">
        <v>153.34110000000001</v>
      </c>
      <c r="M58">
        <v>3</v>
      </c>
      <c r="N58">
        <v>0</v>
      </c>
      <c r="O58">
        <v>0</v>
      </c>
      <c r="P58">
        <v>7.25</v>
      </c>
      <c r="Q58">
        <v>0</v>
      </c>
      <c r="R58">
        <v>0</v>
      </c>
      <c r="S58">
        <v>0</v>
      </c>
      <c r="U58">
        <v>0</v>
      </c>
      <c r="V58">
        <v>0</v>
      </c>
      <c r="W58">
        <v>1630.4711</v>
      </c>
      <c r="X58">
        <v>-1.3899999999999988</v>
      </c>
      <c r="Y58" s="8">
        <v>12858189.636833228</v>
      </c>
      <c r="Z58" s="8">
        <v>647947.29999999993</v>
      </c>
      <c r="AA58" s="8">
        <v>13506136.936833229</v>
      </c>
      <c r="AB58">
        <v>8283.5794739527919</v>
      </c>
      <c r="AC58" s="8">
        <v>10103978.936833229</v>
      </c>
      <c r="AD58">
        <v>13515815.355726425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13506136.936833229</v>
      </c>
      <c r="AK58">
        <v>16.489999999999998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139217.76933347987</v>
      </c>
      <c r="AR58">
        <v>0</v>
      </c>
      <c r="AS58">
        <v>2830816.8473666459</v>
      </c>
      <c r="AT58">
        <v>1630471.1</v>
      </c>
      <c r="AU58">
        <v>0</v>
      </c>
      <c r="AV58">
        <v>0</v>
      </c>
    </row>
    <row r="59" spans="1:48" x14ac:dyDescent="0.25">
      <c r="A59">
        <v>2003</v>
      </c>
      <c r="B59" t="s">
        <v>170</v>
      </c>
      <c r="C59" t="s">
        <v>144</v>
      </c>
      <c r="D59" t="s">
        <v>171</v>
      </c>
      <c r="E59">
        <v>1980</v>
      </c>
      <c r="F59" s="9">
        <v>3152037</v>
      </c>
      <c r="G59" s="9">
        <v>0</v>
      </c>
      <c r="H59" s="9">
        <v>3152037</v>
      </c>
      <c r="I59">
        <v>1347.11</v>
      </c>
      <c r="J59">
        <v>1</v>
      </c>
      <c r="K59">
        <v>0</v>
      </c>
      <c r="L59">
        <v>148.18209999999999</v>
      </c>
      <c r="M59">
        <v>2.2000000000000002</v>
      </c>
      <c r="N59">
        <v>0</v>
      </c>
      <c r="O59">
        <v>0</v>
      </c>
      <c r="P59">
        <v>4.5</v>
      </c>
      <c r="Q59">
        <v>0</v>
      </c>
      <c r="R59">
        <v>0</v>
      </c>
      <c r="S59">
        <v>0</v>
      </c>
      <c r="U59">
        <v>0</v>
      </c>
      <c r="V59">
        <v>0</v>
      </c>
      <c r="W59">
        <v>1574.7646</v>
      </c>
      <c r="X59">
        <v>2.2400000000000002</v>
      </c>
      <c r="Y59" s="8">
        <v>12671274.551216954</v>
      </c>
      <c r="Z59" s="8">
        <v>519446.89999999997</v>
      </c>
      <c r="AA59" s="8">
        <v>13190721.451216955</v>
      </c>
      <c r="AB59">
        <v>8376.3131652927405</v>
      </c>
      <c r="AC59" s="8">
        <v>10038684.451216955</v>
      </c>
      <c r="AD59">
        <v>13200259.178259498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13190721.451216955</v>
      </c>
      <c r="AK59">
        <v>12.7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132701.39070060282</v>
      </c>
      <c r="AR59">
        <v>0</v>
      </c>
      <c r="AS59">
        <v>2742033.6702433913</v>
      </c>
      <c r="AT59">
        <v>1574764.5999999999</v>
      </c>
      <c r="AU59">
        <v>0</v>
      </c>
      <c r="AV59">
        <v>0</v>
      </c>
    </row>
    <row r="60" spans="1:48" x14ac:dyDescent="0.25">
      <c r="A60">
        <v>2005</v>
      </c>
      <c r="B60" t="s">
        <v>172</v>
      </c>
      <c r="C60" t="s">
        <v>173</v>
      </c>
      <c r="D60" t="s">
        <v>174</v>
      </c>
      <c r="E60">
        <v>2004</v>
      </c>
      <c r="F60" s="9">
        <v>2034268</v>
      </c>
      <c r="G60" s="9">
        <v>0</v>
      </c>
      <c r="H60" s="9">
        <v>2034268</v>
      </c>
      <c r="I60">
        <v>163.80000000000001</v>
      </c>
      <c r="J60">
        <v>1</v>
      </c>
      <c r="K60">
        <v>0</v>
      </c>
      <c r="L60">
        <v>18.018000000000001</v>
      </c>
      <c r="M60">
        <v>0.2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311.52800000000002</v>
      </c>
      <c r="X60">
        <v>2.6900000000000013</v>
      </c>
      <c r="Y60" s="8">
        <v>2512886.1546570682</v>
      </c>
      <c r="Z60" s="8">
        <v>288200.7</v>
      </c>
      <c r="AA60" s="8">
        <v>2801086.8546570684</v>
      </c>
      <c r="AB60">
        <v>8991.4449251979531</v>
      </c>
      <c r="AC60" s="8">
        <v>766818.85465706838</v>
      </c>
      <c r="AD60">
        <v>2802978.3157042763</v>
      </c>
      <c r="AE60">
        <v>0</v>
      </c>
      <c r="AF60">
        <v>10447.25</v>
      </c>
      <c r="AG60">
        <v>10447.25</v>
      </c>
      <c r="AH60">
        <v>0</v>
      </c>
      <c r="AI60">
        <v>-10447.25</v>
      </c>
      <c r="AJ60">
        <v>2811534.1046570684</v>
      </c>
      <c r="AK60">
        <v>13.1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10742.245970436097</v>
      </c>
      <c r="AR60">
        <v>0</v>
      </c>
      <c r="AS60">
        <v>617857.51093141374</v>
      </c>
      <c r="AT60">
        <v>311528</v>
      </c>
      <c r="AU60">
        <v>0</v>
      </c>
      <c r="AV60">
        <v>0</v>
      </c>
    </row>
    <row r="61" spans="1:48" x14ac:dyDescent="0.25">
      <c r="A61">
        <v>2006</v>
      </c>
      <c r="B61" t="s">
        <v>175</v>
      </c>
      <c r="C61" t="s">
        <v>173</v>
      </c>
      <c r="D61" t="s">
        <v>176</v>
      </c>
      <c r="E61">
        <v>2004</v>
      </c>
      <c r="F61" s="9">
        <v>791886</v>
      </c>
      <c r="G61" s="9">
        <v>0</v>
      </c>
      <c r="H61" s="9">
        <v>791886</v>
      </c>
      <c r="I61">
        <v>141.02000000000001</v>
      </c>
      <c r="J61">
        <v>1</v>
      </c>
      <c r="K61">
        <v>0</v>
      </c>
      <c r="L61">
        <v>15.5122</v>
      </c>
      <c r="M61">
        <v>0.9</v>
      </c>
      <c r="N61">
        <v>0</v>
      </c>
      <c r="O61">
        <v>0</v>
      </c>
      <c r="P61">
        <v>0.25</v>
      </c>
      <c r="Q61">
        <v>0</v>
      </c>
      <c r="R61">
        <v>0</v>
      </c>
      <c r="S61">
        <v>0</v>
      </c>
      <c r="U61">
        <v>0</v>
      </c>
      <c r="V61">
        <v>0</v>
      </c>
      <c r="W61">
        <v>280.81220000000002</v>
      </c>
      <c r="X61">
        <v>0.29000000000000092</v>
      </c>
      <c r="Y61" s="8">
        <v>2235365.5904858857</v>
      </c>
      <c r="Z61" s="8">
        <v>185206.40000000002</v>
      </c>
      <c r="AA61" s="8">
        <v>2420571.9904858856</v>
      </c>
      <c r="AB61">
        <v>8619.8961102326939</v>
      </c>
      <c r="AC61" s="8">
        <v>1628685.9904858856</v>
      </c>
      <c r="AD61">
        <v>2422254.5605190871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2420571.9904858856</v>
      </c>
      <c r="AK61">
        <v>12.08</v>
      </c>
      <c r="AL61">
        <v>36.22</v>
      </c>
      <c r="AM61">
        <v>36.22</v>
      </c>
      <c r="AN61">
        <v>6579.8034267177472</v>
      </c>
      <c r="AO61">
        <v>6951.2895390577278</v>
      </c>
      <c r="AP61">
        <v>371.49</v>
      </c>
      <c r="AQ61">
        <v>9390.3850861222909</v>
      </c>
      <c r="AR61">
        <v>0</v>
      </c>
      <c r="AS61">
        <v>521155.67809717712</v>
      </c>
      <c r="AT61">
        <v>280812.2</v>
      </c>
      <c r="AU61">
        <v>0</v>
      </c>
      <c r="AV61">
        <v>0</v>
      </c>
    </row>
    <row r="62" spans="1:48" x14ac:dyDescent="0.25">
      <c r="A62">
        <v>2008</v>
      </c>
      <c r="B62" t="s">
        <v>177</v>
      </c>
      <c r="C62" t="s">
        <v>178</v>
      </c>
      <c r="D62" t="s">
        <v>179</v>
      </c>
      <c r="E62">
        <v>2007</v>
      </c>
      <c r="F62" s="9">
        <v>1642894</v>
      </c>
      <c r="G62" s="9">
        <v>0</v>
      </c>
      <c r="H62" s="9">
        <v>1642894</v>
      </c>
      <c r="I62">
        <v>588.70000000000005</v>
      </c>
      <c r="J62">
        <v>1</v>
      </c>
      <c r="K62">
        <v>0</v>
      </c>
      <c r="L62">
        <v>64.757000000000005</v>
      </c>
      <c r="M62">
        <v>6.6</v>
      </c>
      <c r="N62">
        <v>0</v>
      </c>
      <c r="O62">
        <v>0</v>
      </c>
      <c r="P62">
        <v>1.5</v>
      </c>
      <c r="Q62">
        <v>0</v>
      </c>
      <c r="R62">
        <v>0</v>
      </c>
      <c r="S62">
        <v>0</v>
      </c>
      <c r="U62">
        <v>0</v>
      </c>
      <c r="V62">
        <v>0</v>
      </c>
      <c r="W62">
        <v>831.02070000000003</v>
      </c>
      <c r="X62">
        <v>0.66000000000000014</v>
      </c>
      <c r="Y62" s="8">
        <v>6628798.2066966174</v>
      </c>
      <c r="Z62" s="8">
        <v>614955.20000000007</v>
      </c>
      <c r="AA62" s="8">
        <v>7243753.4066966176</v>
      </c>
      <c r="AB62">
        <v>8716.6943094156595</v>
      </c>
      <c r="AC62" s="8">
        <v>5600859.4066966176</v>
      </c>
      <c r="AD62">
        <v>7248742.933808513</v>
      </c>
      <c r="AE62">
        <v>0</v>
      </c>
      <c r="AF62">
        <v>4358.37</v>
      </c>
      <c r="AG62">
        <v>4358.37</v>
      </c>
      <c r="AH62">
        <v>50480.01</v>
      </c>
      <c r="AI62">
        <v>46121.64</v>
      </c>
      <c r="AJ62">
        <v>7248111.7766966177</v>
      </c>
      <c r="AK62">
        <v>14.7</v>
      </c>
      <c r="AL62">
        <v>169.11</v>
      </c>
      <c r="AM62">
        <v>169.11</v>
      </c>
      <c r="AN62">
        <v>33504.230441018939</v>
      </c>
      <c r="AO62">
        <v>32455.344393982672</v>
      </c>
      <c r="AP62">
        <v>-1048.8900000000001</v>
      </c>
      <c r="AQ62">
        <v>51939.026764630587</v>
      </c>
      <c r="AR62">
        <v>102419.59</v>
      </c>
      <c r="AS62">
        <v>1581837.7233393237</v>
      </c>
      <c r="AT62">
        <v>831020.70000000007</v>
      </c>
      <c r="AU62">
        <v>102419.59</v>
      </c>
      <c r="AV62">
        <v>0</v>
      </c>
    </row>
    <row r="63" spans="1:48" x14ac:dyDescent="0.25">
      <c r="A63">
        <v>2009</v>
      </c>
      <c r="B63" t="s">
        <v>180</v>
      </c>
      <c r="C63" t="s">
        <v>178</v>
      </c>
      <c r="D63" t="s">
        <v>181</v>
      </c>
      <c r="E63">
        <v>2007</v>
      </c>
      <c r="F63" s="9">
        <v>513984</v>
      </c>
      <c r="G63" s="9">
        <v>0</v>
      </c>
      <c r="H63" s="9">
        <v>513984</v>
      </c>
      <c r="I63">
        <v>152.81</v>
      </c>
      <c r="J63">
        <v>1</v>
      </c>
      <c r="K63">
        <v>0</v>
      </c>
      <c r="L63">
        <v>16.809100000000001</v>
      </c>
      <c r="M63">
        <v>0.6</v>
      </c>
      <c r="N63">
        <v>0</v>
      </c>
      <c r="O63">
        <v>0</v>
      </c>
      <c r="P63">
        <v>0.5</v>
      </c>
      <c r="Q63">
        <v>0</v>
      </c>
      <c r="R63">
        <v>0</v>
      </c>
      <c r="S63">
        <v>0</v>
      </c>
      <c r="U63">
        <v>0</v>
      </c>
      <c r="V63">
        <v>0</v>
      </c>
      <c r="W63">
        <v>300.27910000000003</v>
      </c>
      <c r="X63">
        <v>-0.25999999999999979</v>
      </c>
      <c r="Y63" s="8">
        <v>2383037.0449903412</v>
      </c>
      <c r="Z63" s="8">
        <v>102825.09999999999</v>
      </c>
      <c r="AA63" s="8">
        <v>2485862.1449903413</v>
      </c>
      <c r="AB63">
        <v>8278.5053804621803</v>
      </c>
      <c r="AC63" s="8">
        <v>1971878.1449903413</v>
      </c>
      <c r="AD63">
        <v>2487655.8680112986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2485862.1449903413</v>
      </c>
      <c r="AK63">
        <v>16.09</v>
      </c>
      <c r="AL63">
        <v>58.75</v>
      </c>
      <c r="AM63">
        <v>58.75</v>
      </c>
      <c r="AN63">
        <v>9437.5450127397398</v>
      </c>
      <c r="AO63">
        <v>11275.214257858683</v>
      </c>
      <c r="AP63">
        <v>1837.67</v>
      </c>
      <c r="AQ63">
        <v>11902.217262333672</v>
      </c>
      <c r="AR63">
        <v>0</v>
      </c>
      <c r="AS63">
        <v>517737.44899806828</v>
      </c>
      <c r="AT63">
        <v>300279.10000000003</v>
      </c>
      <c r="AU63">
        <v>0</v>
      </c>
      <c r="AV63">
        <v>0</v>
      </c>
    </row>
    <row r="64" spans="1:48" x14ac:dyDescent="0.25">
      <c r="A64">
        <v>2010</v>
      </c>
      <c r="B64" t="s">
        <v>182</v>
      </c>
      <c r="C64" t="s">
        <v>178</v>
      </c>
      <c r="D64" t="s">
        <v>183</v>
      </c>
      <c r="E64">
        <v>2007</v>
      </c>
      <c r="F64" s="9">
        <v>267304</v>
      </c>
      <c r="G64" s="9">
        <v>0</v>
      </c>
      <c r="H64" s="9">
        <v>267304</v>
      </c>
      <c r="I64">
        <v>50.44</v>
      </c>
      <c r="J64">
        <v>1</v>
      </c>
      <c r="K64">
        <v>0</v>
      </c>
      <c r="L64">
        <v>5.5484</v>
      </c>
      <c r="M64">
        <v>0.7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140.79339999999999</v>
      </c>
      <c r="X64">
        <v>0.5600000000000005</v>
      </c>
      <c r="Y64" s="8">
        <v>1122444.2864262238</v>
      </c>
      <c r="Z64" s="8">
        <v>131504.4</v>
      </c>
      <c r="AA64" s="8">
        <v>1253948.6864262237</v>
      </c>
      <c r="AB64">
        <v>8906.3030399594281</v>
      </c>
      <c r="AC64" s="8">
        <v>986644.68642622372</v>
      </c>
      <c r="AD64">
        <v>1254793.5554392913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1253948.6864262237</v>
      </c>
      <c r="AK64">
        <v>13.44</v>
      </c>
      <c r="AL64">
        <v>19.920000000000002</v>
      </c>
      <c r="AM64">
        <v>19.920000000000002</v>
      </c>
      <c r="AN64">
        <v>2836.9373785790804</v>
      </c>
      <c r="AO64">
        <v>3823.0173279411911</v>
      </c>
      <c r="AP64">
        <v>986.08</v>
      </c>
      <c r="AQ64">
        <v>4066.837014946469</v>
      </c>
      <c r="AR64">
        <v>0</v>
      </c>
      <c r="AS64">
        <v>277090.61728524475</v>
      </c>
      <c r="AT64">
        <v>140793.4</v>
      </c>
      <c r="AU64">
        <v>0</v>
      </c>
      <c r="AV64">
        <v>0</v>
      </c>
    </row>
    <row r="65" spans="1:48" x14ac:dyDescent="0.25">
      <c r="A65">
        <v>2011</v>
      </c>
      <c r="B65" t="s">
        <v>184</v>
      </c>
      <c r="C65" t="s">
        <v>178</v>
      </c>
      <c r="D65" t="s">
        <v>185</v>
      </c>
      <c r="E65">
        <v>2007</v>
      </c>
      <c r="F65" s="9">
        <v>160164</v>
      </c>
      <c r="G65" s="9">
        <v>0</v>
      </c>
      <c r="H65" s="9">
        <v>160164</v>
      </c>
      <c r="I65">
        <v>39.119999999999997</v>
      </c>
      <c r="J65">
        <v>1</v>
      </c>
      <c r="K65">
        <v>0</v>
      </c>
      <c r="L65">
        <v>4.3032000000000004</v>
      </c>
      <c r="M65">
        <v>0.8</v>
      </c>
      <c r="N65">
        <v>0</v>
      </c>
      <c r="O65">
        <v>0</v>
      </c>
      <c r="P65">
        <v>0.5</v>
      </c>
      <c r="Q65">
        <v>0</v>
      </c>
      <c r="R65">
        <v>0</v>
      </c>
      <c r="S65">
        <v>0</v>
      </c>
      <c r="U65">
        <v>0</v>
      </c>
      <c r="V65">
        <v>0</v>
      </c>
      <c r="W65">
        <v>140.75</v>
      </c>
      <c r="X65">
        <v>-8.02</v>
      </c>
      <c r="Y65" s="8">
        <v>1068777.4913057515</v>
      </c>
      <c r="Z65" s="8">
        <v>42379.200000000004</v>
      </c>
      <c r="AA65" s="8">
        <v>1111156.6913057514</v>
      </c>
      <c r="AB65">
        <v>7894.5413236643089</v>
      </c>
      <c r="AC65" s="8">
        <v>950992.69130575145</v>
      </c>
      <c r="AD65">
        <v>1111961.1650735706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1111156.6913057514</v>
      </c>
      <c r="AK65">
        <v>11.33</v>
      </c>
      <c r="AL65">
        <v>12.09</v>
      </c>
      <c r="AM65">
        <v>12.09</v>
      </c>
      <c r="AN65">
        <v>2375.46223166355</v>
      </c>
      <c r="AO65">
        <v>2320.2951553618973</v>
      </c>
      <c r="AP65">
        <v>-55.17</v>
      </c>
      <c r="AQ65">
        <v>4093.4244325208097</v>
      </c>
      <c r="AR65">
        <v>0</v>
      </c>
      <c r="AS65">
        <v>230707.17826115029</v>
      </c>
      <c r="AT65">
        <v>140750</v>
      </c>
      <c r="AU65">
        <v>0</v>
      </c>
      <c r="AV65">
        <v>0</v>
      </c>
    </row>
    <row r="66" spans="1:48" x14ac:dyDescent="0.25">
      <c r="A66">
        <v>2012</v>
      </c>
      <c r="B66" t="s">
        <v>186</v>
      </c>
      <c r="C66" t="s">
        <v>178</v>
      </c>
      <c r="D66" t="s">
        <v>187</v>
      </c>
      <c r="E66">
        <v>2007</v>
      </c>
      <c r="F66" s="9">
        <v>197923</v>
      </c>
      <c r="G66" s="9">
        <v>0</v>
      </c>
      <c r="H66" s="9">
        <v>197923</v>
      </c>
      <c r="I66">
        <v>34.130000000000003</v>
      </c>
      <c r="J66">
        <v>1</v>
      </c>
      <c r="K66">
        <v>0</v>
      </c>
      <c r="L66">
        <v>3.7543000000000002</v>
      </c>
      <c r="M66">
        <v>0.7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117.2518</v>
      </c>
      <c r="X66">
        <v>3.2900000000000009</v>
      </c>
      <c r="Y66" s="8">
        <v>948897.36472022743</v>
      </c>
      <c r="Z66" s="8">
        <v>98961.3</v>
      </c>
      <c r="AA66" s="8">
        <v>1047858.6647202275</v>
      </c>
      <c r="AB66">
        <v>8936.8236966957211</v>
      </c>
      <c r="AC66" s="8">
        <v>849935.66472022748</v>
      </c>
      <c r="AD66">
        <v>1048572.9041615329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1047858.6647202275</v>
      </c>
      <c r="AK66">
        <v>12.25</v>
      </c>
      <c r="AL66">
        <v>17.98</v>
      </c>
      <c r="AM66">
        <v>17.98</v>
      </c>
      <c r="AN66">
        <v>3447.8245607664426</v>
      </c>
      <c r="AO66">
        <v>3450.6953592561554</v>
      </c>
      <c r="AP66">
        <v>2.87</v>
      </c>
      <c r="AQ66">
        <v>2698.5745255684615</v>
      </c>
      <c r="AR66">
        <v>0</v>
      </c>
      <c r="AS66">
        <v>229363.99294404552</v>
      </c>
      <c r="AT66">
        <v>117251.8</v>
      </c>
      <c r="AU66">
        <v>0</v>
      </c>
      <c r="AV66">
        <v>0</v>
      </c>
    </row>
    <row r="67" spans="1:48" x14ac:dyDescent="0.25">
      <c r="A67">
        <v>2014</v>
      </c>
      <c r="B67" t="s">
        <v>188</v>
      </c>
      <c r="C67" t="s">
        <v>189</v>
      </c>
      <c r="D67" t="s">
        <v>190</v>
      </c>
      <c r="E67">
        <v>2013</v>
      </c>
      <c r="F67" s="9">
        <v>1984784</v>
      </c>
      <c r="G67" s="9">
        <v>0</v>
      </c>
      <c r="H67" s="9">
        <v>1984784</v>
      </c>
      <c r="I67">
        <v>854.16</v>
      </c>
      <c r="J67">
        <v>1</v>
      </c>
      <c r="K67">
        <v>0</v>
      </c>
      <c r="L67">
        <v>93.957599999999999</v>
      </c>
      <c r="M67">
        <v>2.9</v>
      </c>
      <c r="N67">
        <v>0</v>
      </c>
      <c r="O67">
        <v>0</v>
      </c>
      <c r="P67">
        <v>6.25</v>
      </c>
      <c r="Q67">
        <v>0</v>
      </c>
      <c r="R67">
        <v>0</v>
      </c>
      <c r="S67">
        <v>0</v>
      </c>
      <c r="U67">
        <v>0</v>
      </c>
      <c r="V67">
        <v>0</v>
      </c>
      <c r="W67">
        <v>1095.5255</v>
      </c>
      <c r="X67">
        <v>0.3100000000000005</v>
      </c>
      <c r="Y67" s="8">
        <v>8721742.3905455247</v>
      </c>
      <c r="Z67" s="8">
        <v>273297.5</v>
      </c>
      <c r="AA67" s="8">
        <v>8995039.8905455247</v>
      </c>
      <c r="AB67">
        <v>8210.7079119066839</v>
      </c>
      <c r="AC67" s="8">
        <v>7010255.8905455247</v>
      </c>
      <c r="AD67">
        <v>9001604.7864382118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8995039.8905455247</v>
      </c>
      <c r="AK67">
        <v>3.33</v>
      </c>
      <c r="AL67">
        <v>227.86</v>
      </c>
      <c r="AM67">
        <v>227.86</v>
      </c>
      <c r="AN67">
        <v>46410.404221968034</v>
      </c>
      <c r="AO67">
        <v>43730.558651841355</v>
      </c>
      <c r="AP67">
        <v>-2679.85</v>
      </c>
      <c r="AQ67">
        <v>78083.895801309569</v>
      </c>
      <c r="AR67">
        <v>0</v>
      </c>
      <c r="AS67">
        <v>1853667.478109105</v>
      </c>
      <c r="AT67">
        <v>1095525.5</v>
      </c>
      <c r="AU67">
        <v>0</v>
      </c>
      <c r="AV67">
        <v>0</v>
      </c>
    </row>
    <row r="68" spans="1:48" x14ac:dyDescent="0.25">
      <c r="A68">
        <v>2015</v>
      </c>
      <c r="B68" t="s">
        <v>191</v>
      </c>
      <c r="C68" t="s">
        <v>189</v>
      </c>
      <c r="D68" t="s">
        <v>192</v>
      </c>
      <c r="E68">
        <v>2013</v>
      </c>
      <c r="F68" s="9">
        <v>289719</v>
      </c>
      <c r="G68" s="9">
        <v>0</v>
      </c>
      <c r="H68" s="9">
        <v>289719</v>
      </c>
      <c r="I68">
        <v>381.93</v>
      </c>
      <c r="J68">
        <v>1</v>
      </c>
      <c r="K68">
        <v>0</v>
      </c>
      <c r="L68">
        <v>35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489.64</v>
      </c>
      <c r="X68">
        <v>-1.0999999999999996</v>
      </c>
      <c r="Y68" s="8">
        <v>3867659.0350690712</v>
      </c>
      <c r="Z68" s="8">
        <v>43556.1</v>
      </c>
      <c r="AA68" s="8">
        <v>3911215.1350690713</v>
      </c>
      <c r="AB68">
        <v>7987.9403951251361</v>
      </c>
      <c r="AC68" s="8">
        <v>3621496.1350690713</v>
      </c>
      <c r="AD68">
        <v>3914126.3399380851</v>
      </c>
      <c r="AE68">
        <v>0</v>
      </c>
      <c r="AF68">
        <v>0</v>
      </c>
      <c r="AG68">
        <v>0</v>
      </c>
      <c r="AH68">
        <v>3386.32</v>
      </c>
      <c r="AI68">
        <v>3386.32</v>
      </c>
      <c r="AJ68">
        <v>3911215.1350690713</v>
      </c>
      <c r="AK68">
        <v>14.27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7822.8195279891215</v>
      </c>
      <c r="AR68">
        <v>0</v>
      </c>
      <c r="AS68">
        <v>791631.51101381425</v>
      </c>
      <c r="AT68">
        <v>489640</v>
      </c>
      <c r="AU68">
        <v>0</v>
      </c>
      <c r="AV68">
        <v>0</v>
      </c>
    </row>
    <row r="69" spans="1:48" x14ac:dyDescent="0.25">
      <c r="A69">
        <v>2016</v>
      </c>
      <c r="B69" t="s">
        <v>193</v>
      </c>
      <c r="C69" t="s">
        <v>189</v>
      </c>
      <c r="D69" t="s">
        <v>194</v>
      </c>
      <c r="E69">
        <v>2013</v>
      </c>
      <c r="F69" s="9">
        <v>31042</v>
      </c>
      <c r="G69" s="9">
        <v>0</v>
      </c>
      <c r="H69" s="9">
        <v>31042</v>
      </c>
      <c r="I69">
        <v>8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33.284999999999997</v>
      </c>
      <c r="X69">
        <v>15.89</v>
      </c>
      <c r="Y69" s="8">
        <v>287886.81718999287</v>
      </c>
      <c r="Z69" s="8">
        <v>2285.5</v>
      </c>
      <c r="AA69" s="8">
        <v>290172.31718999287</v>
      </c>
      <c r="AB69">
        <v>8717.8103406937935</v>
      </c>
      <c r="AC69" s="8">
        <v>259130.31718999287</v>
      </c>
      <c r="AD69">
        <v>290389.01093065849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290172.31718999287</v>
      </c>
      <c r="AK69">
        <v>13.4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719.63304742882531</v>
      </c>
      <c r="AR69">
        <v>0</v>
      </c>
      <c r="AS69">
        <v>58491.563437998579</v>
      </c>
      <c r="AT69">
        <v>33285</v>
      </c>
      <c r="AU69">
        <v>0</v>
      </c>
      <c r="AV69">
        <v>0</v>
      </c>
    </row>
    <row r="70" spans="1:48" x14ac:dyDescent="0.25">
      <c r="A70">
        <v>2017</v>
      </c>
      <c r="B70" t="s">
        <v>195</v>
      </c>
      <c r="C70" t="s">
        <v>189</v>
      </c>
      <c r="D70" t="s">
        <v>196</v>
      </c>
      <c r="E70">
        <v>2013</v>
      </c>
      <c r="F70" s="9">
        <v>39180</v>
      </c>
      <c r="G70" s="9">
        <v>0</v>
      </c>
      <c r="H70" s="9">
        <v>39180</v>
      </c>
      <c r="I70">
        <v>5</v>
      </c>
      <c r="J70">
        <v>1</v>
      </c>
      <c r="K70">
        <v>0</v>
      </c>
      <c r="L70">
        <v>0.55000000000000004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31.692499999999999</v>
      </c>
      <c r="X70">
        <v>2.8900000000000006</v>
      </c>
      <c r="Y70" s="8">
        <v>255921.87543539904</v>
      </c>
      <c r="Z70" s="8">
        <v>6263.2000000000007</v>
      </c>
      <c r="AA70" s="8">
        <v>262185.07543539902</v>
      </c>
      <c r="AB70">
        <v>8272.7798512392219</v>
      </c>
      <c r="AC70" s="8">
        <v>223005.07543539902</v>
      </c>
      <c r="AD70">
        <v>262377.70901635825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262185.07543539902</v>
      </c>
      <c r="AK70">
        <v>5.05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563.29897160796884</v>
      </c>
      <c r="AR70">
        <v>0</v>
      </c>
      <c r="AS70">
        <v>53689.655087079809</v>
      </c>
      <c r="AT70">
        <v>31692.5</v>
      </c>
      <c r="AU70">
        <v>0</v>
      </c>
      <c r="AV70">
        <v>0</v>
      </c>
    </row>
    <row r="71" spans="1:48" x14ac:dyDescent="0.25">
      <c r="A71">
        <v>2018</v>
      </c>
      <c r="B71" t="s">
        <v>197</v>
      </c>
      <c r="C71" t="s">
        <v>189</v>
      </c>
      <c r="D71" t="s">
        <v>198</v>
      </c>
      <c r="E71">
        <v>2013</v>
      </c>
      <c r="F71" s="9">
        <v>35944</v>
      </c>
      <c r="G71" s="9">
        <v>0</v>
      </c>
      <c r="H71" s="9">
        <v>35944</v>
      </c>
      <c r="I71">
        <v>5.69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37.68</v>
      </c>
      <c r="X71">
        <v>5.8900000000000006</v>
      </c>
      <c r="Y71" s="8">
        <v>309262.93438311614</v>
      </c>
      <c r="Z71" s="8">
        <v>2811.8999999999996</v>
      </c>
      <c r="AA71" s="8">
        <v>312074.83438311616</v>
      </c>
      <c r="AB71">
        <v>8282.2408275773923</v>
      </c>
      <c r="AC71" s="8">
        <v>276130.83438311616</v>
      </c>
      <c r="AD71">
        <v>312307.61802619795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312074.83438311616</v>
      </c>
      <c r="AK71">
        <v>18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1038.3447033676555</v>
      </c>
      <c r="AR71">
        <v>0</v>
      </c>
      <c r="AS71">
        <v>62977.34687662324</v>
      </c>
      <c r="AT71">
        <v>37680</v>
      </c>
      <c r="AU71">
        <v>0</v>
      </c>
      <c r="AV71">
        <v>0</v>
      </c>
    </row>
    <row r="72" spans="1:48" x14ac:dyDescent="0.25">
      <c r="A72">
        <v>2019</v>
      </c>
      <c r="B72" t="s">
        <v>199</v>
      </c>
      <c r="C72" t="s">
        <v>189</v>
      </c>
      <c r="D72" t="s">
        <v>200</v>
      </c>
      <c r="E72">
        <v>2013</v>
      </c>
      <c r="F72" s="9">
        <v>46661</v>
      </c>
      <c r="G72" s="9">
        <v>0</v>
      </c>
      <c r="H72" s="9">
        <v>46661</v>
      </c>
      <c r="I72">
        <v>7.27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0</v>
      </c>
      <c r="W72">
        <v>32.642499999999998</v>
      </c>
      <c r="X72">
        <v>23.89</v>
      </c>
      <c r="Y72" s="8">
        <v>293859.87492084346</v>
      </c>
      <c r="Z72" s="8">
        <v>1353.8</v>
      </c>
      <c r="AA72" s="8">
        <v>295213.67492084345</v>
      </c>
      <c r="AB72">
        <v>9043.843912716351</v>
      </c>
      <c r="AC72" s="8">
        <v>248552.67492084345</v>
      </c>
      <c r="AD72">
        <v>295434.86460972769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295213.67492084345</v>
      </c>
      <c r="AK72">
        <v>2.5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674.65598196452379</v>
      </c>
      <c r="AR72">
        <v>0</v>
      </c>
      <c r="AS72">
        <v>59313.49498416869</v>
      </c>
      <c r="AT72">
        <v>32642.5</v>
      </c>
      <c r="AU72">
        <v>0</v>
      </c>
      <c r="AV72">
        <v>0</v>
      </c>
    </row>
    <row r="73" spans="1:48" x14ac:dyDescent="0.25">
      <c r="A73">
        <v>2020</v>
      </c>
      <c r="B73" t="s">
        <v>201</v>
      </c>
      <c r="C73" t="s">
        <v>189</v>
      </c>
      <c r="D73" t="s">
        <v>202</v>
      </c>
      <c r="E73">
        <v>2013</v>
      </c>
      <c r="F73" s="9">
        <v>92860</v>
      </c>
      <c r="G73" s="9">
        <v>0</v>
      </c>
      <c r="H73" s="9">
        <v>92860</v>
      </c>
      <c r="I73">
        <v>442.62</v>
      </c>
      <c r="J73">
        <v>1</v>
      </c>
      <c r="K73">
        <v>0</v>
      </c>
      <c r="L73">
        <v>25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0</v>
      </c>
      <c r="W73">
        <v>494.16</v>
      </c>
      <c r="X73">
        <v>-1.8699999999999992</v>
      </c>
      <c r="Y73" s="8">
        <v>3886562.0612877747</v>
      </c>
      <c r="Z73" s="8">
        <v>3632.9999999999995</v>
      </c>
      <c r="AA73" s="8">
        <v>3890195.0612877747</v>
      </c>
      <c r="AB73">
        <v>7872.3390425930356</v>
      </c>
      <c r="AC73" s="8">
        <v>3797335.0612877747</v>
      </c>
      <c r="AD73">
        <v>3893120.4945521737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3890195.0612877747</v>
      </c>
      <c r="AK73">
        <v>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4389.880593125411</v>
      </c>
      <c r="AR73">
        <v>0</v>
      </c>
      <c r="AS73">
        <v>778765.61225755501</v>
      </c>
      <c r="AT73">
        <v>494160</v>
      </c>
      <c r="AU73">
        <v>0</v>
      </c>
      <c r="AV73">
        <v>0</v>
      </c>
    </row>
    <row r="74" spans="1:48" x14ac:dyDescent="0.25">
      <c r="A74">
        <v>2021</v>
      </c>
      <c r="B74" t="s">
        <v>203</v>
      </c>
      <c r="C74" t="s">
        <v>189</v>
      </c>
      <c r="D74" t="s">
        <v>204</v>
      </c>
      <c r="E74">
        <v>2013</v>
      </c>
      <c r="F74" s="9">
        <v>8984</v>
      </c>
      <c r="G74" s="9">
        <v>0</v>
      </c>
      <c r="H74" s="9">
        <v>8984</v>
      </c>
      <c r="I74">
        <v>5.13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30.41</v>
      </c>
      <c r="X74">
        <v>-4.1099999999999994</v>
      </c>
      <c r="Y74" s="8">
        <v>236166.62312879227</v>
      </c>
      <c r="Z74" s="8">
        <v>2571.1</v>
      </c>
      <c r="AA74" s="8">
        <v>238737.72312879228</v>
      </c>
      <c r="AB74">
        <v>7850.6321318248038</v>
      </c>
      <c r="AC74" s="8">
        <v>229753.72312879228</v>
      </c>
      <c r="AD74">
        <v>238915.48683984255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238737.72312879228</v>
      </c>
      <c r="AK74">
        <v>12.5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269.8623927858095</v>
      </c>
      <c r="AR74">
        <v>0</v>
      </c>
      <c r="AS74">
        <v>48261.764625758457</v>
      </c>
      <c r="AT74">
        <v>30410</v>
      </c>
      <c r="AU74">
        <v>0</v>
      </c>
      <c r="AV74">
        <v>0</v>
      </c>
    </row>
    <row r="75" spans="1:48" x14ac:dyDescent="0.25">
      <c r="A75">
        <v>2022</v>
      </c>
      <c r="B75" t="s">
        <v>205</v>
      </c>
      <c r="C75" t="s">
        <v>189</v>
      </c>
      <c r="D75" t="s">
        <v>206</v>
      </c>
      <c r="E75">
        <v>2013</v>
      </c>
      <c r="F75" s="9">
        <v>36019</v>
      </c>
      <c r="G75" s="9">
        <v>0</v>
      </c>
      <c r="H75" s="9">
        <v>36019</v>
      </c>
      <c r="I75">
        <v>14.9</v>
      </c>
      <c r="J75">
        <v>1</v>
      </c>
      <c r="K75">
        <v>0</v>
      </c>
      <c r="L75">
        <v>1.639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41.026499999999999</v>
      </c>
      <c r="X75">
        <v>3.3900000000000006</v>
      </c>
      <c r="Y75" s="8">
        <v>332201.1028013085</v>
      </c>
      <c r="Z75" s="8">
        <v>102555.90000000001</v>
      </c>
      <c r="AA75" s="8">
        <v>434757.00280130852</v>
      </c>
      <c r="AB75">
        <v>10596.980069011701</v>
      </c>
      <c r="AC75" s="8">
        <v>398738.00280130852</v>
      </c>
      <c r="AD75">
        <v>435007.05210999836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434757.00280130852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1206.5586691944468</v>
      </c>
      <c r="AR75">
        <v>0</v>
      </c>
      <c r="AS75">
        <v>107462.58056026172</v>
      </c>
      <c r="AT75">
        <v>41026.5</v>
      </c>
      <c r="AU75">
        <v>0</v>
      </c>
      <c r="AV75">
        <v>0</v>
      </c>
    </row>
    <row r="76" spans="1:48" x14ac:dyDescent="0.25">
      <c r="A76">
        <v>2023</v>
      </c>
      <c r="B76" t="s">
        <v>207</v>
      </c>
      <c r="C76" t="s">
        <v>189</v>
      </c>
      <c r="D76" t="s">
        <v>208</v>
      </c>
      <c r="E76">
        <v>2013</v>
      </c>
      <c r="F76" s="9">
        <v>521974</v>
      </c>
      <c r="G76" s="9">
        <v>0</v>
      </c>
      <c r="H76" s="9">
        <v>521974</v>
      </c>
      <c r="I76">
        <v>65.88</v>
      </c>
      <c r="J76">
        <v>1</v>
      </c>
      <c r="K76">
        <v>0</v>
      </c>
      <c r="L76">
        <v>6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142.59</v>
      </c>
      <c r="X76">
        <v>4.18</v>
      </c>
      <c r="Y76" s="8">
        <v>1159558.0317237177</v>
      </c>
      <c r="Z76" s="8">
        <v>367017.3</v>
      </c>
      <c r="AA76" s="8">
        <v>1526575.3317237177</v>
      </c>
      <c r="AB76">
        <v>10706.047631136249</v>
      </c>
      <c r="AC76" s="8">
        <v>1004601.3317237177</v>
      </c>
      <c r="AD76">
        <v>1527448.1364247657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1526575.3317237177</v>
      </c>
      <c r="AK76">
        <v>18.5</v>
      </c>
      <c r="AL76">
        <v>65.88</v>
      </c>
      <c r="AM76">
        <v>65.88</v>
      </c>
      <c r="AN76">
        <v>9957.650198812571</v>
      </c>
      <c r="AO76">
        <v>12643.593452046467</v>
      </c>
      <c r="AP76">
        <v>2685.94</v>
      </c>
      <c r="AQ76">
        <v>4735.6703112266532</v>
      </c>
      <c r="AR76">
        <v>0</v>
      </c>
      <c r="AS76">
        <v>378718.52634474356</v>
      </c>
      <c r="AT76">
        <v>142590</v>
      </c>
      <c r="AU76">
        <v>0</v>
      </c>
      <c r="AV76">
        <v>0</v>
      </c>
    </row>
    <row r="77" spans="1:48" x14ac:dyDescent="0.25">
      <c r="A77">
        <v>2024</v>
      </c>
      <c r="B77" t="s">
        <v>209</v>
      </c>
      <c r="C77" t="s">
        <v>210</v>
      </c>
      <c r="D77" t="s">
        <v>211</v>
      </c>
      <c r="E77">
        <v>2223</v>
      </c>
      <c r="F77" s="9">
        <v>11753873</v>
      </c>
      <c r="G77" s="9">
        <v>0</v>
      </c>
      <c r="H77" s="9">
        <v>11753873</v>
      </c>
      <c r="I77">
        <v>4018.44</v>
      </c>
      <c r="J77">
        <v>1</v>
      </c>
      <c r="K77">
        <v>0</v>
      </c>
      <c r="L77">
        <v>442.02839999999998</v>
      </c>
      <c r="M77">
        <v>2.2999999999999998</v>
      </c>
      <c r="N77">
        <v>0</v>
      </c>
      <c r="O77">
        <v>0</v>
      </c>
      <c r="P77">
        <v>3.25</v>
      </c>
      <c r="Q77">
        <v>0</v>
      </c>
      <c r="R77">
        <v>0</v>
      </c>
      <c r="S77">
        <v>0</v>
      </c>
      <c r="U77">
        <v>0</v>
      </c>
      <c r="V77">
        <v>0</v>
      </c>
      <c r="W77">
        <v>5015.8783999999996</v>
      </c>
      <c r="X77">
        <v>2.1900000000000013</v>
      </c>
      <c r="Y77" s="8">
        <v>40348973.075343318</v>
      </c>
      <c r="Z77" s="8">
        <v>1536481.7999999998</v>
      </c>
      <c r="AA77" s="8">
        <v>41885454.875343315</v>
      </c>
      <c r="AB77">
        <v>8350.5722298497749</v>
      </c>
      <c r="AC77" s="8">
        <v>30131581.875343315</v>
      </c>
      <c r="AD77">
        <v>41915825.734256051</v>
      </c>
      <c r="AE77">
        <v>50838</v>
      </c>
      <c r="AF77">
        <v>0</v>
      </c>
      <c r="AG77">
        <v>0</v>
      </c>
      <c r="AH77">
        <v>0</v>
      </c>
      <c r="AI77">
        <v>0</v>
      </c>
      <c r="AJ77">
        <v>41936292.875343315</v>
      </c>
      <c r="AK77">
        <v>13.78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408950.74</v>
      </c>
      <c r="AR77">
        <v>0</v>
      </c>
      <c r="AS77">
        <v>8694554.9350686632</v>
      </c>
      <c r="AT77">
        <v>5015878.3999999994</v>
      </c>
      <c r="AU77">
        <v>0</v>
      </c>
      <c r="AV77">
        <v>0</v>
      </c>
    </row>
    <row r="78" spans="1:48" x14ac:dyDescent="0.25">
      <c r="A78">
        <v>2039</v>
      </c>
      <c r="B78" t="s">
        <v>212</v>
      </c>
      <c r="C78" t="s">
        <v>213</v>
      </c>
      <c r="D78" t="s">
        <v>214</v>
      </c>
      <c r="E78">
        <v>2025</v>
      </c>
      <c r="F78" s="9">
        <v>9095272</v>
      </c>
      <c r="G78" s="9">
        <v>0</v>
      </c>
      <c r="H78" s="9">
        <v>9095272</v>
      </c>
      <c r="I78">
        <v>2564.1999999999998</v>
      </c>
      <c r="J78">
        <v>1</v>
      </c>
      <c r="K78">
        <v>0</v>
      </c>
      <c r="L78">
        <v>282.06200000000001</v>
      </c>
      <c r="M78">
        <v>27.8</v>
      </c>
      <c r="N78">
        <v>0</v>
      </c>
      <c r="O78">
        <v>0</v>
      </c>
      <c r="P78">
        <v>3.75</v>
      </c>
      <c r="Q78">
        <v>0</v>
      </c>
      <c r="R78">
        <v>0</v>
      </c>
      <c r="S78">
        <v>0</v>
      </c>
      <c r="U78">
        <v>0</v>
      </c>
      <c r="V78">
        <v>0</v>
      </c>
      <c r="W78">
        <v>3192.0319</v>
      </c>
      <c r="X78">
        <v>1.1000000000000014</v>
      </c>
      <c r="Y78" s="8">
        <v>25523875.875354279</v>
      </c>
      <c r="Z78" s="8">
        <v>1248536.7999999998</v>
      </c>
      <c r="AA78" s="8">
        <v>26772412.67535428</v>
      </c>
      <c r="AB78">
        <v>8387.2635092883247</v>
      </c>
      <c r="AC78" s="8">
        <v>17677140.67535428</v>
      </c>
      <c r="AD78">
        <v>26791624.614941169</v>
      </c>
      <c r="AE78">
        <v>0</v>
      </c>
      <c r="AF78">
        <v>22938.81</v>
      </c>
      <c r="AG78">
        <v>22938.81</v>
      </c>
      <c r="AH78">
        <v>154524.54999999999</v>
      </c>
      <c r="AI78">
        <v>131585.74</v>
      </c>
      <c r="AJ78">
        <v>26795351.485354278</v>
      </c>
      <c r="AK78">
        <v>14.98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259947.17990543548</v>
      </c>
      <c r="AR78">
        <v>1791500.09</v>
      </c>
      <c r="AS78">
        <v>5635094.8050708566</v>
      </c>
      <c r="AT78">
        <v>3192031.9</v>
      </c>
      <c r="AU78">
        <v>1791500.09</v>
      </c>
      <c r="AV78">
        <v>0</v>
      </c>
    </row>
    <row r="79" spans="1:48" x14ac:dyDescent="0.25">
      <c r="A79">
        <v>2041</v>
      </c>
      <c r="B79" t="s">
        <v>215</v>
      </c>
      <c r="C79" t="s">
        <v>213</v>
      </c>
      <c r="D79" t="s">
        <v>216</v>
      </c>
      <c r="E79">
        <v>2025</v>
      </c>
      <c r="F79" s="9">
        <v>13997660</v>
      </c>
      <c r="G79" s="9">
        <v>0</v>
      </c>
      <c r="H79" s="9">
        <v>13997660</v>
      </c>
      <c r="I79">
        <v>2851.54</v>
      </c>
      <c r="J79">
        <v>1</v>
      </c>
      <c r="K79">
        <v>0</v>
      </c>
      <c r="L79">
        <v>313.6694</v>
      </c>
      <c r="M79">
        <v>1.9</v>
      </c>
      <c r="N79">
        <v>0</v>
      </c>
      <c r="O79">
        <v>0</v>
      </c>
      <c r="P79">
        <v>3.5</v>
      </c>
      <c r="Q79">
        <v>0</v>
      </c>
      <c r="R79">
        <v>0</v>
      </c>
      <c r="S79">
        <v>0</v>
      </c>
      <c r="U79">
        <v>0</v>
      </c>
      <c r="V79">
        <v>0</v>
      </c>
      <c r="W79">
        <v>3331.8278</v>
      </c>
      <c r="X79">
        <v>-0.83999999999999986</v>
      </c>
      <c r="Y79" s="8">
        <v>26356306.663362183</v>
      </c>
      <c r="Z79" s="8">
        <v>691021.1</v>
      </c>
      <c r="AA79" s="8">
        <v>27047327.763362184</v>
      </c>
      <c r="AB79">
        <v>8117.8648438440259</v>
      </c>
      <c r="AC79" s="8">
        <v>13049667.763362184</v>
      </c>
      <c r="AD79">
        <v>27067166.277458668</v>
      </c>
      <c r="AE79">
        <v>0</v>
      </c>
      <c r="AF79">
        <v>22938.81</v>
      </c>
      <c r="AG79">
        <v>22938.81</v>
      </c>
      <c r="AH79">
        <v>119973.28</v>
      </c>
      <c r="AI79">
        <v>97034.47</v>
      </c>
      <c r="AJ79">
        <v>27070266.573362183</v>
      </c>
      <c r="AK79">
        <v>13.98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289041.40971704718</v>
      </c>
      <c r="AR79">
        <v>0</v>
      </c>
      <c r="AS79">
        <v>5571664.4286724376</v>
      </c>
      <c r="AT79">
        <v>3331827.8</v>
      </c>
      <c r="AU79">
        <v>0</v>
      </c>
      <c r="AV79">
        <v>0</v>
      </c>
    </row>
    <row r="80" spans="1:48" x14ac:dyDescent="0.25">
      <c r="A80">
        <v>2042</v>
      </c>
      <c r="B80" t="s">
        <v>217</v>
      </c>
      <c r="C80" t="s">
        <v>213</v>
      </c>
      <c r="D80" t="s">
        <v>218</v>
      </c>
      <c r="E80">
        <v>2025</v>
      </c>
      <c r="F80" s="9">
        <v>11998948</v>
      </c>
      <c r="G80" s="9">
        <v>0</v>
      </c>
      <c r="H80" s="9">
        <v>11998948</v>
      </c>
      <c r="I80">
        <v>4767.9399999999996</v>
      </c>
      <c r="J80">
        <v>1</v>
      </c>
      <c r="K80">
        <v>0</v>
      </c>
      <c r="L80">
        <v>524.47339999999997</v>
      </c>
      <c r="M80">
        <v>18</v>
      </c>
      <c r="N80">
        <v>0</v>
      </c>
      <c r="O80">
        <v>0</v>
      </c>
      <c r="P80">
        <v>7</v>
      </c>
      <c r="Q80">
        <v>0</v>
      </c>
      <c r="R80">
        <v>0</v>
      </c>
      <c r="S80">
        <v>0</v>
      </c>
      <c r="U80">
        <v>0</v>
      </c>
      <c r="V80">
        <v>0</v>
      </c>
      <c r="W80">
        <v>5552.7983999999997</v>
      </c>
      <c r="X80">
        <v>0.30000000000000071</v>
      </c>
      <c r="Y80" s="8">
        <v>44204713.863223381</v>
      </c>
      <c r="Z80" s="8">
        <v>1549331.7</v>
      </c>
      <c r="AA80" s="8">
        <v>45754045.563223384</v>
      </c>
      <c r="AB80">
        <v>8239.8175239395314</v>
      </c>
      <c r="AC80" s="8">
        <v>33755097.563223384</v>
      </c>
      <c r="AD80">
        <v>45787318.656085275</v>
      </c>
      <c r="AE80">
        <v>0</v>
      </c>
      <c r="AF80">
        <v>211037.03</v>
      </c>
      <c r="AG80">
        <v>211037.03</v>
      </c>
      <c r="AH80">
        <v>122748.57</v>
      </c>
      <c r="AI80">
        <v>-88288.46</v>
      </c>
      <c r="AJ80">
        <v>45965082.593223386</v>
      </c>
      <c r="AK80">
        <v>15.92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472152.40405507141</v>
      </c>
      <c r="AR80">
        <v>2585330.89</v>
      </c>
      <c r="AS80">
        <v>9485225.1666446775</v>
      </c>
      <c r="AT80">
        <v>5552798.3999999994</v>
      </c>
      <c r="AU80">
        <v>2585330.89</v>
      </c>
      <c r="AV80">
        <v>0</v>
      </c>
    </row>
    <row r="81" spans="1:48" x14ac:dyDescent="0.25">
      <c r="A81">
        <v>2043</v>
      </c>
      <c r="B81" t="s">
        <v>219</v>
      </c>
      <c r="C81" t="s">
        <v>213</v>
      </c>
      <c r="D81" t="s">
        <v>220</v>
      </c>
      <c r="E81">
        <v>2025</v>
      </c>
      <c r="F81" s="9">
        <v>10904057</v>
      </c>
      <c r="G81" s="9">
        <v>0</v>
      </c>
      <c r="H81" s="9">
        <v>10904057</v>
      </c>
      <c r="I81">
        <v>4102.67</v>
      </c>
      <c r="J81">
        <v>1</v>
      </c>
      <c r="K81">
        <v>0</v>
      </c>
      <c r="L81">
        <v>451.2937</v>
      </c>
      <c r="M81">
        <v>2.9</v>
      </c>
      <c r="N81">
        <v>0</v>
      </c>
      <c r="O81">
        <v>0</v>
      </c>
      <c r="P81">
        <v>9</v>
      </c>
      <c r="Q81">
        <v>0</v>
      </c>
      <c r="R81">
        <v>0</v>
      </c>
      <c r="S81">
        <v>0</v>
      </c>
      <c r="U81">
        <v>0</v>
      </c>
      <c r="V81">
        <v>0</v>
      </c>
      <c r="W81">
        <v>4930.3522000000003</v>
      </c>
      <c r="X81">
        <v>-1.7699999999999996</v>
      </c>
      <c r="Y81" s="8">
        <v>38798925.830989234</v>
      </c>
      <c r="Z81" s="8">
        <v>1265075</v>
      </c>
      <c r="AA81" s="8">
        <v>40064000.830989234</v>
      </c>
      <c r="AB81">
        <v>8125.9916545088263</v>
      </c>
      <c r="AC81" s="8">
        <v>29159943.830989234</v>
      </c>
      <c r="AD81">
        <v>40093204.962162003</v>
      </c>
      <c r="AE81">
        <v>0</v>
      </c>
      <c r="AF81">
        <v>13763.28</v>
      </c>
      <c r="AG81">
        <v>13763.28</v>
      </c>
      <c r="AH81">
        <v>10214.41</v>
      </c>
      <c r="AI81">
        <v>-3548.87</v>
      </c>
      <c r="AJ81">
        <v>40077764.110989235</v>
      </c>
      <c r="AK81">
        <v>14.22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414141.7052446903</v>
      </c>
      <c r="AR81">
        <v>0</v>
      </c>
      <c r="AS81">
        <v>8267858.0481978469</v>
      </c>
      <c r="AT81">
        <v>4930352.2</v>
      </c>
      <c r="AU81">
        <v>0</v>
      </c>
      <c r="AV81">
        <v>0</v>
      </c>
    </row>
    <row r="82" spans="1:48" x14ac:dyDescent="0.25">
      <c r="A82">
        <v>2044</v>
      </c>
      <c r="B82" t="s">
        <v>221</v>
      </c>
      <c r="C82" t="s">
        <v>213</v>
      </c>
      <c r="D82" t="s">
        <v>222</v>
      </c>
      <c r="E82">
        <v>2025</v>
      </c>
      <c r="F82" s="9">
        <v>3482444</v>
      </c>
      <c r="G82" s="9">
        <v>0</v>
      </c>
      <c r="H82" s="9">
        <v>3482444</v>
      </c>
      <c r="I82">
        <v>1025.97</v>
      </c>
      <c r="J82">
        <v>1</v>
      </c>
      <c r="K82">
        <v>0</v>
      </c>
      <c r="L82">
        <v>112.8567</v>
      </c>
      <c r="M82">
        <v>22.9</v>
      </c>
      <c r="N82">
        <v>0</v>
      </c>
      <c r="O82">
        <v>0</v>
      </c>
      <c r="P82">
        <v>2.75</v>
      </c>
      <c r="Q82">
        <v>0</v>
      </c>
      <c r="R82">
        <v>0</v>
      </c>
      <c r="S82">
        <v>0</v>
      </c>
      <c r="U82">
        <v>0</v>
      </c>
      <c r="V82">
        <v>0</v>
      </c>
      <c r="W82">
        <v>1294.1342</v>
      </c>
      <c r="X82">
        <v>-2.16</v>
      </c>
      <c r="Y82" s="8">
        <v>10161778.281709712</v>
      </c>
      <c r="Z82" s="8">
        <v>611734.19999999995</v>
      </c>
      <c r="AA82" s="8">
        <v>10773512.481709711</v>
      </c>
      <c r="AB82">
        <v>8324.880434895942</v>
      </c>
      <c r="AC82" s="8">
        <v>7291068.4817097113</v>
      </c>
      <c r="AD82">
        <v>10781161.299287299</v>
      </c>
      <c r="AE82">
        <v>0</v>
      </c>
      <c r="AF82">
        <v>55053.14</v>
      </c>
      <c r="AG82">
        <v>55053.14</v>
      </c>
      <c r="AH82">
        <v>40700.61</v>
      </c>
      <c r="AI82">
        <v>-14352.53</v>
      </c>
      <c r="AJ82">
        <v>10828565.621709712</v>
      </c>
      <c r="AK82">
        <v>13.16</v>
      </c>
      <c r="AL82">
        <v>226.16</v>
      </c>
      <c r="AM82">
        <v>226.16</v>
      </c>
      <c r="AN82">
        <v>46656.272128111552</v>
      </c>
      <c r="AO82">
        <v>43404.297132890548</v>
      </c>
      <c r="AP82">
        <v>-3251.97</v>
      </c>
      <c r="AQ82">
        <v>93233.562379203649</v>
      </c>
      <c r="AR82">
        <v>0</v>
      </c>
      <c r="AS82">
        <v>2285189.4583419422</v>
      </c>
      <c r="AT82">
        <v>1294134.2</v>
      </c>
      <c r="AU82">
        <v>0</v>
      </c>
      <c r="AV82">
        <v>0</v>
      </c>
    </row>
    <row r="83" spans="1:48" x14ac:dyDescent="0.25">
      <c r="A83">
        <v>2045</v>
      </c>
      <c r="B83" t="s">
        <v>223</v>
      </c>
      <c r="C83" t="s">
        <v>213</v>
      </c>
      <c r="D83" t="s">
        <v>224</v>
      </c>
      <c r="E83">
        <v>2025</v>
      </c>
      <c r="F83" s="9">
        <v>543037</v>
      </c>
      <c r="G83" s="9">
        <v>0</v>
      </c>
      <c r="H83" s="9">
        <v>543037</v>
      </c>
      <c r="I83">
        <v>221.68</v>
      </c>
      <c r="J83">
        <v>1</v>
      </c>
      <c r="K83">
        <v>0</v>
      </c>
      <c r="L83">
        <v>23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0</v>
      </c>
      <c r="V83">
        <v>0</v>
      </c>
      <c r="W83">
        <v>373.43689999999998</v>
      </c>
      <c r="X83">
        <v>1.6100000000000012</v>
      </c>
      <c r="Y83" s="8">
        <v>2994456.0161090912</v>
      </c>
      <c r="Z83" s="8">
        <v>173110</v>
      </c>
      <c r="AA83" s="8">
        <v>3167566.0161090912</v>
      </c>
      <c r="AB83">
        <v>8482.1987760424618</v>
      </c>
      <c r="AC83" s="8">
        <v>2624529.0161090912</v>
      </c>
      <c r="AD83">
        <v>3169819.9570214367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3167566.0161090912</v>
      </c>
      <c r="AK83">
        <v>14.03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22637.607385646435</v>
      </c>
      <c r="AR83">
        <v>0</v>
      </c>
      <c r="AS83">
        <v>668135.20322181832</v>
      </c>
      <c r="AT83">
        <v>373436.89999999997</v>
      </c>
      <c r="AU83">
        <v>0</v>
      </c>
      <c r="AV83">
        <v>0</v>
      </c>
    </row>
    <row r="84" spans="1:48" x14ac:dyDescent="0.25">
      <c r="A84">
        <v>2046</v>
      </c>
      <c r="B84" t="s">
        <v>225</v>
      </c>
      <c r="C84" t="s">
        <v>213</v>
      </c>
      <c r="D84" t="s">
        <v>226</v>
      </c>
      <c r="E84">
        <v>2025</v>
      </c>
      <c r="F84" s="9">
        <v>466755</v>
      </c>
      <c r="G84" s="9">
        <v>0</v>
      </c>
      <c r="H84" s="9">
        <v>466755</v>
      </c>
      <c r="I84">
        <v>219.66</v>
      </c>
      <c r="J84">
        <v>1</v>
      </c>
      <c r="K84">
        <v>0</v>
      </c>
      <c r="L84">
        <v>24.162600000000001</v>
      </c>
      <c r="M84">
        <v>15.7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U84">
        <v>0</v>
      </c>
      <c r="V84">
        <v>0</v>
      </c>
      <c r="W84">
        <v>401.23939999999999</v>
      </c>
      <c r="X84">
        <v>-2.129999999999999</v>
      </c>
      <c r="Y84" s="8">
        <v>3151136.5863848263</v>
      </c>
      <c r="Z84" s="8">
        <v>125029.79999999999</v>
      </c>
      <c r="AA84" s="8">
        <v>3276166.3863848262</v>
      </c>
      <c r="AB84">
        <v>8165.116352942473</v>
      </c>
      <c r="AC84" s="8">
        <v>2809411.3863848262</v>
      </c>
      <c r="AD84">
        <v>3278538.2614880945</v>
      </c>
      <c r="AE84">
        <v>0</v>
      </c>
      <c r="AF84">
        <v>0</v>
      </c>
      <c r="AG84">
        <v>0</v>
      </c>
      <c r="AH84">
        <v>15208.31</v>
      </c>
      <c r="AI84">
        <v>15208.31</v>
      </c>
      <c r="AJ84">
        <v>3276166.3863848262</v>
      </c>
      <c r="AK84">
        <v>11.92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22512.506428166198</v>
      </c>
      <c r="AR84">
        <v>0</v>
      </c>
      <c r="AS84">
        <v>683280.8992769653</v>
      </c>
      <c r="AT84">
        <v>401239.39999999997</v>
      </c>
      <c r="AU84">
        <v>0</v>
      </c>
      <c r="AV84">
        <v>0</v>
      </c>
    </row>
    <row r="85" spans="1:48" x14ac:dyDescent="0.25">
      <c r="A85">
        <v>2047</v>
      </c>
      <c r="B85" t="s">
        <v>227</v>
      </c>
      <c r="C85" t="s">
        <v>213</v>
      </c>
      <c r="D85" t="s">
        <v>228</v>
      </c>
      <c r="E85">
        <v>2025</v>
      </c>
      <c r="F85" s="9">
        <v>205076</v>
      </c>
      <c r="G85" s="9">
        <v>0</v>
      </c>
      <c r="H85" s="9">
        <v>205076</v>
      </c>
      <c r="I85">
        <v>20.27</v>
      </c>
      <c r="J85">
        <v>1</v>
      </c>
      <c r="K85">
        <v>0</v>
      </c>
      <c r="L85">
        <v>2.2296999999999998</v>
      </c>
      <c r="M85">
        <v>0.7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50.5107</v>
      </c>
      <c r="X85">
        <v>-8.85</v>
      </c>
      <c r="Y85" s="8">
        <v>381699.19271587708</v>
      </c>
      <c r="Z85" s="8">
        <v>11443.599999999999</v>
      </c>
      <c r="AA85" s="8">
        <v>393142.79271587706</v>
      </c>
      <c r="AB85">
        <v>7783.356649499553</v>
      </c>
      <c r="AC85" s="8">
        <v>188066.79271587706</v>
      </c>
      <c r="AD85">
        <v>393430.09946609923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393142.79271587706</v>
      </c>
      <c r="AK85">
        <v>13.85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2167.3895016996375</v>
      </c>
      <c r="AR85">
        <v>0</v>
      </c>
      <c r="AS85">
        <v>80917.278543175416</v>
      </c>
      <c r="AT85">
        <v>50510.7</v>
      </c>
      <c r="AU85">
        <v>0</v>
      </c>
      <c r="AV85">
        <v>0</v>
      </c>
    </row>
    <row r="86" spans="1:48" x14ac:dyDescent="0.25">
      <c r="A86">
        <v>2048</v>
      </c>
      <c r="B86" t="s">
        <v>229</v>
      </c>
      <c r="C86" t="s">
        <v>213</v>
      </c>
      <c r="D86" t="s">
        <v>230</v>
      </c>
      <c r="E86">
        <v>2025</v>
      </c>
      <c r="F86" s="9">
        <v>38993336</v>
      </c>
      <c r="G86" s="9">
        <v>0</v>
      </c>
      <c r="H86" s="9">
        <v>38993336</v>
      </c>
      <c r="I86">
        <v>14317.08</v>
      </c>
      <c r="J86">
        <v>1</v>
      </c>
      <c r="K86">
        <v>0</v>
      </c>
      <c r="L86">
        <v>1574.8788</v>
      </c>
      <c r="M86">
        <v>114.2</v>
      </c>
      <c r="N86">
        <v>0</v>
      </c>
      <c r="O86">
        <v>0</v>
      </c>
      <c r="P86">
        <v>45.75</v>
      </c>
      <c r="Q86">
        <v>0</v>
      </c>
      <c r="R86">
        <v>0</v>
      </c>
      <c r="S86">
        <v>0</v>
      </c>
      <c r="U86">
        <v>0</v>
      </c>
      <c r="V86">
        <v>0</v>
      </c>
      <c r="W86">
        <v>17189.291300000001</v>
      </c>
      <c r="X86">
        <v>-1.5</v>
      </c>
      <c r="Y86" s="8">
        <v>135474370.80561826</v>
      </c>
      <c r="Z86" s="8">
        <v>4134980.4999999995</v>
      </c>
      <c r="AA86" s="8">
        <v>139609351.30561826</v>
      </c>
      <c r="AB86">
        <v>8121.8794230113635</v>
      </c>
      <c r="AC86" s="8">
        <v>100616015.30561826</v>
      </c>
      <c r="AD86">
        <v>139711323.4919821</v>
      </c>
      <c r="AE86">
        <v>25229</v>
      </c>
      <c r="AF86">
        <v>183510.46</v>
      </c>
      <c r="AG86">
        <v>183510.46</v>
      </c>
      <c r="AH86">
        <v>218453.46</v>
      </c>
      <c r="AI86">
        <v>34943</v>
      </c>
      <c r="AJ86">
        <v>139818090.76561826</v>
      </c>
      <c r="AK86">
        <v>20.28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1414744.4950555554</v>
      </c>
      <c r="AR86">
        <v>0</v>
      </c>
      <c r="AS86">
        <v>28797602.853123654</v>
      </c>
      <c r="AT86">
        <v>17189291.300000001</v>
      </c>
      <c r="AU86">
        <v>0</v>
      </c>
      <c r="AV86">
        <v>0</v>
      </c>
    </row>
    <row r="87" spans="1:48" x14ac:dyDescent="0.25">
      <c r="A87">
        <v>2050</v>
      </c>
      <c r="B87" t="s">
        <v>231</v>
      </c>
      <c r="C87" t="s">
        <v>232</v>
      </c>
      <c r="D87" t="s">
        <v>233</v>
      </c>
      <c r="E87">
        <v>2049</v>
      </c>
      <c r="F87" s="9">
        <v>1672887</v>
      </c>
      <c r="G87" s="9">
        <v>0</v>
      </c>
      <c r="H87" s="9">
        <v>1672887</v>
      </c>
      <c r="I87">
        <v>676.25</v>
      </c>
      <c r="J87">
        <v>1</v>
      </c>
      <c r="K87">
        <v>0</v>
      </c>
      <c r="L87">
        <v>74.387500000000003</v>
      </c>
      <c r="M87">
        <v>2.2000000000000002</v>
      </c>
      <c r="N87">
        <v>0</v>
      </c>
      <c r="O87">
        <v>0</v>
      </c>
      <c r="P87">
        <v>2.5</v>
      </c>
      <c r="Q87">
        <v>0</v>
      </c>
      <c r="R87">
        <v>0</v>
      </c>
      <c r="S87">
        <v>0</v>
      </c>
      <c r="U87">
        <v>0</v>
      </c>
      <c r="V87">
        <v>0</v>
      </c>
      <c r="W87">
        <v>917.79250000000002</v>
      </c>
      <c r="X87">
        <v>-0.85999999999999943</v>
      </c>
      <c r="Y87" s="8">
        <v>7259354.8340463145</v>
      </c>
      <c r="Z87" s="8">
        <v>250359.9</v>
      </c>
      <c r="AA87" s="8">
        <v>7509714.7340463148</v>
      </c>
      <c r="AB87">
        <v>8182.366639568655</v>
      </c>
      <c r="AC87" s="8">
        <v>5836827.7340463148</v>
      </c>
      <c r="AD87">
        <v>7515178.884052081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7509714.7340463148</v>
      </c>
      <c r="AK87">
        <v>13.7</v>
      </c>
      <c r="AL87">
        <v>199.65</v>
      </c>
      <c r="AM87">
        <v>199.65</v>
      </c>
      <c r="AN87">
        <v>36946.381127028224</v>
      </c>
      <c r="AO87">
        <v>38316.536622663596</v>
      </c>
      <c r="AP87">
        <v>1370.16</v>
      </c>
      <c r="AQ87">
        <v>58833.385261646712</v>
      </c>
      <c r="AR87">
        <v>0</v>
      </c>
      <c r="AS87">
        <v>1552014.9268092632</v>
      </c>
      <c r="AT87">
        <v>917792.5</v>
      </c>
      <c r="AU87">
        <v>0</v>
      </c>
      <c r="AV87">
        <v>0</v>
      </c>
    </row>
    <row r="88" spans="1:48" x14ac:dyDescent="0.25">
      <c r="A88">
        <v>2051</v>
      </c>
      <c r="B88" t="s">
        <v>234</v>
      </c>
      <c r="C88" t="s">
        <v>232</v>
      </c>
      <c r="D88" t="s">
        <v>235</v>
      </c>
      <c r="E88">
        <v>2049</v>
      </c>
      <c r="F88" s="9">
        <v>866</v>
      </c>
      <c r="G88" s="9">
        <v>0</v>
      </c>
      <c r="H88" s="9">
        <v>866</v>
      </c>
      <c r="I88">
        <v>6.5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32.93</v>
      </c>
      <c r="X88">
        <v>-12.11</v>
      </c>
      <c r="Y88" s="8">
        <v>244105.46956468251</v>
      </c>
      <c r="Z88" s="8">
        <v>40304.700000000004</v>
      </c>
      <c r="AA88" s="8">
        <v>284410.16956468252</v>
      </c>
      <c r="AB88">
        <v>8636.8104939168697</v>
      </c>
      <c r="AC88" s="8">
        <v>283544.16956468252</v>
      </c>
      <c r="AD88">
        <v>284593.9088822144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284410.16956468252</v>
      </c>
      <c r="AK88">
        <v>10.55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621.07514139162549</v>
      </c>
      <c r="AR88">
        <v>0</v>
      </c>
      <c r="AS88">
        <v>64942.973912936512</v>
      </c>
      <c r="AT88">
        <v>32930</v>
      </c>
      <c r="AU88">
        <v>0</v>
      </c>
      <c r="AV88">
        <v>0</v>
      </c>
    </row>
    <row r="89" spans="1:48" x14ac:dyDescent="0.25">
      <c r="A89">
        <v>2052</v>
      </c>
      <c r="B89" t="s">
        <v>236</v>
      </c>
      <c r="C89" t="s">
        <v>232</v>
      </c>
      <c r="D89" t="s">
        <v>237</v>
      </c>
      <c r="E89">
        <v>2049</v>
      </c>
      <c r="F89" s="9">
        <v>283498</v>
      </c>
      <c r="G89" s="9">
        <v>0</v>
      </c>
      <c r="H89" s="9">
        <v>283498</v>
      </c>
      <c r="I89">
        <v>30.56</v>
      </c>
      <c r="J89">
        <v>1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0</v>
      </c>
      <c r="V89">
        <v>0</v>
      </c>
      <c r="W89">
        <v>61.4</v>
      </c>
      <c r="X89">
        <v>-4.6499999999999995</v>
      </c>
      <c r="Y89" s="8">
        <v>475373.6358029347</v>
      </c>
      <c r="Z89" s="8">
        <v>21889.699999999997</v>
      </c>
      <c r="AA89" s="8">
        <v>497263.33580293471</v>
      </c>
      <c r="AB89">
        <v>8098.7513974419335</v>
      </c>
      <c r="AC89" s="8">
        <v>213765.33580293471</v>
      </c>
      <c r="AD89">
        <v>497621.15174032783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497263.33580293471</v>
      </c>
      <c r="AK89">
        <v>17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1568.8671218679497</v>
      </c>
      <c r="AR89">
        <v>0</v>
      </c>
      <c r="AS89">
        <v>103830.60716058695</v>
      </c>
      <c r="AT89">
        <v>61400</v>
      </c>
      <c r="AU89">
        <v>0</v>
      </c>
      <c r="AV89">
        <v>0</v>
      </c>
    </row>
    <row r="90" spans="1:48" x14ac:dyDescent="0.25">
      <c r="A90">
        <v>2053</v>
      </c>
      <c r="B90" t="s">
        <v>238</v>
      </c>
      <c r="C90" t="s">
        <v>232</v>
      </c>
      <c r="D90" t="s">
        <v>239</v>
      </c>
      <c r="E90">
        <v>2049</v>
      </c>
      <c r="F90" s="9">
        <v>4817557</v>
      </c>
      <c r="G90" s="9">
        <v>0</v>
      </c>
      <c r="H90" s="9">
        <v>4817557</v>
      </c>
      <c r="I90">
        <v>2885.82</v>
      </c>
      <c r="J90">
        <v>1</v>
      </c>
      <c r="K90">
        <v>0</v>
      </c>
      <c r="L90">
        <v>317.4402</v>
      </c>
      <c r="M90">
        <v>65.3</v>
      </c>
      <c r="N90">
        <v>0</v>
      </c>
      <c r="O90">
        <v>0</v>
      </c>
      <c r="P90">
        <v>12</v>
      </c>
      <c r="Q90">
        <v>0</v>
      </c>
      <c r="R90">
        <v>0</v>
      </c>
      <c r="S90">
        <v>0</v>
      </c>
      <c r="U90">
        <v>0</v>
      </c>
      <c r="V90">
        <v>0</v>
      </c>
      <c r="W90">
        <v>3892.6179000000002</v>
      </c>
      <c r="X90">
        <v>-1.5299999999999994</v>
      </c>
      <c r="Y90" s="8">
        <v>30673826.008386753</v>
      </c>
      <c r="Z90" s="8">
        <v>1556184.7</v>
      </c>
      <c r="AA90" s="8">
        <v>32230010.708386753</v>
      </c>
      <c r="AB90">
        <v>8279.7776551319748</v>
      </c>
      <c r="AC90" s="8">
        <v>27412453.708386753</v>
      </c>
      <c r="AD90">
        <v>32253099.03929111</v>
      </c>
      <c r="AE90">
        <v>0</v>
      </c>
      <c r="AF90">
        <v>68816.42</v>
      </c>
      <c r="AG90">
        <v>68816.42</v>
      </c>
      <c r="AH90">
        <v>100242.19</v>
      </c>
      <c r="AI90">
        <v>31425.77</v>
      </c>
      <c r="AJ90">
        <v>32298827.128386755</v>
      </c>
      <c r="AK90">
        <v>23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264330.72578668519</v>
      </c>
      <c r="AR90">
        <v>0</v>
      </c>
      <c r="AS90">
        <v>6777287.5196773503</v>
      </c>
      <c r="AT90">
        <v>3892617.9000000004</v>
      </c>
      <c r="AU90">
        <v>0</v>
      </c>
      <c r="AV90">
        <v>0</v>
      </c>
    </row>
    <row r="91" spans="1:48" x14ac:dyDescent="0.25">
      <c r="A91">
        <v>2054</v>
      </c>
      <c r="B91" t="s">
        <v>240</v>
      </c>
      <c r="C91" t="s">
        <v>241</v>
      </c>
      <c r="D91" t="s">
        <v>242</v>
      </c>
      <c r="E91">
        <v>2025</v>
      </c>
      <c r="F91" s="9">
        <v>15429053</v>
      </c>
      <c r="G91" s="9">
        <v>0</v>
      </c>
      <c r="H91" s="9">
        <v>15429053</v>
      </c>
      <c r="I91">
        <v>6082.21</v>
      </c>
      <c r="J91">
        <v>1</v>
      </c>
      <c r="K91">
        <v>0</v>
      </c>
      <c r="L91">
        <v>669.04309999999998</v>
      </c>
      <c r="M91">
        <v>8.9</v>
      </c>
      <c r="N91">
        <v>0</v>
      </c>
      <c r="O91">
        <v>0</v>
      </c>
      <c r="P91">
        <v>11.5</v>
      </c>
      <c r="Q91">
        <v>0</v>
      </c>
      <c r="R91">
        <v>0</v>
      </c>
      <c r="S91">
        <v>0</v>
      </c>
      <c r="U91">
        <v>0</v>
      </c>
      <c r="V91">
        <v>0</v>
      </c>
      <c r="W91">
        <v>7111.8881000000001</v>
      </c>
      <c r="X91">
        <v>1.4700000000000006</v>
      </c>
      <c r="Y91" s="8">
        <v>56983707.844050184</v>
      </c>
      <c r="Z91" s="8">
        <v>1991245.9</v>
      </c>
      <c r="AA91" s="8">
        <v>58974953.744050182</v>
      </c>
      <c r="AB91">
        <v>8292.4468038312043</v>
      </c>
      <c r="AC91" s="8">
        <v>43545900.744050182</v>
      </c>
      <c r="AD91">
        <v>59017845.644868195</v>
      </c>
      <c r="AE91">
        <v>0</v>
      </c>
      <c r="AF91">
        <v>91755.23</v>
      </c>
      <c r="AG91">
        <v>91755.23</v>
      </c>
      <c r="AH91">
        <v>63260.95</v>
      </c>
      <c r="AI91">
        <v>-28494.28</v>
      </c>
      <c r="AJ91">
        <v>59066708.974050179</v>
      </c>
      <c r="AK91">
        <v>10.95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620607.12235780014</v>
      </c>
      <c r="AR91">
        <v>0</v>
      </c>
      <c r="AS91">
        <v>12205892.118810037</v>
      </c>
      <c r="AT91">
        <v>7111888.1000000006</v>
      </c>
      <c r="AU91">
        <v>0</v>
      </c>
      <c r="AV91">
        <v>0</v>
      </c>
    </row>
    <row r="92" spans="1:48" x14ac:dyDescent="0.25">
      <c r="A92">
        <v>2055</v>
      </c>
      <c r="B92" t="s">
        <v>243</v>
      </c>
      <c r="C92" t="s">
        <v>241</v>
      </c>
      <c r="D92" t="s">
        <v>244</v>
      </c>
      <c r="E92">
        <v>2025</v>
      </c>
      <c r="F92" s="9">
        <v>17449566</v>
      </c>
      <c r="G92" s="9">
        <v>0</v>
      </c>
      <c r="H92" s="9">
        <v>17449566</v>
      </c>
      <c r="I92">
        <v>4702.93</v>
      </c>
      <c r="J92">
        <v>1</v>
      </c>
      <c r="K92">
        <v>0</v>
      </c>
      <c r="L92">
        <v>517.32230000000004</v>
      </c>
      <c r="M92">
        <v>10.4</v>
      </c>
      <c r="N92">
        <v>0</v>
      </c>
      <c r="O92">
        <v>0</v>
      </c>
      <c r="P92">
        <v>15.5</v>
      </c>
      <c r="Q92">
        <v>0</v>
      </c>
      <c r="R92">
        <v>0</v>
      </c>
      <c r="S92">
        <v>0</v>
      </c>
      <c r="U92">
        <v>0</v>
      </c>
      <c r="V92">
        <v>0</v>
      </c>
      <c r="W92">
        <v>5690.7973000000002</v>
      </c>
      <c r="X92">
        <v>1.2200000000000006</v>
      </c>
      <c r="Y92" s="8">
        <v>45534460.317628026</v>
      </c>
      <c r="Z92" s="8">
        <v>3369550.8</v>
      </c>
      <c r="AA92" s="8">
        <v>48904011.117628023</v>
      </c>
      <c r="AB92">
        <v>8593.5253954007494</v>
      </c>
      <c r="AC92" s="8">
        <v>31454445.117628023</v>
      </c>
      <c r="AD92">
        <v>48938285.11680495</v>
      </c>
      <c r="AE92">
        <v>272</v>
      </c>
      <c r="AF92">
        <v>228929.3</v>
      </c>
      <c r="AG92">
        <v>228929.3</v>
      </c>
      <c r="AH92">
        <v>196853.2</v>
      </c>
      <c r="AI92">
        <v>-32076.1</v>
      </c>
      <c r="AJ92">
        <v>49133212.41762802</v>
      </c>
      <c r="AK92">
        <v>12.58</v>
      </c>
      <c r="AL92">
        <v>307.7</v>
      </c>
      <c r="AM92">
        <v>307.7</v>
      </c>
      <c r="AN92">
        <v>60776.655107092505</v>
      </c>
      <c r="AO92">
        <v>59053.334930095603</v>
      </c>
      <c r="AP92">
        <v>-1723.32</v>
      </c>
      <c r="AQ92">
        <v>477303.67796968448</v>
      </c>
      <c r="AR92">
        <v>0</v>
      </c>
      <c r="AS92">
        <v>10494137.423525605</v>
      </c>
      <c r="AT92">
        <v>5690797.2999999998</v>
      </c>
      <c r="AU92">
        <v>0</v>
      </c>
      <c r="AV92">
        <v>0</v>
      </c>
    </row>
    <row r="93" spans="1:48" x14ac:dyDescent="0.25">
      <c r="A93">
        <v>2056</v>
      </c>
      <c r="B93" t="s">
        <v>245</v>
      </c>
      <c r="C93" t="s">
        <v>246</v>
      </c>
      <c r="D93" t="s">
        <v>247</v>
      </c>
      <c r="E93">
        <v>2025</v>
      </c>
      <c r="F93" s="9">
        <v>7034413</v>
      </c>
      <c r="G93" s="9">
        <v>0</v>
      </c>
      <c r="H93" s="9">
        <v>7034413</v>
      </c>
      <c r="I93">
        <v>2920.94</v>
      </c>
      <c r="J93">
        <v>1</v>
      </c>
      <c r="K93">
        <v>0</v>
      </c>
      <c r="L93">
        <v>321.30340000000001</v>
      </c>
      <c r="M93">
        <v>9</v>
      </c>
      <c r="N93">
        <v>0</v>
      </c>
      <c r="O93">
        <v>0</v>
      </c>
      <c r="P93">
        <v>18.25</v>
      </c>
      <c r="Q93">
        <v>0</v>
      </c>
      <c r="R93">
        <v>0</v>
      </c>
      <c r="S93">
        <v>0</v>
      </c>
      <c r="U93">
        <v>0</v>
      </c>
      <c r="V93">
        <v>0</v>
      </c>
      <c r="W93">
        <v>3627.3724000000002</v>
      </c>
      <c r="X93">
        <v>-1.7599999999999998</v>
      </c>
      <c r="Y93" s="8">
        <v>28546854.957646221</v>
      </c>
      <c r="Z93" s="8">
        <v>1084402.8999999999</v>
      </c>
      <c r="AA93" s="8">
        <v>29631257.857646219</v>
      </c>
      <c r="AB93">
        <v>8168.7939891824226</v>
      </c>
      <c r="AC93" s="8">
        <v>22596844.857646219</v>
      </c>
      <c r="AD93">
        <v>29652745.207589477</v>
      </c>
      <c r="AE93">
        <v>307976</v>
      </c>
      <c r="AF93">
        <v>0</v>
      </c>
      <c r="AG93">
        <v>0</v>
      </c>
      <c r="AH93">
        <v>27845.98</v>
      </c>
      <c r="AI93">
        <v>27845.98</v>
      </c>
      <c r="AJ93">
        <v>29939233.857646219</v>
      </c>
      <c r="AK93">
        <v>13.62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293092.86644980259</v>
      </c>
      <c r="AR93">
        <v>0</v>
      </c>
      <c r="AS93">
        <v>6210296.5475292439</v>
      </c>
      <c r="AT93">
        <v>3627372.4000000004</v>
      </c>
      <c r="AU93">
        <v>0</v>
      </c>
      <c r="AV93">
        <v>0</v>
      </c>
    </row>
    <row r="94" spans="1:48" x14ac:dyDescent="0.25">
      <c r="A94">
        <v>2057</v>
      </c>
      <c r="B94" t="s">
        <v>248</v>
      </c>
      <c r="C94" t="s">
        <v>246</v>
      </c>
      <c r="D94" t="s">
        <v>249</v>
      </c>
      <c r="E94">
        <v>2025</v>
      </c>
      <c r="F94" s="9">
        <v>18216969</v>
      </c>
      <c r="G94" s="9">
        <v>0</v>
      </c>
      <c r="H94" s="9">
        <v>18216969</v>
      </c>
      <c r="I94">
        <v>6643.43</v>
      </c>
      <c r="J94">
        <v>1</v>
      </c>
      <c r="K94">
        <v>0</v>
      </c>
      <c r="L94">
        <v>730.77729999999997</v>
      </c>
      <c r="M94">
        <v>10</v>
      </c>
      <c r="N94">
        <v>0</v>
      </c>
      <c r="O94">
        <v>0</v>
      </c>
      <c r="P94">
        <v>10.75</v>
      </c>
      <c r="Q94">
        <v>0</v>
      </c>
      <c r="R94">
        <v>0</v>
      </c>
      <c r="S94">
        <v>0</v>
      </c>
      <c r="U94">
        <v>0</v>
      </c>
      <c r="V94">
        <v>0</v>
      </c>
      <c r="W94">
        <v>8297.7047999999995</v>
      </c>
      <c r="X94">
        <v>-0.25999999999999979</v>
      </c>
      <c r="Y94" s="8">
        <v>65851196.193122223</v>
      </c>
      <c r="Z94" s="8">
        <v>2934509.1999999997</v>
      </c>
      <c r="AA94" s="8">
        <v>68785705.393122226</v>
      </c>
      <c r="AB94">
        <v>8289.7267438487597</v>
      </c>
      <c r="AC94" s="8">
        <v>50568736.393122226</v>
      </c>
      <c r="AD94">
        <v>68835271.89349094</v>
      </c>
      <c r="AE94">
        <v>14610</v>
      </c>
      <c r="AF94">
        <v>66063.77</v>
      </c>
      <c r="AG94">
        <v>66063.77</v>
      </c>
      <c r="AH94">
        <v>47725.55</v>
      </c>
      <c r="AI94">
        <v>-18338.22</v>
      </c>
      <c r="AJ94">
        <v>68866379.163122222</v>
      </c>
      <c r="AK94">
        <v>13.55</v>
      </c>
      <c r="AL94">
        <v>381.18</v>
      </c>
      <c r="AM94">
        <v>381.18</v>
      </c>
      <c r="AN94">
        <v>77024.741120007748</v>
      </c>
      <c r="AO94">
        <v>73155.509290392729</v>
      </c>
      <c r="AP94">
        <v>-3869.23</v>
      </c>
      <c r="AQ94">
        <v>642535.29355019738</v>
      </c>
      <c r="AR94">
        <v>836257.67</v>
      </c>
      <c r="AS94">
        <v>14356510.028624445</v>
      </c>
      <c r="AT94">
        <v>8297704.7999999998</v>
      </c>
      <c r="AU94">
        <v>836257.67</v>
      </c>
      <c r="AV94">
        <v>0</v>
      </c>
    </row>
    <row r="95" spans="1:48" x14ac:dyDescent="0.25">
      <c r="A95">
        <v>2059</v>
      </c>
      <c r="B95" t="s">
        <v>250</v>
      </c>
      <c r="C95" t="s">
        <v>251</v>
      </c>
      <c r="D95" t="s">
        <v>252</v>
      </c>
      <c r="E95">
        <v>2058</v>
      </c>
      <c r="F95" s="9">
        <v>3204959</v>
      </c>
      <c r="G95" s="9">
        <v>0</v>
      </c>
      <c r="H95" s="9">
        <v>3204959</v>
      </c>
      <c r="I95">
        <v>734.61</v>
      </c>
      <c r="J95">
        <v>1</v>
      </c>
      <c r="K95">
        <v>0</v>
      </c>
      <c r="L95">
        <v>80.807100000000005</v>
      </c>
      <c r="M95">
        <v>1.3</v>
      </c>
      <c r="N95">
        <v>0</v>
      </c>
      <c r="O95">
        <v>0</v>
      </c>
      <c r="P95">
        <v>2.5</v>
      </c>
      <c r="Q95">
        <v>0</v>
      </c>
      <c r="R95">
        <v>0</v>
      </c>
      <c r="S95">
        <v>0</v>
      </c>
      <c r="U95">
        <v>0</v>
      </c>
      <c r="V95">
        <v>0</v>
      </c>
      <c r="W95">
        <v>1009.4764</v>
      </c>
      <c r="X95">
        <v>0.33000000000000007</v>
      </c>
      <c r="Y95" s="8">
        <v>8037576.2080770712</v>
      </c>
      <c r="Z95" s="8">
        <v>277649.39999999997</v>
      </c>
      <c r="AA95" s="8">
        <v>8315225.6080770716</v>
      </c>
      <c r="AB95">
        <v>8237.1669194812985</v>
      </c>
      <c r="AC95" s="8">
        <v>5110266.6080770716</v>
      </c>
      <c r="AD95">
        <v>8321275.5289154546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8315225.6080770716</v>
      </c>
      <c r="AK95">
        <v>14.81</v>
      </c>
      <c r="AL95">
        <v>233.5</v>
      </c>
      <c r="AM95">
        <v>233.5</v>
      </c>
      <c r="AN95">
        <v>46003.776531038369</v>
      </c>
      <c r="AO95">
        <v>44812.979220595786</v>
      </c>
      <c r="AP95">
        <v>-1190.8</v>
      </c>
      <c r="AQ95">
        <v>60431.535880600713</v>
      </c>
      <c r="AR95">
        <v>0</v>
      </c>
      <c r="AS95">
        <v>1718575.0016154144</v>
      </c>
      <c r="AT95">
        <v>1009476.4</v>
      </c>
      <c r="AU95">
        <v>0</v>
      </c>
      <c r="AV95">
        <v>0</v>
      </c>
    </row>
    <row r="96" spans="1:48" x14ac:dyDescent="0.25">
      <c r="A96">
        <v>2060</v>
      </c>
      <c r="B96" t="s">
        <v>253</v>
      </c>
      <c r="C96" t="s">
        <v>251</v>
      </c>
      <c r="D96" t="s">
        <v>254</v>
      </c>
      <c r="E96">
        <v>2058</v>
      </c>
      <c r="F96" s="9">
        <v>419202</v>
      </c>
      <c r="G96" s="9">
        <v>0</v>
      </c>
      <c r="H96" s="9">
        <v>419202</v>
      </c>
      <c r="I96">
        <v>204.37</v>
      </c>
      <c r="J96">
        <v>1</v>
      </c>
      <c r="K96">
        <v>0</v>
      </c>
      <c r="L96">
        <v>20</v>
      </c>
      <c r="M96">
        <v>0</v>
      </c>
      <c r="N96">
        <v>0</v>
      </c>
      <c r="O96">
        <v>0</v>
      </c>
      <c r="P96">
        <v>0.5</v>
      </c>
      <c r="Q96">
        <v>0</v>
      </c>
      <c r="R96">
        <v>0</v>
      </c>
      <c r="S96">
        <v>0</v>
      </c>
      <c r="U96">
        <v>0</v>
      </c>
      <c r="V96">
        <v>0</v>
      </c>
      <c r="W96">
        <v>351.19</v>
      </c>
      <c r="X96">
        <v>1.1300000000000008</v>
      </c>
      <c r="Y96" s="8">
        <v>2808623.1999715785</v>
      </c>
      <c r="Z96" s="8">
        <v>45321.5</v>
      </c>
      <c r="AA96" s="8">
        <v>2853944.6999715785</v>
      </c>
      <c r="AB96">
        <v>8126.497622288729</v>
      </c>
      <c r="AC96" s="8">
        <v>2434742.6999715785</v>
      </c>
      <c r="AD96">
        <v>2856058.7636625199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2853944.6999715785</v>
      </c>
      <c r="AK96">
        <v>17.559999999999999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6118.4241775435812</v>
      </c>
      <c r="AR96">
        <v>0</v>
      </c>
      <c r="AS96">
        <v>579853.23999431578</v>
      </c>
      <c r="AT96">
        <v>351190</v>
      </c>
      <c r="AU96">
        <v>0</v>
      </c>
      <c r="AV96">
        <v>0</v>
      </c>
    </row>
    <row r="97" spans="1:48" x14ac:dyDescent="0.25">
      <c r="A97">
        <v>2061</v>
      </c>
      <c r="B97" t="s">
        <v>255</v>
      </c>
      <c r="C97" t="s">
        <v>251</v>
      </c>
      <c r="D97" t="s">
        <v>256</v>
      </c>
      <c r="E97">
        <v>2058</v>
      </c>
      <c r="F97" s="9">
        <v>1030655</v>
      </c>
      <c r="G97" s="9">
        <v>0</v>
      </c>
      <c r="H97" s="9">
        <v>1030655</v>
      </c>
      <c r="I97">
        <v>224.59</v>
      </c>
      <c r="J97">
        <v>1</v>
      </c>
      <c r="K97">
        <v>0</v>
      </c>
      <c r="L97">
        <v>24.704899999999999</v>
      </c>
      <c r="M97">
        <v>4.3</v>
      </c>
      <c r="N97">
        <v>0</v>
      </c>
      <c r="O97">
        <v>0</v>
      </c>
      <c r="P97">
        <v>1.25</v>
      </c>
      <c r="Q97">
        <v>0</v>
      </c>
      <c r="R97">
        <v>0</v>
      </c>
      <c r="S97">
        <v>0</v>
      </c>
      <c r="U97">
        <v>0</v>
      </c>
      <c r="V97">
        <v>0</v>
      </c>
      <c r="W97">
        <v>398.5274</v>
      </c>
      <c r="X97">
        <v>3.58</v>
      </c>
      <c r="Y97" s="8">
        <v>3230312.2335424554</v>
      </c>
      <c r="Z97" s="8">
        <v>304940</v>
      </c>
      <c r="AA97" s="8">
        <v>3535252.2335424554</v>
      </c>
      <c r="AB97">
        <v>8870.7883913187779</v>
      </c>
      <c r="AC97" s="8">
        <v>2504597.2335424554</v>
      </c>
      <c r="AD97">
        <v>3537683.7045220463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3535252.2335424554</v>
      </c>
      <c r="AK97">
        <v>8.81</v>
      </c>
      <c r="AL97">
        <v>81.680000000000007</v>
      </c>
      <c r="AM97">
        <v>81.680000000000007</v>
      </c>
      <c r="AN97">
        <v>12864.565366063269</v>
      </c>
      <c r="AO97">
        <v>15675.906392883358</v>
      </c>
      <c r="AP97">
        <v>2811.34</v>
      </c>
      <c r="AQ97">
        <v>17247.195424982317</v>
      </c>
      <c r="AR97">
        <v>0</v>
      </c>
      <c r="AS97">
        <v>768038.44670849107</v>
      </c>
      <c r="AT97">
        <v>398527.4</v>
      </c>
      <c r="AU97">
        <v>0</v>
      </c>
      <c r="AV97">
        <v>0</v>
      </c>
    </row>
    <row r="98" spans="1:48" x14ac:dyDescent="0.25">
      <c r="A98">
        <v>2062</v>
      </c>
      <c r="B98" t="s">
        <v>257</v>
      </c>
      <c r="C98" t="s">
        <v>251</v>
      </c>
      <c r="D98" t="s">
        <v>258</v>
      </c>
      <c r="E98">
        <v>2058</v>
      </c>
      <c r="F98" s="9">
        <v>42193</v>
      </c>
      <c r="G98" s="9">
        <v>0</v>
      </c>
      <c r="H98" s="9">
        <v>42193</v>
      </c>
      <c r="I98">
        <v>8.81</v>
      </c>
      <c r="J98">
        <v>1</v>
      </c>
      <c r="K98">
        <v>0</v>
      </c>
      <c r="L98">
        <v>0.96909999999999996</v>
      </c>
      <c r="M98">
        <v>1.2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37.019100000000002</v>
      </c>
      <c r="X98">
        <v>-2.1099999999999994</v>
      </c>
      <c r="Y98" s="8">
        <v>290762.46494701656</v>
      </c>
      <c r="Z98" s="8">
        <v>57364.200000000004</v>
      </c>
      <c r="AA98" s="8">
        <v>348126.66494701657</v>
      </c>
      <c r="AB98">
        <v>9403.974298322124</v>
      </c>
      <c r="AC98" s="8">
        <v>305933.66494701657</v>
      </c>
      <c r="AD98">
        <v>348345.5232010677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348126.66494701657</v>
      </c>
      <c r="AK98">
        <v>8.1999999999999993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653.80890980748734</v>
      </c>
      <c r="AR98">
        <v>0</v>
      </c>
      <c r="AS98">
        <v>81098.17298940332</v>
      </c>
      <c r="AT98">
        <v>37019.1</v>
      </c>
      <c r="AU98">
        <v>0</v>
      </c>
      <c r="AV98">
        <v>0</v>
      </c>
    </row>
    <row r="99" spans="1:48" x14ac:dyDescent="0.25">
      <c r="A99">
        <v>2063</v>
      </c>
      <c r="B99" t="s">
        <v>259</v>
      </c>
      <c r="C99" t="s">
        <v>251</v>
      </c>
      <c r="D99" t="s">
        <v>260</v>
      </c>
      <c r="E99">
        <v>2058</v>
      </c>
      <c r="F99" s="9">
        <v>211699</v>
      </c>
      <c r="G99" s="9">
        <v>0</v>
      </c>
      <c r="H99" s="9">
        <v>211699</v>
      </c>
      <c r="I99">
        <v>10.62</v>
      </c>
      <c r="J99">
        <v>1</v>
      </c>
      <c r="K99">
        <v>0</v>
      </c>
      <c r="L99">
        <v>1.1681999999999999</v>
      </c>
      <c r="M99">
        <v>0.5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35.985700000000001</v>
      </c>
      <c r="X99">
        <v>-10.11</v>
      </c>
      <c r="Y99" s="8">
        <v>269934.70350785379</v>
      </c>
      <c r="Z99" s="8">
        <v>38634.300000000003</v>
      </c>
      <c r="AA99" s="8">
        <v>308569.00350785378</v>
      </c>
      <c r="AB99">
        <v>8574.7672966721166</v>
      </c>
      <c r="AC99" s="8">
        <v>96870.003507853777</v>
      </c>
      <c r="AD99">
        <v>308772.18460940447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308569.00350785378</v>
      </c>
      <c r="AK99">
        <v>22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626.6356070659092</v>
      </c>
      <c r="AR99">
        <v>0</v>
      </c>
      <c r="AS99">
        <v>69440.660701570756</v>
      </c>
      <c r="AT99">
        <v>35985.700000000004</v>
      </c>
      <c r="AU99">
        <v>0</v>
      </c>
      <c r="AV99">
        <v>0</v>
      </c>
    </row>
    <row r="100" spans="1:48" x14ac:dyDescent="0.25">
      <c r="A100">
        <v>2081</v>
      </c>
      <c r="B100" t="s">
        <v>261</v>
      </c>
      <c r="C100" t="s">
        <v>262</v>
      </c>
      <c r="D100" t="s">
        <v>263</v>
      </c>
      <c r="E100">
        <v>2064</v>
      </c>
      <c r="F100" s="9">
        <v>3186064</v>
      </c>
      <c r="G100" s="9">
        <v>0</v>
      </c>
      <c r="H100" s="9">
        <v>3186064</v>
      </c>
      <c r="I100">
        <v>1042.92</v>
      </c>
      <c r="J100">
        <v>1</v>
      </c>
      <c r="K100">
        <v>0</v>
      </c>
      <c r="L100">
        <v>114.7212</v>
      </c>
      <c r="M100">
        <v>4.5</v>
      </c>
      <c r="N100">
        <v>0</v>
      </c>
      <c r="O100">
        <v>0</v>
      </c>
      <c r="P100">
        <v>1.75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1206.0762</v>
      </c>
      <c r="X100">
        <v>0.12000000000000099</v>
      </c>
      <c r="Y100" s="8">
        <v>9591745.2674250994</v>
      </c>
      <c r="Z100" s="8">
        <v>504475.3</v>
      </c>
      <c r="AA100" s="8">
        <v>10096220.5674251</v>
      </c>
      <c r="AB100">
        <v>8371.129923155022</v>
      </c>
      <c r="AC100" s="8">
        <v>6910156.5674251001</v>
      </c>
      <c r="AD100">
        <v>10103440.318512689</v>
      </c>
      <c r="AE100">
        <v>0</v>
      </c>
      <c r="AF100">
        <v>59300.49</v>
      </c>
      <c r="AG100">
        <v>59300.49</v>
      </c>
      <c r="AH100">
        <v>40914.949999999997</v>
      </c>
      <c r="AI100">
        <v>-18385.54</v>
      </c>
      <c r="AJ100">
        <v>10155521.0574251</v>
      </c>
      <c r="AK100">
        <v>17</v>
      </c>
      <c r="AL100">
        <v>329.91</v>
      </c>
      <c r="AM100">
        <v>329.91</v>
      </c>
      <c r="AN100">
        <v>62132.711174053293</v>
      </c>
      <c r="AO100">
        <v>63315.845715917589</v>
      </c>
      <c r="AP100">
        <v>1183.1300000000001</v>
      </c>
      <c r="AQ100">
        <v>115355.55568165872</v>
      </c>
      <c r="AR100">
        <v>0</v>
      </c>
      <c r="AS100">
        <v>2128322.1634850199</v>
      </c>
      <c r="AT100">
        <v>1206076.2</v>
      </c>
      <c r="AU100">
        <v>0</v>
      </c>
      <c r="AV100">
        <v>0</v>
      </c>
    </row>
    <row r="101" spans="1:48" x14ac:dyDescent="0.25">
      <c r="A101">
        <v>2082</v>
      </c>
      <c r="B101" t="s">
        <v>264</v>
      </c>
      <c r="C101" t="s">
        <v>262</v>
      </c>
      <c r="D101" t="s">
        <v>265</v>
      </c>
      <c r="E101">
        <v>2064</v>
      </c>
      <c r="F101" s="9">
        <v>76419563</v>
      </c>
      <c r="G101" s="9">
        <v>0</v>
      </c>
      <c r="H101" s="9">
        <v>76419563</v>
      </c>
      <c r="I101">
        <v>16907.7</v>
      </c>
      <c r="J101">
        <v>1</v>
      </c>
      <c r="K101">
        <v>0</v>
      </c>
      <c r="L101">
        <v>1859.847</v>
      </c>
      <c r="M101">
        <v>92.3</v>
      </c>
      <c r="N101">
        <v>0</v>
      </c>
      <c r="O101">
        <v>0</v>
      </c>
      <c r="P101">
        <v>33.5</v>
      </c>
      <c r="Q101">
        <v>0</v>
      </c>
      <c r="R101">
        <v>0</v>
      </c>
      <c r="S101">
        <v>0</v>
      </c>
      <c r="U101">
        <v>0</v>
      </c>
      <c r="V101">
        <v>0</v>
      </c>
      <c r="W101">
        <v>19960.682100000002</v>
      </c>
      <c r="X101">
        <v>-9.9999999999997868E-3</v>
      </c>
      <c r="Y101" s="8">
        <v>158629774.07834965</v>
      </c>
      <c r="Z101" s="8">
        <v>6231588.2999999998</v>
      </c>
      <c r="AA101" s="8">
        <v>164861362.37834966</v>
      </c>
      <c r="AB101">
        <v>8259.3050454097283</v>
      </c>
      <c r="AC101" s="8">
        <v>88441799.378349662</v>
      </c>
      <c r="AD101">
        <v>164980763.74400267</v>
      </c>
      <c r="AE101">
        <v>110623</v>
      </c>
      <c r="AF101">
        <v>1189254.69</v>
      </c>
      <c r="AG101">
        <v>1189254.69</v>
      </c>
      <c r="AH101">
        <v>1121786</v>
      </c>
      <c r="AI101">
        <v>-67468.69</v>
      </c>
      <c r="AJ101">
        <v>166161240.06834966</v>
      </c>
      <c r="AK101">
        <v>17.829999999999998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1971396.6600375629</v>
      </c>
      <c r="AR101">
        <v>0</v>
      </c>
      <c r="AS101">
        <v>34465071.935669936</v>
      </c>
      <c r="AT101">
        <v>19960682.100000001</v>
      </c>
      <c r="AU101">
        <v>0</v>
      </c>
      <c r="AV101">
        <v>0</v>
      </c>
    </row>
    <row r="102" spans="1:48" x14ac:dyDescent="0.25">
      <c r="A102">
        <v>2083</v>
      </c>
      <c r="B102" t="s">
        <v>266</v>
      </c>
      <c r="C102" t="s">
        <v>262</v>
      </c>
      <c r="D102" t="s">
        <v>267</v>
      </c>
      <c r="E102">
        <v>2064</v>
      </c>
      <c r="F102" s="9">
        <v>28560173</v>
      </c>
      <c r="G102" s="9">
        <v>0</v>
      </c>
      <c r="H102" s="9">
        <v>28560173</v>
      </c>
      <c r="I102">
        <v>10525.2</v>
      </c>
      <c r="J102">
        <v>1</v>
      </c>
      <c r="K102">
        <v>0</v>
      </c>
      <c r="L102">
        <v>1157.7719999999999</v>
      </c>
      <c r="M102">
        <v>234.7</v>
      </c>
      <c r="N102">
        <v>0</v>
      </c>
      <c r="O102">
        <v>0</v>
      </c>
      <c r="P102">
        <v>24.25</v>
      </c>
      <c r="Q102">
        <v>0</v>
      </c>
      <c r="R102">
        <v>0</v>
      </c>
      <c r="S102">
        <v>0</v>
      </c>
      <c r="U102">
        <v>0</v>
      </c>
      <c r="V102">
        <v>0</v>
      </c>
      <c r="W102">
        <v>12729.137000000001</v>
      </c>
      <c r="X102">
        <v>-0.50999999999999979</v>
      </c>
      <c r="Y102" s="8">
        <v>100878860.7530155</v>
      </c>
      <c r="Z102" s="8">
        <v>4012475.5999999996</v>
      </c>
      <c r="AA102" s="8">
        <v>104891336.3530155</v>
      </c>
      <c r="AB102">
        <v>8240.2551212242815</v>
      </c>
      <c r="AC102" s="8">
        <v>76331163.353015497</v>
      </c>
      <c r="AD102">
        <v>104967268.33873138</v>
      </c>
      <c r="AE102">
        <v>93123</v>
      </c>
      <c r="AF102">
        <v>458776.16</v>
      </c>
      <c r="AG102">
        <v>458776.16</v>
      </c>
      <c r="AH102">
        <v>572876.30000000005</v>
      </c>
      <c r="AI102">
        <v>114100.14</v>
      </c>
      <c r="AJ102">
        <v>105443235.51301549</v>
      </c>
      <c r="AK102">
        <v>15.38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1221297.3401719155</v>
      </c>
      <c r="AR102">
        <v>7865279.5599999996</v>
      </c>
      <c r="AS102">
        <v>21913962.250603098</v>
      </c>
      <c r="AT102">
        <v>12729137</v>
      </c>
      <c r="AU102">
        <v>7865279.5599999996</v>
      </c>
      <c r="AV102">
        <v>0</v>
      </c>
    </row>
    <row r="103" spans="1:48" x14ac:dyDescent="0.25">
      <c r="A103">
        <v>2084</v>
      </c>
      <c r="B103" t="s">
        <v>268</v>
      </c>
      <c r="C103" t="s">
        <v>262</v>
      </c>
      <c r="D103" t="s">
        <v>269</v>
      </c>
      <c r="E103">
        <v>2064</v>
      </c>
      <c r="F103" s="9">
        <v>6290892</v>
      </c>
      <c r="G103" s="9">
        <v>0</v>
      </c>
      <c r="H103" s="9">
        <v>6290892</v>
      </c>
      <c r="I103">
        <v>1477.86</v>
      </c>
      <c r="J103">
        <v>1</v>
      </c>
      <c r="K103">
        <v>0</v>
      </c>
      <c r="L103">
        <v>162.56460000000001</v>
      </c>
      <c r="M103">
        <v>31.5</v>
      </c>
      <c r="N103">
        <v>0</v>
      </c>
      <c r="O103">
        <v>0</v>
      </c>
      <c r="P103">
        <v>4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1743.2971</v>
      </c>
      <c r="X103">
        <v>0.20000000000000107</v>
      </c>
      <c r="Y103" s="8">
        <v>13870341.218377627</v>
      </c>
      <c r="Z103" s="8">
        <v>690804.1</v>
      </c>
      <c r="AA103" s="8">
        <v>14561145.318377627</v>
      </c>
      <c r="AB103">
        <v>8352.6470148878398</v>
      </c>
      <c r="AC103" s="8">
        <v>8270253.3183776271</v>
      </c>
      <c r="AD103">
        <v>14571585.588454098</v>
      </c>
      <c r="AE103">
        <v>35051</v>
      </c>
      <c r="AF103">
        <v>34408.21</v>
      </c>
      <c r="AG103">
        <v>34408.21</v>
      </c>
      <c r="AH103">
        <v>99109.45</v>
      </c>
      <c r="AI103">
        <v>64701.24</v>
      </c>
      <c r="AJ103">
        <v>14630604.528377628</v>
      </c>
      <c r="AK103">
        <v>15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168121.29049418512</v>
      </c>
      <c r="AR103">
        <v>0</v>
      </c>
      <c r="AS103">
        <v>3077221.9736755253</v>
      </c>
      <c r="AT103">
        <v>1743297.1</v>
      </c>
      <c r="AU103">
        <v>0</v>
      </c>
      <c r="AV103">
        <v>0</v>
      </c>
    </row>
    <row r="104" spans="1:48" x14ac:dyDescent="0.25">
      <c r="A104">
        <v>2085</v>
      </c>
      <c r="B104" t="s">
        <v>270</v>
      </c>
      <c r="C104" t="s">
        <v>262</v>
      </c>
      <c r="D104" t="s">
        <v>271</v>
      </c>
      <c r="E104">
        <v>2064</v>
      </c>
      <c r="F104" s="9">
        <v>1114997</v>
      </c>
      <c r="G104" s="9">
        <v>0</v>
      </c>
      <c r="H104" s="9">
        <v>1114997</v>
      </c>
      <c r="I104">
        <v>152.51</v>
      </c>
      <c r="J104">
        <v>1</v>
      </c>
      <c r="K104">
        <v>0</v>
      </c>
      <c r="L104">
        <v>16.7761</v>
      </c>
      <c r="M104">
        <v>4.3</v>
      </c>
      <c r="N104">
        <v>0</v>
      </c>
      <c r="O104">
        <v>0</v>
      </c>
      <c r="P104">
        <v>1.25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300.75360000000001</v>
      </c>
      <c r="X104">
        <v>-2.8499999999999996</v>
      </c>
      <c r="Y104" s="8">
        <v>2352409.5939546064</v>
      </c>
      <c r="Z104" s="8">
        <v>236970</v>
      </c>
      <c r="AA104" s="8">
        <v>2589379.5939546064</v>
      </c>
      <c r="AB104">
        <v>8609.6379027702624</v>
      </c>
      <c r="AC104" s="8">
        <v>1474382.5939546064</v>
      </c>
      <c r="AD104">
        <v>2591150.2635513158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2589379.5939546064</v>
      </c>
      <c r="AK104">
        <v>17.37</v>
      </c>
      <c r="AL104">
        <v>54.19</v>
      </c>
      <c r="AM104">
        <v>54.19</v>
      </c>
      <c r="AN104">
        <v>9155.742566467552</v>
      </c>
      <c r="AO104">
        <v>10400.06571290829</v>
      </c>
      <c r="AP104">
        <v>1244.32</v>
      </c>
      <c r="AQ104">
        <v>16543.318832782224</v>
      </c>
      <c r="AR104">
        <v>0</v>
      </c>
      <c r="AS104">
        <v>565269.91879092134</v>
      </c>
      <c r="AT104">
        <v>300753.59999999998</v>
      </c>
      <c r="AU104">
        <v>0</v>
      </c>
      <c r="AV104">
        <v>0</v>
      </c>
    </row>
    <row r="105" spans="1:48" x14ac:dyDescent="0.25">
      <c r="A105">
        <v>2086</v>
      </c>
      <c r="B105" t="s">
        <v>272</v>
      </c>
      <c r="C105" t="s">
        <v>262</v>
      </c>
      <c r="D105" t="s">
        <v>273</v>
      </c>
      <c r="E105">
        <v>2064</v>
      </c>
      <c r="F105" s="9">
        <v>3589043</v>
      </c>
      <c r="G105" s="9">
        <v>0</v>
      </c>
      <c r="H105" s="9">
        <v>3589043</v>
      </c>
      <c r="I105">
        <v>1278.21</v>
      </c>
      <c r="J105">
        <v>1</v>
      </c>
      <c r="K105">
        <v>0</v>
      </c>
      <c r="L105">
        <v>140.60310000000001</v>
      </c>
      <c r="M105">
        <v>47.1</v>
      </c>
      <c r="N105">
        <v>0</v>
      </c>
      <c r="O105">
        <v>0</v>
      </c>
      <c r="P105">
        <v>3.5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1535.2781</v>
      </c>
      <c r="X105">
        <v>0.49000000000000021</v>
      </c>
      <c r="Y105" s="8">
        <v>12234920.46940749</v>
      </c>
      <c r="Z105" s="8">
        <v>678974.79999999993</v>
      </c>
      <c r="AA105" s="8">
        <v>12913895.26940749</v>
      </c>
      <c r="AB105">
        <v>8411.4371652976024</v>
      </c>
      <c r="AC105" s="8">
        <v>9324852.2694074903</v>
      </c>
      <c r="AD105">
        <v>12923104.550711652</v>
      </c>
      <c r="AE105">
        <v>0</v>
      </c>
      <c r="AF105">
        <v>127081</v>
      </c>
      <c r="AG105">
        <v>127081</v>
      </c>
      <c r="AH105">
        <v>138085.63</v>
      </c>
      <c r="AI105">
        <v>11004.63</v>
      </c>
      <c r="AJ105">
        <v>13040976.26940749</v>
      </c>
      <c r="AK105">
        <v>12.01</v>
      </c>
      <c r="AL105">
        <v>347.55</v>
      </c>
      <c r="AM105">
        <v>347.55</v>
      </c>
      <c r="AN105">
        <v>63118.0740902131</v>
      </c>
      <c r="AO105">
        <v>66701.288771383581</v>
      </c>
      <c r="AP105">
        <v>3583.21</v>
      </c>
      <c r="AQ105">
        <v>141205.26420734794</v>
      </c>
      <c r="AR105">
        <v>0</v>
      </c>
      <c r="AS105">
        <v>2746191.1398814986</v>
      </c>
      <c r="AT105">
        <v>1535278.1</v>
      </c>
      <c r="AU105">
        <v>0</v>
      </c>
      <c r="AV105">
        <v>0</v>
      </c>
    </row>
    <row r="106" spans="1:48" x14ac:dyDescent="0.25">
      <c r="A106">
        <v>2087</v>
      </c>
      <c r="B106" t="s">
        <v>274</v>
      </c>
      <c r="C106" t="s">
        <v>262</v>
      </c>
      <c r="D106" t="s">
        <v>275</v>
      </c>
      <c r="E106">
        <v>2064</v>
      </c>
      <c r="F106" s="9">
        <v>7775857</v>
      </c>
      <c r="G106" s="9">
        <v>0</v>
      </c>
      <c r="H106" s="9">
        <v>7775857</v>
      </c>
      <c r="I106">
        <v>2770.43</v>
      </c>
      <c r="J106">
        <v>1</v>
      </c>
      <c r="K106">
        <v>0</v>
      </c>
      <c r="L106">
        <v>304.7473</v>
      </c>
      <c r="M106">
        <v>83.7</v>
      </c>
      <c r="N106">
        <v>0</v>
      </c>
      <c r="O106">
        <v>0</v>
      </c>
      <c r="P106">
        <v>7.75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3405.8148000000001</v>
      </c>
      <c r="X106">
        <v>0.47000000000000064</v>
      </c>
      <c r="Y106" s="8">
        <v>27138572.350671705</v>
      </c>
      <c r="Z106" s="8">
        <v>1754703.2999999998</v>
      </c>
      <c r="AA106" s="8">
        <v>28893275.650671706</v>
      </c>
      <c r="AB106">
        <v>8483.5134460839454</v>
      </c>
      <c r="AC106" s="8">
        <v>21117418.650671706</v>
      </c>
      <c r="AD106">
        <v>28913702.97977414</v>
      </c>
      <c r="AE106">
        <v>0</v>
      </c>
      <c r="AF106">
        <v>154148.79</v>
      </c>
      <c r="AG106">
        <v>154148.79</v>
      </c>
      <c r="AH106">
        <v>205481.25</v>
      </c>
      <c r="AI106">
        <v>51332.46</v>
      </c>
      <c r="AJ106">
        <v>29047424.440671705</v>
      </c>
      <c r="AK106">
        <v>10.85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315693.0839846094</v>
      </c>
      <c r="AR106">
        <v>0</v>
      </c>
      <c r="AS106">
        <v>6170692.0401343415</v>
      </c>
      <c r="AT106">
        <v>3405814.8000000003</v>
      </c>
      <c r="AU106">
        <v>0</v>
      </c>
      <c r="AV106">
        <v>0</v>
      </c>
    </row>
    <row r="107" spans="1:48" x14ac:dyDescent="0.25">
      <c r="A107">
        <v>2088</v>
      </c>
      <c r="B107" t="s">
        <v>276</v>
      </c>
      <c r="C107" t="s">
        <v>262</v>
      </c>
      <c r="D107" t="s">
        <v>277</v>
      </c>
      <c r="E107">
        <v>2064</v>
      </c>
      <c r="F107" s="9">
        <v>17463959</v>
      </c>
      <c r="G107" s="9">
        <v>0</v>
      </c>
      <c r="H107" s="9">
        <v>17463959</v>
      </c>
      <c r="I107">
        <v>5520.44</v>
      </c>
      <c r="J107">
        <v>1</v>
      </c>
      <c r="K107">
        <v>0</v>
      </c>
      <c r="L107">
        <v>607.24839999999995</v>
      </c>
      <c r="M107">
        <v>237.3</v>
      </c>
      <c r="N107">
        <v>0</v>
      </c>
      <c r="O107">
        <v>0</v>
      </c>
      <c r="P107">
        <v>17.25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6759.8544000000002</v>
      </c>
      <c r="X107">
        <v>-0.61999999999999922</v>
      </c>
      <c r="Y107" s="8">
        <v>53539253.589917921</v>
      </c>
      <c r="Z107" s="8">
        <v>2250655.4</v>
      </c>
      <c r="AA107" s="8">
        <v>55789908.989917919</v>
      </c>
      <c r="AB107">
        <v>8253.1228764214084</v>
      </c>
      <c r="AC107" s="8">
        <v>38325949.989917919</v>
      </c>
      <c r="AD107">
        <v>55830208.23406563</v>
      </c>
      <c r="AE107">
        <v>0</v>
      </c>
      <c r="AF107">
        <v>229388.08</v>
      </c>
      <c r="AG107">
        <v>229388.08</v>
      </c>
      <c r="AH107">
        <v>165482.09</v>
      </c>
      <c r="AI107">
        <v>-63905.99</v>
      </c>
      <c r="AJ107">
        <v>56019297.069917917</v>
      </c>
      <c r="AK107">
        <v>13.48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637723.83295931271</v>
      </c>
      <c r="AR107">
        <v>0</v>
      </c>
      <c r="AS107">
        <v>11641209.295983585</v>
      </c>
      <c r="AT107">
        <v>6759854.4000000004</v>
      </c>
      <c r="AU107">
        <v>0</v>
      </c>
      <c r="AV107">
        <v>0</v>
      </c>
    </row>
    <row r="108" spans="1:48" x14ac:dyDescent="0.25">
      <c r="A108">
        <v>2089</v>
      </c>
      <c r="B108" t="s">
        <v>278</v>
      </c>
      <c r="C108" t="s">
        <v>262</v>
      </c>
      <c r="D108" t="s">
        <v>279</v>
      </c>
      <c r="E108">
        <v>2064</v>
      </c>
      <c r="F108" s="9">
        <v>1302094</v>
      </c>
      <c r="G108" s="9">
        <v>0</v>
      </c>
      <c r="H108" s="9">
        <v>1302094</v>
      </c>
      <c r="I108">
        <v>244.37</v>
      </c>
      <c r="J108">
        <v>1</v>
      </c>
      <c r="K108">
        <v>0</v>
      </c>
      <c r="L108">
        <v>26.880700000000001</v>
      </c>
      <c r="M108">
        <v>5.0999999999999996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409.15820000000002</v>
      </c>
      <c r="X108">
        <v>-2.0499999999999989</v>
      </c>
      <c r="Y108" s="8">
        <v>3214772.1879742034</v>
      </c>
      <c r="Z108" s="8">
        <v>285469.60000000003</v>
      </c>
      <c r="AA108" s="8">
        <v>3500241.7879742035</v>
      </c>
      <c r="AB108">
        <v>8554.7394332417225</v>
      </c>
      <c r="AC108" s="8">
        <v>2198147.7879742035</v>
      </c>
      <c r="AD108">
        <v>3502661.5618895208</v>
      </c>
      <c r="AE108">
        <v>0</v>
      </c>
      <c r="AF108">
        <v>35601.03</v>
      </c>
      <c r="AG108">
        <v>35601.03</v>
      </c>
      <c r="AH108">
        <v>26239.9</v>
      </c>
      <c r="AI108">
        <v>-9361.1299999999992</v>
      </c>
      <c r="AJ108">
        <v>3535842.8179742033</v>
      </c>
      <c r="AK108">
        <v>15.24</v>
      </c>
      <c r="AL108">
        <v>88.7</v>
      </c>
      <c r="AM108">
        <v>88.7</v>
      </c>
      <c r="AN108">
        <v>15181.397558569517</v>
      </c>
      <c r="AO108">
        <v>17023.174547609622</v>
      </c>
      <c r="AP108">
        <v>1841.78</v>
      </c>
      <c r="AQ108">
        <v>26524.078904070302</v>
      </c>
      <c r="AR108">
        <v>0</v>
      </c>
      <c r="AS108">
        <v>762390.25759484072</v>
      </c>
      <c r="AT108">
        <v>409158.2</v>
      </c>
      <c r="AU108">
        <v>0</v>
      </c>
      <c r="AV108">
        <v>0</v>
      </c>
    </row>
    <row r="109" spans="1:48" x14ac:dyDescent="0.25">
      <c r="A109">
        <v>2090</v>
      </c>
      <c r="B109" t="s">
        <v>280</v>
      </c>
      <c r="C109" t="s">
        <v>262</v>
      </c>
      <c r="D109" t="s">
        <v>281</v>
      </c>
      <c r="E109">
        <v>2064</v>
      </c>
      <c r="F109" s="9">
        <v>1841722</v>
      </c>
      <c r="G109" s="9">
        <v>0</v>
      </c>
      <c r="H109" s="9">
        <v>1841722</v>
      </c>
      <c r="I109">
        <v>199.62</v>
      </c>
      <c r="J109">
        <v>1</v>
      </c>
      <c r="K109">
        <v>0</v>
      </c>
      <c r="L109">
        <v>21.958200000000001</v>
      </c>
      <c r="M109">
        <v>7.8</v>
      </c>
      <c r="N109">
        <v>0</v>
      </c>
      <c r="O109">
        <v>0</v>
      </c>
      <c r="P109">
        <v>0.5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363.7432</v>
      </c>
      <c r="X109">
        <v>-3.4399999999999995</v>
      </c>
      <c r="Y109" s="8">
        <v>2835620.804582255</v>
      </c>
      <c r="Z109" s="8">
        <v>238691.20000000001</v>
      </c>
      <c r="AA109" s="8">
        <v>3074312.0045822551</v>
      </c>
      <c r="AB109">
        <v>8451.8748517697513</v>
      </c>
      <c r="AC109" s="8">
        <v>1232590.0045822551</v>
      </c>
      <c r="AD109">
        <v>3076446.3894952284</v>
      </c>
      <c r="AE109">
        <v>0</v>
      </c>
      <c r="AF109">
        <v>2890.29</v>
      </c>
      <c r="AG109">
        <v>2890.29</v>
      </c>
      <c r="AH109">
        <v>4101.54</v>
      </c>
      <c r="AI109">
        <v>1211.25</v>
      </c>
      <c r="AJ109">
        <v>3077202.2945822552</v>
      </c>
      <c r="AK109">
        <v>16.059999999999999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22983.828940162624</v>
      </c>
      <c r="AR109">
        <v>104750.26</v>
      </c>
      <c r="AS109">
        <v>663420.94891645107</v>
      </c>
      <c r="AT109">
        <v>363743.2</v>
      </c>
      <c r="AU109">
        <v>104750.26</v>
      </c>
      <c r="AV109">
        <v>0</v>
      </c>
    </row>
    <row r="110" spans="1:48" x14ac:dyDescent="0.25">
      <c r="A110">
        <v>2091</v>
      </c>
      <c r="B110" t="s">
        <v>282</v>
      </c>
      <c r="C110" t="s">
        <v>262</v>
      </c>
      <c r="D110" t="s">
        <v>283</v>
      </c>
      <c r="E110">
        <v>2064</v>
      </c>
      <c r="F110" s="9">
        <v>5537371</v>
      </c>
      <c r="G110" s="9">
        <v>0</v>
      </c>
      <c r="H110" s="9">
        <v>5537371</v>
      </c>
      <c r="I110">
        <v>1685.79</v>
      </c>
      <c r="J110">
        <v>1</v>
      </c>
      <c r="K110">
        <v>0</v>
      </c>
      <c r="L110">
        <v>185.43690000000001</v>
      </c>
      <c r="M110">
        <v>15.1</v>
      </c>
      <c r="N110">
        <v>0</v>
      </c>
      <c r="O110">
        <v>0</v>
      </c>
      <c r="P110">
        <v>4.5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1971.4319</v>
      </c>
      <c r="X110">
        <v>0.28000000000000114</v>
      </c>
      <c r="Y110" s="8">
        <v>15692432.881781455</v>
      </c>
      <c r="Z110" s="8">
        <v>925987.29999999993</v>
      </c>
      <c r="AA110" s="8">
        <v>16618420.181781456</v>
      </c>
      <c r="AB110">
        <v>8429.6191929234046</v>
      </c>
      <c r="AC110" s="8">
        <v>11081049.181781456</v>
      </c>
      <c r="AD110">
        <v>16630231.948692108</v>
      </c>
      <c r="AE110">
        <v>0</v>
      </c>
      <c r="AF110">
        <v>99353.48</v>
      </c>
      <c r="AG110">
        <v>99353.48</v>
      </c>
      <c r="AH110">
        <v>77605.19</v>
      </c>
      <c r="AI110">
        <v>-21748.29</v>
      </c>
      <c r="AJ110">
        <v>16717773.661781456</v>
      </c>
      <c r="AK110">
        <v>14.47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189818.38121769324</v>
      </c>
      <c r="AR110">
        <v>0</v>
      </c>
      <c r="AS110">
        <v>3524402.5343562919</v>
      </c>
      <c r="AT110">
        <v>1971431.9000000001</v>
      </c>
      <c r="AU110">
        <v>0</v>
      </c>
      <c r="AV110">
        <v>0</v>
      </c>
    </row>
    <row r="111" spans="1:48" x14ac:dyDescent="0.25">
      <c r="A111">
        <v>2092</v>
      </c>
      <c r="B111" t="s">
        <v>284</v>
      </c>
      <c r="C111" t="s">
        <v>262</v>
      </c>
      <c r="D111" t="s">
        <v>285</v>
      </c>
      <c r="E111">
        <v>2064</v>
      </c>
      <c r="F111" s="9">
        <v>1368398</v>
      </c>
      <c r="G111" s="9">
        <v>0</v>
      </c>
      <c r="H111" s="9">
        <v>1368398</v>
      </c>
      <c r="I111">
        <v>866.22</v>
      </c>
      <c r="J111">
        <v>1</v>
      </c>
      <c r="K111">
        <v>0</v>
      </c>
      <c r="L111">
        <v>94</v>
      </c>
      <c r="M111">
        <v>0</v>
      </c>
      <c r="N111">
        <v>0</v>
      </c>
      <c r="O111">
        <v>0</v>
      </c>
      <c r="P111">
        <v>2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1157.7850000000001</v>
      </c>
      <c r="X111">
        <v>-4.47</v>
      </c>
      <c r="Y111" s="8">
        <v>8973052.7784662899</v>
      </c>
      <c r="Z111" s="8">
        <v>499100.69999999995</v>
      </c>
      <c r="AA111" s="8">
        <v>9472153.4784662891</v>
      </c>
      <c r="AB111">
        <v>8181.2715473652606</v>
      </c>
      <c r="AC111" s="8">
        <v>8103755.4784662891</v>
      </c>
      <c r="AD111">
        <v>9478907.5368519258</v>
      </c>
      <c r="AE111">
        <v>1553</v>
      </c>
      <c r="AF111">
        <v>51581.120000000003</v>
      </c>
      <c r="AG111">
        <v>51581.120000000003</v>
      </c>
      <c r="AH111">
        <v>45116.59</v>
      </c>
      <c r="AI111">
        <v>-6464.53</v>
      </c>
      <c r="AJ111">
        <v>9525287.5984662883</v>
      </c>
      <c r="AK111">
        <v>14.26</v>
      </c>
      <c r="AL111">
        <v>133.41</v>
      </c>
      <c r="AM111">
        <v>133.41</v>
      </c>
      <c r="AN111">
        <v>24868.593060624218</v>
      </c>
      <c r="AO111">
        <v>25603.852496015777</v>
      </c>
      <c r="AP111">
        <v>735.26</v>
      </c>
      <c r="AQ111">
        <v>110777.43075234428</v>
      </c>
      <c r="AR111">
        <v>0</v>
      </c>
      <c r="AS111">
        <v>2003584.7536932577</v>
      </c>
      <c r="AT111">
        <v>1157785</v>
      </c>
      <c r="AU111">
        <v>0</v>
      </c>
      <c r="AV111">
        <v>0</v>
      </c>
    </row>
    <row r="112" spans="1:48" x14ac:dyDescent="0.25">
      <c r="A112">
        <v>2093</v>
      </c>
      <c r="B112" t="s">
        <v>286</v>
      </c>
      <c r="C112" t="s">
        <v>262</v>
      </c>
      <c r="D112" t="s">
        <v>287</v>
      </c>
      <c r="E112">
        <v>2064</v>
      </c>
      <c r="F112" s="9">
        <v>1345297</v>
      </c>
      <c r="G112" s="9">
        <v>0</v>
      </c>
      <c r="H112" s="9">
        <v>1345297</v>
      </c>
      <c r="I112">
        <v>566.79999999999995</v>
      </c>
      <c r="J112">
        <v>1</v>
      </c>
      <c r="K112">
        <v>0</v>
      </c>
      <c r="L112">
        <v>62.347999999999999</v>
      </c>
      <c r="M112">
        <v>7.7</v>
      </c>
      <c r="N112">
        <v>0</v>
      </c>
      <c r="O112">
        <v>0</v>
      </c>
      <c r="P112">
        <v>2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783.7355</v>
      </c>
      <c r="X112">
        <v>-2.17</v>
      </c>
      <c r="Y112" s="8">
        <v>6153688.3547395328</v>
      </c>
      <c r="Z112" s="8">
        <v>245827.4</v>
      </c>
      <c r="AA112" s="8">
        <v>6399515.7547395332</v>
      </c>
      <c r="AB112">
        <v>8165.4024281655393</v>
      </c>
      <c r="AC112" s="8">
        <v>5054218.7547395332</v>
      </c>
      <c r="AD112">
        <v>6404147.6644653575</v>
      </c>
      <c r="AE112">
        <v>0</v>
      </c>
      <c r="AF112">
        <v>50465.38</v>
      </c>
      <c r="AG112">
        <v>50465.38</v>
      </c>
      <c r="AH112">
        <v>15121.97</v>
      </c>
      <c r="AI112">
        <v>-35343.410000000003</v>
      </c>
      <c r="AJ112">
        <v>6449981.1347395331</v>
      </c>
      <c r="AK112">
        <v>17.93</v>
      </c>
      <c r="AL112">
        <v>134.12</v>
      </c>
      <c r="AM112">
        <v>134.12</v>
      </c>
      <c r="AN112">
        <v>26931.992180644069</v>
      </c>
      <c r="AO112">
        <v>25740.11465981288</v>
      </c>
      <c r="AP112">
        <v>-1191.8800000000001</v>
      </c>
      <c r="AQ112">
        <v>63326.85528318771</v>
      </c>
      <c r="AR112">
        <v>0</v>
      </c>
      <c r="AS112">
        <v>1332093.0249479068</v>
      </c>
      <c r="AT112">
        <v>783735.5</v>
      </c>
      <c r="AU112">
        <v>0</v>
      </c>
      <c r="AV112">
        <v>0</v>
      </c>
    </row>
    <row r="113" spans="1:48" x14ac:dyDescent="0.25">
      <c r="A113">
        <v>2094</v>
      </c>
      <c r="B113" t="s">
        <v>288</v>
      </c>
      <c r="C113" t="s">
        <v>262</v>
      </c>
      <c r="D113" t="s">
        <v>289</v>
      </c>
      <c r="E113">
        <v>2064</v>
      </c>
      <c r="F113" s="9">
        <v>940325</v>
      </c>
      <c r="G113" s="9">
        <v>0</v>
      </c>
      <c r="H113" s="9">
        <v>940325</v>
      </c>
      <c r="I113">
        <v>576.77</v>
      </c>
      <c r="J113">
        <v>1</v>
      </c>
      <c r="K113">
        <v>0</v>
      </c>
      <c r="L113">
        <v>56</v>
      </c>
      <c r="M113">
        <v>0</v>
      </c>
      <c r="N113">
        <v>0</v>
      </c>
      <c r="O113">
        <v>0</v>
      </c>
      <c r="P113">
        <v>0.5</v>
      </c>
      <c r="Q113">
        <v>0</v>
      </c>
      <c r="R113">
        <v>0</v>
      </c>
      <c r="S113">
        <v>0</v>
      </c>
      <c r="U113">
        <v>0</v>
      </c>
      <c r="V113">
        <v>0</v>
      </c>
      <c r="W113">
        <v>738.29</v>
      </c>
      <c r="X113">
        <v>-8.0000000000000071E-2</v>
      </c>
      <c r="Y113" s="8">
        <v>5864991.3941985369</v>
      </c>
      <c r="Z113" s="8">
        <v>166454.39999999999</v>
      </c>
      <c r="AA113" s="8">
        <v>6031445.7941985372</v>
      </c>
      <c r="AB113">
        <v>8169.4805485629458</v>
      </c>
      <c r="AC113" s="8">
        <v>5091120.7941985372</v>
      </c>
      <c r="AD113">
        <v>6035860.4003850436</v>
      </c>
      <c r="AE113">
        <v>13647</v>
      </c>
      <c r="AF113">
        <v>3899.6</v>
      </c>
      <c r="AG113">
        <v>3899.6</v>
      </c>
      <c r="AH113">
        <v>14290.65</v>
      </c>
      <c r="AI113">
        <v>10391.049999999999</v>
      </c>
      <c r="AJ113">
        <v>6048992.3941985369</v>
      </c>
      <c r="AK113">
        <v>16.079999999999998</v>
      </c>
      <c r="AL113">
        <v>77.05</v>
      </c>
      <c r="AM113">
        <v>77.05</v>
      </c>
      <c r="AN113">
        <v>18334.180631963736</v>
      </c>
      <c r="AO113">
        <v>14787.323550093812</v>
      </c>
      <c r="AP113">
        <v>-3546.86</v>
      </c>
      <c r="AQ113">
        <v>36854.746572023578</v>
      </c>
      <c r="AR113">
        <v>0</v>
      </c>
      <c r="AS113">
        <v>1245167.5688397076</v>
      </c>
      <c r="AT113">
        <v>738290</v>
      </c>
      <c r="AU113">
        <v>0</v>
      </c>
      <c r="AV113">
        <v>0</v>
      </c>
    </row>
    <row r="114" spans="1:48" x14ac:dyDescent="0.25">
      <c r="A114">
        <v>2095</v>
      </c>
      <c r="B114" t="s">
        <v>290</v>
      </c>
      <c r="C114" t="s">
        <v>262</v>
      </c>
      <c r="D114" t="s">
        <v>291</v>
      </c>
      <c r="E114">
        <v>2064</v>
      </c>
      <c r="F114" s="9">
        <v>545509</v>
      </c>
      <c r="G114" s="9">
        <v>0</v>
      </c>
      <c r="H114" s="9">
        <v>545509</v>
      </c>
      <c r="I114">
        <v>228.3</v>
      </c>
      <c r="J114">
        <v>1</v>
      </c>
      <c r="K114">
        <v>0</v>
      </c>
      <c r="L114">
        <v>25.113</v>
      </c>
      <c r="M114">
        <v>10.6</v>
      </c>
      <c r="N114">
        <v>0</v>
      </c>
      <c r="O114">
        <v>0</v>
      </c>
      <c r="P114">
        <v>0.5</v>
      </c>
      <c r="Q114">
        <v>0</v>
      </c>
      <c r="R114">
        <v>0</v>
      </c>
      <c r="S114">
        <v>0</v>
      </c>
      <c r="U114">
        <v>0</v>
      </c>
      <c r="V114">
        <v>0</v>
      </c>
      <c r="W114">
        <v>381.24299999999999</v>
      </c>
      <c r="X114">
        <v>2.9000000000000004</v>
      </c>
      <c r="Y114" s="8">
        <v>3078764.9560994431</v>
      </c>
      <c r="Z114" s="8">
        <v>157661</v>
      </c>
      <c r="AA114" s="8">
        <v>3236425.9560994431</v>
      </c>
      <c r="AB114">
        <v>8489.1419805726091</v>
      </c>
      <c r="AC114" s="8">
        <v>2690916.9560994431</v>
      </c>
      <c r="AD114">
        <v>3238743.3567414018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3236425.9560994431</v>
      </c>
      <c r="AK114">
        <v>15.68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25599.325671268147</v>
      </c>
      <c r="AR114">
        <v>0</v>
      </c>
      <c r="AS114">
        <v>678817.3912198887</v>
      </c>
      <c r="AT114">
        <v>381243</v>
      </c>
      <c r="AU114">
        <v>0</v>
      </c>
      <c r="AV114">
        <v>0</v>
      </c>
    </row>
    <row r="115" spans="1:48" x14ac:dyDescent="0.25">
      <c r="A115">
        <v>2096</v>
      </c>
      <c r="B115" t="s">
        <v>292</v>
      </c>
      <c r="C115" t="s">
        <v>262</v>
      </c>
      <c r="D115" t="s">
        <v>293</v>
      </c>
      <c r="E115">
        <v>2064</v>
      </c>
      <c r="F115" s="9">
        <v>7597831</v>
      </c>
      <c r="G115" s="9">
        <v>0</v>
      </c>
      <c r="H115" s="9">
        <v>7597831</v>
      </c>
      <c r="I115">
        <v>1314.79</v>
      </c>
      <c r="J115">
        <v>1</v>
      </c>
      <c r="K115">
        <v>0</v>
      </c>
      <c r="L115">
        <v>144.62690000000001</v>
      </c>
      <c r="M115">
        <v>8.5</v>
      </c>
      <c r="N115">
        <v>0</v>
      </c>
      <c r="O115">
        <v>0</v>
      </c>
      <c r="P115">
        <v>5.25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1605.9613999999999</v>
      </c>
      <c r="X115">
        <v>-1.2799999999999994</v>
      </c>
      <c r="Y115" s="8">
        <v>12672701.609670749</v>
      </c>
      <c r="Z115" s="8">
        <v>678983.2</v>
      </c>
      <c r="AA115" s="8">
        <v>13351684.809670748</v>
      </c>
      <c r="AB115">
        <v>8313.8267268881737</v>
      </c>
      <c r="AC115" s="8">
        <v>5753853.8096707482</v>
      </c>
      <c r="AD115">
        <v>13361223.610866798</v>
      </c>
      <c r="AE115">
        <v>0</v>
      </c>
      <c r="AF115">
        <v>22938.81</v>
      </c>
      <c r="AG115">
        <v>22938.81</v>
      </c>
      <c r="AH115">
        <v>78337.149999999994</v>
      </c>
      <c r="AI115">
        <v>55398.34</v>
      </c>
      <c r="AJ115">
        <v>13374623.619670749</v>
      </c>
      <c r="AK115">
        <v>16.29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153386.21164510676</v>
      </c>
      <c r="AR115">
        <v>0</v>
      </c>
      <c r="AS115">
        <v>2821801.0319341496</v>
      </c>
      <c r="AT115">
        <v>1605961.4</v>
      </c>
      <c r="AU115">
        <v>0</v>
      </c>
      <c r="AV115">
        <v>0</v>
      </c>
    </row>
    <row r="116" spans="1:48" x14ac:dyDescent="0.25">
      <c r="A116">
        <v>2097</v>
      </c>
      <c r="B116" t="s">
        <v>294</v>
      </c>
      <c r="C116" t="s">
        <v>295</v>
      </c>
      <c r="D116" t="s">
        <v>296</v>
      </c>
      <c r="E116">
        <v>2098</v>
      </c>
      <c r="F116" s="9">
        <v>38133331</v>
      </c>
      <c r="G116" s="9">
        <v>0</v>
      </c>
      <c r="H116" s="9">
        <v>38133331</v>
      </c>
      <c r="I116">
        <v>5479.47</v>
      </c>
      <c r="J116">
        <v>1</v>
      </c>
      <c r="K116">
        <v>0</v>
      </c>
      <c r="L116">
        <v>602.74170000000004</v>
      </c>
      <c r="M116">
        <v>57.1</v>
      </c>
      <c r="N116">
        <v>0</v>
      </c>
      <c r="O116">
        <v>0</v>
      </c>
      <c r="P116">
        <v>15.5</v>
      </c>
      <c r="Q116">
        <v>0</v>
      </c>
      <c r="R116">
        <v>0</v>
      </c>
      <c r="S116">
        <v>0</v>
      </c>
      <c r="U116">
        <v>0</v>
      </c>
      <c r="V116">
        <v>0</v>
      </c>
      <c r="W116">
        <v>7003.3742000000002</v>
      </c>
      <c r="X116">
        <v>-2.0499999999999989</v>
      </c>
      <c r="Y116" s="8">
        <v>55025788.558401331</v>
      </c>
      <c r="Z116" s="8">
        <v>2530574.1999999997</v>
      </c>
      <c r="AA116" s="8">
        <v>57556362.758401334</v>
      </c>
      <c r="AB116">
        <v>8218.3760448501143</v>
      </c>
      <c r="AC116" s="8">
        <v>19423031.758401334</v>
      </c>
      <c r="AD116">
        <v>57597780.924304806</v>
      </c>
      <c r="AE116">
        <v>1132</v>
      </c>
      <c r="AF116">
        <v>174596.9</v>
      </c>
      <c r="AG116">
        <v>174596.9</v>
      </c>
      <c r="AH116">
        <v>280248.25</v>
      </c>
      <c r="AI116">
        <v>105651.35</v>
      </c>
      <c r="AJ116">
        <v>57732091.658401333</v>
      </c>
      <c r="AK116">
        <v>14.25</v>
      </c>
      <c r="AL116">
        <v>373.19000000000005</v>
      </c>
      <c r="AM116">
        <v>373.19000000000005</v>
      </c>
      <c r="AN116">
        <v>70550.850022090279</v>
      </c>
      <c r="AO116">
        <v>71622.080151323957</v>
      </c>
      <c r="AP116">
        <v>1071.23</v>
      </c>
      <c r="AQ116">
        <v>498165.1</v>
      </c>
      <c r="AR116">
        <v>978210.3</v>
      </c>
      <c r="AS116">
        <v>12073663.441680267</v>
      </c>
      <c r="AT116">
        <v>7003374.2000000002</v>
      </c>
      <c r="AU116">
        <v>978210.3</v>
      </c>
      <c r="AV116">
        <v>0</v>
      </c>
    </row>
    <row r="117" spans="1:48" x14ac:dyDescent="0.25">
      <c r="A117">
        <v>2099</v>
      </c>
      <c r="B117" t="s">
        <v>297</v>
      </c>
      <c r="C117" t="s">
        <v>298</v>
      </c>
      <c r="D117" t="s">
        <v>299</v>
      </c>
      <c r="E117">
        <v>2098</v>
      </c>
      <c r="F117" s="9">
        <v>1971152</v>
      </c>
      <c r="G117" s="9">
        <v>0</v>
      </c>
      <c r="H117" s="9">
        <v>1971152</v>
      </c>
      <c r="I117">
        <v>813.86</v>
      </c>
      <c r="J117">
        <v>1</v>
      </c>
      <c r="K117">
        <v>0</v>
      </c>
      <c r="L117">
        <v>89.524600000000007</v>
      </c>
      <c r="M117">
        <v>7.8</v>
      </c>
      <c r="N117">
        <v>0</v>
      </c>
      <c r="O117">
        <v>0</v>
      </c>
      <c r="P117">
        <v>0.75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1044.6908000000001</v>
      </c>
      <c r="X117">
        <v>-2.1499999999999986</v>
      </c>
      <c r="Y117" s="8">
        <v>8203564.3744714521</v>
      </c>
      <c r="Z117" s="8">
        <v>218849.4</v>
      </c>
      <c r="AA117" s="8">
        <v>8422413.7744714525</v>
      </c>
      <c r="AB117">
        <v>8062.1115592014903</v>
      </c>
      <c r="AC117" s="8">
        <v>6451261.7744714525</v>
      </c>
      <c r="AD117">
        <v>8428588.6353714652</v>
      </c>
      <c r="AE117">
        <v>0</v>
      </c>
      <c r="AF117">
        <v>16198.01</v>
      </c>
      <c r="AG117">
        <v>16198.01</v>
      </c>
      <c r="AH117">
        <v>6093.89</v>
      </c>
      <c r="AI117">
        <v>-10104.120000000001</v>
      </c>
      <c r="AJ117">
        <v>8438611.7844714522</v>
      </c>
      <c r="AK117">
        <v>16.07</v>
      </c>
      <c r="AL117">
        <v>252.96</v>
      </c>
      <c r="AM117">
        <v>252.96</v>
      </c>
      <c r="AN117">
        <v>52924.012443185602</v>
      </c>
      <c r="AO117">
        <v>48547.714019879699</v>
      </c>
      <c r="AP117">
        <v>-4376.3</v>
      </c>
      <c r="AQ117">
        <v>88156.80852540482</v>
      </c>
      <c r="AR117">
        <v>0</v>
      </c>
      <c r="AS117">
        <v>1729471.4128942909</v>
      </c>
      <c r="AT117">
        <v>1044690.8</v>
      </c>
      <c r="AU117">
        <v>0</v>
      </c>
      <c r="AV117">
        <v>0</v>
      </c>
    </row>
    <row r="118" spans="1:48" x14ac:dyDescent="0.25">
      <c r="A118">
        <v>2100</v>
      </c>
      <c r="B118" t="s">
        <v>300</v>
      </c>
      <c r="C118" t="s">
        <v>298</v>
      </c>
      <c r="D118" t="s">
        <v>301</v>
      </c>
      <c r="E118">
        <v>2098</v>
      </c>
      <c r="F118" s="9">
        <v>27703947</v>
      </c>
      <c r="G118" s="9">
        <v>0</v>
      </c>
      <c r="H118" s="9">
        <v>27703947</v>
      </c>
      <c r="I118">
        <v>9264.09</v>
      </c>
      <c r="J118">
        <v>1</v>
      </c>
      <c r="K118">
        <v>0</v>
      </c>
      <c r="L118">
        <v>1019.0499</v>
      </c>
      <c r="M118">
        <v>52.2</v>
      </c>
      <c r="N118">
        <v>0</v>
      </c>
      <c r="O118">
        <v>0</v>
      </c>
      <c r="P118">
        <v>28.5</v>
      </c>
      <c r="Q118">
        <v>0</v>
      </c>
      <c r="R118">
        <v>0</v>
      </c>
      <c r="S118">
        <v>0</v>
      </c>
      <c r="U118">
        <v>0</v>
      </c>
      <c r="V118">
        <v>0</v>
      </c>
      <c r="W118">
        <v>11167.707700000001</v>
      </c>
      <c r="X118">
        <v>-1.3699999999999992</v>
      </c>
      <c r="Y118" s="8">
        <v>88080422.12497282</v>
      </c>
      <c r="Z118" s="8">
        <v>3809990.8</v>
      </c>
      <c r="AA118" s="8">
        <v>91890412.924972817</v>
      </c>
      <c r="AB118">
        <v>8228.2251105992691</v>
      </c>
      <c r="AC118" s="8">
        <v>64186465.924972817</v>
      </c>
      <c r="AD118">
        <v>91956711.466656551</v>
      </c>
      <c r="AE118">
        <v>4613</v>
      </c>
      <c r="AF118">
        <v>488596.61</v>
      </c>
      <c r="AG118">
        <v>488596.61</v>
      </c>
      <c r="AH118">
        <v>514663.57</v>
      </c>
      <c r="AI118">
        <v>26066.959999999999</v>
      </c>
      <c r="AJ118">
        <v>92383622.534972817</v>
      </c>
      <c r="AK118">
        <v>10.65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1039073.6672685818</v>
      </c>
      <c r="AR118">
        <v>0</v>
      </c>
      <c r="AS118">
        <v>19243936.058994561</v>
      </c>
      <c r="AT118">
        <v>11167707.700000001</v>
      </c>
      <c r="AU118">
        <v>0</v>
      </c>
      <c r="AV118">
        <v>0</v>
      </c>
    </row>
    <row r="119" spans="1:48" x14ac:dyDescent="0.25">
      <c r="A119">
        <v>2101</v>
      </c>
      <c r="B119" t="s">
        <v>302</v>
      </c>
      <c r="C119" t="s">
        <v>298</v>
      </c>
      <c r="D119" t="s">
        <v>303</v>
      </c>
      <c r="E119">
        <v>2098</v>
      </c>
      <c r="F119" s="9">
        <v>10962813</v>
      </c>
      <c r="G119" s="9">
        <v>0</v>
      </c>
      <c r="H119" s="9">
        <v>10962813</v>
      </c>
      <c r="I119">
        <v>4188.87</v>
      </c>
      <c r="J119">
        <v>1</v>
      </c>
      <c r="K119">
        <v>0</v>
      </c>
      <c r="L119">
        <v>460.77569999999997</v>
      </c>
      <c r="M119">
        <v>51.2</v>
      </c>
      <c r="N119">
        <v>0</v>
      </c>
      <c r="O119">
        <v>0</v>
      </c>
      <c r="P119">
        <v>9.5</v>
      </c>
      <c r="Q119">
        <v>0</v>
      </c>
      <c r="R119">
        <v>0</v>
      </c>
      <c r="S119">
        <v>0</v>
      </c>
      <c r="U119">
        <v>0</v>
      </c>
      <c r="V119">
        <v>0</v>
      </c>
      <c r="W119">
        <v>4937.8348999999998</v>
      </c>
      <c r="X119">
        <v>-1.7799999999999994</v>
      </c>
      <c r="Y119" s="8">
        <v>38855630.003002472</v>
      </c>
      <c r="Z119" s="8">
        <v>1279456.5</v>
      </c>
      <c r="AA119" s="8">
        <v>40135086.503002472</v>
      </c>
      <c r="AB119">
        <v>8128.07380477676</v>
      </c>
      <c r="AC119" s="8">
        <v>29172273.503002472</v>
      </c>
      <c r="AD119">
        <v>40164333.315668143</v>
      </c>
      <c r="AE119">
        <v>0</v>
      </c>
      <c r="AF119">
        <v>243151.35999999999</v>
      </c>
      <c r="AG119">
        <v>243151.35999999999</v>
      </c>
      <c r="AH119">
        <v>248393.76</v>
      </c>
      <c r="AI119">
        <v>5242.3999999999996</v>
      </c>
      <c r="AJ119">
        <v>40378237.863002472</v>
      </c>
      <c r="AK119">
        <v>15.46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437081.98365692247</v>
      </c>
      <c r="AR119">
        <v>0</v>
      </c>
      <c r="AS119">
        <v>8332587.3526004944</v>
      </c>
      <c r="AT119">
        <v>4937834.8999999994</v>
      </c>
      <c r="AU119">
        <v>0</v>
      </c>
      <c r="AV119">
        <v>0</v>
      </c>
    </row>
    <row r="120" spans="1:48" x14ac:dyDescent="0.25">
      <c r="A120">
        <v>2102</v>
      </c>
      <c r="B120" t="s">
        <v>304</v>
      </c>
      <c r="C120" t="s">
        <v>298</v>
      </c>
      <c r="D120" t="s">
        <v>305</v>
      </c>
      <c r="E120">
        <v>2098</v>
      </c>
      <c r="F120" s="9">
        <v>5237733</v>
      </c>
      <c r="G120" s="9">
        <v>0</v>
      </c>
      <c r="H120" s="9">
        <v>5237733</v>
      </c>
      <c r="I120">
        <v>2278.0700000000002</v>
      </c>
      <c r="J120">
        <v>1</v>
      </c>
      <c r="K120">
        <v>0</v>
      </c>
      <c r="L120">
        <v>250.58770000000001</v>
      </c>
      <c r="M120">
        <v>107</v>
      </c>
      <c r="N120">
        <v>0</v>
      </c>
      <c r="O120">
        <v>0</v>
      </c>
      <c r="P120">
        <v>2.5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2734.3202000000001</v>
      </c>
      <c r="X120">
        <v>-1.0399999999999991</v>
      </c>
      <c r="Y120" s="8">
        <v>21605598.073456902</v>
      </c>
      <c r="Z120" s="8">
        <v>989826.6</v>
      </c>
      <c r="AA120" s="8">
        <v>22595424.673456904</v>
      </c>
      <c r="AB120">
        <v>8263.6352075579525</v>
      </c>
      <c r="AC120" s="8">
        <v>17357691.673456904</v>
      </c>
      <c r="AD120">
        <v>22611687.307194546</v>
      </c>
      <c r="AE120">
        <v>0</v>
      </c>
      <c r="AF120">
        <v>27526.57</v>
      </c>
      <c r="AG120">
        <v>27526.57</v>
      </c>
      <c r="AH120">
        <v>117253.06</v>
      </c>
      <c r="AI120">
        <v>89726.49</v>
      </c>
      <c r="AJ120">
        <v>22622951.243456904</v>
      </c>
      <c r="AK120">
        <v>13.76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236358.79805598565</v>
      </c>
      <c r="AR120">
        <v>0</v>
      </c>
      <c r="AS120">
        <v>4740500.8666913807</v>
      </c>
      <c r="AT120">
        <v>2734320.2</v>
      </c>
      <c r="AU120">
        <v>0</v>
      </c>
      <c r="AV120">
        <v>0</v>
      </c>
    </row>
    <row r="121" spans="1:48" x14ac:dyDescent="0.25">
      <c r="A121">
        <v>2103</v>
      </c>
      <c r="B121" t="s">
        <v>306</v>
      </c>
      <c r="C121" t="s">
        <v>298</v>
      </c>
      <c r="D121" t="s">
        <v>307</v>
      </c>
      <c r="E121">
        <v>2098</v>
      </c>
      <c r="F121" s="9">
        <v>1764051</v>
      </c>
      <c r="G121" s="9">
        <v>0</v>
      </c>
      <c r="H121" s="9">
        <v>1764051</v>
      </c>
      <c r="I121">
        <v>777.75</v>
      </c>
      <c r="J121">
        <v>1</v>
      </c>
      <c r="K121">
        <v>0</v>
      </c>
      <c r="L121">
        <v>85.552499999999995</v>
      </c>
      <c r="M121">
        <v>0</v>
      </c>
      <c r="N121">
        <v>0</v>
      </c>
      <c r="O121">
        <v>0</v>
      </c>
      <c r="P121">
        <v>2.25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969.95249999999999</v>
      </c>
      <c r="X121">
        <v>-1.8699999999999992</v>
      </c>
      <c r="Y121" s="8">
        <v>7628663.9706800031</v>
      </c>
      <c r="Z121" s="8">
        <v>425539.8</v>
      </c>
      <c r="AA121" s="8">
        <v>8054203.7706800029</v>
      </c>
      <c r="AB121">
        <v>8303.7094813199637</v>
      </c>
      <c r="AC121" s="8">
        <v>6290152.7706800029</v>
      </c>
      <c r="AD121">
        <v>8059945.9013833925</v>
      </c>
      <c r="AE121">
        <v>0</v>
      </c>
      <c r="AF121">
        <v>0</v>
      </c>
      <c r="AG121">
        <v>0</v>
      </c>
      <c r="AH121">
        <v>2394.2399999999998</v>
      </c>
      <c r="AI121">
        <v>2394.2399999999998</v>
      </c>
      <c r="AJ121">
        <v>8054203.7706800029</v>
      </c>
      <c r="AK121">
        <v>10.96</v>
      </c>
      <c r="AL121">
        <v>230.55</v>
      </c>
      <c r="AM121">
        <v>230.55</v>
      </c>
      <c r="AN121">
        <v>45224.564397721981</v>
      </c>
      <c r="AO121">
        <v>44246.819525945866</v>
      </c>
      <c r="AP121">
        <v>-977.74</v>
      </c>
      <c r="AQ121">
        <v>76097.033194212912</v>
      </c>
      <c r="AR121">
        <v>97088.97</v>
      </c>
      <c r="AS121">
        <v>1696427.562136001</v>
      </c>
      <c r="AT121">
        <v>969952.5</v>
      </c>
      <c r="AU121">
        <v>97088.97</v>
      </c>
      <c r="AV121">
        <v>0</v>
      </c>
    </row>
    <row r="122" spans="1:48" x14ac:dyDescent="0.25">
      <c r="A122">
        <v>2104</v>
      </c>
      <c r="B122" t="s">
        <v>308</v>
      </c>
      <c r="C122" t="s">
        <v>298</v>
      </c>
      <c r="D122" t="s">
        <v>309</v>
      </c>
      <c r="E122">
        <v>2098</v>
      </c>
      <c r="F122" s="9">
        <v>4081908</v>
      </c>
      <c r="G122" s="9">
        <v>0</v>
      </c>
      <c r="H122" s="9">
        <v>4081908</v>
      </c>
      <c r="I122">
        <v>4715.82</v>
      </c>
      <c r="J122">
        <v>1</v>
      </c>
      <c r="K122">
        <v>0</v>
      </c>
      <c r="L122">
        <v>518.74019999999996</v>
      </c>
      <c r="M122">
        <v>77.900000000000006</v>
      </c>
      <c r="N122">
        <v>0</v>
      </c>
      <c r="O122">
        <v>0</v>
      </c>
      <c r="P122">
        <v>1.25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5458.0302000000001</v>
      </c>
      <c r="X122">
        <v>-0.94999999999999929</v>
      </c>
      <c r="Y122" s="8">
        <v>43149047.220760711</v>
      </c>
      <c r="Z122" s="8">
        <v>281820.69999999995</v>
      </c>
      <c r="AA122" s="8">
        <v>43430867.920760714</v>
      </c>
      <c r="AB122">
        <v>7957.2421421854197</v>
      </c>
      <c r="AC122" s="8">
        <v>39348959.920760714</v>
      </c>
      <c r="AD122">
        <v>43463346.40845143</v>
      </c>
      <c r="AE122">
        <v>0</v>
      </c>
      <c r="AF122">
        <v>0</v>
      </c>
      <c r="AG122">
        <v>0</v>
      </c>
      <c r="AH122">
        <v>17131.07</v>
      </c>
      <c r="AI122">
        <v>17131.07</v>
      </c>
      <c r="AJ122">
        <v>43430867.920760714</v>
      </c>
      <c r="AK122">
        <v>14.3</v>
      </c>
      <c r="AL122">
        <v>166.39</v>
      </c>
      <c r="AM122">
        <v>166.39</v>
      </c>
      <c r="AN122">
        <v>29453.08386440801</v>
      </c>
      <c r="AO122">
        <v>31933.32596366138</v>
      </c>
      <c r="AP122">
        <v>2480.2399999999998</v>
      </c>
      <c r="AQ122">
        <v>188638.60566422215</v>
      </c>
      <c r="AR122">
        <v>0</v>
      </c>
      <c r="AS122">
        <v>8745963.9381521437</v>
      </c>
      <c r="AT122">
        <v>5458030.2000000002</v>
      </c>
      <c r="AU122">
        <v>0</v>
      </c>
      <c r="AV122">
        <v>0</v>
      </c>
    </row>
    <row r="123" spans="1:48" x14ac:dyDescent="0.25">
      <c r="A123">
        <v>2105</v>
      </c>
      <c r="B123" t="s">
        <v>310</v>
      </c>
      <c r="C123" t="s">
        <v>298</v>
      </c>
      <c r="D123" t="s">
        <v>311</v>
      </c>
      <c r="E123">
        <v>2098</v>
      </c>
      <c r="F123" s="9">
        <v>3371906</v>
      </c>
      <c r="G123" s="9">
        <v>0</v>
      </c>
      <c r="H123" s="9">
        <v>3371906</v>
      </c>
      <c r="I123">
        <v>647.98</v>
      </c>
      <c r="J123">
        <v>1</v>
      </c>
      <c r="K123">
        <v>0</v>
      </c>
      <c r="L123">
        <v>71.277799999999999</v>
      </c>
      <c r="M123">
        <v>6</v>
      </c>
      <c r="N123">
        <v>0</v>
      </c>
      <c r="O123">
        <v>0</v>
      </c>
      <c r="P123">
        <v>1.25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844.4203</v>
      </c>
      <c r="X123">
        <v>-2.6099999999999994</v>
      </c>
      <c r="Y123" s="8">
        <v>6613764.851082908</v>
      </c>
      <c r="Z123" s="8">
        <v>420986.3</v>
      </c>
      <c r="AA123" s="8">
        <v>7034751.1510829078</v>
      </c>
      <c r="AB123">
        <v>8330.8645600809305</v>
      </c>
      <c r="AC123" s="8">
        <v>3662845.1510829078</v>
      </c>
      <c r="AD123">
        <v>7039729.3625184046</v>
      </c>
      <c r="AE123">
        <v>0</v>
      </c>
      <c r="AF123">
        <v>28181.7</v>
      </c>
      <c r="AG123">
        <v>28181.7</v>
      </c>
      <c r="AH123">
        <v>36928.39</v>
      </c>
      <c r="AI123">
        <v>8746.69</v>
      </c>
      <c r="AJ123">
        <v>7062932.851082908</v>
      </c>
      <c r="AK123">
        <v>13.03</v>
      </c>
      <c r="AL123">
        <v>216.17</v>
      </c>
      <c r="AM123">
        <v>216.17</v>
      </c>
      <c r="AN123">
        <v>37441.899522486703</v>
      </c>
      <c r="AO123">
        <v>41487.030912703172</v>
      </c>
      <c r="AP123">
        <v>4045.13</v>
      </c>
      <c r="AQ123">
        <v>66366.311274880485</v>
      </c>
      <c r="AR123">
        <v>0</v>
      </c>
      <c r="AS123">
        <v>1498533.1682165815</v>
      </c>
      <c r="AT123">
        <v>844420.3</v>
      </c>
      <c r="AU123">
        <v>0</v>
      </c>
      <c r="AV123">
        <v>0</v>
      </c>
    </row>
    <row r="124" spans="1:48" x14ac:dyDescent="0.25">
      <c r="A124">
        <v>2107</v>
      </c>
      <c r="B124" t="s">
        <v>312</v>
      </c>
      <c r="C124" t="s">
        <v>313</v>
      </c>
      <c r="D124" t="s">
        <v>314</v>
      </c>
      <c r="E124">
        <v>2106</v>
      </c>
      <c r="F124" s="9">
        <v>191074</v>
      </c>
      <c r="G124" s="9">
        <v>0</v>
      </c>
      <c r="H124" s="9">
        <v>191074</v>
      </c>
      <c r="I124">
        <v>57.97</v>
      </c>
      <c r="J124">
        <v>1</v>
      </c>
      <c r="K124">
        <v>0</v>
      </c>
      <c r="L124">
        <v>6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170.4025</v>
      </c>
      <c r="X124">
        <v>0.20000000000000107</v>
      </c>
      <c r="Y124" s="8">
        <v>1355787.7308833897</v>
      </c>
      <c r="Z124" s="8">
        <v>99659.7</v>
      </c>
      <c r="AA124" s="8">
        <v>1455447.4308833897</v>
      </c>
      <c r="AB124">
        <v>8541.232850946375</v>
      </c>
      <c r="AC124" s="8">
        <v>1264373.4308833897</v>
      </c>
      <c r="AD124">
        <v>1456467.9385878458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1455447.4308833897</v>
      </c>
      <c r="AK124">
        <v>11.15</v>
      </c>
      <c r="AL124">
        <v>26.34</v>
      </c>
      <c r="AM124">
        <v>26.34</v>
      </c>
      <c r="AN124">
        <v>5732.5047963154611</v>
      </c>
      <c r="AO124">
        <v>5055.1343583318758</v>
      </c>
      <c r="AP124">
        <v>-677.37</v>
      </c>
      <c r="AQ124">
        <v>5891.4327188154502</v>
      </c>
      <c r="AR124">
        <v>0</v>
      </c>
      <c r="AS124">
        <v>311021.42617667792</v>
      </c>
      <c r="AT124">
        <v>170402.5</v>
      </c>
      <c r="AU124">
        <v>0</v>
      </c>
      <c r="AV124">
        <v>0</v>
      </c>
    </row>
    <row r="125" spans="1:48" x14ac:dyDescent="0.25">
      <c r="A125">
        <v>2108</v>
      </c>
      <c r="B125" t="s">
        <v>315</v>
      </c>
      <c r="C125" t="s">
        <v>313</v>
      </c>
      <c r="D125" t="s">
        <v>316</v>
      </c>
      <c r="E125">
        <v>2106</v>
      </c>
      <c r="F125" s="9">
        <v>4325640</v>
      </c>
      <c r="G125" s="9">
        <v>0</v>
      </c>
      <c r="H125" s="9">
        <v>4325640</v>
      </c>
      <c r="I125">
        <v>2704.02</v>
      </c>
      <c r="J125">
        <v>1</v>
      </c>
      <c r="K125">
        <v>0</v>
      </c>
      <c r="L125">
        <v>297.44220000000001</v>
      </c>
      <c r="M125">
        <v>1.6</v>
      </c>
      <c r="N125">
        <v>0</v>
      </c>
      <c r="O125">
        <v>0</v>
      </c>
      <c r="P125">
        <v>9.25</v>
      </c>
      <c r="Q125">
        <v>0</v>
      </c>
      <c r="R125">
        <v>0</v>
      </c>
      <c r="S125">
        <v>0</v>
      </c>
      <c r="U125">
        <v>0</v>
      </c>
      <c r="V125">
        <v>0</v>
      </c>
      <c r="W125">
        <v>3372.5372000000002</v>
      </c>
      <c r="X125">
        <v>-1.1999999999999993</v>
      </c>
      <c r="Y125" s="8">
        <v>26624730.101571012</v>
      </c>
      <c r="Z125" s="8">
        <v>891921.79999999993</v>
      </c>
      <c r="AA125" s="8">
        <v>27516651.901571013</v>
      </c>
      <c r="AB125">
        <v>8159.0358444588874</v>
      </c>
      <c r="AC125" s="8">
        <v>23191011.901571013</v>
      </c>
      <c r="AD125">
        <v>27536692.459232654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27516651.901571013</v>
      </c>
      <c r="AK125">
        <v>17.489999999999998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241590.10437961796</v>
      </c>
      <c r="AR125">
        <v>0</v>
      </c>
      <c r="AS125">
        <v>5681714.7403142033</v>
      </c>
      <c r="AT125">
        <v>3372537.2</v>
      </c>
      <c r="AU125">
        <v>0</v>
      </c>
      <c r="AV125">
        <v>0</v>
      </c>
    </row>
    <row r="126" spans="1:48" x14ac:dyDescent="0.25">
      <c r="A126">
        <v>2109</v>
      </c>
      <c r="B126" t="s">
        <v>317</v>
      </c>
      <c r="C126" t="s">
        <v>313</v>
      </c>
      <c r="D126" t="s">
        <v>318</v>
      </c>
      <c r="E126">
        <v>2106</v>
      </c>
      <c r="F126" s="9">
        <v>61100</v>
      </c>
      <c r="G126" s="9">
        <v>0</v>
      </c>
      <c r="H126" s="9">
        <v>61100</v>
      </c>
      <c r="I126">
        <v>3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28.79</v>
      </c>
      <c r="X126">
        <v>-7.1099999999999994</v>
      </c>
      <c r="Y126" s="8">
        <v>219772.06553550679</v>
      </c>
      <c r="Z126" s="8">
        <v>25641</v>
      </c>
      <c r="AA126" s="8">
        <v>245413.06553550679</v>
      </c>
      <c r="AB126">
        <v>8524.2468056792914</v>
      </c>
      <c r="AC126" s="8">
        <v>184313.06553550679</v>
      </c>
      <c r="AD126">
        <v>245578.48898712415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245413.06553550679</v>
      </c>
      <c r="AK126">
        <v>14.31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139.83481151020629</v>
      </c>
      <c r="AR126">
        <v>0</v>
      </c>
      <c r="AS126">
        <v>54210.813107101363</v>
      </c>
      <c r="AT126">
        <v>28790</v>
      </c>
      <c r="AU126">
        <v>0</v>
      </c>
      <c r="AV126">
        <v>0</v>
      </c>
    </row>
    <row r="127" spans="1:48" x14ac:dyDescent="0.25">
      <c r="A127">
        <v>2110</v>
      </c>
      <c r="B127" t="s">
        <v>319</v>
      </c>
      <c r="C127" t="s">
        <v>313</v>
      </c>
      <c r="D127" t="s">
        <v>320</v>
      </c>
      <c r="E127">
        <v>2106</v>
      </c>
      <c r="F127" s="9">
        <v>1012813</v>
      </c>
      <c r="G127" s="9">
        <v>0</v>
      </c>
      <c r="H127" s="9">
        <v>1012813</v>
      </c>
      <c r="I127">
        <v>1179.26</v>
      </c>
      <c r="J127">
        <v>1</v>
      </c>
      <c r="K127">
        <v>0</v>
      </c>
      <c r="L127">
        <v>129.71860000000001</v>
      </c>
      <c r="M127">
        <v>3</v>
      </c>
      <c r="N127">
        <v>0</v>
      </c>
      <c r="O127">
        <v>0</v>
      </c>
      <c r="P127">
        <v>3.5</v>
      </c>
      <c r="Q127">
        <v>0</v>
      </c>
      <c r="R127">
        <v>0</v>
      </c>
      <c r="S127">
        <v>0</v>
      </c>
      <c r="U127">
        <v>0</v>
      </c>
      <c r="V127">
        <v>0</v>
      </c>
      <c r="W127">
        <v>1578.8786</v>
      </c>
      <c r="X127">
        <v>1.4100000000000001</v>
      </c>
      <c r="Y127" s="8">
        <v>12646516.426488956</v>
      </c>
      <c r="Z127" s="8">
        <v>328872.59999999998</v>
      </c>
      <c r="AA127" s="8">
        <v>12975389.026488956</v>
      </c>
      <c r="AB127">
        <v>8218.1043092793552</v>
      </c>
      <c r="AC127" s="8">
        <v>11962576.026488956</v>
      </c>
      <c r="AD127">
        <v>12984908.117976347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12975389.026488956</v>
      </c>
      <c r="AK127">
        <v>15</v>
      </c>
      <c r="AL127">
        <v>336.51</v>
      </c>
      <c r="AM127">
        <v>336.51</v>
      </c>
      <c r="AN127">
        <v>63305.311957199323</v>
      </c>
      <c r="AO127">
        <v>64582.50808360894</v>
      </c>
      <c r="AP127">
        <v>1277.2</v>
      </c>
      <c r="AQ127">
        <v>118987.39230228405</v>
      </c>
      <c r="AR127">
        <v>0</v>
      </c>
      <c r="AS127">
        <v>2660852.3252977915</v>
      </c>
      <c r="AT127">
        <v>1578878.6</v>
      </c>
      <c r="AU127">
        <v>0</v>
      </c>
      <c r="AV127">
        <v>0</v>
      </c>
    </row>
    <row r="128" spans="1:48" x14ac:dyDescent="0.25">
      <c r="A128">
        <v>2111</v>
      </c>
      <c r="B128" t="s">
        <v>321</v>
      </c>
      <c r="C128" t="s">
        <v>313</v>
      </c>
      <c r="D128" t="s">
        <v>322</v>
      </c>
      <c r="E128">
        <v>2106</v>
      </c>
      <c r="F128" s="9">
        <v>205854</v>
      </c>
      <c r="G128" s="9">
        <v>0</v>
      </c>
      <c r="H128" s="9">
        <v>205854</v>
      </c>
      <c r="I128">
        <v>103.17</v>
      </c>
      <c r="J128">
        <v>1</v>
      </c>
      <c r="K128">
        <v>0</v>
      </c>
      <c r="L128">
        <v>7</v>
      </c>
      <c r="M128">
        <v>0</v>
      </c>
      <c r="N128">
        <v>0</v>
      </c>
      <c r="O128">
        <v>0</v>
      </c>
      <c r="P128">
        <v>0.25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184.14500000000001</v>
      </c>
      <c r="X128">
        <v>12.170000000000002</v>
      </c>
      <c r="Y128" s="8">
        <v>1562451.2364712057</v>
      </c>
      <c r="Z128" s="8">
        <v>64789.2</v>
      </c>
      <c r="AA128" s="8">
        <v>1627240.4364712057</v>
      </c>
      <c r="AB128">
        <v>8836.7342934709359</v>
      </c>
      <c r="AC128" s="8">
        <v>1421386.4364712057</v>
      </c>
      <c r="AD128">
        <v>1628416.500753493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1627240.4364712057</v>
      </c>
      <c r="AK128">
        <v>10.84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10341.508203515723</v>
      </c>
      <c r="AR128">
        <v>0</v>
      </c>
      <c r="AS128">
        <v>338405.92729424115</v>
      </c>
      <c r="AT128">
        <v>184145</v>
      </c>
      <c r="AU128">
        <v>0</v>
      </c>
      <c r="AV128">
        <v>0</v>
      </c>
    </row>
    <row r="129" spans="1:48" x14ac:dyDescent="0.25">
      <c r="A129">
        <v>2112</v>
      </c>
      <c r="B129" t="s">
        <v>323</v>
      </c>
      <c r="C129" t="s">
        <v>313</v>
      </c>
      <c r="D129" t="s">
        <v>324</v>
      </c>
      <c r="E129">
        <v>2106</v>
      </c>
      <c r="F129" s="9">
        <v>20025</v>
      </c>
      <c r="G129" s="9">
        <v>0</v>
      </c>
      <c r="H129" s="9">
        <v>20025</v>
      </c>
      <c r="I129">
        <v>3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3.25</v>
      </c>
      <c r="X129">
        <v>0</v>
      </c>
      <c r="Y129" s="8">
        <v>25829.548622133749</v>
      </c>
      <c r="Z129" s="8">
        <v>407.4</v>
      </c>
      <c r="AA129" s="8">
        <v>26236.94862213375</v>
      </c>
      <c r="AB129">
        <v>8072.9072683488466</v>
      </c>
      <c r="AC129" s="8">
        <v>6211.9486221337502</v>
      </c>
      <c r="AD129">
        <v>26256.390643012885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26236.94862213375</v>
      </c>
      <c r="AK129">
        <v>14.84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257.73951079864332</v>
      </c>
      <c r="AR129">
        <v>0</v>
      </c>
      <c r="AS129">
        <v>5328.8697244267505</v>
      </c>
      <c r="AT129">
        <v>3250</v>
      </c>
      <c r="AU129">
        <v>0</v>
      </c>
      <c r="AV129">
        <v>0</v>
      </c>
    </row>
    <row r="130" spans="1:48" x14ac:dyDescent="0.25">
      <c r="A130">
        <v>2113</v>
      </c>
      <c r="B130" t="s">
        <v>325</v>
      </c>
      <c r="C130" t="s">
        <v>313</v>
      </c>
      <c r="D130" t="s">
        <v>326</v>
      </c>
      <c r="E130">
        <v>2106</v>
      </c>
      <c r="F130" s="9">
        <v>373265</v>
      </c>
      <c r="G130" s="9">
        <v>0</v>
      </c>
      <c r="H130" s="9">
        <v>373265</v>
      </c>
      <c r="I130">
        <v>289.26</v>
      </c>
      <c r="J130">
        <v>1</v>
      </c>
      <c r="K130">
        <v>0</v>
      </c>
      <c r="L130">
        <v>31.8186</v>
      </c>
      <c r="M130">
        <v>1</v>
      </c>
      <c r="N130">
        <v>0</v>
      </c>
      <c r="O130">
        <v>0</v>
      </c>
      <c r="P130">
        <v>0.75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477.54910000000001</v>
      </c>
      <c r="X130">
        <v>6.52</v>
      </c>
      <c r="Y130" s="8">
        <v>3932822.8858349863</v>
      </c>
      <c r="Z130" s="8">
        <v>155309</v>
      </c>
      <c r="AA130" s="8">
        <v>4088131.8858349863</v>
      </c>
      <c r="AB130">
        <v>8560.6524770646338</v>
      </c>
      <c r="AC130" s="8">
        <v>3714866.8858349863</v>
      </c>
      <c r="AD130">
        <v>4091092.139836282</v>
      </c>
      <c r="AE130">
        <v>0</v>
      </c>
      <c r="AF130">
        <v>3409.17</v>
      </c>
      <c r="AG130">
        <v>3409.17</v>
      </c>
      <c r="AH130">
        <v>3087.13</v>
      </c>
      <c r="AI130">
        <v>-322.04000000000002</v>
      </c>
      <c r="AJ130">
        <v>4091541.0558349863</v>
      </c>
      <c r="AK130">
        <v>13.71</v>
      </c>
      <c r="AL130">
        <v>88.52</v>
      </c>
      <c r="AM130">
        <v>88.52</v>
      </c>
      <c r="AN130">
        <v>18254.74638536352</v>
      </c>
      <c r="AO130">
        <v>16988.629210308947</v>
      </c>
      <c r="AP130">
        <v>-1266.1199999999999</v>
      </c>
      <c r="AQ130">
        <v>31180.929494103355</v>
      </c>
      <c r="AR130">
        <v>0</v>
      </c>
      <c r="AS130">
        <v>849305.60316699732</v>
      </c>
      <c r="AT130">
        <v>477549.10000000003</v>
      </c>
      <c r="AU130">
        <v>0</v>
      </c>
      <c r="AV130">
        <v>0</v>
      </c>
    </row>
    <row r="131" spans="1:48" x14ac:dyDescent="0.25">
      <c r="A131">
        <v>2114</v>
      </c>
      <c r="B131" t="s">
        <v>327</v>
      </c>
      <c r="C131" t="s">
        <v>313</v>
      </c>
      <c r="D131" t="s">
        <v>328</v>
      </c>
      <c r="E131">
        <v>2106</v>
      </c>
      <c r="F131" s="9">
        <v>120379</v>
      </c>
      <c r="G131" s="9">
        <v>0</v>
      </c>
      <c r="H131" s="9">
        <v>120379</v>
      </c>
      <c r="I131">
        <v>104.66</v>
      </c>
      <c r="J131">
        <v>1</v>
      </c>
      <c r="K131">
        <v>0</v>
      </c>
      <c r="L131">
        <v>11.512600000000001</v>
      </c>
      <c r="M131">
        <v>0.2</v>
      </c>
      <c r="N131">
        <v>0</v>
      </c>
      <c r="O131">
        <v>0</v>
      </c>
      <c r="P131">
        <v>0.25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227.7765</v>
      </c>
      <c r="X131">
        <v>4.740000000000002</v>
      </c>
      <c r="Y131" s="8">
        <v>1857936.2374917918</v>
      </c>
      <c r="Z131" s="8">
        <v>169569.9</v>
      </c>
      <c r="AA131" s="8">
        <v>2027506.1374917917</v>
      </c>
      <c r="AB131">
        <v>8901.2963913827443</v>
      </c>
      <c r="AC131" s="8">
        <v>1907127.1374917917</v>
      </c>
      <c r="AD131">
        <v>2028904.6147029058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2027506.1374917917</v>
      </c>
      <c r="AK131">
        <v>8.25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10495.804309255242</v>
      </c>
      <c r="AR131">
        <v>0</v>
      </c>
      <c r="AS131">
        <v>439415.20749835839</v>
      </c>
      <c r="AT131">
        <v>227776.5</v>
      </c>
      <c r="AU131">
        <v>0</v>
      </c>
      <c r="AV131">
        <v>0</v>
      </c>
    </row>
    <row r="132" spans="1:48" x14ac:dyDescent="0.25">
      <c r="A132">
        <v>2115</v>
      </c>
      <c r="B132" t="s">
        <v>329</v>
      </c>
      <c r="C132" t="s">
        <v>313</v>
      </c>
      <c r="D132" t="s">
        <v>330</v>
      </c>
      <c r="E132">
        <v>2106</v>
      </c>
      <c r="F132" s="9">
        <v>80788</v>
      </c>
      <c r="G132" s="9">
        <v>0</v>
      </c>
      <c r="H132" s="9">
        <v>80788</v>
      </c>
      <c r="I132">
        <v>18.52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45.357500000000002</v>
      </c>
      <c r="X132">
        <v>-0.60999999999999943</v>
      </c>
      <c r="Y132" s="8">
        <v>359259.52376858861</v>
      </c>
      <c r="Z132" s="8">
        <v>95873.400000000009</v>
      </c>
      <c r="AA132" s="8">
        <v>455132.92376858863</v>
      </c>
      <c r="AB132">
        <v>10034.3476551527</v>
      </c>
      <c r="AC132" s="8">
        <v>374344.92376858863</v>
      </c>
      <c r="AD132">
        <v>455403.34007606335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455132.92376858863</v>
      </c>
      <c r="AK132">
        <v>20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1595.2490834377729</v>
      </c>
      <c r="AR132">
        <v>0</v>
      </c>
      <c r="AS132">
        <v>110201.26475371773</v>
      </c>
      <c r="AT132">
        <v>45357.5</v>
      </c>
      <c r="AU132">
        <v>0</v>
      </c>
      <c r="AV132">
        <v>0</v>
      </c>
    </row>
    <row r="133" spans="1:48" x14ac:dyDescent="0.25">
      <c r="A133">
        <v>2116</v>
      </c>
      <c r="B133" t="s">
        <v>331</v>
      </c>
      <c r="C133" t="s">
        <v>313</v>
      </c>
      <c r="D133" t="s">
        <v>332</v>
      </c>
      <c r="E133">
        <v>2106</v>
      </c>
      <c r="F133" s="9">
        <v>1797051</v>
      </c>
      <c r="G133" s="9">
        <v>0</v>
      </c>
      <c r="H133" s="9">
        <v>1797051</v>
      </c>
      <c r="I133">
        <v>921.8</v>
      </c>
      <c r="J133">
        <v>1</v>
      </c>
      <c r="K133">
        <v>0</v>
      </c>
      <c r="L133">
        <v>101.398</v>
      </c>
      <c r="M133">
        <v>0.2</v>
      </c>
      <c r="N133">
        <v>0</v>
      </c>
      <c r="O133">
        <v>0</v>
      </c>
      <c r="P133">
        <v>2.5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1223.9580000000001</v>
      </c>
      <c r="X133">
        <v>3.42</v>
      </c>
      <c r="Y133" s="8">
        <v>9912293.5517618842</v>
      </c>
      <c r="Z133" s="8">
        <v>308943.59999999998</v>
      </c>
      <c r="AA133" s="8">
        <v>10221237.151761884</v>
      </c>
      <c r="AB133">
        <v>8350.9705004272073</v>
      </c>
      <c r="AC133" s="8">
        <v>8424186.1517618839</v>
      </c>
      <c r="AD133">
        <v>10228698.181027735</v>
      </c>
      <c r="AE133">
        <v>0</v>
      </c>
      <c r="AF133">
        <v>5505.31</v>
      </c>
      <c r="AG133">
        <v>5505.31</v>
      </c>
      <c r="AH133">
        <v>0</v>
      </c>
      <c r="AI133">
        <v>-5505.31</v>
      </c>
      <c r="AJ133">
        <v>10226742.461761884</v>
      </c>
      <c r="AK133">
        <v>26.5</v>
      </c>
      <c r="AL133">
        <v>263.07</v>
      </c>
      <c r="AM133">
        <v>263.07</v>
      </c>
      <c r="AN133">
        <v>51908.38886165429</v>
      </c>
      <c r="AO133">
        <v>50488.010464934188</v>
      </c>
      <c r="AP133">
        <v>-1420.38</v>
      </c>
      <c r="AQ133">
        <v>91921.606193895379</v>
      </c>
      <c r="AR133">
        <v>0</v>
      </c>
      <c r="AS133">
        <v>2106036.150352377</v>
      </c>
      <c r="AT133">
        <v>1223958</v>
      </c>
      <c r="AU133">
        <v>0</v>
      </c>
      <c r="AV133">
        <v>0</v>
      </c>
    </row>
    <row r="134" spans="1:48" x14ac:dyDescent="0.25">
      <c r="A134">
        <v>2137</v>
      </c>
      <c r="B134" t="s">
        <v>333</v>
      </c>
      <c r="C134" t="s">
        <v>334</v>
      </c>
      <c r="D134" t="s">
        <v>335</v>
      </c>
      <c r="E134">
        <v>2117</v>
      </c>
      <c r="F134" s="9">
        <v>2642607</v>
      </c>
      <c r="G134" s="9">
        <v>0</v>
      </c>
      <c r="H134" s="9">
        <v>2642607</v>
      </c>
      <c r="I134">
        <v>1294.19</v>
      </c>
      <c r="J134">
        <v>1</v>
      </c>
      <c r="K134">
        <v>0</v>
      </c>
      <c r="L134">
        <v>142.36089999999999</v>
      </c>
      <c r="M134">
        <v>1.6</v>
      </c>
      <c r="N134">
        <v>0</v>
      </c>
      <c r="O134">
        <v>0</v>
      </c>
      <c r="P134">
        <v>1.75</v>
      </c>
      <c r="Q134">
        <v>0</v>
      </c>
      <c r="R134">
        <v>0</v>
      </c>
      <c r="S134">
        <v>0</v>
      </c>
      <c r="U134">
        <v>0</v>
      </c>
      <c r="V134">
        <v>0</v>
      </c>
      <c r="W134">
        <v>1670.6709000000001</v>
      </c>
      <c r="X134">
        <v>-1.7699999999999996</v>
      </c>
      <c r="Y134" s="8">
        <v>13147181.724074811</v>
      </c>
      <c r="Z134" s="8">
        <v>612382.39999999991</v>
      </c>
      <c r="AA134" s="8">
        <v>13759564.124074811</v>
      </c>
      <c r="AB134">
        <v>8235.9512720756738</v>
      </c>
      <c r="AC134" s="8">
        <v>11116957.124074811</v>
      </c>
      <c r="AD134">
        <v>13769460.068650559</v>
      </c>
      <c r="AE134">
        <v>0</v>
      </c>
      <c r="AF134">
        <v>0</v>
      </c>
      <c r="AG134">
        <v>0</v>
      </c>
      <c r="AH134">
        <v>63406.080000000002</v>
      </c>
      <c r="AI134">
        <v>63406.080000000002</v>
      </c>
      <c r="AJ134">
        <v>13759564.124074811</v>
      </c>
      <c r="AK134">
        <v>14.19</v>
      </c>
      <c r="AL134">
        <v>288.81</v>
      </c>
      <c r="AM134">
        <v>288.81</v>
      </c>
      <c r="AN134">
        <v>54454.067336032589</v>
      </c>
      <c r="AO134">
        <v>55427.993698930492</v>
      </c>
      <c r="AP134">
        <v>973.93</v>
      </c>
      <c r="AQ134">
        <v>110221.26831735529</v>
      </c>
      <c r="AR134">
        <v>0</v>
      </c>
      <c r="AS134">
        <v>2887070.5208149627</v>
      </c>
      <c r="AT134">
        <v>1670670.9000000001</v>
      </c>
      <c r="AU134">
        <v>0</v>
      </c>
      <c r="AV134">
        <v>0</v>
      </c>
    </row>
    <row r="135" spans="1:48" x14ac:dyDescent="0.25">
      <c r="A135">
        <v>2138</v>
      </c>
      <c r="B135" t="s">
        <v>336</v>
      </c>
      <c r="C135" t="s">
        <v>334</v>
      </c>
      <c r="D135" t="s">
        <v>337</v>
      </c>
      <c r="E135">
        <v>2117</v>
      </c>
      <c r="F135" s="9">
        <v>9593398</v>
      </c>
      <c r="G135" s="9">
        <v>0</v>
      </c>
      <c r="H135" s="9">
        <v>9593398</v>
      </c>
      <c r="I135">
        <v>3938.63</v>
      </c>
      <c r="J135">
        <v>1</v>
      </c>
      <c r="K135">
        <v>0</v>
      </c>
      <c r="L135">
        <v>433.24930000000001</v>
      </c>
      <c r="M135">
        <v>9.1</v>
      </c>
      <c r="N135">
        <v>0</v>
      </c>
      <c r="O135">
        <v>0</v>
      </c>
      <c r="P135">
        <v>2.75</v>
      </c>
      <c r="Q135">
        <v>0</v>
      </c>
      <c r="R135">
        <v>0</v>
      </c>
      <c r="S135">
        <v>0</v>
      </c>
      <c r="U135">
        <v>0</v>
      </c>
      <c r="V135">
        <v>0</v>
      </c>
      <c r="W135">
        <v>4577.7417999999998</v>
      </c>
      <c r="X135">
        <v>0.41999999999999993</v>
      </c>
      <c r="Y135" s="8">
        <v>36466738.486034967</v>
      </c>
      <c r="Z135" s="8">
        <v>1715289.0999999999</v>
      </c>
      <c r="AA135" s="8">
        <v>38182027.586034968</v>
      </c>
      <c r="AB135">
        <v>8340.7997336230219</v>
      </c>
      <c r="AC135" s="8">
        <v>28588629.586034968</v>
      </c>
      <c r="AD135">
        <v>38209476.268991508</v>
      </c>
      <c r="AE135">
        <v>0</v>
      </c>
      <c r="AF135">
        <v>321143.31</v>
      </c>
      <c r="AG135">
        <v>321143.31</v>
      </c>
      <c r="AH135">
        <v>627760.76</v>
      </c>
      <c r="AI135">
        <v>306617.45</v>
      </c>
      <c r="AJ135">
        <v>38503170.896034971</v>
      </c>
      <c r="AK135">
        <v>10.43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418925.98521861265</v>
      </c>
      <c r="AR135">
        <v>0</v>
      </c>
      <c r="AS135">
        <v>8105015.489206994</v>
      </c>
      <c r="AT135">
        <v>4577741.8</v>
      </c>
      <c r="AU135">
        <v>0</v>
      </c>
      <c r="AV135">
        <v>0</v>
      </c>
    </row>
    <row r="136" spans="1:48" x14ac:dyDescent="0.25">
      <c r="A136">
        <v>2139</v>
      </c>
      <c r="B136" t="s">
        <v>338</v>
      </c>
      <c r="C136" t="s">
        <v>334</v>
      </c>
      <c r="D136" t="s">
        <v>339</v>
      </c>
      <c r="E136">
        <v>2117</v>
      </c>
      <c r="F136" s="9">
        <v>5706128</v>
      </c>
      <c r="G136" s="9">
        <v>0</v>
      </c>
      <c r="H136" s="9">
        <v>5706128</v>
      </c>
      <c r="I136">
        <v>2348.1799999999998</v>
      </c>
      <c r="J136">
        <v>1</v>
      </c>
      <c r="K136">
        <v>0</v>
      </c>
      <c r="L136">
        <v>258.2998</v>
      </c>
      <c r="M136">
        <v>33.5</v>
      </c>
      <c r="N136">
        <v>0</v>
      </c>
      <c r="O136">
        <v>0</v>
      </c>
      <c r="P136">
        <v>2.25</v>
      </c>
      <c r="Q136">
        <v>0</v>
      </c>
      <c r="R136">
        <v>0</v>
      </c>
      <c r="S136">
        <v>0</v>
      </c>
      <c r="U136">
        <v>0</v>
      </c>
      <c r="V136">
        <v>0</v>
      </c>
      <c r="W136">
        <v>2784.6223</v>
      </c>
      <c r="X136">
        <v>-0.54999999999999893</v>
      </c>
      <c r="Y136" s="8">
        <v>22063312.190055307</v>
      </c>
      <c r="Z136" s="8">
        <v>1200567.2</v>
      </c>
      <c r="AA136" s="8">
        <v>23263879.390055306</v>
      </c>
      <c r="AB136">
        <v>8354.4110776011912</v>
      </c>
      <c r="AC136" s="8">
        <v>17557751.390055306</v>
      </c>
      <c r="AD136">
        <v>23280486.547328442</v>
      </c>
      <c r="AE136">
        <v>0</v>
      </c>
      <c r="AF136">
        <v>59640.9</v>
      </c>
      <c r="AG136">
        <v>59640.9</v>
      </c>
      <c r="AH136">
        <v>217144.71</v>
      </c>
      <c r="AI136">
        <v>157503.81</v>
      </c>
      <c r="AJ136">
        <v>23323520.290055305</v>
      </c>
      <c r="AK136">
        <v>14.98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248484.04472816343</v>
      </c>
      <c r="AR136">
        <v>0</v>
      </c>
      <c r="AS136">
        <v>4936318.2600110611</v>
      </c>
      <c r="AT136">
        <v>2784622.3</v>
      </c>
      <c r="AU136">
        <v>0</v>
      </c>
      <c r="AV136">
        <v>0</v>
      </c>
    </row>
    <row r="137" spans="1:48" x14ac:dyDescent="0.25">
      <c r="A137">
        <v>2140</v>
      </c>
      <c r="B137" t="s">
        <v>340</v>
      </c>
      <c r="C137" t="s">
        <v>334</v>
      </c>
      <c r="D137" t="s">
        <v>341</v>
      </c>
      <c r="E137">
        <v>2117</v>
      </c>
      <c r="F137" s="9">
        <v>2422677</v>
      </c>
      <c r="G137" s="9">
        <v>0</v>
      </c>
      <c r="H137" s="9">
        <v>2422677</v>
      </c>
      <c r="I137">
        <v>836.1</v>
      </c>
      <c r="J137">
        <v>1</v>
      </c>
      <c r="K137">
        <v>0</v>
      </c>
      <c r="L137">
        <v>91.971000000000004</v>
      </c>
      <c r="M137">
        <v>19.399999999999999</v>
      </c>
      <c r="N137">
        <v>0</v>
      </c>
      <c r="O137">
        <v>0</v>
      </c>
      <c r="P137">
        <v>0.25</v>
      </c>
      <c r="Q137">
        <v>0</v>
      </c>
      <c r="R137">
        <v>0</v>
      </c>
      <c r="S137">
        <v>0</v>
      </c>
      <c r="U137">
        <v>0</v>
      </c>
      <c r="V137">
        <v>0</v>
      </c>
      <c r="W137">
        <v>1101.5389</v>
      </c>
      <c r="X137">
        <v>0.74000000000000021</v>
      </c>
      <c r="Y137" s="8">
        <v>8790530.1379772387</v>
      </c>
      <c r="Z137" s="8">
        <v>395321.5</v>
      </c>
      <c r="AA137" s="8">
        <v>9185851.6379772387</v>
      </c>
      <c r="AB137">
        <v>8339.107804524414</v>
      </c>
      <c r="AC137" s="8">
        <v>6763174.6379772387</v>
      </c>
      <c r="AD137">
        <v>9192468.310726013</v>
      </c>
      <c r="AE137">
        <v>0</v>
      </c>
      <c r="AF137">
        <v>18351.05</v>
      </c>
      <c r="AG137">
        <v>18351.05</v>
      </c>
      <c r="AH137">
        <v>45373.73</v>
      </c>
      <c r="AI137">
        <v>27022.68</v>
      </c>
      <c r="AJ137">
        <v>9204202.6879772395</v>
      </c>
      <c r="AK137">
        <v>12.76</v>
      </c>
      <c r="AL137">
        <v>249.8</v>
      </c>
      <c r="AM137">
        <v>249.8</v>
      </c>
      <c r="AN137">
        <v>48988.234653303552</v>
      </c>
      <c r="AO137">
        <v>47941.251431712328</v>
      </c>
      <c r="AP137">
        <v>-1046.98</v>
      </c>
      <c r="AQ137">
        <v>91004.30777953181</v>
      </c>
      <c r="AR137">
        <v>0</v>
      </c>
      <c r="AS137">
        <v>1925309.373595448</v>
      </c>
      <c r="AT137">
        <v>1101538.8999999999</v>
      </c>
      <c r="AU137">
        <v>0</v>
      </c>
      <c r="AV137">
        <v>0</v>
      </c>
    </row>
    <row r="138" spans="1:48" x14ac:dyDescent="0.25">
      <c r="A138">
        <v>2141</v>
      </c>
      <c r="B138" t="s">
        <v>342</v>
      </c>
      <c r="C138" t="s">
        <v>334</v>
      </c>
      <c r="D138" t="s">
        <v>343</v>
      </c>
      <c r="E138">
        <v>2117</v>
      </c>
      <c r="F138" s="9">
        <v>3857157</v>
      </c>
      <c r="G138" s="9">
        <v>0</v>
      </c>
      <c r="H138" s="9">
        <v>3857157</v>
      </c>
      <c r="I138">
        <v>1866.86</v>
      </c>
      <c r="J138">
        <v>1</v>
      </c>
      <c r="K138">
        <v>0</v>
      </c>
      <c r="L138">
        <v>205.3546</v>
      </c>
      <c r="M138">
        <v>34.4</v>
      </c>
      <c r="N138">
        <v>0</v>
      </c>
      <c r="O138">
        <v>0</v>
      </c>
      <c r="P138">
        <v>0.5</v>
      </c>
      <c r="Q138">
        <v>0</v>
      </c>
      <c r="R138">
        <v>0</v>
      </c>
      <c r="S138">
        <v>0</v>
      </c>
      <c r="U138">
        <v>0</v>
      </c>
      <c r="V138">
        <v>0</v>
      </c>
      <c r="W138">
        <v>2320.7727</v>
      </c>
      <c r="X138">
        <v>-1.2799999999999994</v>
      </c>
      <c r="Y138" s="8">
        <v>18313304.37392202</v>
      </c>
      <c r="Z138" s="8">
        <v>910313.6</v>
      </c>
      <c r="AA138" s="8">
        <v>19223617.973922022</v>
      </c>
      <c r="AB138">
        <v>8283.2833969143212</v>
      </c>
      <c r="AC138" s="8">
        <v>15366460.973922022</v>
      </c>
      <c r="AD138">
        <v>19237402.482943546</v>
      </c>
      <c r="AE138">
        <v>0</v>
      </c>
      <c r="AF138">
        <v>18351.05</v>
      </c>
      <c r="AG138">
        <v>18351.05</v>
      </c>
      <c r="AH138">
        <v>69412.149999999994</v>
      </c>
      <c r="AI138">
        <v>51061.1</v>
      </c>
      <c r="AJ138">
        <v>19241969.023922022</v>
      </c>
      <c r="AK138">
        <v>13.78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203466.7706589998</v>
      </c>
      <c r="AR138">
        <v>0</v>
      </c>
      <c r="AS138">
        <v>4040668.7447844045</v>
      </c>
      <c r="AT138">
        <v>2320772.7000000002</v>
      </c>
      <c r="AU138">
        <v>0</v>
      </c>
      <c r="AV138">
        <v>0</v>
      </c>
    </row>
    <row r="139" spans="1:48" x14ac:dyDescent="0.25">
      <c r="A139">
        <v>2142</v>
      </c>
      <c r="B139" t="s">
        <v>344</v>
      </c>
      <c r="C139" t="s">
        <v>334</v>
      </c>
      <c r="D139" t="s">
        <v>345</v>
      </c>
      <c r="E139">
        <v>2117</v>
      </c>
      <c r="F139" s="9">
        <v>89912465</v>
      </c>
      <c r="G139" s="9">
        <v>0</v>
      </c>
      <c r="H139" s="9">
        <v>89912465</v>
      </c>
      <c r="I139">
        <v>41173.24</v>
      </c>
      <c r="J139">
        <v>1</v>
      </c>
      <c r="K139">
        <v>0</v>
      </c>
      <c r="L139">
        <v>4529.0564000000004</v>
      </c>
      <c r="M139">
        <v>1304.3</v>
      </c>
      <c r="N139">
        <v>0</v>
      </c>
      <c r="O139">
        <v>0</v>
      </c>
      <c r="P139">
        <v>69.5</v>
      </c>
      <c r="Q139">
        <v>0</v>
      </c>
      <c r="R139">
        <v>0</v>
      </c>
      <c r="S139">
        <v>0</v>
      </c>
      <c r="U139">
        <v>0</v>
      </c>
      <c r="V139">
        <v>0</v>
      </c>
      <c r="W139">
        <v>52628.766199999998</v>
      </c>
      <c r="X139">
        <v>-0.57000000000000028</v>
      </c>
      <c r="Y139" s="8">
        <v>416945409.47080129</v>
      </c>
      <c r="Z139" s="8">
        <v>13802229</v>
      </c>
      <c r="AA139" s="8">
        <v>430747638.47080129</v>
      </c>
      <c r="AB139">
        <v>8184.6425362485752</v>
      </c>
      <c r="AC139" s="8">
        <v>340835173.47080129</v>
      </c>
      <c r="AD139">
        <v>431061475.21162003</v>
      </c>
      <c r="AE139">
        <v>0</v>
      </c>
      <c r="AF139">
        <v>2250156.21</v>
      </c>
      <c r="AG139">
        <v>2250156.21</v>
      </c>
      <c r="AH139">
        <v>2410520.63</v>
      </c>
      <c r="AI139">
        <v>160364.42000000001</v>
      </c>
      <c r="AJ139">
        <v>432997794.68080127</v>
      </c>
      <c r="AK139">
        <v>10.74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4472941.465074474</v>
      </c>
      <c r="AR139">
        <v>0</v>
      </c>
      <c r="AS139">
        <v>89392077.620160267</v>
      </c>
      <c r="AT139">
        <v>52628766.199999996</v>
      </c>
      <c r="AU139">
        <v>0</v>
      </c>
      <c r="AV139">
        <v>0</v>
      </c>
    </row>
    <row r="140" spans="1:48" x14ac:dyDescent="0.25">
      <c r="A140">
        <v>2143</v>
      </c>
      <c r="B140" t="s">
        <v>346</v>
      </c>
      <c r="C140" t="s">
        <v>334</v>
      </c>
      <c r="D140" t="s">
        <v>347</v>
      </c>
      <c r="E140">
        <v>2117</v>
      </c>
      <c r="F140" s="9">
        <v>7780249</v>
      </c>
      <c r="G140" s="9">
        <v>0</v>
      </c>
      <c r="H140" s="9">
        <v>7780249</v>
      </c>
      <c r="I140">
        <v>2237.63</v>
      </c>
      <c r="J140">
        <v>1</v>
      </c>
      <c r="K140">
        <v>0</v>
      </c>
      <c r="L140">
        <v>246.13929999999999</v>
      </c>
      <c r="M140">
        <v>20.399999999999999</v>
      </c>
      <c r="N140">
        <v>0</v>
      </c>
      <c r="O140">
        <v>0</v>
      </c>
      <c r="P140">
        <v>2</v>
      </c>
      <c r="Q140">
        <v>0</v>
      </c>
      <c r="R140">
        <v>0</v>
      </c>
      <c r="S140">
        <v>0</v>
      </c>
      <c r="U140">
        <v>0</v>
      </c>
      <c r="V140">
        <v>0</v>
      </c>
      <c r="W140">
        <v>2670.9429</v>
      </c>
      <c r="X140">
        <v>-1.7199999999999989</v>
      </c>
      <c r="Y140" s="8">
        <v>21024621.198811006</v>
      </c>
      <c r="Z140" s="8">
        <v>605687.6</v>
      </c>
      <c r="AA140" s="8">
        <v>21630308.798811007</v>
      </c>
      <c r="AB140">
        <v>8098.3793396747669</v>
      </c>
      <c r="AC140" s="8">
        <v>13850059.798811007</v>
      </c>
      <c r="AD140">
        <v>21646134.128564268</v>
      </c>
      <c r="AE140">
        <v>0</v>
      </c>
      <c r="AF140">
        <v>4587.76</v>
      </c>
      <c r="AG140">
        <v>4587.76</v>
      </c>
      <c r="AH140">
        <v>197552.79</v>
      </c>
      <c r="AI140">
        <v>192965.03</v>
      </c>
      <c r="AJ140">
        <v>21634896.558811009</v>
      </c>
      <c r="AK140">
        <v>13.75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241480.10483855565</v>
      </c>
      <c r="AR140">
        <v>0</v>
      </c>
      <c r="AS140">
        <v>4486709.8377622021</v>
      </c>
      <c r="AT140">
        <v>2670942.9</v>
      </c>
      <c r="AU140">
        <v>0</v>
      </c>
      <c r="AV140">
        <v>0</v>
      </c>
    </row>
    <row r="141" spans="1:48" x14ac:dyDescent="0.25">
      <c r="A141">
        <v>2144</v>
      </c>
      <c r="B141" t="s">
        <v>348</v>
      </c>
      <c r="C141" t="s">
        <v>334</v>
      </c>
      <c r="D141" t="s">
        <v>349</v>
      </c>
      <c r="E141">
        <v>2117</v>
      </c>
      <c r="F141" s="9">
        <v>824518</v>
      </c>
      <c r="G141" s="9">
        <v>0</v>
      </c>
      <c r="H141" s="9">
        <v>824518</v>
      </c>
      <c r="I141">
        <v>231.63</v>
      </c>
      <c r="J141">
        <v>1</v>
      </c>
      <c r="K141">
        <v>0</v>
      </c>
      <c r="L141">
        <v>21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U141">
        <v>0</v>
      </c>
      <c r="V141">
        <v>0</v>
      </c>
      <c r="W141">
        <v>400.58499999999998</v>
      </c>
      <c r="X141">
        <v>0.66999999999999993</v>
      </c>
      <c r="Y141" s="8">
        <v>3195521.0174117177</v>
      </c>
      <c r="Z141" s="8">
        <v>105354.9</v>
      </c>
      <c r="AA141" s="8">
        <v>3300875.9174117176</v>
      </c>
      <c r="AB141">
        <v>8240.1385908401899</v>
      </c>
      <c r="AC141" s="8">
        <v>2476357.9174117176</v>
      </c>
      <c r="AD141">
        <v>3303281.200881789</v>
      </c>
      <c r="AE141">
        <v>6671</v>
      </c>
      <c r="AF141">
        <v>0</v>
      </c>
      <c r="AG141">
        <v>0</v>
      </c>
      <c r="AH141">
        <v>0</v>
      </c>
      <c r="AI141">
        <v>0</v>
      </c>
      <c r="AJ141">
        <v>3307546.9174117176</v>
      </c>
      <c r="AK141">
        <v>12.19</v>
      </c>
      <c r="AL141">
        <v>89.82</v>
      </c>
      <c r="AM141">
        <v>89.82</v>
      </c>
      <c r="AN141">
        <v>16785.212823259557</v>
      </c>
      <c r="AO141">
        <v>17238.123313036031</v>
      </c>
      <c r="AP141">
        <v>452.91</v>
      </c>
      <c r="AQ141">
        <v>21750.474108812599</v>
      </c>
      <c r="AR141">
        <v>0</v>
      </c>
      <c r="AS141">
        <v>682580.3634823435</v>
      </c>
      <c r="AT141">
        <v>400585</v>
      </c>
      <c r="AU141">
        <v>0</v>
      </c>
      <c r="AV141">
        <v>0</v>
      </c>
    </row>
    <row r="142" spans="1:48" x14ac:dyDescent="0.25">
      <c r="A142">
        <v>2145</v>
      </c>
      <c r="B142" t="s">
        <v>350</v>
      </c>
      <c r="C142" t="s">
        <v>334</v>
      </c>
      <c r="D142" t="s">
        <v>351</v>
      </c>
      <c r="E142">
        <v>2117</v>
      </c>
      <c r="F142" s="9">
        <v>1280879</v>
      </c>
      <c r="G142" s="9">
        <v>0</v>
      </c>
      <c r="H142" s="9">
        <v>1280879</v>
      </c>
      <c r="I142">
        <v>731.17</v>
      </c>
      <c r="J142">
        <v>1</v>
      </c>
      <c r="K142">
        <v>0</v>
      </c>
      <c r="L142">
        <v>80.428700000000006</v>
      </c>
      <c r="M142">
        <v>0</v>
      </c>
      <c r="N142">
        <v>0</v>
      </c>
      <c r="O142">
        <v>0</v>
      </c>
      <c r="P142">
        <v>0.5</v>
      </c>
      <c r="Q142">
        <v>0</v>
      </c>
      <c r="R142">
        <v>0</v>
      </c>
      <c r="S142">
        <v>0</v>
      </c>
      <c r="U142">
        <v>0</v>
      </c>
      <c r="V142">
        <v>0</v>
      </c>
      <c r="W142">
        <v>993.98069999999996</v>
      </c>
      <c r="X142">
        <v>6.0000000000000497E-2</v>
      </c>
      <c r="Y142" s="8">
        <v>7902347.9521187423</v>
      </c>
      <c r="Z142" s="8">
        <v>178945.19999999998</v>
      </c>
      <c r="AA142" s="8">
        <v>8081293.1521187425</v>
      </c>
      <c r="AB142">
        <v>8130.2314543116809</v>
      </c>
      <c r="AC142" s="8">
        <v>6800414.1521187425</v>
      </c>
      <c r="AD142">
        <v>8087241.2860225467</v>
      </c>
      <c r="AE142">
        <v>0</v>
      </c>
      <c r="AF142">
        <v>49746.93</v>
      </c>
      <c r="AG142">
        <v>49746.93</v>
      </c>
      <c r="AH142">
        <v>12860.21</v>
      </c>
      <c r="AI142">
        <v>-36886.720000000001</v>
      </c>
      <c r="AJ142">
        <v>8131040.0821187422</v>
      </c>
      <c r="AK142">
        <v>6.19</v>
      </c>
      <c r="AL142">
        <v>178.24</v>
      </c>
      <c r="AM142">
        <v>178.24</v>
      </c>
      <c r="AN142">
        <v>35563.846977867346</v>
      </c>
      <c r="AO142">
        <v>34207.560669289051</v>
      </c>
      <c r="AP142">
        <v>-1356.29</v>
      </c>
      <c r="AQ142">
        <v>80915.79763217087</v>
      </c>
      <c r="AR142">
        <v>0</v>
      </c>
      <c r="AS142">
        <v>1654619.7124237486</v>
      </c>
      <c r="AT142">
        <v>993980.7</v>
      </c>
      <c r="AU142">
        <v>0</v>
      </c>
      <c r="AV142">
        <v>0</v>
      </c>
    </row>
    <row r="143" spans="1:48" x14ac:dyDescent="0.25">
      <c r="A143">
        <v>2146</v>
      </c>
      <c r="B143" t="s">
        <v>352</v>
      </c>
      <c r="C143" t="s">
        <v>334</v>
      </c>
      <c r="D143" t="s">
        <v>353</v>
      </c>
      <c r="E143">
        <v>2117</v>
      </c>
      <c r="F143" s="9">
        <v>8906408</v>
      </c>
      <c r="G143" s="9">
        <v>0</v>
      </c>
      <c r="H143" s="9">
        <v>8906408</v>
      </c>
      <c r="I143">
        <v>5575.91</v>
      </c>
      <c r="J143">
        <v>1</v>
      </c>
      <c r="K143">
        <v>0</v>
      </c>
      <c r="L143">
        <v>613.3501</v>
      </c>
      <c r="M143">
        <v>47.2</v>
      </c>
      <c r="N143">
        <v>0</v>
      </c>
      <c r="O143">
        <v>0</v>
      </c>
      <c r="P143">
        <v>1.75</v>
      </c>
      <c r="Q143">
        <v>0</v>
      </c>
      <c r="R143">
        <v>0</v>
      </c>
      <c r="S143">
        <v>0</v>
      </c>
      <c r="U143">
        <v>0</v>
      </c>
      <c r="V143">
        <v>0</v>
      </c>
      <c r="W143">
        <v>7520.6151</v>
      </c>
      <c r="X143">
        <v>-1.5</v>
      </c>
      <c r="Y143" s="8">
        <v>59272402.85605792</v>
      </c>
      <c r="Z143" s="8">
        <v>2021231.0999999999</v>
      </c>
      <c r="AA143" s="8">
        <v>61293633.956057921</v>
      </c>
      <c r="AB143">
        <v>8150.0825585473613</v>
      </c>
      <c r="AC143" s="8">
        <v>52387225.956057921</v>
      </c>
      <c r="AD143">
        <v>61338248.568211712</v>
      </c>
      <c r="AE143">
        <v>0</v>
      </c>
      <c r="AF143">
        <v>9175.52</v>
      </c>
      <c r="AG143">
        <v>9175.52</v>
      </c>
      <c r="AH143">
        <v>50129.09</v>
      </c>
      <c r="AI143">
        <v>40953.57</v>
      </c>
      <c r="AJ143">
        <v>61302809.476057924</v>
      </c>
      <c r="AK143">
        <v>12.48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599337.84611654887</v>
      </c>
      <c r="AR143">
        <v>0</v>
      </c>
      <c r="AS143">
        <v>12672998.829211585</v>
      </c>
      <c r="AT143">
        <v>7520615.0999999996</v>
      </c>
      <c r="AU143">
        <v>0</v>
      </c>
      <c r="AV143">
        <v>0</v>
      </c>
    </row>
    <row r="144" spans="1:48" x14ac:dyDescent="0.25">
      <c r="A144">
        <v>2147</v>
      </c>
      <c r="B144" t="s">
        <v>354</v>
      </c>
      <c r="C144" t="s">
        <v>355</v>
      </c>
      <c r="D144" t="s">
        <v>356</v>
      </c>
      <c r="E144">
        <v>2200</v>
      </c>
      <c r="F144" s="9">
        <v>8353422</v>
      </c>
      <c r="G144" s="9">
        <v>0</v>
      </c>
      <c r="H144" s="9">
        <v>8353422</v>
      </c>
      <c r="I144">
        <v>2279.27</v>
      </c>
      <c r="J144">
        <v>1</v>
      </c>
      <c r="K144">
        <v>0</v>
      </c>
      <c r="L144">
        <v>250.71969999999999</v>
      </c>
      <c r="M144">
        <v>3.5</v>
      </c>
      <c r="N144">
        <v>0</v>
      </c>
      <c r="O144">
        <v>0</v>
      </c>
      <c r="P144">
        <v>3.75</v>
      </c>
      <c r="Q144">
        <v>0</v>
      </c>
      <c r="R144">
        <v>0</v>
      </c>
      <c r="S144">
        <v>0</v>
      </c>
      <c r="U144">
        <v>0</v>
      </c>
      <c r="V144">
        <v>0</v>
      </c>
      <c r="W144">
        <v>3097.6347000000001</v>
      </c>
      <c r="X144">
        <v>-0.63999999999999879</v>
      </c>
      <c r="Y144" s="8">
        <v>24531084.39932362</v>
      </c>
      <c r="Z144" s="8">
        <v>714714</v>
      </c>
      <c r="AA144" s="8">
        <v>25245798.39932362</v>
      </c>
      <c r="AB144">
        <v>8150.0244038858482</v>
      </c>
      <c r="AC144" s="8">
        <v>16892376.39932362</v>
      </c>
      <c r="AD144">
        <v>25264263.060168322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25245798.39932362</v>
      </c>
      <c r="AK144">
        <v>10.69</v>
      </c>
      <c r="AL144">
        <v>612.80999999999995</v>
      </c>
      <c r="AM144">
        <v>612.80999999999995</v>
      </c>
      <c r="AN144">
        <v>114886.50737452417</v>
      </c>
      <c r="AO144">
        <v>117609.60084014262</v>
      </c>
      <c r="AP144">
        <v>2723.09</v>
      </c>
      <c r="AQ144">
        <v>191924.05954666575</v>
      </c>
      <c r="AR144">
        <v>0</v>
      </c>
      <c r="AS144">
        <v>5192102.479864724</v>
      </c>
      <c r="AT144">
        <v>3097634.7</v>
      </c>
      <c r="AU144">
        <v>0</v>
      </c>
      <c r="AV144">
        <v>0</v>
      </c>
    </row>
    <row r="145" spans="1:48" x14ac:dyDescent="0.25">
      <c r="A145">
        <v>3997</v>
      </c>
      <c r="B145" t="s">
        <v>357</v>
      </c>
      <c r="C145" t="s">
        <v>355</v>
      </c>
      <c r="D145" t="s">
        <v>358</v>
      </c>
      <c r="E145">
        <v>2200</v>
      </c>
      <c r="F145" s="9">
        <v>828332</v>
      </c>
      <c r="G145" s="9">
        <v>0</v>
      </c>
      <c r="H145" s="9">
        <v>828332</v>
      </c>
      <c r="I145">
        <v>182.48</v>
      </c>
      <c r="J145">
        <v>1</v>
      </c>
      <c r="K145">
        <v>0</v>
      </c>
      <c r="L145">
        <v>20.072800000000001</v>
      </c>
      <c r="M145">
        <v>0.4</v>
      </c>
      <c r="N145">
        <v>0</v>
      </c>
      <c r="O145">
        <v>0</v>
      </c>
      <c r="P145">
        <v>0.25</v>
      </c>
      <c r="Q145">
        <v>0</v>
      </c>
      <c r="R145">
        <v>0</v>
      </c>
      <c r="S145">
        <v>0</v>
      </c>
      <c r="U145">
        <v>0</v>
      </c>
      <c r="V145">
        <v>0</v>
      </c>
      <c r="W145">
        <v>339.31779999999998</v>
      </c>
      <c r="X145">
        <v>-0.33999999999999986</v>
      </c>
      <c r="Y145" s="8">
        <v>2691652.4883989859</v>
      </c>
      <c r="Z145" s="8">
        <v>283830.3</v>
      </c>
      <c r="AA145" s="8">
        <v>2975482.7883989858</v>
      </c>
      <c r="AB145">
        <v>8769.0147360350275</v>
      </c>
      <c r="AC145" s="8">
        <v>2147150.7883989858</v>
      </c>
      <c r="AD145">
        <v>2977508.8076935695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2975482.7883989858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15252.920453334265</v>
      </c>
      <c r="AR145">
        <v>0</v>
      </c>
      <c r="AS145">
        <v>651862.61767979711</v>
      </c>
      <c r="AT145">
        <v>339317.8</v>
      </c>
      <c r="AU145">
        <v>0</v>
      </c>
      <c r="AV145">
        <v>0</v>
      </c>
    </row>
    <row r="146" spans="1:48" x14ac:dyDescent="0.25">
      <c r="A146">
        <v>2180</v>
      </c>
      <c r="B146" t="s">
        <v>359</v>
      </c>
      <c r="C146" t="s">
        <v>360</v>
      </c>
      <c r="D146" t="s">
        <v>361</v>
      </c>
      <c r="E146">
        <v>2148</v>
      </c>
      <c r="F146" s="9">
        <v>247489920</v>
      </c>
      <c r="G146" s="9">
        <v>0</v>
      </c>
      <c r="H146" s="9">
        <v>247489920</v>
      </c>
      <c r="I146">
        <v>48439.07</v>
      </c>
      <c r="J146">
        <v>1</v>
      </c>
      <c r="K146">
        <v>0</v>
      </c>
      <c r="L146">
        <v>5328.2977000000001</v>
      </c>
      <c r="M146">
        <v>818</v>
      </c>
      <c r="N146">
        <v>0</v>
      </c>
      <c r="O146">
        <v>0</v>
      </c>
      <c r="P146">
        <v>105.5</v>
      </c>
      <c r="Q146">
        <v>0</v>
      </c>
      <c r="R146">
        <v>0</v>
      </c>
      <c r="S146">
        <v>0</v>
      </c>
      <c r="U146">
        <v>0</v>
      </c>
      <c r="V146">
        <v>0</v>
      </c>
      <c r="W146">
        <v>57823.212699999996</v>
      </c>
      <c r="X146">
        <v>-0.39999999999999858</v>
      </c>
      <c r="Y146" s="8">
        <v>458531842.92735833</v>
      </c>
      <c r="Z146" s="8">
        <v>18786622.399999999</v>
      </c>
      <c r="AA146" s="8">
        <v>477318465.32735831</v>
      </c>
      <c r="AB146">
        <v>8254.7897814636362</v>
      </c>
      <c r="AC146" s="8">
        <v>229828545.32735831</v>
      </c>
      <c r="AD146">
        <v>477663604.36925012</v>
      </c>
      <c r="AE146">
        <v>1062681</v>
      </c>
      <c r="AF146">
        <v>6193478.1200000001</v>
      </c>
      <c r="AG146">
        <v>6193478.1200000001</v>
      </c>
      <c r="AH146">
        <v>5301060.1500000004</v>
      </c>
      <c r="AI146">
        <v>-892417.97</v>
      </c>
      <c r="AJ146">
        <v>484574624.44735831</v>
      </c>
      <c r="AK146">
        <v>13.56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5491519.9468052583</v>
      </c>
      <c r="AR146">
        <v>412468.82</v>
      </c>
      <c r="AS146">
        <v>100493765.77547166</v>
      </c>
      <c r="AT146">
        <v>57823212.699999996</v>
      </c>
      <c r="AU146">
        <v>412468.82</v>
      </c>
      <c r="AV146">
        <v>0</v>
      </c>
    </row>
    <row r="147" spans="1:48" x14ac:dyDescent="0.25">
      <c r="A147">
        <v>2181</v>
      </c>
      <c r="B147" t="s">
        <v>362</v>
      </c>
      <c r="C147" t="s">
        <v>360</v>
      </c>
      <c r="D147" t="s">
        <v>363</v>
      </c>
      <c r="E147">
        <v>2148</v>
      </c>
      <c r="F147" s="9">
        <v>21222124</v>
      </c>
      <c r="G147" s="9">
        <v>0</v>
      </c>
      <c r="H147" s="9">
        <v>21222124</v>
      </c>
      <c r="I147">
        <v>3096.79</v>
      </c>
      <c r="J147">
        <v>1</v>
      </c>
      <c r="K147">
        <v>0</v>
      </c>
      <c r="L147">
        <v>340.64690000000002</v>
      </c>
      <c r="M147">
        <v>112.1</v>
      </c>
      <c r="N147">
        <v>0</v>
      </c>
      <c r="O147">
        <v>0</v>
      </c>
      <c r="P147">
        <v>3.5</v>
      </c>
      <c r="Q147">
        <v>0</v>
      </c>
      <c r="R147">
        <v>0</v>
      </c>
      <c r="S147">
        <v>0</v>
      </c>
      <c r="U147">
        <v>0</v>
      </c>
      <c r="V147">
        <v>0</v>
      </c>
      <c r="W147">
        <v>4019.9571000000001</v>
      </c>
      <c r="X147">
        <v>-1.0099999999999998</v>
      </c>
      <c r="Y147" s="8">
        <v>31769555.406930678</v>
      </c>
      <c r="Z147" s="8">
        <v>1322727.7</v>
      </c>
      <c r="AA147" s="8">
        <v>33092283.106930677</v>
      </c>
      <c r="AB147">
        <v>8231.9990695748165</v>
      </c>
      <c r="AC147" s="8">
        <v>11870159.106930677</v>
      </c>
      <c r="AD147">
        <v>33116196.198428258</v>
      </c>
      <c r="AE147">
        <v>50</v>
      </c>
      <c r="AF147">
        <v>606333.71</v>
      </c>
      <c r="AG147">
        <v>606333.71</v>
      </c>
      <c r="AH147">
        <v>420322.51</v>
      </c>
      <c r="AI147">
        <v>-186011.2</v>
      </c>
      <c r="AJ147">
        <v>33698666.816930674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361984.7211749577</v>
      </c>
      <c r="AR147">
        <v>0</v>
      </c>
      <c r="AS147">
        <v>6967076.6633861354</v>
      </c>
      <c r="AT147">
        <v>4019957.1</v>
      </c>
      <c r="AU147">
        <v>0</v>
      </c>
      <c r="AV147">
        <v>0</v>
      </c>
    </row>
    <row r="148" spans="1:48" x14ac:dyDescent="0.25">
      <c r="A148">
        <v>2182</v>
      </c>
      <c r="B148" t="s">
        <v>364</v>
      </c>
      <c r="C148" t="s">
        <v>360</v>
      </c>
      <c r="D148" t="s">
        <v>365</v>
      </c>
      <c r="E148">
        <v>2148</v>
      </c>
      <c r="F148" s="9">
        <v>28538047</v>
      </c>
      <c r="G148" s="9">
        <v>0</v>
      </c>
      <c r="H148" s="9">
        <v>28538047</v>
      </c>
      <c r="I148">
        <v>10923.36</v>
      </c>
      <c r="J148">
        <v>1</v>
      </c>
      <c r="K148">
        <v>0</v>
      </c>
      <c r="L148">
        <v>1201.5696</v>
      </c>
      <c r="M148">
        <v>296.39999999999998</v>
      </c>
      <c r="N148">
        <v>0</v>
      </c>
      <c r="O148">
        <v>0</v>
      </c>
      <c r="P148">
        <v>14</v>
      </c>
      <c r="Q148">
        <v>0</v>
      </c>
      <c r="R148">
        <v>0</v>
      </c>
      <c r="S148">
        <v>0</v>
      </c>
      <c r="U148">
        <v>0</v>
      </c>
      <c r="V148">
        <v>0</v>
      </c>
      <c r="W148">
        <v>14844.071</v>
      </c>
      <c r="X148">
        <v>1</v>
      </c>
      <c r="Y148" s="8">
        <v>118629458.64910755</v>
      </c>
      <c r="Z148" s="8">
        <v>5747430.5</v>
      </c>
      <c r="AA148" s="8">
        <v>124376889.14910755</v>
      </c>
      <c r="AB148">
        <v>8378.8934416379143</v>
      </c>
      <c r="AC148" s="8">
        <v>95838842.149107546</v>
      </c>
      <c r="AD148">
        <v>124466182.09207287</v>
      </c>
      <c r="AE148">
        <v>1281715</v>
      </c>
      <c r="AF148">
        <v>1963217.41</v>
      </c>
      <c r="AG148">
        <v>1963217.41</v>
      </c>
      <c r="AH148">
        <v>1271512.02</v>
      </c>
      <c r="AI148">
        <v>-691705.39</v>
      </c>
      <c r="AJ148">
        <v>127621821.55910754</v>
      </c>
      <c r="AK148">
        <v>14.51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1274131.5920580616</v>
      </c>
      <c r="AR148">
        <v>76151771</v>
      </c>
      <c r="AS148">
        <v>26535509.333821509</v>
      </c>
      <c r="AT148">
        <v>14844071</v>
      </c>
      <c r="AU148">
        <v>14844071</v>
      </c>
      <c r="AV148">
        <v>61307700</v>
      </c>
    </row>
    <row r="149" spans="1:48" x14ac:dyDescent="0.25">
      <c r="A149">
        <v>2183</v>
      </c>
      <c r="B149" t="s">
        <v>366</v>
      </c>
      <c r="C149" t="s">
        <v>360</v>
      </c>
      <c r="D149" t="s">
        <v>367</v>
      </c>
      <c r="E149">
        <v>2148</v>
      </c>
      <c r="F149" s="9">
        <v>31157022</v>
      </c>
      <c r="G149" s="9">
        <v>0</v>
      </c>
      <c r="H149" s="9">
        <v>31157022</v>
      </c>
      <c r="I149">
        <v>11820.84</v>
      </c>
      <c r="J149">
        <v>1</v>
      </c>
      <c r="K149">
        <v>0</v>
      </c>
      <c r="L149">
        <v>1300.2924</v>
      </c>
      <c r="M149">
        <v>41.7</v>
      </c>
      <c r="N149">
        <v>0</v>
      </c>
      <c r="O149">
        <v>0</v>
      </c>
      <c r="P149">
        <v>22.25</v>
      </c>
      <c r="Q149">
        <v>0</v>
      </c>
      <c r="R149">
        <v>0</v>
      </c>
      <c r="S149">
        <v>0</v>
      </c>
      <c r="U149">
        <v>0</v>
      </c>
      <c r="V149">
        <v>0</v>
      </c>
      <c r="W149">
        <v>14402.207899999999</v>
      </c>
      <c r="X149">
        <v>-0.21999999999999886</v>
      </c>
      <c r="Y149" s="8">
        <v>114322418.29575209</v>
      </c>
      <c r="Z149" s="8">
        <v>5089016.8</v>
      </c>
      <c r="AA149" s="8">
        <v>119411435.09575209</v>
      </c>
      <c r="AB149">
        <v>8291.1895123908125</v>
      </c>
      <c r="AC149" s="8">
        <v>88254413.09575209</v>
      </c>
      <c r="AD149">
        <v>119497486.1094951</v>
      </c>
      <c r="AE149">
        <v>0</v>
      </c>
      <c r="AF149">
        <v>871674.7</v>
      </c>
      <c r="AG149">
        <v>871674.7</v>
      </c>
      <c r="AH149">
        <v>907539.76</v>
      </c>
      <c r="AI149">
        <v>35865.06</v>
      </c>
      <c r="AJ149">
        <v>120283109.79575209</v>
      </c>
      <c r="AK149">
        <v>13.33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1351842.7197283162</v>
      </c>
      <c r="AR149">
        <v>0</v>
      </c>
      <c r="AS149">
        <v>25081598.33115042</v>
      </c>
      <c r="AT149">
        <v>14402207.899999999</v>
      </c>
      <c r="AU149">
        <v>0</v>
      </c>
      <c r="AV149">
        <v>0</v>
      </c>
    </row>
    <row r="150" spans="1:48" x14ac:dyDescent="0.25">
      <c r="A150">
        <v>2185</v>
      </c>
      <c r="B150" t="s">
        <v>368</v>
      </c>
      <c r="C150" t="s">
        <v>360</v>
      </c>
      <c r="D150" t="s">
        <v>369</v>
      </c>
      <c r="E150">
        <v>2148</v>
      </c>
      <c r="F150" s="9">
        <v>13586425</v>
      </c>
      <c r="G150" s="9">
        <v>0</v>
      </c>
      <c r="H150" s="9">
        <v>13586425</v>
      </c>
      <c r="I150">
        <v>6033.22</v>
      </c>
      <c r="J150">
        <v>1</v>
      </c>
      <c r="K150">
        <v>0</v>
      </c>
      <c r="L150">
        <v>663.65419999999995</v>
      </c>
      <c r="M150">
        <v>66.8</v>
      </c>
      <c r="N150">
        <v>0</v>
      </c>
      <c r="O150">
        <v>0</v>
      </c>
      <c r="P150">
        <v>10.75</v>
      </c>
      <c r="Q150">
        <v>0</v>
      </c>
      <c r="R150">
        <v>0</v>
      </c>
      <c r="S150">
        <v>0</v>
      </c>
      <c r="U150">
        <v>0</v>
      </c>
      <c r="V150">
        <v>0</v>
      </c>
      <c r="W150">
        <v>7857.2833000000001</v>
      </c>
      <c r="X150">
        <v>0.82000000000000028</v>
      </c>
      <c r="Y150" s="8">
        <v>62730655.816735394</v>
      </c>
      <c r="Z150" s="8">
        <v>2243035.1999999997</v>
      </c>
      <c r="AA150" s="8">
        <v>64973691.016735397</v>
      </c>
      <c r="AB150">
        <v>8269.2310479291737</v>
      </c>
      <c r="AC150" s="8">
        <v>51387266.016735397</v>
      </c>
      <c r="AD150">
        <v>65020908.671909809</v>
      </c>
      <c r="AE150">
        <v>0</v>
      </c>
      <c r="AF150">
        <v>794979.71</v>
      </c>
      <c r="AG150">
        <v>794979.71</v>
      </c>
      <c r="AH150">
        <v>932864.23</v>
      </c>
      <c r="AI150">
        <v>137884.51999999999</v>
      </c>
      <c r="AJ150">
        <v>65768670.726735398</v>
      </c>
      <c r="AK150">
        <v>13.19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696895.37121115346</v>
      </c>
      <c r="AR150">
        <v>0</v>
      </c>
      <c r="AS150">
        <v>13629918.089347079</v>
      </c>
      <c r="AT150">
        <v>7857283.2999999998</v>
      </c>
      <c r="AU150">
        <v>0</v>
      </c>
      <c r="AV150">
        <v>0</v>
      </c>
    </row>
    <row r="151" spans="1:48" x14ac:dyDescent="0.25">
      <c r="A151">
        <v>2186</v>
      </c>
      <c r="B151" t="s">
        <v>370</v>
      </c>
      <c r="C151" t="s">
        <v>360</v>
      </c>
      <c r="D151" t="s">
        <v>371</v>
      </c>
      <c r="E151">
        <v>2148</v>
      </c>
      <c r="F151" s="9">
        <v>1995080</v>
      </c>
      <c r="G151" s="9">
        <v>0</v>
      </c>
      <c r="H151" s="9">
        <v>1995080</v>
      </c>
      <c r="I151">
        <v>1215.03</v>
      </c>
      <c r="J151">
        <v>1</v>
      </c>
      <c r="K151">
        <v>0</v>
      </c>
      <c r="L151">
        <v>133.6533</v>
      </c>
      <c r="M151">
        <v>0.4</v>
      </c>
      <c r="N151">
        <v>0</v>
      </c>
      <c r="O151">
        <v>0</v>
      </c>
      <c r="P151">
        <v>0.5</v>
      </c>
      <c r="Q151">
        <v>0</v>
      </c>
      <c r="R151">
        <v>0</v>
      </c>
      <c r="S151">
        <v>0</v>
      </c>
      <c r="U151">
        <v>0</v>
      </c>
      <c r="V151">
        <v>0</v>
      </c>
      <c r="W151">
        <v>1377.2963999999999</v>
      </c>
      <c r="X151">
        <v>-2.0999999999999996</v>
      </c>
      <c r="Y151" s="8">
        <v>10818431.788829558</v>
      </c>
      <c r="Z151" s="8">
        <v>532837.19999999995</v>
      </c>
      <c r="AA151" s="8">
        <v>11351268.988829557</v>
      </c>
      <c r="AB151">
        <v>8241.7038110529847</v>
      </c>
      <c r="AC151" s="8">
        <v>9356188.9888295569</v>
      </c>
      <c r="AD151">
        <v>11359412.072543288</v>
      </c>
      <c r="AE151">
        <v>0</v>
      </c>
      <c r="AF151">
        <v>84873.59</v>
      </c>
      <c r="AG151">
        <v>84873.59</v>
      </c>
      <c r="AH151">
        <v>72891.13</v>
      </c>
      <c r="AI151">
        <v>-11982.46</v>
      </c>
      <c r="AJ151">
        <v>11436142.578829557</v>
      </c>
      <c r="AK151">
        <v>13.55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138456.75721178687</v>
      </c>
      <c r="AR151">
        <v>0</v>
      </c>
      <c r="AS151">
        <v>2391399.4637659113</v>
      </c>
      <c r="AT151">
        <v>1377296.4</v>
      </c>
      <c r="AU151">
        <v>0</v>
      </c>
      <c r="AV151">
        <v>0</v>
      </c>
    </row>
    <row r="152" spans="1:48" x14ac:dyDescent="0.25">
      <c r="A152">
        <v>2187</v>
      </c>
      <c r="B152" t="s">
        <v>372</v>
      </c>
      <c r="C152" t="s">
        <v>360</v>
      </c>
      <c r="D152" t="s">
        <v>373</v>
      </c>
      <c r="E152">
        <v>2148</v>
      </c>
      <c r="F152" s="9">
        <v>16791129</v>
      </c>
      <c r="G152" s="9">
        <v>0</v>
      </c>
      <c r="H152" s="9">
        <v>16791129</v>
      </c>
      <c r="I152">
        <v>9975.44</v>
      </c>
      <c r="J152">
        <v>1</v>
      </c>
      <c r="K152">
        <v>0</v>
      </c>
      <c r="L152">
        <v>1097.2983999999999</v>
      </c>
      <c r="M152">
        <v>29</v>
      </c>
      <c r="N152">
        <v>0</v>
      </c>
      <c r="O152">
        <v>0</v>
      </c>
      <c r="P152">
        <v>14.25</v>
      </c>
      <c r="Q152">
        <v>0</v>
      </c>
      <c r="R152">
        <v>0</v>
      </c>
      <c r="S152">
        <v>0</v>
      </c>
      <c r="U152">
        <v>0</v>
      </c>
      <c r="V152">
        <v>0</v>
      </c>
      <c r="W152">
        <v>13313.4311</v>
      </c>
      <c r="X152">
        <v>0.99000000000000021</v>
      </c>
      <c r="Y152" s="8">
        <v>106391155.52691214</v>
      </c>
      <c r="Z152" s="8">
        <v>4170772.9</v>
      </c>
      <c r="AA152" s="8">
        <v>110561928.42691214</v>
      </c>
      <c r="AB152">
        <v>8304.5405497995289</v>
      </c>
      <c r="AC152" s="8">
        <v>93770799.426912144</v>
      </c>
      <c r="AD152">
        <v>110642009.54243489</v>
      </c>
      <c r="AE152">
        <v>0</v>
      </c>
      <c r="AF152">
        <v>922209.35</v>
      </c>
      <c r="AG152">
        <v>922209.35</v>
      </c>
      <c r="AH152">
        <v>764952.18</v>
      </c>
      <c r="AI152">
        <v>-157257.17000000001</v>
      </c>
      <c r="AJ152">
        <v>111484137.77691214</v>
      </c>
      <c r="AK152">
        <v>11.49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1183233.3802994355</v>
      </c>
      <c r="AR152">
        <v>0</v>
      </c>
      <c r="AS152">
        <v>23099530.701382432</v>
      </c>
      <c r="AT152">
        <v>13313431.1</v>
      </c>
      <c r="AU152">
        <v>0</v>
      </c>
      <c r="AV152">
        <v>0</v>
      </c>
    </row>
    <row r="153" spans="1:48" x14ac:dyDescent="0.25">
      <c r="A153">
        <v>2188</v>
      </c>
      <c r="B153" t="s">
        <v>374</v>
      </c>
      <c r="C153" t="s">
        <v>360</v>
      </c>
      <c r="D153" t="s">
        <v>375</v>
      </c>
      <c r="E153">
        <v>2148</v>
      </c>
      <c r="F153" s="9">
        <v>2753942</v>
      </c>
      <c r="G153" s="9">
        <v>0</v>
      </c>
      <c r="H153" s="9">
        <v>2753942</v>
      </c>
      <c r="I153">
        <v>571.62</v>
      </c>
      <c r="J153">
        <v>1</v>
      </c>
      <c r="K153">
        <v>0</v>
      </c>
      <c r="L153">
        <v>50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U153">
        <v>0</v>
      </c>
      <c r="V153">
        <v>0</v>
      </c>
      <c r="W153">
        <v>714.99</v>
      </c>
      <c r="X153">
        <v>1.3900000000000006</v>
      </c>
      <c r="Y153" s="8">
        <v>5726302.1407666244</v>
      </c>
      <c r="Z153" s="8">
        <v>123825.79999999999</v>
      </c>
      <c r="AA153" s="8">
        <v>5850127.9407666242</v>
      </c>
      <c r="AB153">
        <v>8182.111555079965</v>
      </c>
      <c r="AC153" s="8">
        <v>3096185.9407666242</v>
      </c>
      <c r="AD153">
        <v>5854438.1549097244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5850127.9407666242</v>
      </c>
      <c r="AK153">
        <v>12.7</v>
      </c>
      <c r="AL153">
        <v>202.48</v>
      </c>
      <c r="AM153">
        <v>202.48</v>
      </c>
      <c r="AN153">
        <v>38438.610188160819</v>
      </c>
      <c r="AO153">
        <v>38859.666092446401</v>
      </c>
      <c r="AP153">
        <v>421.06</v>
      </c>
      <c r="AQ153">
        <v>64499.134414309425</v>
      </c>
      <c r="AR153">
        <v>0</v>
      </c>
      <c r="AS153">
        <v>1194790.7481533249</v>
      </c>
      <c r="AT153">
        <v>714990</v>
      </c>
      <c r="AU153">
        <v>0</v>
      </c>
      <c r="AV153">
        <v>0</v>
      </c>
    </row>
    <row r="154" spans="1:48" x14ac:dyDescent="0.25">
      <c r="A154">
        <v>2190</v>
      </c>
      <c r="B154" t="s">
        <v>376</v>
      </c>
      <c r="C154" t="s">
        <v>377</v>
      </c>
      <c r="D154" t="s">
        <v>378</v>
      </c>
      <c r="E154">
        <v>2117</v>
      </c>
      <c r="F154" s="9">
        <v>7658536</v>
      </c>
      <c r="G154" s="9">
        <v>0</v>
      </c>
      <c r="H154" s="9">
        <v>7658536</v>
      </c>
      <c r="I154">
        <v>3209.16</v>
      </c>
      <c r="J154">
        <v>1</v>
      </c>
      <c r="K154">
        <v>0</v>
      </c>
      <c r="L154">
        <v>353.00760000000002</v>
      </c>
      <c r="M154">
        <v>73.400000000000006</v>
      </c>
      <c r="N154">
        <v>0</v>
      </c>
      <c r="O154">
        <v>0</v>
      </c>
      <c r="P154">
        <v>6.25</v>
      </c>
      <c r="Q154">
        <v>0</v>
      </c>
      <c r="R154">
        <v>0</v>
      </c>
      <c r="S154">
        <v>0</v>
      </c>
      <c r="U154">
        <v>0</v>
      </c>
      <c r="V154">
        <v>0</v>
      </c>
      <c r="W154">
        <v>3850.9276</v>
      </c>
      <c r="X154">
        <v>-0.38999999999999879</v>
      </c>
      <c r="Y154" s="8">
        <v>30539141.011548836</v>
      </c>
      <c r="Z154" s="8">
        <v>1269507.3999999999</v>
      </c>
      <c r="AA154" s="8">
        <v>31808648.411548834</v>
      </c>
      <c r="AB154">
        <v>8259.9964776145971</v>
      </c>
      <c r="AC154" s="8">
        <v>24150112.411548834</v>
      </c>
      <c r="AD154">
        <v>31831635.364432268</v>
      </c>
      <c r="AE154">
        <v>0</v>
      </c>
      <c r="AF154">
        <v>458776.16</v>
      </c>
      <c r="AG154">
        <v>458776.16</v>
      </c>
      <c r="AH154">
        <v>368250.19</v>
      </c>
      <c r="AI154">
        <v>-90525.97</v>
      </c>
      <c r="AJ154">
        <v>32267424.571548834</v>
      </c>
      <c r="AK154">
        <v>10.77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346477.2403726785</v>
      </c>
      <c r="AR154">
        <v>0</v>
      </c>
      <c r="AS154">
        <v>6689281.2003097674</v>
      </c>
      <c r="AT154">
        <v>3850927.6</v>
      </c>
      <c r="AU154">
        <v>0</v>
      </c>
      <c r="AV154">
        <v>0</v>
      </c>
    </row>
    <row r="155" spans="1:48" x14ac:dyDescent="0.25">
      <c r="A155">
        <v>2191</v>
      </c>
      <c r="B155" t="s">
        <v>379</v>
      </c>
      <c r="C155" t="s">
        <v>377</v>
      </c>
      <c r="D155" t="s">
        <v>380</v>
      </c>
      <c r="E155">
        <v>2117</v>
      </c>
      <c r="F155" s="9">
        <v>6996880</v>
      </c>
      <c r="G155" s="9">
        <v>0</v>
      </c>
      <c r="H155" s="9">
        <v>6996880</v>
      </c>
      <c r="I155">
        <v>3208.65</v>
      </c>
      <c r="J155">
        <v>1</v>
      </c>
      <c r="K155">
        <v>0</v>
      </c>
      <c r="L155">
        <v>351</v>
      </c>
      <c r="M155">
        <v>0</v>
      </c>
      <c r="N155">
        <v>0</v>
      </c>
      <c r="O155">
        <v>0</v>
      </c>
      <c r="P155">
        <v>4</v>
      </c>
      <c r="Q155">
        <v>0</v>
      </c>
      <c r="R155">
        <v>0</v>
      </c>
      <c r="S155">
        <v>0</v>
      </c>
      <c r="U155">
        <v>0</v>
      </c>
      <c r="V155">
        <v>0</v>
      </c>
      <c r="W155">
        <v>3939.6025</v>
      </c>
      <c r="X155">
        <v>-0.33000000000000007</v>
      </c>
      <c r="Y155" s="8">
        <v>31252799.295189541</v>
      </c>
      <c r="Z155" s="8">
        <v>1108280.5999999999</v>
      </c>
      <c r="AA155" s="8">
        <v>32361079.895189542</v>
      </c>
      <c r="AB155">
        <v>8214.3007816625013</v>
      </c>
      <c r="AC155" s="8">
        <v>25364199.895189542</v>
      </c>
      <c r="AD155">
        <v>32384604.021968428</v>
      </c>
      <c r="AE155">
        <v>0</v>
      </c>
      <c r="AF155">
        <v>1009307.55</v>
      </c>
      <c r="AG155">
        <v>1009307.55</v>
      </c>
      <c r="AH155">
        <v>587978.92000000004</v>
      </c>
      <c r="AI155">
        <v>-421328.63</v>
      </c>
      <c r="AJ155">
        <v>33370387.445189543</v>
      </c>
      <c r="AK155">
        <v>13.14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367863.14757442666</v>
      </c>
      <c r="AR155">
        <v>0</v>
      </c>
      <c r="AS155">
        <v>6811467.8830379089</v>
      </c>
      <c r="AT155">
        <v>3939602.5</v>
      </c>
      <c r="AU155">
        <v>0</v>
      </c>
      <c r="AV155">
        <v>0</v>
      </c>
    </row>
    <row r="156" spans="1:48" x14ac:dyDescent="0.25">
      <c r="A156">
        <v>2192</v>
      </c>
      <c r="B156" t="s">
        <v>381</v>
      </c>
      <c r="C156" t="s">
        <v>377</v>
      </c>
      <c r="D156" t="s">
        <v>382</v>
      </c>
      <c r="E156">
        <v>2117</v>
      </c>
      <c r="F156" s="9">
        <v>552414</v>
      </c>
      <c r="G156" s="9">
        <v>0</v>
      </c>
      <c r="H156" s="9">
        <v>552414</v>
      </c>
      <c r="I156">
        <v>311.97000000000003</v>
      </c>
      <c r="J156">
        <v>1</v>
      </c>
      <c r="K156">
        <v>0</v>
      </c>
      <c r="L156">
        <v>33</v>
      </c>
      <c r="M156">
        <v>0</v>
      </c>
      <c r="N156">
        <v>0</v>
      </c>
      <c r="O156">
        <v>0</v>
      </c>
      <c r="P156">
        <v>1.25</v>
      </c>
      <c r="Q156">
        <v>0</v>
      </c>
      <c r="R156">
        <v>0</v>
      </c>
      <c r="S156">
        <v>0</v>
      </c>
      <c r="U156">
        <v>0</v>
      </c>
      <c r="V156">
        <v>0</v>
      </c>
      <c r="W156">
        <v>456.27</v>
      </c>
      <c r="X156">
        <v>1.5</v>
      </c>
      <c r="Y156" s="8">
        <v>3656448.7849444537</v>
      </c>
      <c r="Z156" s="8">
        <v>85175.299999999988</v>
      </c>
      <c r="AA156" s="8">
        <v>3741624.0849444536</v>
      </c>
      <c r="AB156">
        <v>8200.4604399685577</v>
      </c>
      <c r="AC156" s="8">
        <v>3189210.0849444536</v>
      </c>
      <c r="AD156">
        <v>3744376.3108799644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3741624.0849444536</v>
      </c>
      <c r="AK156">
        <v>13.1</v>
      </c>
      <c r="AL156">
        <v>95.46</v>
      </c>
      <c r="AM156">
        <v>95.46</v>
      </c>
      <c r="AN156">
        <v>17435.817128747029</v>
      </c>
      <c r="AO156">
        <v>18320.543881790465</v>
      </c>
      <c r="AP156">
        <v>884.73</v>
      </c>
      <c r="AQ156">
        <v>34738.94392466604</v>
      </c>
      <c r="AR156">
        <v>0</v>
      </c>
      <c r="AS156">
        <v>765359.8769888907</v>
      </c>
      <c r="AT156">
        <v>456270</v>
      </c>
      <c r="AU156">
        <v>0</v>
      </c>
      <c r="AV156">
        <v>0</v>
      </c>
    </row>
    <row r="157" spans="1:48" x14ac:dyDescent="0.25">
      <c r="A157">
        <v>2193</v>
      </c>
      <c r="B157" t="s">
        <v>383</v>
      </c>
      <c r="C157" t="s">
        <v>377</v>
      </c>
      <c r="D157" t="s">
        <v>384</v>
      </c>
      <c r="E157">
        <v>2117</v>
      </c>
      <c r="F157" s="9">
        <v>406989</v>
      </c>
      <c r="G157" s="9">
        <v>0</v>
      </c>
      <c r="H157" s="9">
        <v>406989</v>
      </c>
      <c r="I157">
        <v>194.53</v>
      </c>
      <c r="J157">
        <v>1</v>
      </c>
      <c r="K157">
        <v>0</v>
      </c>
      <c r="L157">
        <v>21.398299999999999</v>
      </c>
      <c r="M157">
        <v>7.3</v>
      </c>
      <c r="N157">
        <v>0</v>
      </c>
      <c r="O157">
        <v>0</v>
      </c>
      <c r="P157">
        <v>0.25</v>
      </c>
      <c r="Q157">
        <v>0</v>
      </c>
      <c r="R157">
        <v>0</v>
      </c>
      <c r="S157">
        <v>0</v>
      </c>
      <c r="U157">
        <v>0</v>
      </c>
      <c r="V157">
        <v>0</v>
      </c>
      <c r="W157">
        <v>381.8349</v>
      </c>
      <c r="X157">
        <v>-7.06</v>
      </c>
      <c r="Y157" s="8">
        <v>2915627.4214338637</v>
      </c>
      <c r="Z157" s="8">
        <v>67036.899999999994</v>
      </c>
      <c r="AA157" s="8">
        <v>2982664.3214338636</v>
      </c>
      <c r="AB157">
        <v>7811.3978618346928</v>
      </c>
      <c r="AC157" s="8">
        <v>2575675.3214338636</v>
      </c>
      <c r="AD157">
        <v>2984858.927697897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2982664.3214338636</v>
      </c>
      <c r="AK157">
        <v>13.32</v>
      </c>
      <c r="AL157">
        <v>75.22</v>
      </c>
      <c r="AM157">
        <v>75.22</v>
      </c>
      <c r="AN157">
        <v>14519.445503567733</v>
      </c>
      <c r="AO157">
        <v>14436.112620870299</v>
      </c>
      <c r="AP157">
        <v>-83.33</v>
      </c>
      <c r="AQ157">
        <v>23557.44586173143</v>
      </c>
      <c r="AR157">
        <v>90619.8</v>
      </c>
      <c r="AS157">
        <v>609940.24428677268</v>
      </c>
      <c r="AT157">
        <v>381834.9</v>
      </c>
      <c r="AU157">
        <v>90619.8</v>
      </c>
      <c r="AV157">
        <v>0</v>
      </c>
    </row>
    <row r="158" spans="1:48" x14ac:dyDescent="0.25">
      <c r="A158">
        <v>2195</v>
      </c>
      <c r="B158" t="s">
        <v>385</v>
      </c>
      <c r="C158" t="s">
        <v>386</v>
      </c>
      <c r="D158" t="s">
        <v>387</v>
      </c>
      <c r="E158">
        <v>2004</v>
      </c>
      <c r="F158" s="9">
        <v>1730804</v>
      </c>
      <c r="G158" s="9">
        <v>0</v>
      </c>
      <c r="H158" s="9">
        <v>1730804</v>
      </c>
      <c r="I158">
        <v>264.58999999999997</v>
      </c>
      <c r="J158">
        <v>1</v>
      </c>
      <c r="K158">
        <v>0</v>
      </c>
      <c r="L158">
        <v>29.104900000000001</v>
      </c>
      <c r="M158">
        <v>3.5</v>
      </c>
      <c r="N158">
        <v>0</v>
      </c>
      <c r="O158">
        <v>0</v>
      </c>
      <c r="P158">
        <v>0.25</v>
      </c>
      <c r="Q158">
        <v>0</v>
      </c>
      <c r="R158">
        <v>0</v>
      </c>
      <c r="S158">
        <v>0</v>
      </c>
      <c r="U158">
        <v>0</v>
      </c>
      <c r="V158">
        <v>0</v>
      </c>
      <c r="W158">
        <v>429.06990000000002</v>
      </c>
      <c r="X158">
        <v>2.0200000000000014</v>
      </c>
      <c r="Y158" s="8">
        <v>3448324.3577906103</v>
      </c>
      <c r="Z158" s="8">
        <v>332690.40000000002</v>
      </c>
      <c r="AA158" s="8">
        <v>3781014.7577906102</v>
      </c>
      <c r="AB158">
        <v>8812.1183932748718</v>
      </c>
      <c r="AC158" s="8">
        <v>2050210.7577906102</v>
      </c>
      <c r="AD158">
        <v>3783610.3275058605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3781014.7577906102</v>
      </c>
      <c r="AK158">
        <v>13.23</v>
      </c>
      <c r="AL158">
        <v>80.459999999999994</v>
      </c>
      <c r="AM158">
        <v>80.459999999999994</v>
      </c>
      <c r="AN158">
        <v>13878.297656008861</v>
      </c>
      <c r="AO158">
        <v>15441.765773401014</v>
      </c>
      <c r="AP158">
        <v>1563.47</v>
      </c>
      <c r="AQ158">
        <v>20101.2</v>
      </c>
      <c r="AR158">
        <v>0</v>
      </c>
      <c r="AS158">
        <v>822741.03155812202</v>
      </c>
      <c r="AT158">
        <v>429069.9</v>
      </c>
      <c r="AU158">
        <v>0</v>
      </c>
      <c r="AV158">
        <v>0</v>
      </c>
    </row>
    <row r="159" spans="1:48" x14ac:dyDescent="0.25">
      <c r="A159">
        <v>2197</v>
      </c>
      <c r="B159" t="s">
        <v>388</v>
      </c>
      <c r="C159" t="s">
        <v>389</v>
      </c>
      <c r="D159" t="s">
        <v>390</v>
      </c>
      <c r="E159">
        <v>2230</v>
      </c>
      <c r="F159" s="9">
        <v>14460284</v>
      </c>
      <c r="G159" s="9">
        <v>0</v>
      </c>
      <c r="H159" s="9">
        <v>14460284</v>
      </c>
      <c r="I159">
        <v>2216.87</v>
      </c>
      <c r="J159">
        <v>1</v>
      </c>
      <c r="K159">
        <v>0</v>
      </c>
      <c r="L159">
        <v>243.85570000000001</v>
      </c>
      <c r="M159">
        <v>13.2</v>
      </c>
      <c r="N159">
        <v>0</v>
      </c>
      <c r="O159">
        <v>0</v>
      </c>
      <c r="P159">
        <v>2</v>
      </c>
      <c r="Q159">
        <v>0</v>
      </c>
      <c r="R159">
        <v>0</v>
      </c>
      <c r="S159">
        <v>0</v>
      </c>
      <c r="U159">
        <v>0</v>
      </c>
      <c r="V159">
        <v>0</v>
      </c>
      <c r="W159">
        <v>2655.2606999999998</v>
      </c>
      <c r="X159">
        <v>-1.2599999999999998</v>
      </c>
      <c r="Y159" s="8">
        <v>20955106.479263153</v>
      </c>
      <c r="Z159" s="8">
        <v>1005395.9999999999</v>
      </c>
      <c r="AA159" s="8">
        <v>21960502.479263153</v>
      </c>
      <c r="AB159">
        <v>8270.5635944761107</v>
      </c>
      <c r="AC159" s="8">
        <v>7500218.4792631529</v>
      </c>
      <c r="AD159">
        <v>21976275.484965049</v>
      </c>
      <c r="AE159">
        <v>0</v>
      </c>
      <c r="AF159">
        <v>91755.23</v>
      </c>
      <c r="AG159">
        <v>91755.23</v>
      </c>
      <c r="AH159">
        <v>59889.14</v>
      </c>
      <c r="AI159">
        <v>-31866.09</v>
      </c>
      <c r="AJ159">
        <v>22052257.709263153</v>
      </c>
      <c r="AK159">
        <v>13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211051.77428375467</v>
      </c>
      <c r="AR159">
        <v>58791.12</v>
      </c>
      <c r="AS159">
        <v>4605157.5238526305</v>
      </c>
      <c r="AT159">
        <v>2655260.6999999997</v>
      </c>
      <c r="AU159">
        <v>58791.12</v>
      </c>
      <c r="AV159">
        <v>0</v>
      </c>
    </row>
    <row r="160" spans="1:48" x14ac:dyDescent="0.25">
      <c r="A160">
        <v>2198</v>
      </c>
      <c r="B160" t="s">
        <v>391</v>
      </c>
      <c r="C160" t="s">
        <v>389</v>
      </c>
      <c r="D160" t="s">
        <v>392</v>
      </c>
      <c r="E160">
        <v>2230</v>
      </c>
      <c r="F160" s="9">
        <v>14756676</v>
      </c>
      <c r="G160" s="9">
        <v>-6050068.7529632188</v>
      </c>
      <c r="H160" s="9">
        <v>8706607.2470367812</v>
      </c>
      <c r="I160">
        <v>783.7</v>
      </c>
      <c r="J160">
        <v>1</v>
      </c>
      <c r="K160">
        <v>0</v>
      </c>
      <c r="L160">
        <v>86.206999999999994</v>
      </c>
      <c r="M160">
        <v>24.2</v>
      </c>
      <c r="N160">
        <v>0</v>
      </c>
      <c r="O160">
        <v>0</v>
      </c>
      <c r="P160">
        <v>1.75</v>
      </c>
      <c r="Q160">
        <v>0</v>
      </c>
      <c r="R160">
        <v>0</v>
      </c>
      <c r="S160">
        <v>0</v>
      </c>
      <c r="U160">
        <v>0</v>
      </c>
      <c r="V160">
        <v>0</v>
      </c>
      <c r="W160">
        <v>1030.6595</v>
      </c>
      <c r="X160">
        <v>-0.46999999999999886</v>
      </c>
      <c r="Y160" s="8">
        <v>8169833.2470367812</v>
      </c>
      <c r="Z160" s="8">
        <v>536774</v>
      </c>
      <c r="AA160" s="8">
        <v>8706607.2470367812</v>
      </c>
      <c r="AB160">
        <v>8447.6078152258633</v>
      </c>
      <c r="AC160" s="8">
        <v>0</v>
      </c>
      <c r="AD160">
        <v>8712756.7183609456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8706607.2470367812</v>
      </c>
      <c r="AK160">
        <v>17.239999999999998</v>
      </c>
      <c r="AL160">
        <v>211.77</v>
      </c>
      <c r="AM160">
        <v>211.77</v>
      </c>
      <c r="AN160">
        <v>40267.489151551468</v>
      </c>
      <c r="AO160">
        <v>40642.589334242271</v>
      </c>
      <c r="AP160">
        <v>375.1</v>
      </c>
      <c r="AQ160">
        <v>74586.483608552066</v>
      </c>
      <c r="AR160">
        <v>1.0900000000000001</v>
      </c>
      <c r="AS160">
        <v>1848676.2494073564</v>
      </c>
      <c r="AT160">
        <v>1030659.5</v>
      </c>
      <c r="AU160">
        <v>1.0900000000000001</v>
      </c>
      <c r="AV160">
        <v>0</v>
      </c>
    </row>
    <row r="161" spans="1:48" x14ac:dyDescent="0.25">
      <c r="A161">
        <v>2199</v>
      </c>
      <c r="B161" t="s">
        <v>393</v>
      </c>
      <c r="C161" t="s">
        <v>389</v>
      </c>
      <c r="D161" t="s">
        <v>394</v>
      </c>
      <c r="E161">
        <v>2230</v>
      </c>
      <c r="F161" s="9">
        <v>8016306</v>
      </c>
      <c r="G161" s="9">
        <v>-2165177.7885135822</v>
      </c>
      <c r="H161" s="9">
        <v>5851128.2114864178</v>
      </c>
      <c r="I161">
        <v>485.48</v>
      </c>
      <c r="J161">
        <v>1</v>
      </c>
      <c r="K161">
        <v>0</v>
      </c>
      <c r="L161">
        <v>53.402799999999999</v>
      </c>
      <c r="M161">
        <v>6.8</v>
      </c>
      <c r="N161">
        <v>0</v>
      </c>
      <c r="O161">
        <v>0</v>
      </c>
      <c r="P161">
        <v>0.25</v>
      </c>
      <c r="Q161">
        <v>0</v>
      </c>
      <c r="R161">
        <v>0</v>
      </c>
      <c r="S161">
        <v>0</v>
      </c>
      <c r="U161">
        <v>0</v>
      </c>
      <c r="V161">
        <v>0</v>
      </c>
      <c r="W161">
        <v>684.64530000000002</v>
      </c>
      <c r="X161">
        <v>1.1000000000000014</v>
      </c>
      <c r="Y161" s="8">
        <v>5474507.2114864178</v>
      </c>
      <c r="Z161" s="8">
        <v>376621</v>
      </c>
      <c r="AA161" s="8">
        <v>5851128.2114864178</v>
      </c>
      <c r="AB161">
        <v>8546.2183286534182</v>
      </c>
      <c r="AC161" s="8">
        <v>0</v>
      </c>
      <c r="AD161">
        <v>5855248.8984200442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5851128.2114864178</v>
      </c>
      <c r="AK161">
        <v>12.44</v>
      </c>
      <c r="AL161">
        <v>152.47999999999999</v>
      </c>
      <c r="AM161">
        <v>152.47999999999999</v>
      </c>
      <c r="AN161">
        <v>27758.486603603444</v>
      </c>
      <c r="AO161">
        <v>29263.739064481564</v>
      </c>
      <c r="AP161">
        <v>1505.25</v>
      </c>
      <c r="AQ161">
        <v>45243.586287786042</v>
      </c>
      <c r="AR161">
        <v>0</v>
      </c>
      <c r="AS161">
        <v>1245549.8422972837</v>
      </c>
      <c r="AT161">
        <v>684645.3</v>
      </c>
      <c r="AU161">
        <v>0</v>
      </c>
      <c r="AV161">
        <v>0</v>
      </c>
    </row>
    <row r="162" spans="1:48" x14ac:dyDescent="0.25">
      <c r="A162">
        <v>2201</v>
      </c>
      <c r="B162" t="s">
        <v>395</v>
      </c>
      <c r="C162" t="s">
        <v>396</v>
      </c>
      <c r="D162" t="s">
        <v>397</v>
      </c>
      <c r="E162">
        <v>2200</v>
      </c>
      <c r="F162" s="9">
        <v>662516</v>
      </c>
      <c r="G162" s="9">
        <v>0</v>
      </c>
      <c r="H162" s="9">
        <v>662516</v>
      </c>
      <c r="I162">
        <v>183.22</v>
      </c>
      <c r="J162">
        <v>1</v>
      </c>
      <c r="K162">
        <v>0</v>
      </c>
      <c r="L162">
        <v>20.154199999999999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U162">
        <v>0</v>
      </c>
      <c r="V162">
        <v>0</v>
      </c>
      <c r="W162">
        <v>331.8365</v>
      </c>
      <c r="X162">
        <v>-0.77999999999999936</v>
      </c>
      <c r="Y162" s="8">
        <v>2625860.0618357458</v>
      </c>
      <c r="Z162" s="8">
        <v>72575.299999999988</v>
      </c>
      <c r="AA162" s="8">
        <v>2698435.3618357456</v>
      </c>
      <c r="AB162">
        <v>8131.8220323434753</v>
      </c>
      <c r="AC162" s="8">
        <v>2035919.3618357456</v>
      </c>
      <c r="AD162">
        <v>2700411.8588661333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2698435.3618357456</v>
      </c>
      <c r="AK162">
        <v>14.18</v>
      </c>
      <c r="AL162">
        <v>46.53</v>
      </c>
      <c r="AM162">
        <v>46.53</v>
      </c>
      <c r="AN162">
        <v>10012.497654798433</v>
      </c>
      <c r="AO162">
        <v>8929.9696922240764</v>
      </c>
      <c r="AP162">
        <v>-1082.53</v>
      </c>
      <c r="AQ162">
        <v>18622.903628817341</v>
      </c>
      <c r="AR162">
        <v>0</v>
      </c>
      <c r="AS162">
        <v>554202.13236714911</v>
      </c>
      <c r="AT162">
        <v>331836.5</v>
      </c>
      <c r="AU162">
        <v>0</v>
      </c>
      <c r="AV162">
        <v>0</v>
      </c>
    </row>
    <row r="163" spans="1:48" x14ac:dyDescent="0.25">
      <c r="A163">
        <v>2202</v>
      </c>
      <c r="B163" t="s">
        <v>398</v>
      </c>
      <c r="C163" t="s">
        <v>396</v>
      </c>
      <c r="D163" t="s">
        <v>399</v>
      </c>
      <c r="E163">
        <v>2200</v>
      </c>
      <c r="F163" s="9">
        <v>624170</v>
      </c>
      <c r="G163" s="9">
        <v>0</v>
      </c>
      <c r="H163" s="9">
        <v>624170</v>
      </c>
      <c r="I163">
        <v>314.85000000000002</v>
      </c>
      <c r="J163">
        <v>1</v>
      </c>
      <c r="K163">
        <v>0</v>
      </c>
      <c r="L163">
        <v>34.633499999999998</v>
      </c>
      <c r="M163">
        <v>0.2</v>
      </c>
      <c r="N163">
        <v>0</v>
      </c>
      <c r="O163">
        <v>0</v>
      </c>
      <c r="P163">
        <v>0.5</v>
      </c>
      <c r="Q163">
        <v>0</v>
      </c>
      <c r="R163">
        <v>0</v>
      </c>
      <c r="S163">
        <v>0</v>
      </c>
      <c r="U163">
        <v>0</v>
      </c>
      <c r="V163">
        <v>0</v>
      </c>
      <c r="W163">
        <v>486.28230000000002</v>
      </c>
      <c r="X163">
        <v>-0.10999999999999943</v>
      </c>
      <c r="Y163" s="8">
        <v>3862392.7630660394</v>
      </c>
      <c r="Z163" s="8">
        <v>130733.4</v>
      </c>
      <c r="AA163" s="8">
        <v>3993126.1630660393</v>
      </c>
      <c r="AB163">
        <v>8211.5391883809862</v>
      </c>
      <c r="AC163" s="8">
        <v>3368956.1630660393</v>
      </c>
      <c r="AD163">
        <v>3996033.4039877253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3993126.1630660393</v>
      </c>
      <c r="AK163">
        <v>12.84</v>
      </c>
      <c r="AL163">
        <v>105.86</v>
      </c>
      <c r="AM163">
        <v>105.86</v>
      </c>
      <c r="AN163">
        <v>20930.923979156454</v>
      </c>
      <c r="AO163">
        <v>20316.49670360715</v>
      </c>
      <c r="AP163">
        <v>-614.42999999999995</v>
      </c>
      <c r="AQ163">
        <v>33086.127785325865</v>
      </c>
      <c r="AR163">
        <v>0</v>
      </c>
      <c r="AS163">
        <v>824771.91261320794</v>
      </c>
      <c r="AT163">
        <v>486282.30000000005</v>
      </c>
      <c r="AU163">
        <v>0</v>
      </c>
      <c r="AV163">
        <v>0</v>
      </c>
    </row>
    <row r="164" spans="1:48" x14ac:dyDescent="0.25">
      <c r="A164">
        <v>2203</v>
      </c>
      <c r="B164" t="s">
        <v>400</v>
      </c>
      <c r="C164" t="s">
        <v>396</v>
      </c>
      <c r="D164" t="s">
        <v>401</v>
      </c>
      <c r="E164">
        <v>2200</v>
      </c>
      <c r="F164" s="9">
        <v>567541</v>
      </c>
      <c r="G164" s="9">
        <v>0</v>
      </c>
      <c r="H164" s="9">
        <v>567541</v>
      </c>
      <c r="I164">
        <v>278.24</v>
      </c>
      <c r="J164">
        <v>1</v>
      </c>
      <c r="K164">
        <v>0</v>
      </c>
      <c r="L164">
        <v>30.606400000000001</v>
      </c>
      <c r="M164">
        <v>1.7</v>
      </c>
      <c r="N164">
        <v>0</v>
      </c>
      <c r="O164">
        <v>0</v>
      </c>
      <c r="P164">
        <v>0.25</v>
      </c>
      <c r="Q164">
        <v>0</v>
      </c>
      <c r="R164">
        <v>0</v>
      </c>
      <c r="S164">
        <v>0</v>
      </c>
      <c r="U164">
        <v>0</v>
      </c>
      <c r="V164">
        <v>0</v>
      </c>
      <c r="W164">
        <v>445.07060000000001</v>
      </c>
      <c r="X164">
        <v>-2.0399999999999991</v>
      </c>
      <c r="Y164" s="8">
        <v>3497133.8499533669</v>
      </c>
      <c r="Z164" s="8">
        <v>73887.799999999988</v>
      </c>
      <c r="AA164" s="8">
        <v>3571021.6499533667</v>
      </c>
      <c r="AB164">
        <v>8023.4948117295698</v>
      </c>
      <c r="AC164" s="8">
        <v>3003480.6499533667</v>
      </c>
      <c r="AD164">
        <v>3573653.958799432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3571021.6499533667</v>
      </c>
      <c r="AK164">
        <v>13.27</v>
      </c>
      <c r="AL164">
        <v>77.150000000000006</v>
      </c>
      <c r="AM164">
        <v>77.150000000000006</v>
      </c>
      <c r="AN164">
        <v>16359.672216472696</v>
      </c>
      <c r="AO164">
        <v>14806.515404149744</v>
      </c>
      <c r="AP164">
        <v>-1553.16</v>
      </c>
      <c r="AQ164">
        <v>29828.790365783894</v>
      </c>
      <c r="AR164">
        <v>0</v>
      </c>
      <c r="AS164">
        <v>728981.8899906734</v>
      </c>
      <c r="AT164">
        <v>445070.60000000003</v>
      </c>
      <c r="AU164">
        <v>0</v>
      </c>
      <c r="AV164">
        <v>0</v>
      </c>
    </row>
    <row r="165" spans="1:48" x14ac:dyDescent="0.25">
      <c r="A165">
        <v>2204</v>
      </c>
      <c r="B165" t="s">
        <v>402</v>
      </c>
      <c r="C165" t="s">
        <v>396</v>
      </c>
      <c r="D165" t="s">
        <v>403</v>
      </c>
      <c r="E165">
        <v>2200</v>
      </c>
      <c r="F165" s="9">
        <v>2689984</v>
      </c>
      <c r="G165" s="9">
        <v>0</v>
      </c>
      <c r="H165" s="9">
        <v>2689984</v>
      </c>
      <c r="I165">
        <v>1356.93</v>
      </c>
      <c r="J165">
        <v>1</v>
      </c>
      <c r="K165">
        <v>0</v>
      </c>
      <c r="L165">
        <v>131</v>
      </c>
      <c r="M165">
        <v>0</v>
      </c>
      <c r="N165">
        <v>0</v>
      </c>
      <c r="O165">
        <v>0</v>
      </c>
      <c r="P165">
        <v>1.25</v>
      </c>
      <c r="Q165">
        <v>0</v>
      </c>
      <c r="R165">
        <v>0</v>
      </c>
      <c r="S165">
        <v>0</v>
      </c>
      <c r="U165">
        <v>0</v>
      </c>
      <c r="V165">
        <v>0</v>
      </c>
      <c r="W165">
        <v>1750.4475</v>
      </c>
      <c r="X165">
        <v>-2.5</v>
      </c>
      <c r="Y165" s="8">
        <v>13718555.921511604</v>
      </c>
      <c r="Z165" s="8">
        <v>347141.19999999995</v>
      </c>
      <c r="AA165" s="8">
        <v>14065697.121511603</v>
      </c>
      <c r="AB165">
        <v>8035.4864236211615</v>
      </c>
      <c r="AC165" s="8">
        <v>11375713.121511603</v>
      </c>
      <c r="AD165">
        <v>14076023.142092118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14065697.121511603</v>
      </c>
      <c r="AK165">
        <v>10.08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135536.57907105438</v>
      </c>
      <c r="AR165">
        <v>0</v>
      </c>
      <c r="AS165">
        <v>2882567.6643023207</v>
      </c>
      <c r="AT165">
        <v>1750447.5</v>
      </c>
      <c r="AU165">
        <v>0</v>
      </c>
      <c r="AV165">
        <v>0</v>
      </c>
    </row>
    <row r="166" spans="1:48" x14ac:dyDescent="0.25">
      <c r="A166">
        <v>2205</v>
      </c>
      <c r="B166" t="s">
        <v>404</v>
      </c>
      <c r="C166" t="s">
        <v>396</v>
      </c>
      <c r="D166" t="s">
        <v>405</v>
      </c>
      <c r="E166">
        <v>2200</v>
      </c>
      <c r="F166" s="9">
        <v>3323881</v>
      </c>
      <c r="G166" s="9">
        <v>0</v>
      </c>
      <c r="H166" s="9">
        <v>3323881</v>
      </c>
      <c r="I166">
        <v>1713.36</v>
      </c>
      <c r="J166">
        <v>1</v>
      </c>
      <c r="K166">
        <v>0</v>
      </c>
      <c r="L166">
        <v>188.46960000000001</v>
      </c>
      <c r="M166">
        <v>1.5</v>
      </c>
      <c r="N166">
        <v>0</v>
      </c>
      <c r="O166">
        <v>0</v>
      </c>
      <c r="P166">
        <v>2.5</v>
      </c>
      <c r="Q166">
        <v>0</v>
      </c>
      <c r="R166">
        <v>0</v>
      </c>
      <c r="S166">
        <v>0</v>
      </c>
      <c r="U166">
        <v>0</v>
      </c>
      <c r="V166">
        <v>0</v>
      </c>
      <c r="W166">
        <v>2186.8683000000001</v>
      </c>
      <c r="X166">
        <v>-1.7199999999999989</v>
      </c>
      <c r="Y166" s="8">
        <v>17214174.671868794</v>
      </c>
      <c r="Z166" s="8">
        <v>623014.69999999995</v>
      </c>
      <c r="AA166" s="8">
        <v>17837189.371868793</v>
      </c>
      <c r="AB166">
        <v>8156.4991233668679</v>
      </c>
      <c r="AC166" s="8">
        <v>14513308.371868793</v>
      </c>
      <c r="AD166">
        <v>17850146.56087289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17837189.371868793</v>
      </c>
      <c r="AK166">
        <v>9.7899999999999991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173361.01554234533</v>
      </c>
      <c r="AR166">
        <v>0</v>
      </c>
      <c r="AS166">
        <v>3692040.8143737586</v>
      </c>
      <c r="AT166">
        <v>2186868.3000000003</v>
      </c>
      <c r="AU166">
        <v>0</v>
      </c>
      <c r="AV166">
        <v>0</v>
      </c>
    </row>
    <row r="167" spans="1:48" x14ac:dyDescent="0.25">
      <c r="A167">
        <v>2206</v>
      </c>
      <c r="B167" t="s">
        <v>406</v>
      </c>
      <c r="C167" t="s">
        <v>396</v>
      </c>
      <c r="D167" t="s">
        <v>407</v>
      </c>
      <c r="E167">
        <v>2200</v>
      </c>
      <c r="F167" s="9">
        <v>9876120</v>
      </c>
      <c r="G167" s="9">
        <v>0</v>
      </c>
      <c r="H167" s="9">
        <v>9876120</v>
      </c>
      <c r="I167">
        <v>5680.18</v>
      </c>
      <c r="J167">
        <v>1</v>
      </c>
      <c r="K167">
        <v>0</v>
      </c>
      <c r="L167">
        <v>624.81979999999999</v>
      </c>
      <c r="M167">
        <v>3.6</v>
      </c>
      <c r="N167">
        <v>0</v>
      </c>
      <c r="O167">
        <v>0</v>
      </c>
      <c r="P167">
        <v>5.75</v>
      </c>
      <c r="Q167">
        <v>0</v>
      </c>
      <c r="R167">
        <v>0</v>
      </c>
      <c r="S167">
        <v>0</v>
      </c>
      <c r="U167">
        <v>0</v>
      </c>
      <c r="V167">
        <v>0</v>
      </c>
      <c r="W167">
        <v>7048.6747999999998</v>
      </c>
      <c r="X167">
        <v>-1.8899999999999988</v>
      </c>
      <c r="Y167" s="8">
        <v>55431512.473628521</v>
      </c>
      <c r="Z167" s="8">
        <v>1137896.8999999999</v>
      </c>
      <c r="AA167" s="8">
        <v>56569409.373628519</v>
      </c>
      <c r="AB167">
        <v>8025.5382719072986</v>
      </c>
      <c r="AC167" s="8">
        <v>46693289.373628519</v>
      </c>
      <c r="AD167">
        <v>56611132.92980212</v>
      </c>
      <c r="AE167">
        <v>0</v>
      </c>
      <c r="AF167">
        <v>41289.85</v>
      </c>
      <c r="AG167">
        <v>41289.85</v>
      </c>
      <c r="AH167">
        <v>40105.58</v>
      </c>
      <c r="AI167">
        <v>-1184.27</v>
      </c>
      <c r="AJ167">
        <v>56610699.223628521</v>
      </c>
      <c r="AK167">
        <v>11.13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572303.62029719981</v>
      </c>
      <c r="AR167">
        <v>0</v>
      </c>
      <c r="AS167">
        <v>11549482.370725704</v>
      </c>
      <c r="AT167">
        <v>7048674.7999999998</v>
      </c>
      <c r="AU167">
        <v>0</v>
      </c>
      <c r="AV167">
        <v>0</v>
      </c>
    </row>
    <row r="168" spans="1:48" x14ac:dyDescent="0.25">
      <c r="A168">
        <v>2207</v>
      </c>
      <c r="B168" t="s">
        <v>408</v>
      </c>
      <c r="C168" t="s">
        <v>396</v>
      </c>
      <c r="D168" t="s">
        <v>409</v>
      </c>
      <c r="E168">
        <v>2200</v>
      </c>
      <c r="F168" s="9">
        <v>6429924</v>
      </c>
      <c r="G168" s="9">
        <v>0</v>
      </c>
      <c r="H168" s="9">
        <v>6429924</v>
      </c>
      <c r="I168">
        <v>3074.47</v>
      </c>
      <c r="J168">
        <v>1</v>
      </c>
      <c r="K168">
        <v>0</v>
      </c>
      <c r="L168">
        <v>338.19170000000003</v>
      </c>
      <c r="M168">
        <v>45.6</v>
      </c>
      <c r="N168">
        <v>0</v>
      </c>
      <c r="O168">
        <v>0</v>
      </c>
      <c r="P168">
        <v>5</v>
      </c>
      <c r="Q168">
        <v>0</v>
      </c>
      <c r="R168">
        <v>0</v>
      </c>
      <c r="S168">
        <v>0</v>
      </c>
      <c r="U168">
        <v>0</v>
      </c>
      <c r="V168">
        <v>0</v>
      </c>
      <c r="W168">
        <v>3615.4459000000002</v>
      </c>
      <c r="X168">
        <v>3.7100000000000009</v>
      </c>
      <c r="Y168" s="8">
        <v>29326188.059778024</v>
      </c>
      <c r="Z168" s="8">
        <v>873875.79999999993</v>
      </c>
      <c r="AA168" s="8">
        <v>30200063.859778024</v>
      </c>
      <c r="AB168">
        <v>8353.0675593231863</v>
      </c>
      <c r="AC168" s="8">
        <v>23770139.859778024</v>
      </c>
      <c r="AD168">
        <v>30222137.817356788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30200063.859778024</v>
      </c>
      <c r="AK168">
        <v>14.48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312327.12691298197</v>
      </c>
      <c r="AR168">
        <v>269488.90999999997</v>
      </c>
      <c r="AS168">
        <v>6214787.9319556057</v>
      </c>
      <c r="AT168">
        <v>3615445.9000000004</v>
      </c>
      <c r="AU168">
        <v>269488.90999999997</v>
      </c>
      <c r="AV168">
        <v>0</v>
      </c>
    </row>
    <row r="169" spans="1:48" x14ac:dyDescent="0.25">
      <c r="A169">
        <v>2208</v>
      </c>
      <c r="B169" t="s">
        <v>410</v>
      </c>
      <c r="C169" t="s">
        <v>396</v>
      </c>
      <c r="D169" t="s">
        <v>411</v>
      </c>
      <c r="E169">
        <v>2200</v>
      </c>
      <c r="F169" s="9">
        <v>1407348</v>
      </c>
      <c r="G169" s="9">
        <v>0</v>
      </c>
      <c r="H169" s="9">
        <v>1407348</v>
      </c>
      <c r="I169">
        <v>584.48</v>
      </c>
      <c r="J169">
        <v>1</v>
      </c>
      <c r="K169">
        <v>0</v>
      </c>
      <c r="L169">
        <v>64.2928</v>
      </c>
      <c r="M169">
        <v>1</v>
      </c>
      <c r="N169">
        <v>0</v>
      </c>
      <c r="O169">
        <v>0</v>
      </c>
      <c r="P169">
        <v>1.5</v>
      </c>
      <c r="Q169">
        <v>0</v>
      </c>
      <c r="R169">
        <v>0</v>
      </c>
      <c r="S169">
        <v>0</v>
      </c>
      <c r="U169">
        <v>0</v>
      </c>
      <c r="V169">
        <v>0</v>
      </c>
      <c r="W169">
        <v>759.03279999999995</v>
      </c>
      <c r="X169">
        <v>2.34</v>
      </c>
      <c r="Y169" s="8">
        <v>6110875.6256518299</v>
      </c>
      <c r="Z169" s="8">
        <v>206870.3</v>
      </c>
      <c r="AA169" s="8">
        <v>6317745.9256518297</v>
      </c>
      <c r="AB169">
        <v>8323.4162287213803</v>
      </c>
      <c r="AC169" s="8">
        <v>4910397.9256518297</v>
      </c>
      <c r="AD169">
        <v>6322345.6100381799</v>
      </c>
      <c r="AE169">
        <v>0</v>
      </c>
      <c r="AF169">
        <v>34408.21</v>
      </c>
      <c r="AG169">
        <v>34408.21</v>
      </c>
      <c r="AH169">
        <v>22865.11</v>
      </c>
      <c r="AI169">
        <v>-11543.1</v>
      </c>
      <c r="AJ169">
        <v>6352154.1356518297</v>
      </c>
      <c r="AK169">
        <v>13.02</v>
      </c>
      <c r="AL169">
        <v>179.22</v>
      </c>
      <c r="AM169">
        <v>179.22</v>
      </c>
      <c r="AN169">
        <v>31743.43797471419</v>
      </c>
      <c r="AO169">
        <v>34395.640839037158</v>
      </c>
      <c r="AP169">
        <v>2652.2</v>
      </c>
      <c r="AQ169">
        <v>57455.360403517348</v>
      </c>
      <c r="AR169">
        <v>0</v>
      </c>
      <c r="AS169">
        <v>1309496.2671303661</v>
      </c>
      <c r="AT169">
        <v>759032.79999999993</v>
      </c>
      <c r="AU169">
        <v>0</v>
      </c>
      <c r="AV169">
        <v>0</v>
      </c>
    </row>
    <row r="170" spans="1:48" x14ac:dyDescent="0.25">
      <c r="A170">
        <v>2209</v>
      </c>
      <c r="B170" t="s">
        <v>412</v>
      </c>
      <c r="C170" t="s">
        <v>396</v>
      </c>
      <c r="D170" t="s">
        <v>413</v>
      </c>
      <c r="E170">
        <v>2200</v>
      </c>
      <c r="F170" s="9">
        <v>1247893</v>
      </c>
      <c r="G170" s="9">
        <v>0</v>
      </c>
      <c r="H170" s="9">
        <v>1247893</v>
      </c>
      <c r="I170">
        <v>479.34</v>
      </c>
      <c r="J170">
        <v>1</v>
      </c>
      <c r="K170">
        <v>0</v>
      </c>
      <c r="L170">
        <v>52.727400000000003</v>
      </c>
      <c r="M170">
        <v>0.1</v>
      </c>
      <c r="N170">
        <v>0</v>
      </c>
      <c r="O170">
        <v>0</v>
      </c>
      <c r="P170">
        <v>1.25</v>
      </c>
      <c r="Q170">
        <v>0</v>
      </c>
      <c r="R170">
        <v>0</v>
      </c>
      <c r="S170">
        <v>0</v>
      </c>
      <c r="U170">
        <v>0</v>
      </c>
      <c r="V170">
        <v>0</v>
      </c>
      <c r="W170">
        <v>660.10490000000004</v>
      </c>
      <c r="X170">
        <v>-4.5799999999999992</v>
      </c>
      <c r="Y170" s="8">
        <v>5112731.8302078424</v>
      </c>
      <c r="Z170" s="8">
        <v>158375.69999999998</v>
      </c>
      <c r="AA170" s="8">
        <v>5271107.5302078426</v>
      </c>
      <c r="AB170">
        <v>7985.2573889511232</v>
      </c>
      <c r="AC170" s="8">
        <v>4023214.5302078426</v>
      </c>
      <c r="AD170">
        <v>5274955.9071363937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5271107.5302078426</v>
      </c>
      <c r="AK170">
        <v>14.36</v>
      </c>
      <c r="AL170">
        <v>139.53</v>
      </c>
      <c r="AM170">
        <v>139.53</v>
      </c>
      <c r="AN170">
        <v>25905.020849598441</v>
      </c>
      <c r="AO170">
        <v>26778.393964238672</v>
      </c>
      <c r="AP170">
        <v>873.37</v>
      </c>
      <c r="AQ170">
        <v>46237.550675567261</v>
      </c>
      <c r="AR170">
        <v>287415.28000000003</v>
      </c>
      <c r="AS170">
        <v>1085896.6460415686</v>
      </c>
      <c r="AT170">
        <v>660104.9</v>
      </c>
      <c r="AU170">
        <v>287415.28000000003</v>
      </c>
      <c r="AV170">
        <v>0</v>
      </c>
    </row>
    <row r="171" spans="1:48" x14ac:dyDescent="0.25">
      <c r="A171">
        <v>2210</v>
      </c>
      <c r="B171" t="s">
        <v>414</v>
      </c>
      <c r="C171" t="s">
        <v>396</v>
      </c>
      <c r="D171" t="s">
        <v>415</v>
      </c>
      <c r="E171">
        <v>2200</v>
      </c>
      <c r="F171" s="9">
        <v>92197</v>
      </c>
      <c r="G171" s="9">
        <v>0</v>
      </c>
      <c r="H171" s="9">
        <v>92197</v>
      </c>
      <c r="I171">
        <v>33.67</v>
      </c>
      <c r="J171">
        <v>1</v>
      </c>
      <c r="K171">
        <v>0</v>
      </c>
      <c r="L171">
        <v>3.7037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U171">
        <v>0</v>
      </c>
      <c r="V171">
        <v>0</v>
      </c>
      <c r="W171">
        <v>114.7437</v>
      </c>
      <c r="X171">
        <v>13.469999999999999</v>
      </c>
      <c r="Y171" s="8">
        <v>980174.57341682189</v>
      </c>
      <c r="Z171" s="8">
        <v>23247</v>
      </c>
      <c r="AA171" s="8">
        <v>1003421.5734168219</v>
      </c>
      <c r="AB171">
        <v>8744.8946950187401</v>
      </c>
      <c r="AC171" s="8">
        <v>911224.57341682189</v>
      </c>
      <c r="AD171">
        <v>1004159.3553579757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1003421.5734168219</v>
      </c>
      <c r="AK171">
        <v>12.49</v>
      </c>
      <c r="AL171">
        <v>20.86</v>
      </c>
      <c r="AM171">
        <v>20.86</v>
      </c>
      <c r="AN171">
        <v>1531.9461844327034</v>
      </c>
      <c r="AO171">
        <v>4003.4207560669297</v>
      </c>
      <c r="AP171">
        <v>2471.4699999999998</v>
      </c>
      <c r="AQ171">
        <v>2759.2453174069701</v>
      </c>
      <c r="AR171">
        <v>0</v>
      </c>
      <c r="AS171">
        <v>205333.71468336438</v>
      </c>
      <c r="AT171">
        <v>114743.7</v>
      </c>
      <c r="AU171">
        <v>0</v>
      </c>
      <c r="AV171">
        <v>0</v>
      </c>
    </row>
    <row r="172" spans="1:48" x14ac:dyDescent="0.25">
      <c r="A172">
        <v>2212</v>
      </c>
      <c r="B172" t="s">
        <v>416</v>
      </c>
      <c r="C172" t="s">
        <v>417</v>
      </c>
      <c r="D172" t="s">
        <v>418</v>
      </c>
      <c r="E172">
        <v>2200</v>
      </c>
      <c r="F172" s="9">
        <v>5968367</v>
      </c>
      <c r="G172" s="9">
        <v>0</v>
      </c>
      <c r="H172" s="9">
        <v>5968367</v>
      </c>
      <c r="I172">
        <v>2302.66</v>
      </c>
      <c r="J172">
        <v>1</v>
      </c>
      <c r="K172">
        <v>0</v>
      </c>
      <c r="L172">
        <v>253.29259999999999</v>
      </c>
      <c r="M172">
        <v>28.4</v>
      </c>
      <c r="N172">
        <v>0</v>
      </c>
      <c r="O172">
        <v>0</v>
      </c>
      <c r="P172">
        <v>3.25</v>
      </c>
      <c r="Q172">
        <v>0</v>
      </c>
      <c r="R172">
        <v>0</v>
      </c>
      <c r="S172">
        <v>0</v>
      </c>
      <c r="U172">
        <v>0</v>
      </c>
      <c r="V172">
        <v>0</v>
      </c>
      <c r="W172">
        <v>2726.3222000000001</v>
      </c>
      <c r="X172">
        <v>-0.66000000000000014</v>
      </c>
      <c r="Y172" s="8">
        <v>21588143.495737273</v>
      </c>
      <c r="Z172" s="8">
        <v>488456.49999999994</v>
      </c>
      <c r="AA172" s="8">
        <v>22076599.995737273</v>
      </c>
      <c r="AB172">
        <v>8097.5755527858273</v>
      </c>
      <c r="AC172" s="8">
        <v>16108232.995737273</v>
      </c>
      <c r="AD172">
        <v>22092849.491333421</v>
      </c>
      <c r="AE172">
        <v>53713</v>
      </c>
      <c r="AF172">
        <v>91755.23</v>
      </c>
      <c r="AG172">
        <v>91755.23</v>
      </c>
      <c r="AH172">
        <v>104270.79</v>
      </c>
      <c r="AI172">
        <v>12515.56</v>
      </c>
      <c r="AJ172">
        <v>22222068.225737274</v>
      </c>
      <c r="AK172">
        <v>11.33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254657.61313127543</v>
      </c>
      <c r="AR172">
        <v>0</v>
      </c>
      <c r="AS172">
        <v>4544608.0571474545</v>
      </c>
      <c r="AT172">
        <v>2726322.2</v>
      </c>
      <c r="AU172">
        <v>0</v>
      </c>
      <c r="AV172">
        <v>0</v>
      </c>
    </row>
    <row r="173" spans="1:48" x14ac:dyDescent="0.25">
      <c r="A173">
        <v>2213</v>
      </c>
      <c r="B173" t="s">
        <v>419</v>
      </c>
      <c r="C173" t="s">
        <v>417</v>
      </c>
      <c r="D173" t="s">
        <v>420</v>
      </c>
      <c r="E173">
        <v>2200</v>
      </c>
      <c r="F173" s="9">
        <v>999740</v>
      </c>
      <c r="G173" s="9">
        <v>0</v>
      </c>
      <c r="H173" s="9">
        <v>999740</v>
      </c>
      <c r="I173">
        <v>346.57</v>
      </c>
      <c r="J173">
        <v>1</v>
      </c>
      <c r="K173">
        <v>0</v>
      </c>
      <c r="L173">
        <v>38.122700000000002</v>
      </c>
      <c r="M173">
        <v>0.1</v>
      </c>
      <c r="N173">
        <v>0</v>
      </c>
      <c r="O173">
        <v>0</v>
      </c>
      <c r="P173">
        <v>1.25</v>
      </c>
      <c r="Q173">
        <v>0</v>
      </c>
      <c r="R173">
        <v>0</v>
      </c>
      <c r="S173">
        <v>0</v>
      </c>
      <c r="U173">
        <v>0</v>
      </c>
      <c r="V173">
        <v>0</v>
      </c>
      <c r="W173">
        <v>474.55520000000001</v>
      </c>
      <c r="X173">
        <v>3.3000000000000007</v>
      </c>
      <c r="Y173" s="8">
        <v>3840697.9385164073</v>
      </c>
      <c r="Z173" s="8">
        <v>106831.9</v>
      </c>
      <c r="AA173" s="8">
        <v>3947529.8385164072</v>
      </c>
      <c r="AB173">
        <v>8318.3786385996973</v>
      </c>
      <c r="AC173" s="8">
        <v>2947789.8385164072</v>
      </c>
      <c r="AD173">
        <v>3950420.7496431735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3947529.8385164072</v>
      </c>
      <c r="AK173">
        <v>13.17</v>
      </c>
      <c r="AL173">
        <v>112.21</v>
      </c>
      <c r="AM173">
        <v>112.21</v>
      </c>
      <c r="AN173">
        <v>22273.741005017218</v>
      </c>
      <c r="AO173">
        <v>21535.179436158684</v>
      </c>
      <c r="AP173">
        <v>-738.56</v>
      </c>
      <c r="AQ173">
        <v>36448.588585467653</v>
      </c>
      <c r="AR173">
        <v>0</v>
      </c>
      <c r="AS173">
        <v>810872.34770328144</v>
      </c>
      <c r="AT173">
        <v>474555.2</v>
      </c>
      <c r="AU173">
        <v>0</v>
      </c>
      <c r="AV173">
        <v>0</v>
      </c>
    </row>
    <row r="174" spans="1:48" x14ac:dyDescent="0.25">
      <c r="A174">
        <v>2214</v>
      </c>
      <c r="B174" t="s">
        <v>421</v>
      </c>
      <c r="C174" t="s">
        <v>417</v>
      </c>
      <c r="D174" t="s">
        <v>422</v>
      </c>
      <c r="E174">
        <v>2200</v>
      </c>
      <c r="F174" s="9">
        <v>482727</v>
      </c>
      <c r="G174" s="9">
        <v>0</v>
      </c>
      <c r="H174" s="9">
        <v>482727</v>
      </c>
      <c r="I174">
        <v>273.42</v>
      </c>
      <c r="J174">
        <v>1</v>
      </c>
      <c r="K174">
        <v>0</v>
      </c>
      <c r="L174">
        <v>30.0762</v>
      </c>
      <c r="M174">
        <v>0</v>
      </c>
      <c r="N174">
        <v>0</v>
      </c>
      <c r="O174">
        <v>0</v>
      </c>
      <c r="P174">
        <v>0.75</v>
      </c>
      <c r="Q174">
        <v>0</v>
      </c>
      <c r="R174">
        <v>0</v>
      </c>
      <c r="S174">
        <v>0</v>
      </c>
      <c r="U174">
        <v>0</v>
      </c>
      <c r="V174">
        <v>0</v>
      </c>
      <c r="W174">
        <v>450.07990000000001</v>
      </c>
      <c r="X174">
        <v>2.4299999999999997</v>
      </c>
      <c r="Y174" s="8">
        <v>3625324.0091745169</v>
      </c>
      <c r="Z174" s="8">
        <v>155539.29999999999</v>
      </c>
      <c r="AA174" s="8">
        <v>3780863.3091745167</v>
      </c>
      <c r="AB174">
        <v>8400.4269223631545</v>
      </c>
      <c r="AC174" s="8">
        <v>3298136.3091745167</v>
      </c>
      <c r="AD174">
        <v>3783592.1073471489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3780863.3091745167</v>
      </c>
      <c r="AK174">
        <v>16.41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29682.540258723977</v>
      </c>
      <c r="AR174">
        <v>0</v>
      </c>
      <c r="AS174">
        <v>787280.5218349034</v>
      </c>
      <c r="AT174">
        <v>450079.9</v>
      </c>
      <c r="AU174">
        <v>0</v>
      </c>
      <c r="AV174">
        <v>0</v>
      </c>
    </row>
    <row r="175" spans="1:48" x14ac:dyDescent="0.25">
      <c r="A175">
        <v>2215</v>
      </c>
      <c r="B175" t="s">
        <v>423</v>
      </c>
      <c r="C175" t="s">
        <v>417</v>
      </c>
      <c r="D175" t="s">
        <v>424</v>
      </c>
      <c r="E175">
        <v>2200</v>
      </c>
      <c r="F175" s="9">
        <v>610347</v>
      </c>
      <c r="G175" s="9">
        <v>0</v>
      </c>
      <c r="H175" s="9">
        <v>610347</v>
      </c>
      <c r="I175">
        <v>291.24</v>
      </c>
      <c r="J175">
        <v>1</v>
      </c>
      <c r="K175">
        <v>0</v>
      </c>
      <c r="L175">
        <v>32.0364</v>
      </c>
      <c r="M175">
        <v>0.5</v>
      </c>
      <c r="N175">
        <v>0</v>
      </c>
      <c r="O175">
        <v>0</v>
      </c>
      <c r="P175">
        <v>0.25</v>
      </c>
      <c r="Q175">
        <v>0</v>
      </c>
      <c r="R175">
        <v>0</v>
      </c>
      <c r="S175">
        <v>0</v>
      </c>
      <c r="U175">
        <v>0</v>
      </c>
      <c r="V175">
        <v>0</v>
      </c>
      <c r="W175">
        <v>441.14299999999997</v>
      </c>
      <c r="X175">
        <v>3.5300000000000011</v>
      </c>
      <c r="Y175" s="8">
        <v>3574764.263129733</v>
      </c>
      <c r="Z175" s="8">
        <v>131254.9</v>
      </c>
      <c r="AA175" s="8">
        <v>3706019.1631297329</v>
      </c>
      <c r="AB175">
        <v>8400.9474549743118</v>
      </c>
      <c r="AC175" s="8">
        <v>3095672.1631297329</v>
      </c>
      <c r="AD175">
        <v>3708709.9047473464</v>
      </c>
      <c r="AE175">
        <v>0</v>
      </c>
      <c r="AF175">
        <v>9175.52</v>
      </c>
      <c r="AG175">
        <v>9175.52</v>
      </c>
      <c r="AH175">
        <v>12964.4</v>
      </c>
      <c r="AI175">
        <v>3788.88</v>
      </c>
      <c r="AJ175">
        <v>3715194.683129733</v>
      </c>
      <c r="AK175">
        <v>14.52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33420.109573078458</v>
      </c>
      <c r="AR175">
        <v>0</v>
      </c>
      <c r="AS175">
        <v>770047.6926259466</v>
      </c>
      <c r="AT175">
        <v>441143</v>
      </c>
      <c r="AU175">
        <v>0</v>
      </c>
      <c r="AV175">
        <v>0</v>
      </c>
    </row>
    <row r="176" spans="1:48" x14ac:dyDescent="0.25">
      <c r="A176">
        <v>2216</v>
      </c>
      <c r="B176" t="s">
        <v>425</v>
      </c>
      <c r="C176" t="s">
        <v>417</v>
      </c>
      <c r="D176" t="s">
        <v>426</v>
      </c>
      <c r="E176">
        <v>2200</v>
      </c>
      <c r="F176" s="9">
        <v>732767</v>
      </c>
      <c r="G176" s="9">
        <v>0</v>
      </c>
      <c r="H176" s="9">
        <v>732767</v>
      </c>
      <c r="I176">
        <v>292.33</v>
      </c>
      <c r="J176">
        <v>1</v>
      </c>
      <c r="K176">
        <v>0</v>
      </c>
      <c r="L176">
        <v>32.156300000000002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U176">
        <v>0</v>
      </c>
      <c r="V176">
        <v>0</v>
      </c>
      <c r="W176">
        <v>457.55130000000003</v>
      </c>
      <c r="X176">
        <v>2.7900000000000009</v>
      </c>
      <c r="Y176" s="8">
        <v>3692777.8078470151</v>
      </c>
      <c r="Z176" s="8">
        <v>132398</v>
      </c>
      <c r="AA176" s="8">
        <v>3825175.8078470151</v>
      </c>
      <c r="AB176">
        <v>8360.1025892550515</v>
      </c>
      <c r="AC176" s="8">
        <v>3092408.8078470151</v>
      </c>
      <c r="AD176">
        <v>3827955.3788063247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3825175.8078470151</v>
      </c>
      <c r="AK176">
        <v>11.5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29894.037693779112</v>
      </c>
      <c r="AR176">
        <v>0</v>
      </c>
      <c r="AS176">
        <v>791514.76156940311</v>
      </c>
      <c r="AT176">
        <v>457551.30000000005</v>
      </c>
      <c r="AU176">
        <v>0</v>
      </c>
      <c r="AV176">
        <v>0</v>
      </c>
    </row>
    <row r="177" spans="1:48" x14ac:dyDescent="0.25">
      <c r="A177">
        <v>2217</v>
      </c>
      <c r="B177" t="s">
        <v>427</v>
      </c>
      <c r="C177" t="s">
        <v>417</v>
      </c>
      <c r="D177" t="s">
        <v>428</v>
      </c>
      <c r="E177">
        <v>2200</v>
      </c>
      <c r="F177" s="9">
        <v>934996</v>
      </c>
      <c r="G177" s="9">
        <v>0</v>
      </c>
      <c r="H177" s="9">
        <v>934996</v>
      </c>
      <c r="I177">
        <v>380.54</v>
      </c>
      <c r="J177">
        <v>1</v>
      </c>
      <c r="K177">
        <v>0</v>
      </c>
      <c r="L177">
        <v>41.859400000000001</v>
      </c>
      <c r="M177">
        <v>0.4</v>
      </c>
      <c r="N177">
        <v>0</v>
      </c>
      <c r="O177">
        <v>0</v>
      </c>
      <c r="P177">
        <v>0.5</v>
      </c>
      <c r="Q177">
        <v>0</v>
      </c>
      <c r="R177">
        <v>0</v>
      </c>
      <c r="S177">
        <v>0</v>
      </c>
      <c r="U177">
        <v>0</v>
      </c>
      <c r="V177">
        <v>0</v>
      </c>
      <c r="W177">
        <v>522.20169999999996</v>
      </c>
      <c r="X177">
        <v>-3.3699999999999992</v>
      </c>
      <c r="Y177" s="8">
        <v>4072524.4561907123</v>
      </c>
      <c r="Z177" s="8">
        <v>144106.19999999998</v>
      </c>
      <c r="AA177" s="8">
        <v>4216630.656190712</v>
      </c>
      <c r="AB177">
        <v>8074.7164480519932</v>
      </c>
      <c r="AC177" s="8">
        <v>3281634.656190712</v>
      </c>
      <c r="AD177">
        <v>4219696.0642110519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4216630.656190712</v>
      </c>
      <c r="AK177">
        <v>15.94</v>
      </c>
      <c r="AL177">
        <v>104.16</v>
      </c>
      <c r="AM177">
        <v>104.16</v>
      </c>
      <c r="AN177">
        <v>20770.164194370307</v>
      </c>
      <c r="AO177">
        <v>19990.235184656347</v>
      </c>
      <c r="AP177">
        <v>-779.93</v>
      </c>
      <c r="AQ177">
        <v>42861.863991282153</v>
      </c>
      <c r="AR177">
        <v>0</v>
      </c>
      <c r="AS177">
        <v>872147.37123814248</v>
      </c>
      <c r="AT177">
        <v>522201.69999999995</v>
      </c>
      <c r="AU177">
        <v>0</v>
      </c>
      <c r="AV177">
        <v>0</v>
      </c>
    </row>
    <row r="178" spans="1:48" x14ac:dyDescent="0.25">
      <c r="A178">
        <v>2219</v>
      </c>
      <c r="B178" t="s">
        <v>429</v>
      </c>
      <c r="C178" t="s">
        <v>430</v>
      </c>
      <c r="D178" t="s">
        <v>431</v>
      </c>
      <c r="E178">
        <v>2218</v>
      </c>
      <c r="F178" s="9">
        <v>1150346</v>
      </c>
      <c r="G178" s="9">
        <v>0</v>
      </c>
      <c r="H178" s="9">
        <v>1150346</v>
      </c>
      <c r="I178">
        <v>260.05</v>
      </c>
      <c r="J178">
        <v>1</v>
      </c>
      <c r="K178">
        <v>0</v>
      </c>
      <c r="L178">
        <v>24</v>
      </c>
      <c r="M178">
        <v>0</v>
      </c>
      <c r="N178">
        <v>0</v>
      </c>
      <c r="O178">
        <v>0</v>
      </c>
      <c r="P178">
        <v>0.25</v>
      </c>
      <c r="Q178">
        <v>0</v>
      </c>
      <c r="R178">
        <v>0</v>
      </c>
      <c r="S178">
        <v>0</v>
      </c>
      <c r="U178">
        <v>0</v>
      </c>
      <c r="V178">
        <v>0</v>
      </c>
      <c r="W178">
        <v>437.82</v>
      </c>
      <c r="X178">
        <v>3.0300000000000011</v>
      </c>
      <c r="Y178" s="8">
        <v>3538171.0696003893</v>
      </c>
      <c r="Z178" s="8">
        <v>201360.59999999998</v>
      </c>
      <c r="AA178" s="8">
        <v>3739531.6696003894</v>
      </c>
      <c r="AB178">
        <v>8541.2536421369277</v>
      </c>
      <c r="AC178" s="8">
        <v>2589185.6696003894</v>
      </c>
      <c r="AD178">
        <v>3742194.8673517499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3739531.6696003894</v>
      </c>
      <c r="AK178">
        <v>12.76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23950.777220326199</v>
      </c>
      <c r="AR178">
        <v>0</v>
      </c>
      <c r="AS178">
        <v>788178.453920078</v>
      </c>
      <c r="AT178">
        <v>437820</v>
      </c>
      <c r="AU178">
        <v>0</v>
      </c>
      <c r="AV178">
        <v>0</v>
      </c>
    </row>
    <row r="179" spans="1:48" x14ac:dyDescent="0.25">
      <c r="A179">
        <v>2220</v>
      </c>
      <c r="B179" t="s">
        <v>432</v>
      </c>
      <c r="C179" t="s">
        <v>430</v>
      </c>
      <c r="D179" t="s">
        <v>433</v>
      </c>
      <c r="E179">
        <v>2218</v>
      </c>
      <c r="F179" s="9">
        <v>712353</v>
      </c>
      <c r="G179" s="9">
        <v>0</v>
      </c>
      <c r="H179" s="9">
        <v>712353</v>
      </c>
      <c r="I179">
        <v>178.82</v>
      </c>
      <c r="J179">
        <v>1</v>
      </c>
      <c r="K179">
        <v>0</v>
      </c>
      <c r="L179">
        <v>19.670200000000001</v>
      </c>
      <c r="M179">
        <v>1.2</v>
      </c>
      <c r="N179">
        <v>0</v>
      </c>
      <c r="O179">
        <v>0</v>
      </c>
      <c r="P179">
        <v>1.25</v>
      </c>
      <c r="Q179">
        <v>0</v>
      </c>
      <c r="R179">
        <v>0</v>
      </c>
      <c r="S179">
        <v>0</v>
      </c>
      <c r="U179">
        <v>0</v>
      </c>
      <c r="V179">
        <v>0</v>
      </c>
      <c r="W179">
        <v>317.79020000000003</v>
      </c>
      <c r="X179">
        <v>-1.2899999999999991</v>
      </c>
      <c r="Y179" s="8">
        <v>2507554.0669772583</v>
      </c>
      <c r="Z179" s="8">
        <v>190783.2</v>
      </c>
      <c r="AA179" s="8">
        <v>2698337.2669772585</v>
      </c>
      <c r="AB179">
        <v>8490.9392013260895</v>
      </c>
      <c r="AC179" s="8">
        <v>1985984.2669772585</v>
      </c>
      <c r="AD179">
        <v>2700224.7145373742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2698337.2669772585</v>
      </c>
      <c r="AK179">
        <v>10.99</v>
      </c>
      <c r="AL179">
        <v>60.87</v>
      </c>
      <c r="AM179">
        <v>60.87</v>
      </c>
      <c r="AN179">
        <v>10859.79628520072</v>
      </c>
      <c r="AO179">
        <v>11682.081563844391</v>
      </c>
      <c r="AP179">
        <v>822.29</v>
      </c>
      <c r="AQ179">
        <v>18014.349883145584</v>
      </c>
      <c r="AR179">
        <v>0</v>
      </c>
      <c r="AS179">
        <v>577824.09339545178</v>
      </c>
      <c r="AT179">
        <v>317790.2</v>
      </c>
      <c r="AU179">
        <v>0</v>
      </c>
      <c r="AV179">
        <v>0</v>
      </c>
    </row>
    <row r="180" spans="1:48" x14ac:dyDescent="0.25">
      <c r="A180">
        <v>2221</v>
      </c>
      <c r="B180" t="s">
        <v>434</v>
      </c>
      <c r="C180" t="s">
        <v>430</v>
      </c>
      <c r="D180" t="s">
        <v>435</v>
      </c>
      <c r="E180">
        <v>2218</v>
      </c>
      <c r="F180" s="9">
        <v>1326622</v>
      </c>
      <c r="G180" s="9">
        <v>0</v>
      </c>
      <c r="H180" s="9">
        <v>1326622</v>
      </c>
      <c r="I180">
        <v>427.92</v>
      </c>
      <c r="J180">
        <v>1</v>
      </c>
      <c r="K180">
        <v>0</v>
      </c>
      <c r="L180">
        <v>47.071199999999997</v>
      </c>
      <c r="M180">
        <v>1.5</v>
      </c>
      <c r="N180">
        <v>0</v>
      </c>
      <c r="O180">
        <v>0</v>
      </c>
      <c r="P180">
        <v>0.5</v>
      </c>
      <c r="Q180">
        <v>0</v>
      </c>
      <c r="R180">
        <v>0</v>
      </c>
      <c r="S180">
        <v>0</v>
      </c>
      <c r="U180">
        <v>0</v>
      </c>
      <c r="V180">
        <v>0</v>
      </c>
      <c r="W180">
        <v>579.02869999999996</v>
      </c>
      <c r="X180">
        <v>3.4400000000000013</v>
      </c>
      <c r="Y180" s="8">
        <v>4689808.2131799292</v>
      </c>
      <c r="Z180" s="8">
        <v>238703.49999999997</v>
      </c>
      <c r="AA180" s="8">
        <v>4928511.7131799292</v>
      </c>
      <c r="AB180">
        <v>8511.6881307954682</v>
      </c>
      <c r="AC180" s="8">
        <v>3601889.7131799292</v>
      </c>
      <c r="AD180">
        <v>4932041.753543145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4928511.7131799292</v>
      </c>
      <c r="AK180">
        <v>18.34</v>
      </c>
      <c r="AL180">
        <v>150.72</v>
      </c>
      <c r="AM180">
        <v>150.72</v>
      </c>
      <c r="AN180">
        <v>24337.140125037073</v>
      </c>
      <c r="AO180">
        <v>28925.962433097204</v>
      </c>
      <c r="AP180">
        <v>4588.82</v>
      </c>
      <c r="AQ180">
        <v>41366.291700586808</v>
      </c>
      <c r="AR180">
        <v>0.06</v>
      </c>
      <c r="AS180">
        <v>1033443.0426359859</v>
      </c>
      <c r="AT180">
        <v>579028.69999999995</v>
      </c>
      <c r="AU180">
        <v>0.06</v>
      </c>
      <c r="AV180">
        <v>0</v>
      </c>
    </row>
    <row r="181" spans="1:48" x14ac:dyDescent="0.25">
      <c r="A181">
        <v>2222</v>
      </c>
      <c r="B181" t="s">
        <v>436</v>
      </c>
      <c r="C181" t="s">
        <v>430</v>
      </c>
      <c r="D181" t="s">
        <v>437</v>
      </c>
      <c r="E181">
        <v>2218</v>
      </c>
      <c r="F181" s="9">
        <v>47981</v>
      </c>
      <c r="G181" s="9">
        <v>0</v>
      </c>
      <c r="H181" s="9">
        <v>47981</v>
      </c>
      <c r="I181">
        <v>2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U181">
        <v>0</v>
      </c>
      <c r="V181">
        <v>0</v>
      </c>
      <c r="W181">
        <v>27.54</v>
      </c>
      <c r="X181">
        <v>19.89</v>
      </c>
      <c r="Y181" s="8">
        <v>243061.37739507144</v>
      </c>
      <c r="Z181" s="8">
        <v>503.99999999999994</v>
      </c>
      <c r="AA181" s="8">
        <v>243565.37739507144</v>
      </c>
      <c r="AB181">
        <v>8844.0587289423183</v>
      </c>
      <c r="AC181" s="8">
        <v>195584.37739507144</v>
      </c>
      <c r="AD181">
        <v>243748.33081959147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243565.37739507144</v>
      </c>
      <c r="AK181">
        <v>14.62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13.761195941407305</v>
      </c>
      <c r="AR181">
        <v>0</v>
      </c>
      <c r="AS181">
        <v>48813.875479014292</v>
      </c>
      <c r="AT181">
        <v>27540</v>
      </c>
      <c r="AU181">
        <v>0</v>
      </c>
      <c r="AV181">
        <v>0</v>
      </c>
    </row>
    <row r="182" spans="1:48" x14ac:dyDescent="0.25">
      <c r="A182">
        <v>2225</v>
      </c>
      <c r="B182" t="s">
        <v>438</v>
      </c>
      <c r="C182" t="s">
        <v>439</v>
      </c>
      <c r="D182" t="s">
        <v>440</v>
      </c>
      <c r="E182">
        <v>2223</v>
      </c>
      <c r="F182" s="9">
        <v>1658077</v>
      </c>
      <c r="G182" s="9">
        <v>0</v>
      </c>
      <c r="H182" s="9">
        <v>1658077</v>
      </c>
      <c r="I182">
        <v>238.89</v>
      </c>
      <c r="J182">
        <v>1</v>
      </c>
      <c r="K182">
        <v>0</v>
      </c>
      <c r="L182">
        <v>26.277899999999999</v>
      </c>
      <c r="M182">
        <v>0.7</v>
      </c>
      <c r="N182">
        <v>0</v>
      </c>
      <c r="O182">
        <v>0</v>
      </c>
      <c r="P182">
        <v>1</v>
      </c>
      <c r="Q182">
        <v>0</v>
      </c>
      <c r="R182">
        <v>0</v>
      </c>
      <c r="S182">
        <v>0</v>
      </c>
      <c r="U182">
        <v>0</v>
      </c>
      <c r="V182">
        <v>0</v>
      </c>
      <c r="W182">
        <v>406.93540000000002</v>
      </c>
      <c r="X182">
        <v>8.6700000000000017</v>
      </c>
      <c r="Y182" s="8">
        <v>3389918.6142364549</v>
      </c>
      <c r="Z182" s="8">
        <v>316760.80000000005</v>
      </c>
      <c r="AA182" s="8">
        <v>3706679.4142364552</v>
      </c>
      <c r="AB182">
        <v>9108.7661929545939</v>
      </c>
      <c r="AC182" s="8">
        <v>2048602.4142364552</v>
      </c>
      <c r="AD182">
        <v>3709231.0216780221</v>
      </c>
      <c r="AE182">
        <v>0</v>
      </c>
      <c r="AF182">
        <v>11469.4</v>
      </c>
      <c r="AG182">
        <v>11469.4</v>
      </c>
      <c r="AH182">
        <v>20144.89</v>
      </c>
      <c r="AI182">
        <v>8675.49</v>
      </c>
      <c r="AJ182">
        <v>3718148.8142364551</v>
      </c>
      <c r="AK182">
        <v>19.22</v>
      </c>
      <c r="AL182">
        <v>72.650000000000006</v>
      </c>
      <c r="AM182">
        <v>72.650000000000006</v>
      </c>
      <c r="AN182">
        <v>13547.321628507967</v>
      </c>
      <c r="AO182">
        <v>13942.881971632909</v>
      </c>
      <c r="AP182">
        <v>395.56</v>
      </c>
      <c r="AQ182">
        <v>24665.701264405718</v>
      </c>
      <c r="AR182">
        <v>0</v>
      </c>
      <c r="AS182">
        <v>808717.0208472911</v>
      </c>
      <c r="AT182">
        <v>406935.4</v>
      </c>
      <c r="AU182">
        <v>0</v>
      </c>
      <c r="AV182">
        <v>0</v>
      </c>
    </row>
    <row r="183" spans="1:48" x14ac:dyDescent="0.25">
      <c r="A183">
        <v>2229</v>
      </c>
      <c r="B183" t="s">
        <v>441</v>
      </c>
      <c r="C183" t="s">
        <v>439</v>
      </c>
      <c r="D183" t="s">
        <v>442</v>
      </c>
      <c r="E183">
        <v>2223</v>
      </c>
      <c r="F183" s="9">
        <v>1227591</v>
      </c>
      <c r="G183" s="9">
        <v>0</v>
      </c>
      <c r="H183" s="9">
        <v>1227591</v>
      </c>
      <c r="I183">
        <v>332.45</v>
      </c>
      <c r="J183">
        <v>1</v>
      </c>
      <c r="K183">
        <v>0</v>
      </c>
      <c r="L183">
        <v>36.569499999999998</v>
      </c>
      <c r="M183">
        <v>0</v>
      </c>
      <c r="N183">
        <v>0</v>
      </c>
      <c r="O183">
        <v>0</v>
      </c>
      <c r="P183">
        <v>0.75</v>
      </c>
      <c r="Q183">
        <v>0</v>
      </c>
      <c r="R183">
        <v>0</v>
      </c>
      <c r="S183">
        <v>0</v>
      </c>
      <c r="U183">
        <v>0</v>
      </c>
      <c r="V183">
        <v>0</v>
      </c>
      <c r="W183">
        <v>485.71949999999998</v>
      </c>
      <c r="X183">
        <v>-0.55999999999999872</v>
      </c>
      <c r="Y183" s="8">
        <v>3848271.9092424386</v>
      </c>
      <c r="Z183" s="8">
        <v>316946.40000000002</v>
      </c>
      <c r="AA183" s="8">
        <v>4165218.3092424385</v>
      </c>
      <c r="AB183">
        <v>8575.3574012211539</v>
      </c>
      <c r="AC183" s="8">
        <v>2937627.3092424385</v>
      </c>
      <c r="AD183">
        <v>4168114.9213320501</v>
      </c>
      <c r="AE183">
        <v>0</v>
      </c>
      <c r="AF183">
        <v>524.38</v>
      </c>
      <c r="AG183">
        <v>524.38</v>
      </c>
      <c r="AH183">
        <v>0</v>
      </c>
      <c r="AI183">
        <v>-524.38</v>
      </c>
      <c r="AJ183">
        <v>4165742.6892424384</v>
      </c>
      <c r="AK183">
        <v>27</v>
      </c>
      <c r="AL183">
        <v>106.31</v>
      </c>
      <c r="AM183">
        <v>106.31</v>
      </c>
      <c r="AN183">
        <v>18328.506757206578</v>
      </c>
      <c r="AO183">
        <v>20402.860046858837</v>
      </c>
      <c r="AP183">
        <v>2074.35</v>
      </c>
      <c r="AQ183">
        <v>33339.491389168448</v>
      </c>
      <c r="AR183">
        <v>0</v>
      </c>
      <c r="AS183">
        <v>896432.94184848783</v>
      </c>
      <c r="AT183">
        <v>485719.5</v>
      </c>
      <c r="AU183">
        <v>0</v>
      </c>
      <c r="AV183">
        <v>0</v>
      </c>
    </row>
    <row r="184" spans="1:48" x14ac:dyDescent="0.25">
      <c r="A184">
        <v>4131</v>
      </c>
      <c r="B184" t="s">
        <v>443</v>
      </c>
      <c r="C184" t="s">
        <v>439</v>
      </c>
      <c r="D184" t="s">
        <v>444</v>
      </c>
      <c r="E184">
        <v>2223</v>
      </c>
      <c r="F184" s="9">
        <v>9255464</v>
      </c>
      <c r="G184" s="9">
        <v>0</v>
      </c>
      <c r="H184" s="9">
        <v>9255464</v>
      </c>
      <c r="I184">
        <v>2916.79</v>
      </c>
      <c r="J184">
        <v>1</v>
      </c>
      <c r="K184">
        <v>0</v>
      </c>
      <c r="L184">
        <v>320.84690000000001</v>
      </c>
      <c r="M184">
        <v>34.799999999999997</v>
      </c>
      <c r="N184">
        <v>0</v>
      </c>
      <c r="O184">
        <v>0</v>
      </c>
      <c r="P184">
        <v>13.75</v>
      </c>
      <c r="Q184">
        <v>0</v>
      </c>
      <c r="R184">
        <v>0</v>
      </c>
      <c r="S184">
        <v>0</v>
      </c>
      <c r="U184">
        <v>0</v>
      </c>
      <c r="V184">
        <v>0</v>
      </c>
      <c r="W184">
        <v>3733.6224999999999</v>
      </c>
      <c r="X184">
        <v>-0.49000000000000021</v>
      </c>
      <c r="Y184" s="8">
        <v>29592387.32986059</v>
      </c>
      <c r="Z184" s="8">
        <v>1149199.7999999998</v>
      </c>
      <c r="AA184" s="8">
        <v>30741587.129860591</v>
      </c>
      <c r="AB184">
        <v>8233.7159500888465</v>
      </c>
      <c r="AC184" s="8">
        <v>21486123.129860591</v>
      </c>
      <c r="AD184">
        <v>30763861.456862867</v>
      </c>
      <c r="AE184">
        <v>0</v>
      </c>
      <c r="AF184">
        <v>18351.05</v>
      </c>
      <c r="AG184">
        <v>18351.05</v>
      </c>
      <c r="AH184">
        <v>14509.46</v>
      </c>
      <c r="AI184">
        <v>-3841.59</v>
      </c>
      <c r="AJ184">
        <v>30759938.179860592</v>
      </c>
      <c r="AK184">
        <v>16.079999999999998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326336.95099963044</v>
      </c>
      <c r="AR184">
        <v>0</v>
      </c>
      <c r="AS184">
        <v>6381059.2779721189</v>
      </c>
      <c r="AT184">
        <v>3733622.5</v>
      </c>
      <c r="AU184">
        <v>0</v>
      </c>
      <c r="AV184">
        <v>0</v>
      </c>
    </row>
    <row r="185" spans="1:48" x14ac:dyDescent="0.25">
      <c r="A185">
        <v>2239</v>
      </c>
      <c r="B185" t="s">
        <v>445</v>
      </c>
      <c r="C185" t="s">
        <v>446</v>
      </c>
      <c r="D185" t="s">
        <v>447</v>
      </c>
      <c r="E185">
        <v>2230</v>
      </c>
      <c r="F185" s="9">
        <v>80408301</v>
      </c>
      <c r="G185" s="9">
        <v>0</v>
      </c>
      <c r="H185" s="9">
        <v>80408301</v>
      </c>
      <c r="I185">
        <v>20254.599999999999</v>
      </c>
      <c r="J185">
        <v>1</v>
      </c>
      <c r="K185">
        <v>0</v>
      </c>
      <c r="L185">
        <v>2228.0059999999999</v>
      </c>
      <c r="M185">
        <v>286.10000000000002</v>
      </c>
      <c r="N185">
        <v>0</v>
      </c>
      <c r="O185">
        <v>0</v>
      </c>
      <c r="P185">
        <v>21.75</v>
      </c>
      <c r="Q185">
        <v>0</v>
      </c>
      <c r="R185">
        <v>0</v>
      </c>
      <c r="S185">
        <v>0</v>
      </c>
      <c r="U185">
        <v>0</v>
      </c>
      <c r="V185">
        <v>0</v>
      </c>
      <c r="W185">
        <v>24965.1021</v>
      </c>
      <c r="X185">
        <v>-0.16999999999999993</v>
      </c>
      <c r="Y185" s="8">
        <v>198224094.0078184</v>
      </c>
      <c r="Z185" s="8">
        <v>11285828.399999999</v>
      </c>
      <c r="AA185" s="8">
        <v>209509922.40781841</v>
      </c>
      <c r="AB185">
        <v>8392.1115791398424</v>
      </c>
      <c r="AC185" s="8">
        <v>129101621.40781841</v>
      </c>
      <c r="AD185">
        <v>209659126.60146603</v>
      </c>
      <c r="AE185">
        <v>0</v>
      </c>
      <c r="AF185">
        <v>1835104.63</v>
      </c>
      <c r="AG185">
        <v>1835104.63</v>
      </c>
      <c r="AH185">
        <v>1530872.62</v>
      </c>
      <c r="AI185">
        <v>-304232.01</v>
      </c>
      <c r="AJ185">
        <v>211345027.0378184</v>
      </c>
      <c r="AK185">
        <v>16.079999999999998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2254741.7847882593</v>
      </c>
      <c r="AR185">
        <v>0</v>
      </c>
      <c r="AS185">
        <v>44465324.685563684</v>
      </c>
      <c r="AT185">
        <v>24965102.100000001</v>
      </c>
      <c r="AU185">
        <v>0</v>
      </c>
      <c r="AV185">
        <v>0</v>
      </c>
    </row>
    <row r="186" spans="1:48" x14ac:dyDescent="0.25">
      <c r="A186">
        <v>2240</v>
      </c>
      <c r="B186" t="s">
        <v>448</v>
      </c>
      <c r="C186" t="s">
        <v>446</v>
      </c>
      <c r="D186" t="s">
        <v>449</v>
      </c>
      <c r="E186">
        <v>2230</v>
      </c>
      <c r="F186" s="9">
        <v>4555418</v>
      </c>
      <c r="G186" s="9">
        <v>0</v>
      </c>
      <c r="H186" s="9">
        <v>4555418</v>
      </c>
      <c r="I186">
        <v>1123.18</v>
      </c>
      <c r="J186">
        <v>1</v>
      </c>
      <c r="K186">
        <v>0</v>
      </c>
      <c r="L186">
        <v>123.5498</v>
      </c>
      <c r="M186">
        <v>6.4</v>
      </c>
      <c r="N186">
        <v>0</v>
      </c>
      <c r="O186">
        <v>0</v>
      </c>
      <c r="P186">
        <v>0.25</v>
      </c>
      <c r="Q186">
        <v>0</v>
      </c>
      <c r="R186">
        <v>0</v>
      </c>
      <c r="S186">
        <v>0</v>
      </c>
      <c r="U186">
        <v>0</v>
      </c>
      <c r="V186">
        <v>0</v>
      </c>
      <c r="W186">
        <v>1299.4422999999999</v>
      </c>
      <c r="X186">
        <v>-0.24000000000000021</v>
      </c>
      <c r="Y186" s="8">
        <v>10313617.248845529</v>
      </c>
      <c r="Z186" s="8">
        <v>454276.89999999997</v>
      </c>
      <c r="AA186" s="8">
        <v>10767894.148845529</v>
      </c>
      <c r="AB186">
        <v>8286.5504292460919</v>
      </c>
      <c r="AC186" s="8">
        <v>6212476.1488455292</v>
      </c>
      <c r="AD186">
        <v>10775657.256316932</v>
      </c>
      <c r="AE186">
        <v>0</v>
      </c>
      <c r="AF186">
        <v>148369.59</v>
      </c>
      <c r="AG186">
        <v>148369.59</v>
      </c>
      <c r="AH186">
        <v>120663.57</v>
      </c>
      <c r="AI186">
        <v>-27706.02</v>
      </c>
      <c r="AJ186">
        <v>10916263.738845529</v>
      </c>
      <c r="AK186">
        <v>16.079999999999998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125214.72109788859</v>
      </c>
      <c r="AR186">
        <v>0</v>
      </c>
      <c r="AS186">
        <v>2268566.9237691062</v>
      </c>
      <c r="AT186">
        <v>1299442.3</v>
      </c>
      <c r="AU186">
        <v>0</v>
      </c>
      <c r="AV186">
        <v>0</v>
      </c>
    </row>
    <row r="187" spans="1:48" x14ac:dyDescent="0.25">
      <c r="A187">
        <v>2241</v>
      </c>
      <c r="B187" t="s">
        <v>450</v>
      </c>
      <c r="C187" t="s">
        <v>446</v>
      </c>
      <c r="D187" t="s">
        <v>451</v>
      </c>
      <c r="E187">
        <v>2230</v>
      </c>
      <c r="F187" s="9">
        <v>15251502</v>
      </c>
      <c r="G187" s="9">
        <v>0</v>
      </c>
      <c r="H187" s="9">
        <v>15251502</v>
      </c>
      <c r="I187">
        <v>6047.03</v>
      </c>
      <c r="J187">
        <v>1</v>
      </c>
      <c r="K187">
        <v>0</v>
      </c>
      <c r="L187">
        <v>665.17330000000004</v>
      </c>
      <c r="M187">
        <v>134.9</v>
      </c>
      <c r="N187">
        <v>0</v>
      </c>
      <c r="O187">
        <v>0</v>
      </c>
      <c r="P187">
        <v>6.25</v>
      </c>
      <c r="Q187">
        <v>0</v>
      </c>
      <c r="R187">
        <v>0</v>
      </c>
      <c r="S187">
        <v>0</v>
      </c>
      <c r="U187">
        <v>0</v>
      </c>
      <c r="V187">
        <v>0</v>
      </c>
      <c r="W187">
        <v>7555.6603999999998</v>
      </c>
      <c r="X187">
        <v>6.0000000000000497E-2</v>
      </c>
      <c r="Y187" s="8">
        <v>60069031.007186234</v>
      </c>
      <c r="Z187" s="8">
        <v>2291971.5</v>
      </c>
      <c r="AA187" s="8">
        <v>62361002.507186234</v>
      </c>
      <c r="AB187">
        <v>8253.5475664293008</v>
      </c>
      <c r="AC187" s="8">
        <v>47109500.507186234</v>
      </c>
      <c r="AD187">
        <v>62406216.745039009</v>
      </c>
      <c r="AE187">
        <v>0</v>
      </c>
      <c r="AF187">
        <v>917552.31</v>
      </c>
      <c r="AG187">
        <v>917552.31</v>
      </c>
      <c r="AH187">
        <v>704276.74</v>
      </c>
      <c r="AI187">
        <v>-213275.57</v>
      </c>
      <c r="AJ187">
        <v>63278554.817186236</v>
      </c>
      <c r="AK187">
        <v>14.35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671359.20059155091</v>
      </c>
      <c r="AR187">
        <v>0</v>
      </c>
      <c r="AS187">
        <v>13071450.149437249</v>
      </c>
      <c r="AT187">
        <v>7555660.3999999994</v>
      </c>
      <c r="AU187">
        <v>0</v>
      </c>
      <c r="AV187">
        <v>0</v>
      </c>
    </row>
    <row r="188" spans="1:48" x14ac:dyDescent="0.25">
      <c r="A188">
        <v>2242</v>
      </c>
      <c r="B188" t="s">
        <v>452</v>
      </c>
      <c r="C188" t="s">
        <v>446</v>
      </c>
      <c r="D188" t="s">
        <v>453</v>
      </c>
      <c r="E188">
        <v>2230</v>
      </c>
      <c r="F188" s="9">
        <v>58655516</v>
      </c>
      <c r="G188" s="9">
        <v>0</v>
      </c>
      <c r="H188" s="9">
        <v>58655516</v>
      </c>
      <c r="I188">
        <v>12539.46</v>
      </c>
      <c r="J188">
        <v>1</v>
      </c>
      <c r="K188">
        <v>0</v>
      </c>
      <c r="L188">
        <v>1300</v>
      </c>
      <c r="M188">
        <v>0</v>
      </c>
      <c r="N188">
        <v>0</v>
      </c>
      <c r="O188">
        <v>0</v>
      </c>
      <c r="P188">
        <v>5.75</v>
      </c>
      <c r="Q188">
        <v>0</v>
      </c>
      <c r="R188">
        <v>0</v>
      </c>
      <c r="S188">
        <v>0</v>
      </c>
      <c r="U188">
        <v>0</v>
      </c>
      <c r="V188">
        <v>0</v>
      </c>
      <c r="W188">
        <v>14936.785</v>
      </c>
      <c r="X188">
        <v>1.1900000000000013</v>
      </c>
      <c r="Y188" s="8">
        <v>119495707.67181082</v>
      </c>
      <c r="Z188" s="8">
        <v>4964722.6999999993</v>
      </c>
      <c r="AA188" s="8">
        <v>124460430.37181082</v>
      </c>
      <c r="AB188">
        <v>8332.4778639989017</v>
      </c>
      <c r="AC188" s="8">
        <v>65804914.371810824</v>
      </c>
      <c r="AD188">
        <v>124550375.34442763</v>
      </c>
      <c r="AE188">
        <v>0</v>
      </c>
      <c r="AF188">
        <v>2808168.86</v>
      </c>
      <c r="AG188">
        <v>2808168.86</v>
      </c>
      <c r="AH188">
        <v>2461301.6800000002</v>
      </c>
      <c r="AI188">
        <v>-346867.18</v>
      </c>
      <c r="AJ188">
        <v>127268599.23181082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1403973.9080703093</v>
      </c>
      <c r="AR188">
        <v>0</v>
      </c>
      <c r="AS188">
        <v>26377290.950362168</v>
      </c>
      <c r="AT188">
        <v>14936785</v>
      </c>
      <c r="AU188">
        <v>0</v>
      </c>
      <c r="AV188">
        <v>0</v>
      </c>
    </row>
    <row r="189" spans="1:48" x14ac:dyDescent="0.25">
      <c r="A189">
        <v>2243</v>
      </c>
      <c r="B189" t="s">
        <v>454</v>
      </c>
      <c r="C189" t="s">
        <v>446</v>
      </c>
      <c r="D189" t="s">
        <v>455</v>
      </c>
      <c r="E189">
        <v>2230</v>
      </c>
      <c r="F189" s="9">
        <v>145687179</v>
      </c>
      <c r="G189" s="9">
        <v>0</v>
      </c>
      <c r="H189" s="9">
        <v>145687179</v>
      </c>
      <c r="I189">
        <v>40609.33</v>
      </c>
      <c r="J189">
        <v>1</v>
      </c>
      <c r="K189">
        <v>0</v>
      </c>
      <c r="L189">
        <v>4467.0263000000004</v>
      </c>
      <c r="M189">
        <v>123.4</v>
      </c>
      <c r="N189">
        <v>0</v>
      </c>
      <c r="O189">
        <v>0</v>
      </c>
      <c r="P189">
        <v>22.5</v>
      </c>
      <c r="Q189">
        <v>0</v>
      </c>
      <c r="R189">
        <v>0</v>
      </c>
      <c r="S189">
        <v>0</v>
      </c>
      <c r="U189">
        <v>0</v>
      </c>
      <c r="V189">
        <v>0</v>
      </c>
      <c r="W189">
        <v>48493.202299999997</v>
      </c>
      <c r="X189">
        <v>0.95000000000000107</v>
      </c>
      <c r="Y189" s="8">
        <v>387436383.67088127</v>
      </c>
      <c r="Z189" s="8">
        <v>15179739.399999999</v>
      </c>
      <c r="AA189" s="8">
        <v>402616123.07088125</v>
      </c>
      <c r="AB189">
        <v>8302.5270342041586</v>
      </c>
      <c r="AC189" s="8">
        <v>256928944.07088125</v>
      </c>
      <c r="AD189">
        <v>402907748.23130745</v>
      </c>
      <c r="AE189">
        <v>593708</v>
      </c>
      <c r="AF189">
        <v>2903590.17</v>
      </c>
      <c r="AG189">
        <v>2903590.17</v>
      </c>
      <c r="AH189">
        <v>2589673.04</v>
      </c>
      <c r="AI189">
        <v>-313917.13</v>
      </c>
      <c r="AJ189">
        <v>406113421.24088126</v>
      </c>
      <c r="AK189">
        <v>12.79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4499398.2738799797</v>
      </c>
      <c r="AR189">
        <v>0</v>
      </c>
      <c r="AS189">
        <v>84195848.702176258</v>
      </c>
      <c r="AT189">
        <v>48493202.299999997</v>
      </c>
      <c r="AU189">
        <v>0</v>
      </c>
      <c r="AV189">
        <v>0</v>
      </c>
    </row>
    <row r="190" spans="1:48" x14ac:dyDescent="0.25">
      <c r="A190">
        <v>2244</v>
      </c>
      <c r="B190" t="s">
        <v>456</v>
      </c>
      <c r="C190" t="s">
        <v>446</v>
      </c>
      <c r="D190" t="s">
        <v>457</v>
      </c>
      <c r="E190">
        <v>2230</v>
      </c>
      <c r="F190" s="9">
        <v>16886638</v>
      </c>
      <c r="G190" s="9">
        <v>0</v>
      </c>
      <c r="H190" s="9">
        <v>16886638</v>
      </c>
      <c r="I190">
        <v>5328.68</v>
      </c>
      <c r="J190">
        <v>1</v>
      </c>
      <c r="K190">
        <v>0</v>
      </c>
      <c r="L190">
        <v>569</v>
      </c>
      <c r="M190">
        <v>0</v>
      </c>
      <c r="N190">
        <v>0</v>
      </c>
      <c r="O190">
        <v>0</v>
      </c>
      <c r="P190">
        <v>0.25</v>
      </c>
      <c r="Q190">
        <v>0</v>
      </c>
      <c r="R190">
        <v>0</v>
      </c>
      <c r="S190">
        <v>0</v>
      </c>
      <c r="U190">
        <v>0</v>
      </c>
      <c r="V190">
        <v>0</v>
      </c>
      <c r="W190">
        <v>6010.7425000000003</v>
      </c>
      <c r="X190">
        <v>0.95000000000000107</v>
      </c>
      <c r="Y190" s="8">
        <v>48022820.249527477</v>
      </c>
      <c r="Z190" s="8">
        <v>1361666.5999999999</v>
      </c>
      <c r="AA190" s="8">
        <v>49384486.849527478</v>
      </c>
      <c r="AB190">
        <v>8216.0376774628876</v>
      </c>
      <c r="AC190" s="8">
        <v>32497848.849527478</v>
      </c>
      <c r="AD190">
        <v>49420633.848750144</v>
      </c>
      <c r="AE190">
        <v>0</v>
      </c>
      <c r="AF190">
        <v>64228.66</v>
      </c>
      <c r="AG190">
        <v>64228.66</v>
      </c>
      <c r="AH190">
        <v>197637.63</v>
      </c>
      <c r="AI190">
        <v>133408.97</v>
      </c>
      <c r="AJ190">
        <v>49448715.509527475</v>
      </c>
      <c r="AK190">
        <v>14.22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588661.13693846727</v>
      </c>
      <c r="AR190">
        <v>0</v>
      </c>
      <c r="AS190">
        <v>10188758.215905497</v>
      </c>
      <c r="AT190">
        <v>6010742.5</v>
      </c>
      <c r="AU190">
        <v>0</v>
      </c>
      <c r="AV190">
        <v>0</v>
      </c>
    </row>
    <row r="191" spans="1:48" x14ac:dyDescent="0.25">
      <c r="A191">
        <v>2245</v>
      </c>
      <c r="B191" t="s">
        <v>458</v>
      </c>
      <c r="C191" t="s">
        <v>446</v>
      </c>
      <c r="D191" t="s">
        <v>459</v>
      </c>
      <c r="E191">
        <v>2230</v>
      </c>
      <c r="F191" s="9">
        <v>2333549</v>
      </c>
      <c r="G191" s="9">
        <v>0</v>
      </c>
      <c r="H191" s="9">
        <v>2333549</v>
      </c>
      <c r="I191">
        <v>566.16999999999996</v>
      </c>
      <c r="J191">
        <v>1</v>
      </c>
      <c r="K191">
        <v>0</v>
      </c>
      <c r="L191">
        <v>62.278700000000001</v>
      </c>
      <c r="M191">
        <v>9.6</v>
      </c>
      <c r="N191">
        <v>0</v>
      </c>
      <c r="O191">
        <v>0</v>
      </c>
      <c r="P191">
        <v>0.25</v>
      </c>
      <c r="Q191">
        <v>0</v>
      </c>
      <c r="R191">
        <v>0</v>
      </c>
      <c r="S191">
        <v>0</v>
      </c>
      <c r="U191">
        <v>0</v>
      </c>
      <c r="V191">
        <v>0</v>
      </c>
      <c r="W191">
        <v>748.11869999999999</v>
      </c>
      <c r="X191">
        <v>-0.44999999999999929</v>
      </c>
      <c r="Y191" s="8">
        <v>5930849.0510570919</v>
      </c>
      <c r="Z191" s="8">
        <v>173892.59999999998</v>
      </c>
      <c r="AA191" s="8">
        <v>6104741.6510570915</v>
      </c>
      <c r="AB191">
        <v>8160.124390764583</v>
      </c>
      <c r="AC191" s="8">
        <v>3771192.6510570915</v>
      </c>
      <c r="AD191">
        <v>6109205.8286069399</v>
      </c>
      <c r="AE191">
        <v>195321</v>
      </c>
      <c r="AF191">
        <v>11469.4</v>
      </c>
      <c r="AG191">
        <v>11469.4</v>
      </c>
      <c r="AH191">
        <v>81542.62</v>
      </c>
      <c r="AI191">
        <v>70073.22</v>
      </c>
      <c r="AJ191">
        <v>6311532.0510570919</v>
      </c>
      <c r="AK191">
        <v>13.12</v>
      </c>
      <c r="AL191">
        <v>194.62</v>
      </c>
      <c r="AM191">
        <v>194.62</v>
      </c>
      <c r="AN191">
        <v>36993.663416671203</v>
      </c>
      <c r="AO191">
        <v>37351.186363650333</v>
      </c>
      <c r="AP191">
        <v>357.52</v>
      </c>
      <c r="AQ191">
        <v>60974.022397465742</v>
      </c>
      <c r="AR191">
        <v>0</v>
      </c>
      <c r="AS191">
        <v>1311099.5742114184</v>
      </c>
      <c r="AT191">
        <v>748118.7</v>
      </c>
      <c r="AU191">
        <v>0</v>
      </c>
      <c r="AV191">
        <v>0</v>
      </c>
    </row>
    <row r="192" spans="1:48" x14ac:dyDescent="0.25">
      <c r="A192">
        <v>2247</v>
      </c>
      <c r="B192" t="s">
        <v>460</v>
      </c>
      <c r="C192" t="s">
        <v>461</v>
      </c>
      <c r="D192" t="s">
        <v>462</v>
      </c>
      <c r="E192">
        <v>2004</v>
      </c>
      <c r="F192" s="9">
        <v>290150</v>
      </c>
      <c r="G192" s="9">
        <v>0</v>
      </c>
      <c r="H192" s="9">
        <v>290150</v>
      </c>
      <c r="I192">
        <v>60.16</v>
      </c>
      <c r="J192">
        <v>1</v>
      </c>
      <c r="K192">
        <v>0</v>
      </c>
      <c r="L192">
        <v>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U192">
        <v>0</v>
      </c>
      <c r="V192">
        <v>0</v>
      </c>
      <c r="W192">
        <v>151.62</v>
      </c>
      <c r="X192">
        <v>7.68</v>
      </c>
      <c r="Y192" s="8">
        <v>1256421.726667796</v>
      </c>
      <c r="Z192" s="8">
        <v>180019.80000000002</v>
      </c>
      <c r="AA192" s="8">
        <v>1436441.5266677961</v>
      </c>
      <c r="AB192">
        <v>9473.9580970043262</v>
      </c>
      <c r="AC192" s="8">
        <v>1146291.5266677961</v>
      </c>
      <c r="AD192">
        <v>1437387.2411206588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1436441.5266677961</v>
      </c>
      <c r="AK192">
        <v>13.27</v>
      </c>
      <c r="AL192">
        <v>24.76</v>
      </c>
      <c r="AM192">
        <v>24.76</v>
      </c>
      <c r="AN192">
        <v>3926.3213319534475</v>
      </c>
      <c r="AO192">
        <v>4751.9030642481875</v>
      </c>
      <c r="AP192">
        <v>825.58</v>
      </c>
      <c r="AQ192">
        <v>5282.2574140056986</v>
      </c>
      <c r="AR192">
        <v>4209525.58</v>
      </c>
      <c r="AS192">
        <v>323292.26533355925</v>
      </c>
      <c r="AT192">
        <v>151620</v>
      </c>
      <c r="AU192">
        <v>151620</v>
      </c>
      <c r="AV192">
        <v>4057905.58</v>
      </c>
    </row>
    <row r="193" spans="1:48" x14ac:dyDescent="0.25">
      <c r="A193">
        <v>2248</v>
      </c>
      <c r="B193" t="s">
        <v>463</v>
      </c>
      <c r="C193" t="s">
        <v>461</v>
      </c>
      <c r="D193" t="s">
        <v>464</v>
      </c>
      <c r="E193">
        <v>2004</v>
      </c>
      <c r="F193" s="9">
        <v>684417</v>
      </c>
      <c r="G193" s="9">
        <v>0</v>
      </c>
      <c r="H193" s="9">
        <v>684417</v>
      </c>
      <c r="I193">
        <v>750.13</v>
      </c>
      <c r="J193">
        <v>1</v>
      </c>
      <c r="K193">
        <v>0</v>
      </c>
      <c r="L193">
        <v>46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U193">
        <v>0</v>
      </c>
      <c r="V193">
        <v>0</v>
      </c>
      <c r="W193">
        <v>853.34</v>
      </c>
      <c r="X193">
        <v>1.5899999999999999</v>
      </c>
      <c r="Y193" s="8">
        <v>6841872.5968919955</v>
      </c>
      <c r="Z193" s="8">
        <v>52731</v>
      </c>
      <c r="AA193" s="8">
        <v>6894603.5968919955</v>
      </c>
      <c r="AB193">
        <v>8079.550468619771</v>
      </c>
      <c r="AC193" s="8">
        <v>6210186.5968919955</v>
      </c>
      <c r="AD193">
        <v>6899753.5060842587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6894603.5968919955</v>
      </c>
      <c r="AK193">
        <v>11.83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4990.2977420777834</v>
      </c>
      <c r="AR193">
        <v>19060208.84</v>
      </c>
      <c r="AS193">
        <v>1389466.9193783992</v>
      </c>
      <c r="AT193">
        <v>853340</v>
      </c>
      <c r="AU193">
        <v>853340</v>
      </c>
      <c r="AV193">
        <v>18206868.84</v>
      </c>
    </row>
    <row r="194" spans="1:48" x14ac:dyDescent="0.25">
      <c r="A194">
        <v>2249</v>
      </c>
      <c r="B194" t="s">
        <v>465</v>
      </c>
      <c r="C194" t="s">
        <v>461</v>
      </c>
      <c r="D194" t="s">
        <v>466</v>
      </c>
      <c r="E194">
        <v>2004</v>
      </c>
      <c r="F194" s="9">
        <v>629893</v>
      </c>
      <c r="G194" s="9">
        <v>0</v>
      </c>
      <c r="H194" s="9">
        <v>629893</v>
      </c>
      <c r="I194">
        <v>581.9</v>
      </c>
      <c r="J194">
        <v>1</v>
      </c>
      <c r="K194">
        <v>0</v>
      </c>
      <c r="L194">
        <v>61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U194">
        <v>0</v>
      </c>
      <c r="V194">
        <v>0</v>
      </c>
      <c r="W194">
        <v>731.81500000000005</v>
      </c>
      <c r="X194">
        <v>-3.0599999999999987</v>
      </c>
      <c r="Y194" s="8">
        <v>5717264.4479333526</v>
      </c>
      <c r="Z194" s="8">
        <v>146409.9</v>
      </c>
      <c r="AA194" s="8">
        <v>5863674.3479333529</v>
      </c>
      <c r="AB194">
        <v>8012.5091012528474</v>
      </c>
      <c r="AC194" s="8">
        <v>5233781.3479333529</v>
      </c>
      <c r="AD194">
        <v>5867977.7593631987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5863674.3479333529</v>
      </c>
      <c r="AK194">
        <v>9.7200000000000006</v>
      </c>
      <c r="AL194">
        <v>22.14</v>
      </c>
      <c r="AM194">
        <v>22.14</v>
      </c>
      <c r="AN194">
        <v>5170.7911953568037</v>
      </c>
      <c r="AO194">
        <v>4249.0764879828293</v>
      </c>
      <c r="AP194">
        <v>-921.71</v>
      </c>
      <c r="AQ194">
        <v>4962.4137873581267</v>
      </c>
      <c r="AR194">
        <v>0</v>
      </c>
      <c r="AS194">
        <v>1202016.8495866708</v>
      </c>
      <c r="AT194">
        <v>731815</v>
      </c>
      <c r="AU194">
        <v>0</v>
      </c>
      <c r="AV194">
        <v>0</v>
      </c>
    </row>
    <row r="195" spans="1:48" x14ac:dyDescent="0.25">
      <c r="A195">
        <v>2251</v>
      </c>
      <c r="B195" t="s">
        <v>467</v>
      </c>
      <c r="C195" t="s">
        <v>468</v>
      </c>
      <c r="D195" t="s">
        <v>469</v>
      </c>
      <c r="E195">
        <v>2117</v>
      </c>
      <c r="F195" s="9">
        <v>3432815</v>
      </c>
      <c r="G195" s="9">
        <v>0</v>
      </c>
      <c r="H195" s="9">
        <v>3432815</v>
      </c>
      <c r="I195">
        <v>1009.19</v>
      </c>
      <c r="J195">
        <v>1</v>
      </c>
      <c r="K195">
        <v>0</v>
      </c>
      <c r="L195">
        <v>111.01090000000001</v>
      </c>
      <c r="M195">
        <v>2.9</v>
      </c>
      <c r="N195">
        <v>0</v>
      </c>
      <c r="O195">
        <v>0</v>
      </c>
      <c r="P195">
        <v>1</v>
      </c>
      <c r="Q195">
        <v>0</v>
      </c>
      <c r="R195">
        <v>0</v>
      </c>
      <c r="S195">
        <v>0</v>
      </c>
      <c r="U195">
        <v>0</v>
      </c>
      <c r="V195">
        <v>0</v>
      </c>
      <c r="W195">
        <v>1171.6360999999999</v>
      </c>
      <c r="X195">
        <v>-1.6399999999999988</v>
      </c>
      <c r="Y195" s="8">
        <v>9226801.1049353108</v>
      </c>
      <c r="Z195" s="8">
        <v>498061.89999999997</v>
      </c>
      <c r="AA195" s="8">
        <v>9724863.0049353112</v>
      </c>
      <c r="AB195">
        <v>8300.2418625845621</v>
      </c>
      <c r="AC195" s="8">
        <v>6292048.0049353112</v>
      </c>
      <c r="AD195">
        <v>9731808.0608615316</v>
      </c>
      <c r="AE195">
        <v>61606</v>
      </c>
      <c r="AF195">
        <v>9175.52</v>
      </c>
      <c r="AG195">
        <v>9175.52</v>
      </c>
      <c r="AH195">
        <v>71299.19</v>
      </c>
      <c r="AI195">
        <v>62123.67</v>
      </c>
      <c r="AJ195">
        <v>9795644.5249353107</v>
      </c>
      <c r="AK195">
        <v>10.89</v>
      </c>
      <c r="AL195">
        <v>264.01</v>
      </c>
      <c r="AM195">
        <v>264.01</v>
      </c>
      <c r="AN195">
        <v>53391.161464858291</v>
      </c>
      <c r="AO195">
        <v>50668.413893059929</v>
      </c>
      <c r="AP195">
        <v>-2722.75</v>
      </c>
      <c r="AQ195">
        <v>113596.11021863444</v>
      </c>
      <c r="AR195">
        <v>0</v>
      </c>
      <c r="AS195">
        <v>2071166.0189870624</v>
      </c>
      <c r="AT195">
        <v>1171636.0999999999</v>
      </c>
      <c r="AU195">
        <v>0</v>
      </c>
      <c r="AV195">
        <v>0</v>
      </c>
    </row>
    <row r="196" spans="1:48" x14ac:dyDescent="0.25">
      <c r="A196">
        <v>2252</v>
      </c>
      <c r="B196" t="s">
        <v>470</v>
      </c>
      <c r="C196" t="s">
        <v>468</v>
      </c>
      <c r="D196" t="s">
        <v>471</v>
      </c>
      <c r="E196">
        <v>2117</v>
      </c>
      <c r="F196" s="9">
        <v>1905746</v>
      </c>
      <c r="G196" s="9">
        <v>0</v>
      </c>
      <c r="H196" s="9">
        <v>1905746</v>
      </c>
      <c r="I196">
        <v>826.21</v>
      </c>
      <c r="J196">
        <v>1</v>
      </c>
      <c r="K196">
        <v>0</v>
      </c>
      <c r="L196">
        <v>90.883099999999999</v>
      </c>
      <c r="M196">
        <v>6</v>
      </c>
      <c r="N196">
        <v>0</v>
      </c>
      <c r="O196">
        <v>0</v>
      </c>
      <c r="P196">
        <v>1.5</v>
      </c>
      <c r="Q196">
        <v>0</v>
      </c>
      <c r="R196">
        <v>0</v>
      </c>
      <c r="S196">
        <v>0</v>
      </c>
      <c r="U196">
        <v>0</v>
      </c>
      <c r="V196">
        <v>0</v>
      </c>
      <c r="W196">
        <v>1062.5235</v>
      </c>
      <c r="X196">
        <v>-0.16000000000000014</v>
      </c>
      <c r="Y196" s="8">
        <v>8436956.0898955315</v>
      </c>
      <c r="Z196" s="8">
        <v>315682.5</v>
      </c>
      <c r="AA196" s="8">
        <v>8752638.5898955315</v>
      </c>
      <c r="AB196">
        <v>8237.5953001468024</v>
      </c>
      <c r="AC196" s="8">
        <v>6846892.5898955315</v>
      </c>
      <c r="AD196">
        <v>8758989.1258207131</v>
      </c>
      <c r="AE196">
        <v>0</v>
      </c>
      <c r="AF196">
        <v>45877.62</v>
      </c>
      <c r="AG196">
        <v>45877.62</v>
      </c>
      <c r="AH196">
        <v>9035.15</v>
      </c>
      <c r="AI196">
        <v>-36842.47</v>
      </c>
      <c r="AJ196">
        <v>8798516.2098955307</v>
      </c>
      <c r="AK196">
        <v>15.18</v>
      </c>
      <c r="AL196">
        <v>246.23</v>
      </c>
      <c r="AM196">
        <v>246.23</v>
      </c>
      <c r="AN196">
        <v>51316.414595324124</v>
      </c>
      <c r="AO196">
        <v>47256.102241915629</v>
      </c>
      <c r="AP196">
        <v>-4060.31</v>
      </c>
      <c r="AQ196">
        <v>95980.786545405354</v>
      </c>
      <c r="AR196">
        <v>0</v>
      </c>
      <c r="AS196">
        <v>1815471.2479791064</v>
      </c>
      <c r="AT196">
        <v>1062523.5</v>
      </c>
      <c r="AU196">
        <v>0</v>
      </c>
      <c r="AV196">
        <v>0</v>
      </c>
    </row>
    <row r="197" spans="1:48" x14ac:dyDescent="0.25">
      <c r="A197">
        <v>2253</v>
      </c>
      <c r="B197" t="s">
        <v>472</v>
      </c>
      <c r="C197" t="s">
        <v>468</v>
      </c>
      <c r="D197" t="s">
        <v>473</v>
      </c>
      <c r="E197">
        <v>2117</v>
      </c>
      <c r="F197" s="9">
        <v>2460398</v>
      </c>
      <c r="G197" s="9">
        <v>0</v>
      </c>
      <c r="H197" s="9">
        <v>2460398</v>
      </c>
      <c r="I197">
        <v>1013.35</v>
      </c>
      <c r="J197">
        <v>1</v>
      </c>
      <c r="K197">
        <v>0</v>
      </c>
      <c r="L197">
        <v>111.46850000000001</v>
      </c>
      <c r="M197">
        <v>1.8</v>
      </c>
      <c r="N197">
        <v>0</v>
      </c>
      <c r="O197">
        <v>0</v>
      </c>
      <c r="P197">
        <v>0.75</v>
      </c>
      <c r="Q197">
        <v>0</v>
      </c>
      <c r="R197">
        <v>0</v>
      </c>
      <c r="S197">
        <v>0</v>
      </c>
      <c r="U197">
        <v>0</v>
      </c>
      <c r="V197">
        <v>0</v>
      </c>
      <c r="W197">
        <v>1237.4760000000001</v>
      </c>
      <c r="X197">
        <v>0.48000000000000043</v>
      </c>
      <c r="Y197" s="8">
        <v>9861133.0363340043</v>
      </c>
      <c r="Z197" s="8">
        <v>418195.39999999997</v>
      </c>
      <c r="AA197" s="8">
        <v>10279328.436334005</v>
      </c>
      <c r="AB197">
        <v>8306.6891287863382</v>
      </c>
      <c r="AC197" s="8">
        <v>7818930.4363340046</v>
      </c>
      <c r="AD197">
        <v>10286750.95684294</v>
      </c>
      <c r="AE197">
        <v>0</v>
      </c>
      <c r="AF197">
        <v>71110.3</v>
      </c>
      <c r="AG197">
        <v>71110.3</v>
      </c>
      <c r="AH197">
        <v>37118.92</v>
      </c>
      <c r="AI197">
        <v>-33991.379999999997</v>
      </c>
      <c r="AJ197">
        <v>10350438.736334005</v>
      </c>
      <c r="AK197">
        <v>14.9</v>
      </c>
      <c r="AL197">
        <v>321.74</v>
      </c>
      <c r="AM197">
        <v>321.74</v>
      </c>
      <c r="AN197">
        <v>60585.634656934832</v>
      </c>
      <c r="AO197">
        <v>61747.871239548134</v>
      </c>
      <c r="AP197">
        <v>1162.24</v>
      </c>
      <c r="AQ197">
        <v>110194.52301167896</v>
      </c>
      <c r="AR197">
        <v>0</v>
      </c>
      <c r="AS197">
        <v>2146928.5512668011</v>
      </c>
      <c r="AT197">
        <v>1237476</v>
      </c>
      <c r="AU197">
        <v>0</v>
      </c>
      <c r="AV197">
        <v>0</v>
      </c>
    </row>
    <row r="198" spans="1:48" x14ac:dyDescent="0.25">
      <c r="A198">
        <v>2254</v>
      </c>
      <c r="B198" t="s">
        <v>474</v>
      </c>
      <c r="C198" t="s">
        <v>468</v>
      </c>
      <c r="D198" t="s">
        <v>475</v>
      </c>
      <c r="E198">
        <v>2117</v>
      </c>
      <c r="F198" s="9">
        <v>17125649</v>
      </c>
      <c r="G198" s="9">
        <v>0</v>
      </c>
      <c r="H198" s="9">
        <v>17125649</v>
      </c>
      <c r="I198">
        <v>4910.4799999999996</v>
      </c>
      <c r="J198">
        <v>1</v>
      </c>
      <c r="K198">
        <v>0</v>
      </c>
      <c r="L198">
        <v>540.15279999999996</v>
      </c>
      <c r="M198">
        <v>13.6</v>
      </c>
      <c r="N198">
        <v>0</v>
      </c>
      <c r="O198">
        <v>0</v>
      </c>
      <c r="P198">
        <v>3.5</v>
      </c>
      <c r="Q198">
        <v>0</v>
      </c>
      <c r="R198">
        <v>0</v>
      </c>
      <c r="S198">
        <v>0</v>
      </c>
      <c r="U198">
        <v>0</v>
      </c>
      <c r="V198">
        <v>0</v>
      </c>
      <c r="W198">
        <v>5890.8611000000001</v>
      </c>
      <c r="X198">
        <v>2.42</v>
      </c>
      <c r="Y198" s="8">
        <v>47447374.398168474</v>
      </c>
      <c r="Z198" s="8">
        <v>1814117.9</v>
      </c>
      <c r="AA198" s="8">
        <v>49261492.298168473</v>
      </c>
      <c r="AB198">
        <v>8362.3584840879157</v>
      </c>
      <c r="AC198" s="8">
        <v>32135843.298168473</v>
      </c>
      <c r="AD198">
        <v>49297206.156633608</v>
      </c>
      <c r="AE198">
        <v>0</v>
      </c>
      <c r="AF198">
        <v>155523.74</v>
      </c>
      <c r="AG198">
        <v>155523.74</v>
      </c>
      <c r="AH198">
        <v>158503.66</v>
      </c>
      <c r="AI198">
        <v>2979.92</v>
      </c>
      <c r="AJ198">
        <v>49417016.038168475</v>
      </c>
      <c r="AK198">
        <v>15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560199.15879629692</v>
      </c>
      <c r="AR198">
        <v>0</v>
      </c>
      <c r="AS198">
        <v>10246822.771633694</v>
      </c>
      <c r="AT198">
        <v>5890861.0999999996</v>
      </c>
      <c r="AU198">
        <v>0</v>
      </c>
      <c r="AV198">
        <v>0</v>
      </c>
    </row>
    <row r="199" spans="1:48" x14ac:dyDescent="0.25">
      <c r="A199">
        <v>2255</v>
      </c>
      <c r="B199" t="s">
        <v>476</v>
      </c>
      <c r="C199" t="s">
        <v>468</v>
      </c>
      <c r="D199" t="s">
        <v>477</v>
      </c>
      <c r="E199">
        <v>2117</v>
      </c>
      <c r="F199" s="9">
        <v>2123893</v>
      </c>
      <c r="G199" s="9">
        <v>0</v>
      </c>
      <c r="H199" s="9">
        <v>2123893</v>
      </c>
      <c r="I199">
        <v>835.27</v>
      </c>
      <c r="J199">
        <v>1</v>
      </c>
      <c r="K199">
        <v>0</v>
      </c>
      <c r="L199">
        <v>91.8797</v>
      </c>
      <c r="M199">
        <v>23.1</v>
      </c>
      <c r="N199">
        <v>0</v>
      </c>
      <c r="O199">
        <v>0</v>
      </c>
      <c r="P199">
        <v>1.5</v>
      </c>
      <c r="Q199">
        <v>0</v>
      </c>
      <c r="R199">
        <v>0</v>
      </c>
      <c r="S199">
        <v>0</v>
      </c>
      <c r="U199">
        <v>0</v>
      </c>
      <c r="V199">
        <v>0</v>
      </c>
      <c r="W199">
        <v>1091.2293</v>
      </c>
      <c r="X199">
        <v>-2.3999999999999986</v>
      </c>
      <c r="Y199" s="8">
        <v>8556968.4488462619</v>
      </c>
      <c r="Z199" s="8">
        <v>339864</v>
      </c>
      <c r="AA199" s="8">
        <v>8896832.4488462619</v>
      </c>
      <c r="AB199">
        <v>8153.0366247004749</v>
      </c>
      <c r="AC199" s="8">
        <v>6772939.4488462619</v>
      </c>
      <c r="AD199">
        <v>8903273.3186298702</v>
      </c>
      <c r="AE199">
        <v>0</v>
      </c>
      <c r="AF199">
        <v>12985.2</v>
      </c>
      <c r="AG199">
        <v>12985.2</v>
      </c>
      <c r="AH199">
        <v>0</v>
      </c>
      <c r="AI199">
        <v>-12985.2</v>
      </c>
      <c r="AJ199">
        <v>8909817.6488462612</v>
      </c>
      <c r="AK199">
        <v>14.19</v>
      </c>
      <c r="AL199">
        <v>257.27</v>
      </c>
      <c r="AM199">
        <v>257.27</v>
      </c>
      <c r="AN199">
        <v>52462.537296270071</v>
      </c>
      <c r="AO199">
        <v>49374.88292969027</v>
      </c>
      <c r="AP199">
        <v>-3087.65</v>
      </c>
      <c r="AQ199">
        <v>98891.559729240456</v>
      </c>
      <c r="AR199">
        <v>0</v>
      </c>
      <c r="AS199">
        <v>1847339.2897692525</v>
      </c>
      <c r="AT199">
        <v>1091229.3</v>
      </c>
      <c r="AU199">
        <v>0</v>
      </c>
      <c r="AV199">
        <v>0</v>
      </c>
    </row>
    <row r="200" spans="1:48" x14ac:dyDescent="0.25">
      <c r="A200">
        <v>2256</v>
      </c>
      <c r="B200" t="s">
        <v>478</v>
      </c>
      <c r="C200" t="s">
        <v>468</v>
      </c>
      <c r="D200" t="s">
        <v>479</v>
      </c>
      <c r="E200">
        <v>2117</v>
      </c>
      <c r="F200" s="9">
        <v>15321608</v>
      </c>
      <c r="G200" s="9">
        <v>0</v>
      </c>
      <c r="H200" s="9">
        <v>15321608</v>
      </c>
      <c r="I200">
        <v>6597.72</v>
      </c>
      <c r="J200">
        <v>1</v>
      </c>
      <c r="K200">
        <v>0</v>
      </c>
      <c r="L200">
        <v>725.74919999999997</v>
      </c>
      <c r="M200">
        <v>8.4</v>
      </c>
      <c r="N200">
        <v>0</v>
      </c>
      <c r="O200">
        <v>0</v>
      </c>
      <c r="P200">
        <v>7.25</v>
      </c>
      <c r="Q200">
        <v>0</v>
      </c>
      <c r="R200">
        <v>0</v>
      </c>
      <c r="S200">
        <v>0</v>
      </c>
      <c r="U200">
        <v>0</v>
      </c>
      <c r="V200">
        <v>0</v>
      </c>
      <c r="W200">
        <v>8101.1907000000001</v>
      </c>
      <c r="X200">
        <v>1.6100000000000012</v>
      </c>
      <c r="Y200" s="8">
        <v>64960530.759713419</v>
      </c>
      <c r="Z200" s="8">
        <v>1814345.4</v>
      </c>
      <c r="AA200" s="8">
        <v>66774876.159713417</v>
      </c>
      <c r="AB200">
        <v>8242.6002093387851</v>
      </c>
      <c r="AC200" s="8">
        <v>51453268.159713417</v>
      </c>
      <c r="AD200">
        <v>66823772.252085224</v>
      </c>
      <c r="AE200">
        <v>28322</v>
      </c>
      <c r="AF200">
        <v>1835.1</v>
      </c>
      <c r="AG200">
        <v>1835.1</v>
      </c>
      <c r="AH200">
        <v>86763.14</v>
      </c>
      <c r="AI200">
        <v>84928.04</v>
      </c>
      <c r="AJ200">
        <v>66805033.259713419</v>
      </c>
      <c r="AK200">
        <v>15.38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743109.37607260153</v>
      </c>
      <c r="AR200">
        <v>0</v>
      </c>
      <c r="AS200">
        <v>13740861.339942686</v>
      </c>
      <c r="AT200">
        <v>8101190.7000000002</v>
      </c>
      <c r="AU200">
        <v>0</v>
      </c>
      <c r="AV200">
        <v>0</v>
      </c>
    </row>
    <row r="201" spans="1:48" x14ac:dyDescent="0.25">
      <c r="A201">
        <v>2257</v>
      </c>
      <c r="B201" t="s">
        <v>480</v>
      </c>
      <c r="C201" t="s">
        <v>468</v>
      </c>
      <c r="D201" t="s">
        <v>481</v>
      </c>
      <c r="E201">
        <v>2117</v>
      </c>
      <c r="F201" s="9">
        <v>1833633</v>
      </c>
      <c r="G201" s="9">
        <v>0</v>
      </c>
      <c r="H201" s="9">
        <v>1833633</v>
      </c>
      <c r="I201">
        <v>949.03</v>
      </c>
      <c r="J201">
        <v>1</v>
      </c>
      <c r="K201">
        <v>0</v>
      </c>
      <c r="L201">
        <v>104.3933</v>
      </c>
      <c r="M201">
        <v>5.2</v>
      </c>
      <c r="N201">
        <v>0</v>
      </c>
      <c r="O201">
        <v>0</v>
      </c>
      <c r="P201">
        <v>0.25</v>
      </c>
      <c r="Q201">
        <v>0</v>
      </c>
      <c r="R201">
        <v>0</v>
      </c>
      <c r="S201">
        <v>0</v>
      </c>
      <c r="U201">
        <v>0</v>
      </c>
      <c r="V201">
        <v>0</v>
      </c>
      <c r="W201">
        <v>1203.0195000000001</v>
      </c>
      <c r="X201">
        <v>-4.9799999999999995</v>
      </c>
      <c r="Y201" s="8">
        <v>9296539.0359363314</v>
      </c>
      <c r="Z201" s="8">
        <v>330643.59999999998</v>
      </c>
      <c r="AA201" s="8">
        <v>9627182.635936331</v>
      </c>
      <c r="AB201">
        <v>8002.5158660656207</v>
      </c>
      <c r="AC201" s="8">
        <v>7793549.635936331</v>
      </c>
      <c r="AD201">
        <v>9634180.1839262117</v>
      </c>
      <c r="AE201">
        <v>0</v>
      </c>
      <c r="AF201">
        <v>51001.25</v>
      </c>
      <c r="AG201">
        <v>51001.25</v>
      </c>
      <c r="AH201">
        <v>52048.160000000003</v>
      </c>
      <c r="AI201">
        <v>1046.9100000000001</v>
      </c>
      <c r="AJ201">
        <v>9678183.885936331</v>
      </c>
      <c r="AK201">
        <v>12.16</v>
      </c>
      <c r="AL201">
        <v>235.07</v>
      </c>
      <c r="AM201">
        <v>235.07</v>
      </c>
      <c r="AN201">
        <v>42877.47153984422</v>
      </c>
      <c r="AO201">
        <v>45114.291329273881</v>
      </c>
      <c r="AP201">
        <v>2236.8200000000002</v>
      </c>
      <c r="AQ201">
        <v>105914.71044838463</v>
      </c>
      <c r="AR201">
        <v>0</v>
      </c>
      <c r="AS201">
        <v>2001974.8791872663</v>
      </c>
      <c r="AT201">
        <v>1203019.5</v>
      </c>
      <c r="AU201">
        <v>0</v>
      </c>
      <c r="AV201">
        <v>0</v>
      </c>
    </row>
    <row r="202" spans="1:48" x14ac:dyDescent="0.25">
      <c r="A202">
        <v>3476</v>
      </c>
      <c r="C202" t="s">
        <v>482</v>
      </c>
      <c r="D202" t="s">
        <v>483</v>
      </c>
      <c r="E202" t="s">
        <v>484</v>
      </c>
      <c r="F202" s="9">
        <v>0</v>
      </c>
      <c r="G202" s="9">
        <v>0</v>
      </c>
      <c r="H202" s="9">
        <v>0</v>
      </c>
      <c r="I202">
        <v>162.22999999999999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U202">
        <v>0</v>
      </c>
      <c r="V202">
        <v>0</v>
      </c>
      <c r="W202">
        <v>265.97000000000003</v>
      </c>
      <c r="X202">
        <v>0</v>
      </c>
      <c r="Y202" s="8">
        <v>2113810.7837012047</v>
      </c>
      <c r="Z202" s="8">
        <v>0</v>
      </c>
      <c r="AA202" s="8">
        <v>2113810.7837012047</v>
      </c>
      <c r="AB202">
        <v>7947.5534221950011</v>
      </c>
      <c r="AC202" s="8">
        <v>2113810.7837012047</v>
      </c>
      <c r="AD202">
        <v>2115401.8588683503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2113810.7837012047</v>
      </c>
      <c r="AK202">
        <v>14.27</v>
      </c>
      <c r="AL202">
        <v>0</v>
      </c>
      <c r="AM202">
        <v>0</v>
      </c>
      <c r="AN202">
        <v>0</v>
      </c>
      <c r="AO202">
        <v>0</v>
      </c>
      <c r="AP202">
        <v>0</v>
      </c>
      <c r="AR202">
        <v>0</v>
      </c>
      <c r="AS202">
        <v>422762.15674024099</v>
      </c>
      <c r="AT202">
        <v>265970</v>
      </c>
      <c r="AU202">
        <v>0</v>
      </c>
      <c r="AV202">
        <v>0</v>
      </c>
    </row>
    <row r="203" spans="1:48" x14ac:dyDescent="0.25">
      <c r="A203">
        <v>3477</v>
      </c>
      <c r="C203" t="s">
        <v>482</v>
      </c>
      <c r="D203" t="s">
        <v>485</v>
      </c>
      <c r="E203" t="s">
        <v>484</v>
      </c>
      <c r="F203" s="9">
        <v>0</v>
      </c>
      <c r="G203" s="9">
        <v>0</v>
      </c>
      <c r="H203" s="9">
        <v>0</v>
      </c>
      <c r="I203">
        <v>324.55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U203">
        <v>0</v>
      </c>
      <c r="V203">
        <v>0</v>
      </c>
      <c r="W203">
        <v>678.72</v>
      </c>
      <c r="X203">
        <v>0</v>
      </c>
      <c r="Y203" s="8">
        <v>5394163.4587121904</v>
      </c>
      <c r="Z203" s="8">
        <v>0</v>
      </c>
      <c r="AA203" s="8">
        <v>5394163.4587121904</v>
      </c>
      <c r="AB203">
        <v>7947.5534221949993</v>
      </c>
      <c r="AC203" s="8">
        <v>5394163.4587121904</v>
      </c>
      <c r="AD203">
        <v>5398223.670530986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5394163.4587121904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1078832.6917424381</v>
      </c>
      <c r="AT203">
        <v>678720</v>
      </c>
      <c r="AU203">
        <v>0</v>
      </c>
      <c r="AV203">
        <v>0</v>
      </c>
    </row>
    <row r="204" spans="1:48" x14ac:dyDescent="0.25">
      <c r="D204" t="s">
        <v>486</v>
      </c>
      <c r="F204" s="9">
        <v>1971056082</v>
      </c>
      <c r="G204" s="9">
        <v>-9946205.3013730962</v>
      </c>
      <c r="H204" s="9">
        <v>1961109876.6986268</v>
      </c>
      <c r="I204">
        <v>573791.59999999974</v>
      </c>
      <c r="K204">
        <v>0</v>
      </c>
      <c r="L204">
        <v>62467.582300000016</v>
      </c>
      <c r="M204">
        <v>6186.7999999999993</v>
      </c>
      <c r="N204">
        <v>0</v>
      </c>
      <c r="O204">
        <v>0</v>
      </c>
      <c r="P204">
        <v>973.25</v>
      </c>
      <c r="Q204">
        <v>0</v>
      </c>
      <c r="R204">
        <v>0</v>
      </c>
      <c r="S204">
        <v>0</v>
      </c>
      <c r="U204">
        <v>0</v>
      </c>
      <c r="V204">
        <v>0</v>
      </c>
      <c r="W204">
        <v>704553.47520000034</v>
      </c>
      <c r="X204">
        <v>21.760000000000094</v>
      </c>
      <c r="Y204" s="8">
        <v>5600111687.5082369</v>
      </c>
      <c r="Z204" s="8">
        <v>237203764.10000008</v>
      </c>
      <c r="AA204" s="8">
        <v>5837315451.6082363</v>
      </c>
      <c r="AB204">
        <v>1670237.4037651708</v>
      </c>
      <c r="AC204" s="8">
        <v>3876205574.9096112</v>
      </c>
      <c r="AD204">
        <v>5841530681.6127129</v>
      </c>
      <c r="AE204">
        <v>4215231</v>
      </c>
      <c r="AF204">
        <v>35000000</v>
      </c>
      <c r="AG204">
        <v>35000000</v>
      </c>
      <c r="AH204">
        <v>35000000</v>
      </c>
      <c r="AI204">
        <v>-2.7989699447061867E-10</v>
      </c>
      <c r="AJ204">
        <v>5876530682.6082363</v>
      </c>
      <c r="AL204">
        <v>13026.359999999997</v>
      </c>
      <c r="AM204">
        <v>13026.359999999997</v>
      </c>
      <c r="AN204">
        <v>2500000.0000000009</v>
      </c>
      <c r="AO204">
        <v>2500000.0000000014</v>
      </c>
      <c r="AP204">
        <v>-1.9999999996343831E-2</v>
      </c>
      <c r="AQ204">
        <v>60862988.000000007</v>
      </c>
      <c r="AR204">
        <v>129729554.05000001</v>
      </c>
      <c r="AS204">
        <v>1222746889.3416481</v>
      </c>
      <c r="AT204">
        <v>704553475.19999981</v>
      </c>
      <c r="AU204">
        <v>46157079.630000003</v>
      </c>
      <c r="AV204">
        <v>83572474.420000002</v>
      </c>
    </row>
    <row r="206" spans="1:48" x14ac:dyDescent="0.25">
      <c r="D206" t="s">
        <v>487</v>
      </c>
      <c r="H206" s="9">
        <v>-1866389775.334291</v>
      </c>
      <c r="W206">
        <v>0</v>
      </c>
      <c r="X206">
        <v>0</v>
      </c>
      <c r="Y206" s="8">
        <v>0</v>
      </c>
      <c r="Z206" s="8">
        <v>0</v>
      </c>
      <c r="AA206" s="8">
        <v>0</v>
      </c>
      <c r="AB206">
        <v>1866389775.334291</v>
      </c>
      <c r="AC206" s="8">
        <v>0</v>
      </c>
      <c r="AI206">
        <v>0</v>
      </c>
    </row>
    <row r="208" spans="1:48" x14ac:dyDescent="0.25">
      <c r="D208" t="s">
        <v>486</v>
      </c>
      <c r="F208" s="9">
        <v>1971056082</v>
      </c>
      <c r="G208" s="9">
        <v>-9946205.3013730962</v>
      </c>
      <c r="H208" s="9">
        <v>1961109876.6986268</v>
      </c>
      <c r="I208">
        <v>573791.59999999974</v>
      </c>
      <c r="K208">
        <v>0</v>
      </c>
      <c r="L208">
        <v>62467.582300000016</v>
      </c>
      <c r="M208">
        <v>6186.7999999999993</v>
      </c>
      <c r="N208">
        <v>0</v>
      </c>
      <c r="O208">
        <v>0</v>
      </c>
      <c r="P208">
        <v>973.25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704553.47520000034</v>
      </c>
      <c r="X208">
        <v>21.760000000000094</v>
      </c>
      <c r="Y208" s="8">
        <v>5600111687.5082369</v>
      </c>
      <c r="Z208" s="8">
        <v>237203764.10000008</v>
      </c>
      <c r="AA208" s="8">
        <v>5837315451.6082363</v>
      </c>
      <c r="AB208">
        <v>8285.1276121393166</v>
      </c>
      <c r="AC208" s="8">
        <v>3876205574.9096112</v>
      </c>
      <c r="AD208">
        <v>5841530681.6127129</v>
      </c>
      <c r="AE208">
        <v>4215231</v>
      </c>
      <c r="AF208">
        <v>35000000</v>
      </c>
      <c r="AG208">
        <v>35000000</v>
      </c>
      <c r="AH208">
        <v>35000000</v>
      </c>
      <c r="AI208">
        <v>-2.7989699447061867E-10</v>
      </c>
      <c r="AJ208">
        <v>5876530682.6082363</v>
      </c>
      <c r="AK208">
        <v>0</v>
      </c>
      <c r="AL208">
        <v>13026.359999999997</v>
      </c>
      <c r="AM208">
        <v>13026.359999999997</v>
      </c>
      <c r="AN208">
        <v>2500000.0000000009</v>
      </c>
      <c r="AO208">
        <v>2500000.0000000014</v>
      </c>
      <c r="AP208">
        <v>-1.9999999996343831E-2</v>
      </c>
      <c r="AQ208">
        <v>60862988.000000007</v>
      </c>
      <c r="AR208">
        <v>129729554.05000001</v>
      </c>
      <c r="AS208">
        <v>1222746889.3416481</v>
      </c>
      <c r="AT208">
        <v>704553475.19999981</v>
      </c>
      <c r="AU208">
        <v>46157079.630000003</v>
      </c>
      <c r="AV208">
        <v>83572474.420000002</v>
      </c>
    </row>
    <row r="210" spans="4:30" x14ac:dyDescent="0.25">
      <c r="D210" t="s">
        <v>488</v>
      </c>
      <c r="F210" s="9">
        <v>94720101.36433579</v>
      </c>
      <c r="G210" s="9">
        <v>0</v>
      </c>
      <c r="H210" s="9">
        <v>94720101.36433579</v>
      </c>
      <c r="K210">
        <v>533160</v>
      </c>
      <c r="L210">
        <v>57849</v>
      </c>
      <c r="M210">
        <v>5000</v>
      </c>
      <c r="N210">
        <v>27089</v>
      </c>
      <c r="O210">
        <v>1334</v>
      </c>
      <c r="P210">
        <v>861</v>
      </c>
      <c r="Q210">
        <v>20810</v>
      </c>
      <c r="R210">
        <v>2481</v>
      </c>
      <c r="S210">
        <v>6956</v>
      </c>
      <c r="U210">
        <v>655540</v>
      </c>
      <c r="W210">
        <v>704553.47520000034</v>
      </c>
      <c r="AA210" s="8">
        <v>5837315451.6140881</v>
      </c>
      <c r="AD210">
        <v>5841530681.6140881</v>
      </c>
    </row>
    <row r="212" spans="4:30" x14ac:dyDescent="0.25">
      <c r="D212" t="s">
        <v>489</v>
      </c>
      <c r="F212" s="9">
        <v>1876335980.6356642</v>
      </c>
      <c r="G212" s="9">
        <v>-9946205.3013730962</v>
      </c>
      <c r="H212" s="9">
        <v>1866389775.334291</v>
      </c>
      <c r="K212">
        <v>-533160</v>
      </c>
      <c r="L212">
        <v>4618.5823000000164</v>
      </c>
      <c r="M212">
        <v>1186.7999999999993</v>
      </c>
      <c r="N212">
        <v>-27089</v>
      </c>
      <c r="O212">
        <v>-1334</v>
      </c>
      <c r="P212">
        <v>112.25</v>
      </c>
      <c r="Q212">
        <v>-20810</v>
      </c>
      <c r="R212">
        <v>-2481</v>
      </c>
      <c r="S212">
        <v>-6956</v>
      </c>
      <c r="T212">
        <v>0</v>
      </c>
      <c r="AA212" s="8">
        <v>5.85174560546875E-3</v>
      </c>
      <c r="AD212">
        <v>1.3751983642578125E-3</v>
      </c>
    </row>
    <row r="214" spans="4:30" x14ac:dyDescent="0.25">
      <c r="D214" t="s">
        <v>490</v>
      </c>
      <c r="K214">
        <v>188</v>
      </c>
      <c r="L214">
        <v>145</v>
      </c>
      <c r="M214">
        <v>145</v>
      </c>
      <c r="N214">
        <v>145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165</v>
      </c>
      <c r="V214">
        <v>165</v>
      </c>
    </row>
    <row r="216" spans="4:30" x14ac:dyDescent="0.25">
      <c r="AB216" t="s">
        <v>491</v>
      </c>
      <c r="AC216" s="8">
        <v>4004483977.907198</v>
      </c>
    </row>
    <row r="217" spans="4:30" x14ac:dyDescent="0.25">
      <c r="AB217" t="s">
        <v>492</v>
      </c>
      <c r="AC217" s="8">
        <v>7507974.2424133951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AA6B-C032-428A-BE94-2CA538FBD832}">
  <dimension ref="A1:N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4" sqref="G14"/>
    </sheetView>
  </sheetViews>
  <sheetFormatPr defaultRowHeight="15" x14ac:dyDescent="0.25"/>
  <cols>
    <col min="3" max="3" width="21.42578125" bestFit="1" customWidth="1"/>
    <col min="4" max="4" width="14.85546875" bestFit="1" customWidth="1"/>
    <col min="5" max="5" width="16.140625" style="7" bestFit="1" customWidth="1"/>
    <col min="6" max="6" width="28.28515625" bestFit="1" customWidth="1"/>
    <col min="7" max="7" width="23.5703125" bestFit="1" customWidth="1"/>
    <col min="8" max="8" width="30.28515625" bestFit="1" customWidth="1"/>
    <col min="9" max="9" width="19.85546875" style="7" bestFit="1" customWidth="1"/>
    <col min="10" max="10" width="9.7109375" bestFit="1" customWidth="1"/>
    <col min="11" max="11" width="16.140625" bestFit="1" customWidth="1"/>
    <col min="12" max="12" width="16.140625" style="7" bestFit="1" customWidth="1"/>
    <col min="14" max="14" width="14.85546875" style="2" bestFit="1" customWidth="1"/>
  </cols>
  <sheetData>
    <row r="1" spans="1:12" x14ac:dyDescent="0.25">
      <c r="A1" t="s">
        <v>0</v>
      </c>
      <c r="B1" t="s">
        <v>2</v>
      </c>
    </row>
    <row r="2" spans="1:12" x14ac:dyDescent="0.25">
      <c r="A2">
        <v>2019</v>
      </c>
      <c r="B2">
        <v>0</v>
      </c>
    </row>
    <row r="3" spans="1:12" x14ac:dyDescent="0.25">
      <c r="E3"/>
      <c r="I3"/>
      <c r="L3"/>
    </row>
    <row r="4" spans="1:12" x14ac:dyDescent="0.25">
      <c r="A4" t="s">
        <v>4</v>
      </c>
      <c r="B4" t="s">
        <v>7</v>
      </c>
      <c r="C4" t="s">
        <v>549</v>
      </c>
      <c r="D4" t="s">
        <v>550</v>
      </c>
      <c r="E4" s="7" t="s">
        <v>551</v>
      </c>
      <c r="F4" t="s">
        <v>552</v>
      </c>
      <c r="G4" t="s">
        <v>553</v>
      </c>
      <c r="H4" t="s">
        <v>554</v>
      </c>
      <c r="I4" s="7" t="s">
        <v>555</v>
      </c>
      <c r="J4" t="s">
        <v>556</v>
      </c>
      <c r="K4" t="s">
        <v>32</v>
      </c>
      <c r="L4" s="7" t="s">
        <v>557</v>
      </c>
    </row>
    <row r="5" spans="1:12" x14ac:dyDescent="0.25">
      <c r="A5">
        <v>1902</v>
      </c>
      <c r="B5" t="s">
        <v>558</v>
      </c>
      <c r="C5" s="2">
        <v>588229452.05760956</v>
      </c>
      <c r="D5" s="2">
        <v>69492.493600000002</v>
      </c>
      <c r="E5" s="8">
        <v>17080020</v>
      </c>
      <c r="F5" s="2">
        <v>27717618.159782674</v>
      </c>
      <c r="G5" s="2">
        <v>26889328.348545581</v>
      </c>
      <c r="H5" s="2">
        <v>26889328.348545581</v>
      </c>
      <c r="I5" s="8">
        <v>26207848.72235743</v>
      </c>
      <c r="J5" s="2">
        <v>377.13208095841634</v>
      </c>
      <c r="K5" s="2">
        <v>9127828.7200000007</v>
      </c>
      <c r="L5" s="8">
        <v>9127828.7200000007</v>
      </c>
    </row>
    <row r="6" spans="1:12" x14ac:dyDescent="0.25">
      <c r="A6">
        <v>1949</v>
      </c>
      <c r="B6" t="s">
        <v>559</v>
      </c>
      <c r="C6" s="2">
        <v>131687990.08058052</v>
      </c>
      <c r="D6" s="2">
        <v>15947.787599999998</v>
      </c>
      <c r="E6" s="8">
        <v>3803588</v>
      </c>
      <c r="F6" s="2">
        <v>6205193.2498702919</v>
      </c>
      <c r="G6" s="2">
        <v>6019762.5135062896</v>
      </c>
      <c r="H6" s="2">
        <v>6019762.5135062896</v>
      </c>
      <c r="I6" s="8">
        <v>5867198.438484773</v>
      </c>
      <c r="J6" s="2">
        <v>367.90046278800287</v>
      </c>
      <c r="K6" s="2">
        <v>2063610.44</v>
      </c>
      <c r="L6" s="8">
        <v>2063610.44</v>
      </c>
    </row>
    <row r="7" spans="1:12" x14ac:dyDescent="0.25">
      <c r="A7">
        <v>1975</v>
      </c>
      <c r="B7" t="s">
        <v>560</v>
      </c>
      <c r="C7" s="2">
        <v>286223181.66573542</v>
      </c>
      <c r="D7" s="2">
        <v>34289.337099999997</v>
      </c>
      <c r="E7" s="8">
        <v>2484250</v>
      </c>
      <c r="F7" s="2">
        <v>13486956.204144614</v>
      </c>
      <c r="G7" s="2">
        <v>13083923.434730727</v>
      </c>
      <c r="H7" s="2">
        <v>13083923.434730727</v>
      </c>
      <c r="I7" s="8">
        <v>12752326.187830472</v>
      </c>
      <c r="J7" s="2">
        <v>371.9035498015059</v>
      </c>
      <c r="K7" s="2">
        <v>10268076.189999999</v>
      </c>
      <c r="L7" s="8">
        <v>10268076.189999999</v>
      </c>
    </row>
    <row r="8" spans="1:12" x14ac:dyDescent="0.25">
      <c r="A8">
        <v>1980</v>
      </c>
      <c r="B8" t="s">
        <v>561</v>
      </c>
      <c r="C8" s="2">
        <v>139763042.72818267</v>
      </c>
      <c r="D8" s="2">
        <v>16684.638800000001</v>
      </c>
      <c r="E8" s="8">
        <v>4469996</v>
      </c>
      <c r="F8" s="2">
        <v>6585693.1128463103</v>
      </c>
      <c r="G8" s="2">
        <v>6388891.8410393512</v>
      </c>
      <c r="H8" s="2">
        <v>6388891.8410393512</v>
      </c>
      <c r="I8" s="8">
        <v>6226972.6005454352</v>
      </c>
      <c r="J8" s="2">
        <v>373.21590687030243</v>
      </c>
      <c r="K8" s="2">
        <v>1756976.6</v>
      </c>
      <c r="L8" s="8">
        <v>1756976.6</v>
      </c>
    </row>
    <row r="9" spans="1:12" x14ac:dyDescent="0.25">
      <c r="A9">
        <v>2004</v>
      </c>
      <c r="B9" t="s">
        <v>562</v>
      </c>
      <c r="C9" s="2">
        <v>23207840.324426707</v>
      </c>
      <c r="D9" s="2">
        <v>2758.1851000000001</v>
      </c>
      <c r="E9" s="8">
        <v>2692504</v>
      </c>
      <c r="F9" s="2">
        <v>1093563.1566483798</v>
      </c>
      <c r="G9" s="2">
        <v>1060884.0420370677</v>
      </c>
      <c r="H9" s="2">
        <v>1316775</v>
      </c>
      <c r="I9" s="8">
        <v>1316775</v>
      </c>
      <c r="J9" s="2">
        <v>477.40632055477346</v>
      </c>
      <c r="K9" s="2">
        <v>-1375729</v>
      </c>
      <c r="L9" s="8">
        <v>0</v>
      </c>
    </row>
    <row r="10" spans="1:12" x14ac:dyDescent="0.25">
      <c r="A10">
        <v>2007</v>
      </c>
      <c r="B10" t="s">
        <v>563</v>
      </c>
      <c r="C10" s="2">
        <v>13146937.964139162</v>
      </c>
      <c r="D10" s="2">
        <v>1530.095</v>
      </c>
      <c r="E10" s="8">
        <v>2190818</v>
      </c>
      <c r="F10" s="2">
        <v>619489.2234411129</v>
      </c>
      <c r="G10" s="2">
        <v>600976.93248633074</v>
      </c>
      <c r="H10" s="2">
        <v>1316775</v>
      </c>
      <c r="I10" s="8">
        <v>1316775</v>
      </c>
      <c r="J10" s="2">
        <v>860.58381995889147</v>
      </c>
      <c r="K10" s="2">
        <v>-874043</v>
      </c>
      <c r="L10" s="8">
        <v>0</v>
      </c>
    </row>
    <row r="11" spans="1:12" x14ac:dyDescent="0.25">
      <c r="A11">
        <v>2013</v>
      </c>
      <c r="B11" t="s">
        <v>564</v>
      </c>
      <c r="C11" s="2">
        <v>20156166.046485543</v>
      </c>
      <c r="D11" s="2">
        <v>2428.652</v>
      </c>
      <c r="E11" s="8">
        <v>496296</v>
      </c>
      <c r="F11" s="2">
        <v>949766.9864836128</v>
      </c>
      <c r="G11" s="2">
        <v>921384.95475856424</v>
      </c>
      <c r="H11" s="2">
        <v>1316775</v>
      </c>
      <c r="I11" s="8">
        <v>1316775</v>
      </c>
      <c r="J11" s="2">
        <v>542.18348285386298</v>
      </c>
      <c r="K11" s="2">
        <v>820479</v>
      </c>
      <c r="L11" s="8">
        <v>820479</v>
      </c>
    </row>
    <row r="12" spans="1:12" x14ac:dyDescent="0.25">
      <c r="A12">
        <v>2025</v>
      </c>
      <c r="B12" t="s">
        <v>565</v>
      </c>
      <c r="C12" s="2">
        <v>504397530.75791353</v>
      </c>
      <c r="D12" s="2">
        <v>61043.385399999992</v>
      </c>
      <c r="E12" s="8">
        <v>11825062</v>
      </c>
      <c r="F12" s="2">
        <v>23767422.915294375</v>
      </c>
      <c r="G12" s="2">
        <v>23057177.39107161</v>
      </c>
      <c r="H12" s="2">
        <v>23057177.39107161</v>
      </c>
      <c r="I12" s="8">
        <v>22472819.298309088</v>
      </c>
      <c r="J12" s="2">
        <v>368.14503571600881</v>
      </c>
      <c r="K12" s="2">
        <v>10647757.300000001</v>
      </c>
      <c r="L12" s="8">
        <v>10647757.300000001</v>
      </c>
    </row>
    <row r="13" spans="1:12" x14ac:dyDescent="0.25">
      <c r="A13">
        <v>2049</v>
      </c>
      <c r="B13" t="s">
        <v>566</v>
      </c>
      <c r="C13" s="2">
        <v>40590215.367800683</v>
      </c>
      <c r="D13" s="2">
        <v>4904.7404000000006</v>
      </c>
      <c r="E13" s="8">
        <v>338809</v>
      </c>
      <c r="F13" s="2">
        <v>1912627.9492680968</v>
      </c>
      <c r="G13" s="2">
        <v>1855472.5965269767</v>
      </c>
      <c r="H13" s="2">
        <v>1855472.5965269767</v>
      </c>
      <c r="I13" s="8">
        <v>1808447.7413467634</v>
      </c>
      <c r="J13" s="2">
        <v>368.71426290915684</v>
      </c>
      <c r="K13" s="2">
        <v>1469638.74</v>
      </c>
      <c r="L13" s="8">
        <v>1469638.74</v>
      </c>
    </row>
    <row r="14" spans="1:12" x14ac:dyDescent="0.25">
      <c r="A14">
        <v>2058</v>
      </c>
      <c r="B14" t="s">
        <v>567</v>
      </c>
      <c r="C14" s="2">
        <v>15361118.210045977</v>
      </c>
      <c r="D14" s="2">
        <v>1832.1985999999999</v>
      </c>
      <c r="E14" s="8">
        <v>610645</v>
      </c>
      <c r="F14" s="2">
        <v>723822.32403358072</v>
      </c>
      <c r="G14" s="2">
        <v>702192.2311198659</v>
      </c>
      <c r="H14" s="2">
        <v>1316775</v>
      </c>
      <c r="I14" s="8">
        <v>1316775</v>
      </c>
      <c r="J14" s="2">
        <v>718.68573636067617</v>
      </c>
      <c r="K14" s="2">
        <v>706130</v>
      </c>
      <c r="L14" s="8">
        <v>706130</v>
      </c>
    </row>
    <row r="15" spans="1:12" x14ac:dyDescent="0.25">
      <c r="A15">
        <v>2064</v>
      </c>
      <c r="B15" t="s">
        <v>568</v>
      </c>
      <c r="C15" s="2">
        <v>459053808.01863205</v>
      </c>
      <c r="D15" s="2">
        <v>55052.241500000018</v>
      </c>
      <c r="E15" s="8">
        <v>7444400</v>
      </c>
      <c r="F15" s="2">
        <v>21630807.707684252</v>
      </c>
      <c r="G15" s="2">
        <v>20984410.981608417</v>
      </c>
      <c r="H15" s="2">
        <v>20984410.981608417</v>
      </c>
      <c r="I15" s="8">
        <v>20452584.810044762</v>
      </c>
      <c r="J15" s="2">
        <v>371.51229909584617</v>
      </c>
      <c r="K15" s="2">
        <v>13008184.810000001</v>
      </c>
      <c r="L15" s="8">
        <v>13008184.810000001</v>
      </c>
    </row>
    <row r="16" spans="1:12" x14ac:dyDescent="0.25">
      <c r="A16">
        <v>2098</v>
      </c>
      <c r="B16" t="s">
        <v>569</v>
      </c>
      <c r="C16" s="2">
        <v>371700872.70479006</v>
      </c>
      <c r="D16" s="2">
        <v>45092.199300000007</v>
      </c>
      <c r="E16" s="8">
        <v>7944689</v>
      </c>
      <c r="F16" s="2">
        <v>17514700.808079127</v>
      </c>
      <c r="G16" s="2">
        <v>16991306.332313981</v>
      </c>
      <c r="H16" s="2">
        <v>16991306.332313981</v>
      </c>
      <c r="I16" s="8">
        <v>16560680.883522509</v>
      </c>
      <c r="J16" s="2">
        <v>367.26265608256784</v>
      </c>
      <c r="K16" s="2">
        <v>8615991.8800000008</v>
      </c>
      <c r="L16" s="8">
        <v>8615991.8800000008</v>
      </c>
    </row>
    <row r="17" spans="1:12" x14ac:dyDescent="0.25">
      <c r="A17">
        <v>2106</v>
      </c>
      <c r="B17" t="s">
        <v>570</v>
      </c>
      <c r="C17" s="2">
        <v>62621953.551206701</v>
      </c>
      <c r="D17" s="2">
        <v>7529.894400000001</v>
      </c>
      <c r="E17" s="8">
        <v>675374</v>
      </c>
      <c r="F17" s="2">
        <v>2950772.6804233552</v>
      </c>
      <c r="G17" s="2">
        <v>2862594.2903329064</v>
      </c>
      <c r="H17" s="2">
        <v>2862594.2903329064</v>
      </c>
      <c r="I17" s="8">
        <v>2790045.0744648976</v>
      </c>
      <c r="J17" s="2">
        <v>370.52911053638377</v>
      </c>
      <c r="K17" s="2">
        <v>2114671.0699999998</v>
      </c>
      <c r="L17" s="8">
        <v>2114671.0699999998</v>
      </c>
    </row>
    <row r="18" spans="1:12" x14ac:dyDescent="0.25">
      <c r="A18">
        <v>2117</v>
      </c>
      <c r="B18" t="s">
        <v>571</v>
      </c>
      <c r="C18" s="2">
        <v>867523265.46421099</v>
      </c>
      <c r="D18" s="2">
        <v>105056.80769999999</v>
      </c>
      <c r="E18" s="8">
        <v>11923216</v>
      </c>
      <c r="F18" s="2">
        <v>40878059.6292037</v>
      </c>
      <c r="G18" s="2">
        <v>39656494.338173762</v>
      </c>
      <c r="H18" s="2">
        <v>39656494.338173762</v>
      </c>
      <c r="I18" s="8">
        <v>38651445.32440868</v>
      </c>
      <c r="J18" s="2">
        <v>367.90995434376487</v>
      </c>
      <c r="K18" s="2">
        <v>26728229.32</v>
      </c>
      <c r="L18" s="8">
        <v>26728229.32</v>
      </c>
    </row>
    <row r="19" spans="1:12" x14ac:dyDescent="0.25">
      <c r="A19">
        <v>2148</v>
      </c>
      <c r="B19" t="s">
        <v>572</v>
      </c>
      <c r="C19" s="2">
        <v>960717301.64239204</v>
      </c>
      <c r="D19" s="2">
        <v>114352.4495</v>
      </c>
      <c r="E19" s="8">
        <v>34266248</v>
      </c>
      <c r="F19" s="2">
        <v>45269401.648070872</v>
      </c>
      <c r="G19" s="2">
        <v>43916609.213679723</v>
      </c>
      <c r="H19" s="2">
        <v>43916609.213679723</v>
      </c>
      <c r="I19" s="8">
        <v>42803592.404838219</v>
      </c>
      <c r="J19" s="2">
        <v>374.31285986434614</v>
      </c>
      <c r="K19" s="2">
        <v>8537344.4000000004</v>
      </c>
      <c r="L19" s="8">
        <v>8537344.4000000004</v>
      </c>
    </row>
    <row r="20" spans="1:12" x14ac:dyDescent="0.25">
      <c r="A20">
        <v>2200</v>
      </c>
      <c r="B20" t="s">
        <v>573</v>
      </c>
      <c r="C20" s="2">
        <v>251174780.18614787</v>
      </c>
      <c r="D20" s="2">
        <v>30809.189599999998</v>
      </c>
      <c r="E20" s="8">
        <v>6544605</v>
      </c>
      <c r="F20" s="2">
        <v>11835460.846467711</v>
      </c>
      <c r="G20" s="2">
        <v>11481779.96472987</v>
      </c>
      <c r="H20" s="2">
        <v>11481779.96472987</v>
      </c>
      <c r="I20" s="8">
        <v>11190787.232709402</v>
      </c>
      <c r="J20" s="2">
        <v>363.22887352770238</v>
      </c>
      <c r="K20" s="2">
        <v>4646182.2300000004</v>
      </c>
      <c r="L20" s="8">
        <v>4646182.2300000004</v>
      </c>
    </row>
    <row r="21" spans="1:12" x14ac:dyDescent="0.25">
      <c r="A21">
        <v>2218</v>
      </c>
      <c r="B21" t="s">
        <v>574</v>
      </c>
      <c r="C21" s="2">
        <v>11609946.027152648</v>
      </c>
      <c r="D21" s="2">
        <v>1362.1788999999999</v>
      </c>
      <c r="E21" s="8">
        <v>3001988</v>
      </c>
      <c r="F21" s="2">
        <v>547065.51960405195</v>
      </c>
      <c r="G21" s="2">
        <v>530717.47723782016</v>
      </c>
      <c r="H21" s="2">
        <v>1316775</v>
      </c>
      <c r="I21" s="8">
        <v>1316775</v>
      </c>
      <c r="J21" s="2">
        <v>966.66818139673148</v>
      </c>
      <c r="K21" s="2">
        <v>-1685213</v>
      </c>
      <c r="L21" s="8">
        <v>0</v>
      </c>
    </row>
    <row r="22" spans="1:12" x14ac:dyDescent="0.25">
      <c r="A22">
        <v>2223</v>
      </c>
      <c r="B22" t="s">
        <v>575</v>
      </c>
      <c r="C22" s="2">
        <v>80580122.558682799</v>
      </c>
      <c r="D22" s="2">
        <v>9642.1558000000005</v>
      </c>
      <c r="E22" s="8">
        <v>2154162</v>
      </c>
      <c r="F22" s="2">
        <v>3796969.1258018105</v>
      </c>
      <c r="G22" s="2">
        <v>3683503.7182637732</v>
      </c>
      <c r="H22" s="2">
        <v>3683503.7182637732</v>
      </c>
      <c r="I22" s="8">
        <v>3590149.4810568467</v>
      </c>
      <c r="J22" s="2">
        <v>372.33887893170595</v>
      </c>
      <c r="K22" s="2">
        <v>1435987.48</v>
      </c>
      <c r="L22" s="8">
        <v>1435987.48</v>
      </c>
    </row>
    <row r="23" spans="1:12" x14ac:dyDescent="0.25">
      <c r="A23">
        <v>2230</v>
      </c>
      <c r="B23" t="s">
        <v>576</v>
      </c>
      <c r="C23" s="2">
        <v>1041277183.0096889</v>
      </c>
      <c r="D23" s="2">
        <v>123800.15490000001</v>
      </c>
      <c r="E23" s="8">
        <v>12553551</v>
      </c>
      <c r="F23" s="2">
        <v>49065417.000456586</v>
      </c>
      <c r="G23" s="2">
        <v>47599187.660283871</v>
      </c>
      <c r="H23" s="2">
        <v>47599187.660283871</v>
      </c>
      <c r="I23" s="8">
        <v>46392840.064199552</v>
      </c>
      <c r="J23" s="2">
        <v>374.73975781107481</v>
      </c>
      <c r="K23" s="2">
        <v>33839289.060000002</v>
      </c>
      <c r="L23" s="8">
        <v>33839289.060000002</v>
      </c>
    </row>
    <row r="24" spans="1:12" x14ac:dyDescent="0.25">
      <c r="A24" t="s">
        <v>577</v>
      </c>
      <c r="C24" s="2">
        <v>5869022708.3658237</v>
      </c>
      <c r="D24" s="2">
        <v>703608.78520000004</v>
      </c>
      <c r="E24" s="8">
        <v>132500221</v>
      </c>
      <c r="F24" s="2">
        <v>276550808.24760449</v>
      </c>
      <c r="G24" s="2">
        <v>268286598.26244652</v>
      </c>
      <c r="H24" s="2">
        <v>271054317.62480688</v>
      </c>
      <c r="I24" s="8">
        <v>264351613.26411879</v>
      </c>
      <c r="J24" s="2"/>
      <c r="K24" s="2">
        <v>131851392.24000002</v>
      </c>
      <c r="L24" s="8">
        <v>135786377.24000001</v>
      </c>
    </row>
    <row r="25" spans="1:12" x14ac:dyDescent="0.25">
      <c r="C25" s="2"/>
      <c r="D25" s="2"/>
      <c r="E25" s="8"/>
      <c r="F25" s="2"/>
      <c r="G25" s="2"/>
      <c r="H25" s="2"/>
      <c r="I25" s="8"/>
      <c r="J25" s="2"/>
      <c r="K25" s="2"/>
      <c r="L25" s="8"/>
    </row>
    <row r="26" spans="1:12" x14ac:dyDescent="0.25">
      <c r="A26" t="s">
        <v>578</v>
      </c>
      <c r="C26" s="2"/>
      <c r="D26" s="2"/>
      <c r="E26" s="8"/>
      <c r="F26" s="2"/>
      <c r="G26" s="2"/>
      <c r="H26" s="2">
        <v>3934985</v>
      </c>
      <c r="I26" s="8">
        <v>3934985</v>
      </c>
      <c r="J26" s="2"/>
      <c r="K26" s="2"/>
      <c r="L26" s="8"/>
    </row>
    <row r="28" spans="1:12" x14ac:dyDescent="0.25">
      <c r="A28" t="s">
        <v>486</v>
      </c>
      <c r="C28" s="2">
        <v>5869022708.3658237</v>
      </c>
      <c r="D28" s="2">
        <v>703608.78520000004</v>
      </c>
      <c r="E28" s="8">
        <v>132500221</v>
      </c>
      <c r="F28" s="2">
        <v>276550808.24760449</v>
      </c>
      <c r="G28" s="2">
        <v>268286598.26244652</v>
      </c>
      <c r="H28" s="2">
        <v>274989302.62480688</v>
      </c>
      <c r="I28" s="8">
        <v>268286598.26411879</v>
      </c>
      <c r="J28" s="2"/>
      <c r="K28" s="2">
        <v>131851392.24000002</v>
      </c>
      <c r="L28" s="8">
        <v>135786377.24000001</v>
      </c>
    </row>
    <row r="29" spans="1:12" x14ac:dyDescent="0.25">
      <c r="C29" s="2"/>
      <c r="D29" s="2"/>
      <c r="E29" s="8"/>
      <c r="F29" s="2"/>
      <c r="G29" s="2"/>
      <c r="H29" s="2"/>
      <c r="I29" s="8"/>
      <c r="J29" s="2"/>
      <c r="K29" s="2"/>
      <c r="L29" s="8"/>
    </row>
    <row r="30" spans="1:12" x14ac:dyDescent="0.25">
      <c r="A30" t="s">
        <v>579</v>
      </c>
      <c r="C30" s="2"/>
      <c r="D30" s="2"/>
      <c r="E30" s="8">
        <v>132500221</v>
      </c>
      <c r="F30" s="2"/>
      <c r="G30" s="2">
        <v>268286598.26453841</v>
      </c>
      <c r="H30" s="2"/>
      <c r="I30" s="8">
        <v>268286598.26453841</v>
      </c>
      <c r="J30" s="2"/>
      <c r="K30" s="2">
        <v>135786377.26453841</v>
      </c>
      <c r="L30" s="8"/>
    </row>
    <row r="31" spans="1:12" x14ac:dyDescent="0.25">
      <c r="C31" s="2"/>
      <c r="D31" s="2"/>
      <c r="E31" s="8"/>
      <c r="F31" s="2"/>
      <c r="G31" s="2"/>
      <c r="H31" s="2"/>
      <c r="I31" s="8"/>
      <c r="J31" s="2"/>
      <c r="K31" s="2"/>
      <c r="L31" s="8"/>
    </row>
    <row r="32" spans="1:12" x14ac:dyDescent="0.25">
      <c r="A32" t="s">
        <v>580</v>
      </c>
      <c r="C32" s="2"/>
      <c r="D32" s="2"/>
      <c r="E32" s="8"/>
      <c r="F32" s="2"/>
      <c r="G32" s="3">
        <v>2.0918846130371094E-3</v>
      </c>
      <c r="H32" s="3"/>
      <c r="I32" s="11">
        <v>4.1961669921875E-4</v>
      </c>
      <c r="J32" s="2"/>
      <c r="K32" s="2">
        <v>135786377.24000001</v>
      </c>
      <c r="L32" s="8"/>
    </row>
    <row r="34" spans="3:11" x14ac:dyDescent="0.25">
      <c r="C34" t="s">
        <v>581</v>
      </c>
      <c r="D34">
        <v>381.30080793160965</v>
      </c>
      <c r="F34" t="s">
        <v>582</v>
      </c>
      <c r="G34">
        <v>0.97465613059</v>
      </c>
      <c r="H34" t="s">
        <v>583</v>
      </c>
      <c r="I34" s="7">
        <v>0.97011684746999971</v>
      </c>
      <c r="J34" t="s">
        <v>584</v>
      </c>
      <c r="K34">
        <v>2.4538397789001465E-2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3FE1-5585-4851-9D1C-ECC1D2C3C62A}">
  <dimension ref="A1:Q57"/>
  <sheetViews>
    <sheetView zoomScale="80" zoomScaleNormal="80" workbookViewId="0">
      <pane ySplit="6" topLeftCell="A7" activePane="bottomLeft" state="frozen"/>
      <selection pane="bottomLeft" activeCell="E25" sqref="E25"/>
    </sheetView>
  </sheetViews>
  <sheetFormatPr defaultRowHeight="15" x14ac:dyDescent="0.25"/>
  <cols>
    <col min="4" max="4" width="26.140625" customWidth="1"/>
    <col min="5" max="5" width="24" customWidth="1"/>
    <col min="6" max="6" width="58" bestFit="1" customWidth="1"/>
    <col min="7" max="7" width="19.140625" bestFit="1" customWidth="1"/>
  </cols>
  <sheetData>
    <row r="1" spans="3:7" x14ac:dyDescent="0.25">
      <c r="C1" t="s">
        <v>493</v>
      </c>
      <c r="D1">
        <v>45460</v>
      </c>
    </row>
    <row r="2" spans="3:7" x14ac:dyDescent="0.25">
      <c r="C2" t="s">
        <v>494</v>
      </c>
      <c r="D2" t="s">
        <v>495</v>
      </c>
    </row>
    <row r="3" spans="3:7" x14ac:dyDescent="0.25">
      <c r="C3" t="s">
        <v>496</v>
      </c>
      <c r="D3" t="s">
        <v>1049</v>
      </c>
    </row>
    <row r="5" spans="3:7" x14ac:dyDescent="0.25">
      <c r="D5" t="s">
        <v>497</v>
      </c>
      <c r="E5" t="s">
        <v>498</v>
      </c>
      <c r="G5" t="s">
        <v>499</v>
      </c>
    </row>
    <row r="6" spans="3:7" x14ac:dyDescent="0.25">
      <c r="D6">
        <v>4100000000</v>
      </c>
      <c r="E6">
        <v>4100000000</v>
      </c>
      <c r="G6" s="2">
        <v>8200000000</v>
      </c>
    </row>
    <row r="7" spans="3:7" x14ac:dyDescent="0.25">
      <c r="G7" s="2"/>
    </row>
    <row r="8" spans="3:7" x14ac:dyDescent="0.25">
      <c r="F8" t="s">
        <v>500</v>
      </c>
      <c r="G8" s="2">
        <v>4100000000</v>
      </c>
    </row>
    <row r="9" spans="3:7" x14ac:dyDescent="0.25">
      <c r="F9" t="s">
        <v>501</v>
      </c>
      <c r="G9" s="2">
        <v>0</v>
      </c>
    </row>
    <row r="10" spans="3:7" x14ac:dyDescent="0.25">
      <c r="F10" t="s">
        <v>502</v>
      </c>
      <c r="G10" s="2">
        <v>-1051761.21</v>
      </c>
    </row>
    <row r="11" spans="3:7" x14ac:dyDescent="0.25">
      <c r="F11" t="s">
        <v>503</v>
      </c>
      <c r="G11" s="2">
        <v>-12927672</v>
      </c>
    </row>
    <row r="12" spans="3:7" x14ac:dyDescent="0.25">
      <c r="F12" t="s">
        <v>504</v>
      </c>
      <c r="G12" s="2">
        <v>-6250000</v>
      </c>
    </row>
    <row r="13" spans="3:7" x14ac:dyDescent="0.25">
      <c r="F13" t="s">
        <v>505</v>
      </c>
      <c r="G13" s="2">
        <v>-2500000</v>
      </c>
    </row>
    <row r="14" spans="3:7" x14ac:dyDescent="0.25">
      <c r="F14" t="s">
        <v>506</v>
      </c>
      <c r="G14" s="2">
        <v>-2500000</v>
      </c>
    </row>
    <row r="15" spans="3:7" x14ac:dyDescent="0.25">
      <c r="F15" t="s">
        <v>507</v>
      </c>
      <c r="G15" s="2">
        <v>-377437.42</v>
      </c>
    </row>
    <row r="16" spans="3:7" x14ac:dyDescent="0.25">
      <c r="F16" t="s">
        <v>508</v>
      </c>
      <c r="G16" s="2">
        <v>-497852</v>
      </c>
    </row>
    <row r="17" spans="3:15" x14ac:dyDescent="0.25">
      <c r="F17" t="s">
        <v>509</v>
      </c>
      <c r="G17" s="2">
        <v>-3000000</v>
      </c>
    </row>
    <row r="18" spans="3:15" x14ac:dyDescent="0.25">
      <c r="F18" t="s">
        <v>510</v>
      </c>
      <c r="G18" s="2">
        <v>-1727567.19</v>
      </c>
    </row>
    <row r="19" spans="3:15" x14ac:dyDescent="0.25">
      <c r="F19" t="s">
        <v>511</v>
      </c>
      <c r="G19" s="2">
        <v>-1235000</v>
      </c>
    </row>
    <row r="20" spans="3:15" x14ac:dyDescent="0.25">
      <c r="F20" t="s">
        <v>512</v>
      </c>
      <c r="G20" s="2">
        <v>911798</v>
      </c>
    </row>
    <row r="21" spans="3:15" x14ac:dyDescent="0.25">
      <c r="C21" t="s">
        <v>513</v>
      </c>
      <c r="G21" s="2">
        <v>-31155491.820000004</v>
      </c>
    </row>
    <row r="22" spans="3:15" x14ac:dyDescent="0.25">
      <c r="C22" t="s">
        <v>514</v>
      </c>
      <c r="G22" s="2">
        <v>4068844508.1799998</v>
      </c>
    </row>
    <row r="23" spans="3:15" x14ac:dyDescent="0.25">
      <c r="C23" t="s">
        <v>515</v>
      </c>
      <c r="G23" s="4">
        <v>1950701747.1089852</v>
      </c>
    </row>
    <row r="24" spans="3:15" x14ac:dyDescent="0.25">
      <c r="C24" t="s">
        <v>516</v>
      </c>
      <c r="G24" s="4">
        <v>132500221</v>
      </c>
    </row>
    <row r="25" spans="3:15" x14ac:dyDescent="0.25">
      <c r="C25" t="s">
        <v>517</v>
      </c>
      <c r="G25" s="2">
        <v>2083201968.1089852</v>
      </c>
    </row>
    <row r="26" spans="3:15" x14ac:dyDescent="0.25">
      <c r="G26" s="2"/>
    </row>
    <row r="27" spans="3:15" x14ac:dyDescent="0.25">
      <c r="C27" t="s">
        <v>518</v>
      </c>
      <c r="G27" s="2">
        <v>6152046476.2889853</v>
      </c>
    </row>
    <row r="28" spans="3:15" x14ac:dyDescent="0.25">
      <c r="C28" t="s">
        <v>519</v>
      </c>
      <c r="G28" s="2">
        <v>5875204384.8559809</v>
      </c>
      <c r="N28" t="s">
        <v>520</v>
      </c>
    </row>
    <row r="29" spans="3:15" x14ac:dyDescent="0.25">
      <c r="C29" t="s">
        <v>521</v>
      </c>
      <c r="G29" s="2">
        <v>276842091.43300456</v>
      </c>
      <c r="N29">
        <v>276842091.43300456</v>
      </c>
      <c r="O29">
        <v>-9023859</v>
      </c>
    </row>
    <row r="30" spans="3:15" x14ac:dyDescent="0.25">
      <c r="C30" t="s">
        <v>522</v>
      </c>
      <c r="F30" t="s">
        <v>523</v>
      </c>
      <c r="G30" s="2">
        <v>-35000000</v>
      </c>
    </row>
    <row r="31" spans="3:15" x14ac:dyDescent="0.25">
      <c r="F31" t="s">
        <v>524</v>
      </c>
      <c r="G31" s="2">
        <v>-4215230</v>
      </c>
    </row>
    <row r="32" spans="3:15" x14ac:dyDescent="0.25">
      <c r="F32" t="s">
        <v>525</v>
      </c>
      <c r="G32" s="2">
        <v>-8613467</v>
      </c>
    </row>
    <row r="33" spans="3:17" x14ac:dyDescent="0.25">
      <c r="C33" t="s">
        <v>526</v>
      </c>
      <c r="G33" s="2">
        <v>-47828697</v>
      </c>
    </row>
    <row r="34" spans="3:17" x14ac:dyDescent="0.25">
      <c r="F34" t="s">
        <v>527</v>
      </c>
      <c r="G34" s="2">
        <v>-410392</v>
      </c>
    </row>
    <row r="35" spans="3:17" x14ac:dyDescent="0.25">
      <c r="F35" t="s">
        <v>525</v>
      </c>
      <c r="G35" s="2">
        <v>-8613467</v>
      </c>
    </row>
    <row r="36" spans="3:17" x14ac:dyDescent="0.25">
      <c r="C36" t="s">
        <v>528</v>
      </c>
      <c r="G36" s="2">
        <v>-9023859</v>
      </c>
    </row>
    <row r="37" spans="3:17" x14ac:dyDescent="0.25">
      <c r="C37" t="s">
        <v>529</v>
      </c>
    </row>
    <row r="38" spans="3:17" x14ac:dyDescent="0.25">
      <c r="C38" t="s">
        <v>530</v>
      </c>
      <c r="G38" s="4">
        <v>5827375687.8559809</v>
      </c>
      <c r="N38">
        <v>5827375687.8559809</v>
      </c>
    </row>
    <row r="39" spans="3:17" x14ac:dyDescent="0.25">
      <c r="C39" t="s">
        <v>528</v>
      </c>
      <c r="G39" s="4">
        <v>267818232.43300456</v>
      </c>
      <c r="N39">
        <v>5827375687.8559809</v>
      </c>
    </row>
    <row r="40" spans="3:17" x14ac:dyDescent="0.25">
      <c r="N40">
        <v>0</v>
      </c>
    </row>
    <row r="41" spans="3:17" x14ac:dyDescent="0.25">
      <c r="C41" t="s">
        <v>1050</v>
      </c>
    </row>
    <row r="42" spans="3:17" x14ac:dyDescent="0.25">
      <c r="E42" t="s">
        <v>531</v>
      </c>
      <c r="F42" t="s">
        <v>532</v>
      </c>
    </row>
    <row r="43" spans="3:17" x14ac:dyDescent="0.25">
      <c r="E43" t="s">
        <v>533</v>
      </c>
      <c r="F43" t="s">
        <v>532</v>
      </c>
    </row>
    <row r="44" spans="3:17" x14ac:dyDescent="0.25">
      <c r="E44" t="s">
        <v>534</v>
      </c>
      <c r="F44" t="s">
        <v>532</v>
      </c>
    </row>
    <row r="45" spans="3:17" x14ac:dyDescent="0.25">
      <c r="E45" t="s">
        <v>535</v>
      </c>
      <c r="F45" t="s">
        <v>532</v>
      </c>
    </row>
    <row r="46" spans="3:17" x14ac:dyDescent="0.25">
      <c r="E46" t="s">
        <v>536</v>
      </c>
      <c r="F46" t="s">
        <v>532</v>
      </c>
      <c r="Q46">
        <v>7934.3472433644702</v>
      </c>
    </row>
    <row r="47" spans="3:17" x14ac:dyDescent="0.25">
      <c r="E47" t="s">
        <v>537</v>
      </c>
      <c r="F47" t="s">
        <v>498</v>
      </c>
    </row>
    <row r="48" spans="3:17" x14ac:dyDescent="0.25">
      <c r="E48" t="s">
        <v>538</v>
      </c>
      <c r="F48" t="s">
        <v>498</v>
      </c>
    </row>
    <row r="49" spans="1:7" x14ac:dyDescent="0.25">
      <c r="E49" t="s">
        <v>539</v>
      </c>
      <c r="F49" t="s">
        <v>540</v>
      </c>
    </row>
    <row r="50" spans="1:7" x14ac:dyDescent="0.25">
      <c r="E50" t="s">
        <v>541</v>
      </c>
      <c r="F50">
        <v>1.7629882514399999</v>
      </c>
    </row>
    <row r="51" spans="1:7" x14ac:dyDescent="0.25">
      <c r="E51" t="s">
        <v>542</v>
      </c>
      <c r="F51" s="2">
        <v>237203764.10000008</v>
      </c>
      <c r="G51" s="6"/>
    </row>
    <row r="52" spans="1:7" x14ac:dyDescent="0.25">
      <c r="E52" t="s">
        <v>543</v>
      </c>
      <c r="F52" s="2">
        <v>573791.59999999974</v>
      </c>
    </row>
    <row r="53" spans="1:7" x14ac:dyDescent="0.25">
      <c r="E53" t="s">
        <v>544</v>
      </c>
      <c r="F53" s="2">
        <v>704553.47520000034</v>
      </c>
    </row>
    <row r="54" spans="1:7" x14ac:dyDescent="0.25">
      <c r="E54" t="s">
        <v>545</v>
      </c>
      <c r="F54">
        <v>464.9875436414552</v>
      </c>
    </row>
    <row r="55" spans="1:7" x14ac:dyDescent="0.25">
      <c r="E55" t="s">
        <v>546</v>
      </c>
      <c r="F55">
        <v>16.207778283053958</v>
      </c>
    </row>
    <row r="56" spans="1:7" x14ac:dyDescent="0.25">
      <c r="E56" t="s">
        <v>547</v>
      </c>
      <c r="F56" s="2">
        <v>7933.4471314799994</v>
      </c>
    </row>
    <row r="57" spans="1:7" x14ac:dyDescent="0.25">
      <c r="A57" t="s">
        <v>548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3CEB-98B4-456B-8AF9-E7D6580AE510}">
  <dimension ref="A1:AV217"/>
  <sheetViews>
    <sheetView zoomScale="80" zoomScaleNormal="80" workbookViewId="0">
      <pane xSplit="4" ySplit="4" topLeftCell="E166" activePane="bottomRight" state="frozen"/>
      <selection pane="topRight" activeCell="E1" sqref="E1"/>
      <selection pane="bottomLeft" activeCell="A5" sqref="A5"/>
      <selection pane="bottomRight" activeCell="E183" sqref="E183"/>
    </sheetView>
  </sheetViews>
  <sheetFormatPr defaultRowHeight="15" x14ac:dyDescent="0.25"/>
  <cols>
    <col min="7" max="7" width="15" customWidth="1"/>
    <col min="8" max="8" width="12.5703125" customWidth="1"/>
  </cols>
  <sheetData>
    <row r="1" spans="1:48" x14ac:dyDescent="0.25">
      <c r="A1" t="s">
        <v>0</v>
      </c>
      <c r="B1" t="s">
        <v>1</v>
      </c>
      <c r="C1" t="s">
        <v>2</v>
      </c>
    </row>
    <row r="2" spans="1:48" x14ac:dyDescent="0.25">
      <c r="A2">
        <v>2019</v>
      </c>
      <c r="B2">
        <v>1.7629882514399999</v>
      </c>
      <c r="C2">
        <v>0</v>
      </c>
      <c r="AE2">
        <v>43860</v>
      </c>
      <c r="AF2">
        <v>43916</v>
      </c>
      <c r="AG2">
        <v>43916</v>
      </c>
      <c r="AH2">
        <v>43938</v>
      </c>
      <c r="AL2">
        <v>43941</v>
      </c>
      <c r="AN2">
        <v>43860</v>
      </c>
      <c r="AO2">
        <v>43941</v>
      </c>
      <c r="AQ2">
        <v>43860</v>
      </c>
    </row>
    <row r="3" spans="1:48" x14ac:dyDescent="0.25">
      <c r="AE3" t="s">
        <v>3</v>
      </c>
      <c r="AF3" t="s">
        <v>3</v>
      </c>
      <c r="AG3" t="s">
        <v>3</v>
      </c>
      <c r="AH3" t="s">
        <v>3</v>
      </c>
      <c r="AL3" t="s">
        <v>3</v>
      </c>
      <c r="AN3" t="s">
        <v>3</v>
      </c>
      <c r="AO3" t="s">
        <v>3</v>
      </c>
      <c r="AQ3" t="s">
        <v>3</v>
      </c>
      <c r="AR3" t="s">
        <v>3</v>
      </c>
    </row>
    <row r="4" spans="1:4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t="s">
        <v>28</v>
      </c>
      <c r="Z4" t="s">
        <v>29</v>
      </c>
      <c r="AA4" t="s">
        <v>30</v>
      </c>
      <c r="AB4" t="s">
        <v>31</v>
      </c>
      <c r="AC4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  <c r="AS4" t="s">
        <v>48</v>
      </c>
      <c r="AT4" t="s">
        <v>49</v>
      </c>
      <c r="AU4" t="s">
        <v>50</v>
      </c>
      <c r="AV4" t="s">
        <v>51</v>
      </c>
    </row>
    <row r="5" spans="1:48" x14ac:dyDescent="0.25">
      <c r="A5">
        <v>1894</v>
      </c>
      <c r="B5" t="s">
        <v>52</v>
      </c>
      <c r="C5" t="s">
        <v>53</v>
      </c>
      <c r="D5" t="s">
        <v>54</v>
      </c>
      <c r="E5">
        <v>2200</v>
      </c>
      <c r="F5">
        <v>4846532</v>
      </c>
      <c r="G5">
        <v>0</v>
      </c>
      <c r="H5">
        <v>4846532</v>
      </c>
      <c r="I5">
        <v>3786.36</v>
      </c>
      <c r="J5">
        <v>1</v>
      </c>
      <c r="K5">
        <v>0</v>
      </c>
      <c r="L5">
        <v>416.49959999999999</v>
      </c>
      <c r="M5">
        <v>0</v>
      </c>
      <c r="N5">
        <v>0</v>
      </c>
      <c r="O5">
        <v>0</v>
      </c>
      <c r="P5">
        <v>4</v>
      </c>
      <c r="Q5">
        <v>0</v>
      </c>
      <c r="R5">
        <v>0</v>
      </c>
      <c r="S5">
        <v>0</v>
      </c>
      <c r="U5">
        <v>0</v>
      </c>
      <c r="V5">
        <v>0</v>
      </c>
      <c r="W5">
        <v>4391.4845999999998</v>
      </c>
      <c r="X5">
        <v>-2.0299999999999994</v>
      </c>
      <c r="Y5">
        <v>34446697.513182476</v>
      </c>
      <c r="Z5">
        <v>505984.49999999994</v>
      </c>
      <c r="AA5">
        <v>34952682.013182476</v>
      </c>
      <c r="AB5">
        <v>7959.1949413149432</v>
      </c>
      <c r="AC5">
        <v>30106150.013182476</v>
      </c>
      <c r="AD5">
        <v>34978656.304313831</v>
      </c>
      <c r="AE5">
        <v>0</v>
      </c>
      <c r="AF5">
        <v>0</v>
      </c>
      <c r="AG5">
        <v>0</v>
      </c>
      <c r="AH5">
        <v>7734.21</v>
      </c>
      <c r="AI5">
        <v>7734.21</v>
      </c>
      <c r="AJ5">
        <v>34952682.013182476</v>
      </c>
      <c r="AK5">
        <v>16.239999999999998</v>
      </c>
      <c r="AL5">
        <v>0</v>
      </c>
      <c r="AM5">
        <v>0</v>
      </c>
      <c r="AN5">
        <v>0</v>
      </c>
      <c r="AO5">
        <v>0</v>
      </c>
      <c r="AP5">
        <v>0</v>
      </c>
      <c r="AQ5">
        <v>172295.78025291298</v>
      </c>
      <c r="AR5">
        <v>0</v>
      </c>
      <c r="AS5">
        <v>7093280.144636496</v>
      </c>
      <c r="AT5">
        <v>4391484.5999999996</v>
      </c>
      <c r="AU5">
        <v>0</v>
      </c>
      <c r="AV5">
        <v>0</v>
      </c>
    </row>
    <row r="6" spans="1:48" x14ac:dyDescent="0.25">
      <c r="A6">
        <v>1895</v>
      </c>
      <c r="B6" t="s">
        <v>55</v>
      </c>
      <c r="C6" t="s">
        <v>53</v>
      </c>
      <c r="D6" t="s">
        <v>56</v>
      </c>
      <c r="E6">
        <v>2106</v>
      </c>
      <c r="F6">
        <v>1015967</v>
      </c>
      <c r="G6">
        <v>0</v>
      </c>
      <c r="H6">
        <v>1015967</v>
      </c>
      <c r="I6">
        <v>100.76</v>
      </c>
      <c r="J6">
        <v>1</v>
      </c>
      <c r="K6">
        <v>0</v>
      </c>
      <c r="L6">
        <v>10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217.25</v>
      </c>
      <c r="X6">
        <v>0.79000000000000092</v>
      </c>
      <c r="Y6">
        <v>1731105.8209671304</v>
      </c>
      <c r="Z6">
        <v>240468.30000000002</v>
      </c>
      <c r="AA6">
        <v>1971574.1209671304</v>
      </c>
      <c r="AB6">
        <v>9075.1397973170551</v>
      </c>
      <c r="AC6">
        <v>955607.12096713041</v>
      </c>
      <c r="AD6">
        <v>1972879.4491936106</v>
      </c>
      <c r="AE6">
        <v>0</v>
      </c>
      <c r="AF6">
        <v>0</v>
      </c>
      <c r="AG6">
        <v>0</v>
      </c>
      <c r="AH6">
        <v>0</v>
      </c>
      <c r="AI6">
        <v>0</v>
      </c>
      <c r="AJ6">
        <v>1971574.1209671304</v>
      </c>
      <c r="AK6">
        <v>7.12</v>
      </c>
      <c r="AL6">
        <v>0</v>
      </c>
      <c r="AM6">
        <v>0</v>
      </c>
      <c r="AN6">
        <v>0</v>
      </c>
      <c r="AO6">
        <v>0</v>
      </c>
      <c r="AP6">
        <v>0</v>
      </c>
      <c r="AQ6">
        <v>8466.6146943389776</v>
      </c>
      <c r="AR6">
        <v>0</v>
      </c>
      <c r="AS6">
        <v>442408.48419342609</v>
      </c>
      <c r="AT6">
        <v>217250</v>
      </c>
      <c r="AU6">
        <v>0</v>
      </c>
      <c r="AV6">
        <v>0</v>
      </c>
    </row>
    <row r="7" spans="1:48" x14ac:dyDescent="0.25">
      <c r="A7">
        <v>1896</v>
      </c>
      <c r="B7" t="s">
        <v>57</v>
      </c>
      <c r="C7" t="s">
        <v>53</v>
      </c>
      <c r="D7" t="s">
        <v>58</v>
      </c>
      <c r="E7">
        <v>2200</v>
      </c>
      <c r="F7">
        <v>280744</v>
      </c>
      <c r="G7">
        <v>0</v>
      </c>
      <c r="H7">
        <v>280744</v>
      </c>
      <c r="I7">
        <v>59.36</v>
      </c>
      <c r="J7">
        <v>1</v>
      </c>
      <c r="K7">
        <v>0</v>
      </c>
      <c r="L7">
        <v>6.5296000000000003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143.1396</v>
      </c>
      <c r="X7">
        <v>2.17</v>
      </c>
      <c r="Y7">
        <v>1149280.6227677278</v>
      </c>
      <c r="Z7">
        <v>283034.7</v>
      </c>
      <c r="AA7">
        <v>1432315.3227677278</v>
      </c>
      <c r="AB7">
        <v>10006.422560687104</v>
      </c>
      <c r="AC7">
        <v>1151571.3227677278</v>
      </c>
      <c r="AD7">
        <v>1433181.9297763088</v>
      </c>
      <c r="AE7">
        <v>0</v>
      </c>
      <c r="AF7">
        <v>0</v>
      </c>
      <c r="AG7">
        <v>0</v>
      </c>
      <c r="AH7">
        <v>0</v>
      </c>
      <c r="AI7">
        <v>0</v>
      </c>
      <c r="AJ7">
        <v>1432315.3227677278</v>
      </c>
      <c r="AK7">
        <v>12.62</v>
      </c>
      <c r="AL7">
        <v>0</v>
      </c>
      <c r="AM7">
        <v>0</v>
      </c>
      <c r="AN7">
        <v>0</v>
      </c>
      <c r="AO7">
        <v>0</v>
      </c>
      <c r="AP7">
        <v>0</v>
      </c>
      <c r="AQ7">
        <v>3271.6661045322699</v>
      </c>
      <c r="AR7">
        <v>0</v>
      </c>
      <c r="AS7">
        <v>343070.00455354556</v>
      </c>
      <c r="AT7">
        <v>143139.6</v>
      </c>
      <c r="AU7">
        <v>0</v>
      </c>
      <c r="AV7">
        <v>0</v>
      </c>
    </row>
    <row r="8" spans="1:48" x14ac:dyDescent="0.25">
      <c r="A8">
        <v>1897</v>
      </c>
      <c r="B8" t="s">
        <v>59</v>
      </c>
      <c r="C8" t="s">
        <v>53</v>
      </c>
      <c r="D8" t="s">
        <v>60</v>
      </c>
      <c r="E8">
        <v>2200</v>
      </c>
      <c r="F8">
        <v>887515</v>
      </c>
      <c r="G8">
        <v>0</v>
      </c>
      <c r="H8">
        <v>887515</v>
      </c>
      <c r="I8">
        <v>207.43</v>
      </c>
      <c r="J8">
        <v>1</v>
      </c>
      <c r="K8">
        <v>0</v>
      </c>
      <c r="L8">
        <v>22.817299999999999</v>
      </c>
      <c r="M8">
        <v>0.4</v>
      </c>
      <c r="N8">
        <v>0</v>
      </c>
      <c r="O8">
        <v>0</v>
      </c>
      <c r="P8">
        <v>0.25</v>
      </c>
      <c r="Q8">
        <v>0</v>
      </c>
      <c r="R8">
        <v>0</v>
      </c>
      <c r="S8">
        <v>0</v>
      </c>
      <c r="U8">
        <v>0</v>
      </c>
      <c r="V8">
        <v>0</v>
      </c>
      <c r="W8">
        <v>367.25229999999999</v>
      </c>
      <c r="X8">
        <v>-0.34999999999999964</v>
      </c>
      <c r="Y8">
        <v>2907911.417925057</v>
      </c>
      <c r="Z8">
        <v>281748.8</v>
      </c>
      <c r="AA8">
        <v>3189660.2179250568</v>
      </c>
      <c r="AB8">
        <v>8685.201475729511</v>
      </c>
      <c r="AC8">
        <v>2302145.2179250568</v>
      </c>
      <c r="AD8">
        <v>3191852.9081742303</v>
      </c>
      <c r="AE8">
        <v>0</v>
      </c>
      <c r="AF8">
        <v>0</v>
      </c>
      <c r="AG8">
        <v>0</v>
      </c>
      <c r="AH8">
        <v>0</v>
      </c>
      <c r="AI8">
        <v>0</v>
      </c>
      <c r="AJ8">
        <v>3189660.2179250568</v>
      </c>
      <c r="AK8">
        <v>19.18</v>
      </c>
      <c r="AL8">
        <v>0</v>
      </c>
      <c r="AM8">
        <v>0</v>
      </c>
      <c r="AN8">
        <v>0</v>
      </c>
      <c r="AO8">
        <v>0</v>
      </c>
      <c r="AP8">
        <v>0</v>
      </c>
      <c r="AQ8">
        <v>17972.324707375225</v>
      </c>
      <c r="AR8">
        <v>0</v>
      </c>
      <c r="AS8">
        <v>694281.8035850114</v>
      </c>
      <c r="AT8">
        <v>367252.3</v>
      </c>
      <c r="AU8">
        <v>0</v>
      </c>
      <c r="AV8">
        <v>0</v>
      </c>
    </row>
    <row r="9" spans="1:48" x14ac:dyDescent="0.25">
      <c r="A9">
        <v>1898</v>
      </c>
      <c r="B9" t="s">
        <v>61</v>
      </c>
      <c r="C9" t="s">
        <v>62</v>
      </c>
      <c r="D9" t="s">
        <v>63</v>
      </c>
      <c r="E9">
        <v>2098</v>
      </c>
      <c r="F9">
        <v>1361848</v>
      </c>
      <c r="G9">
        <v>0</v>
      </c>
      <c r="H9">
        <v>1361848</v>
      </c>
      <c r="I9">
        <v>371.52</v>
      </c>
      <c r="J9">
        <v>1</v>
      </c>
      <c r="K9">
        <v>0</v>
      </c>
      <c r="L9">
        <v>40.867199999999997</v>
      </c>
      <c r="M9">
        <v>7.1</v>
      </c>
      <c r="N9">
        <v>0</v>
      </c>
      <c r="O9">
        <v>0</v>
      </c>
      <c r="P9">
        <v>0.75</v>
      </c>
      <c r="Q9">
        <v>0</v>
      </c>
      <c r="R9">
        <v>0</v>
      </c>
      <c r="S9">
        <v>0</v>
      </c>
      <c r="U9">
        <v>0</v>
      </c>
      <c r="V9">
        <v>0</v>
      </c>
      <c r="W9">
        <v>592.02369999999996</v>
      </c>
      <c r="X9">
        <v>-2.67</v>
      </c>
      <c r="Y9">
        <v>4627119.6917859334</v>
      </c>
      <c r="Z9">
        <v>472855.2</v>
      </c>
      <c r="AA9">
        <v>5099974.8917859336</v>
      </c>
      <c r="AB9">
        <v>8614.4775822081683</v>
      </c>
      <c r="AC9">
        <v>3738126.8917859336</v>
      </c>
      <c r="AD9">
        <v>5103463.938999475</v>
      </c>
      <c r="AE9">
        <v>0</v>
      </c>
      <c r="AF9">
        <v>73564.759999999995</v>
      </c>
      <c r="AG9">
        <v>73564.759999999995</v>
      </c>
      <c r="AH9">
        <v>26241.759999999998</v>
      </c>
      <c r="AI9">
        <v>-47323</v>
      </c>
      <c r="AJ9">
        <v>5173539.6517859334</v>
      </c>
      <c r="AK9">
        <v>13.87</v>
      </c>
      <c r="AL9">
        <v>112.67</v>
      </c>
      <c r="AM9">
        <v>112.67</v>
      </c>
      <c r="AN9">
        <v>25214.699420810866</v>
      </c>
      <c r="AO9">
        <v>21623.461964815964</v>
      </c>
      <c r="AP9">
        <v>-3591.24</v>
      </c>
      <c r="AQ9">
        <v>64050.204075025715</v>
      </c>
      <c r="AR9">
        <v>0</v>
      </c>
      <c r="AS9">
        <v>1119814.3703571868</v>
      </c>
      <c r="AT9">
        <v>592023.69999999995</v>
      </c>
      <c r="AU9">
        <v>0</v>
      </c>
      <c r="AV9">
        <v>0</v>
      </c>
    </row>
    <row r="10" spans="1:48" x14ac:dyDescent="0.25">
      <c r="A10">
        <v>1899</v>
      </c>
      <c r="B10" t="s">
        <v>64</v>
      </c>
      <c r="C10" t="s">
        <v>62</v>
      </c>
      <c r="D10" t="s">
        <v>65</v>
      </c>
      <c r="E10">
        <v>2098</v>
      </c>
      <c r="F10">
        <v>459791</v>
      </c>
      <c r="G10">
        <v>0</v>
      </c>
      <c r="H10">
        <v>459791</v>
      </c>
      <c r="I10">
        <v>281.82</v>
      </c>
      <c r="J10">
        <v>1</v>
      </c>
      <c r="K10">
        <v>0</v>
      </c>
      <c r="L10">
        <v>31.0002</v>
      </c>
      <c r="M10">
        <v>1.1000000000000001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465.87020000000001</v>
      </c>
      <c r="X10">
        <v>-1.1099999999999994</v>
      </c>
      <c r="Y10">
        <v>3673164.8694540495</v>
      </c>
      <c r="Z10">
        <v>517016.7</v>
      </c>
      <c r="AA10">
        <v>4190181.5694540497</v>
      </c>
      <c r="AB10">
        <v>8994.3112254315674</v>
      </c>
      <c r="AC10">
        <v>3730390.5694540497</v>
      </c>
      <c r="AD10">
        <v>4192951.2937115394</v>
      </c>
      <c r="AE10">
        <v>0</v>
      </c>
      <c r="AF10">
        <v>6881.64</v>
      </c>
      <c r="AG10">
        <v>6881.64</v>
      </c>
      <c r="AH10">
        <v>6008.3</v>
      </c>
      <c r="AI10">
        <v>-873.34</v>
      </c>
      <c r="AJ10">
        <v>4197063.2094540494</v>
      </c>
      <c r="AK10">
        <v>10.24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27565.357389063854</v>
      </c>
      <c r="AR10">
        <v>0</v>
      </c>
      <c r="AS10">
        <v>942641.31389081001</v>
      </c>
      <c r="AT10">
        <v>465870.2</v>
      </c>
      <c r="AU10">
        <v>0</v>
      </c>
      <c r="AV10">
        <v>0</v>
      </c>
    </row>
    <row r="11" spans="1:48" x14ac:dyDescent="0.25">
      <c r="A11">
        <v>1900</v>
      </c>
      <c r="B11" t="s">
        <v>66</v>
      </c>
      <c r="C11" t="s">
        <v>62</v>
      </c>
      <c r="D11" t="s">
        <v>67</v>
      </c>
      <c r="E11">
        <v>2098</v>
      </c>
      <c r="F11">
        <v>4578400</v>
      </c>
      <c r="G11">
        <v>0</v>
      </c>
      <c r="H11">
        <v>4578400</v>
      </c>
      <c r="I11">
        <v>1620.53</v>
      </c>
      <c r="J11">
        <v>1</v>
      </c>
      <c r="K11">
        <v>0</v>
      </c>
      <c r="L11">
        <v>172</v>
      </c>
      <c r="M11">
        <v>0</v>
      </c>
      <c r="N11">
        <v>0</v>
      </c>
      <c r="O11">
        <v>0</v>
      </c>
      <c r="P11">
        <v>0.75</v>
      </c>
      <c r="Q11">
        <v>0</v>
      </c>
      <c r="R11">
        <v>0</v>
      </c>
      <c r="S11">
        <v>0</v>
      </c>
      <c r="U11">
        <v>0</v>
      </c>
      <c r="V11">
        <v>0</v>
      </c>
      <c r="W11">
        <v>1931.9060999999999</v>
      </c>
      <c r="X11">
        <v>0.91000000000000014</v>
      </c>
      <c r="Y11">
        <v>15404159.763809677</v>
      </c>
      <c r="Z11">
        <v>523509.69999999995</v>
      </c>
      <c r="AA11">
        <v>15927669.463809676</v>
      </c>
      <c r="AB11">
        <v>8244.5360381695973</v>
      </c>
      <c r="AC11">
        <v>11349269.463809676</v>
      </c>
      <c r="AD11">
        <v>15939284.862649754</v>
      </c>
      <c r="AE11">
        <v>0</v>
      </c>
      <c r="AF11">
        <v>58998.16</v>
      </c>
      <c r="AG11">
        <v>58998.16</v>
      </c>
      <c r="AH11">
        <v>55175.83</v>
      </c>
      <c r="AI11">
        <v>-3822.33</v>
      </c>
      <c r="AJ11">
        <v>15986667.623809677</v>
      </c>
      <c r="AK11">
        <v>14.77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231751.81464613753</v>
      </c>
      <c r="AR11">
        <v>402694.51</v>
      </c>
      <c r="AS11">
        <v>3301270.9987619352</v>
      </c>
      <c r="AT11">
        <v>1931906.0999999999</v>
      </c>
      <c r="AU11">
        <v>402694.51</v>
      </c>
      <c r="AV11">
        <v>0</v>
      </c>
    </row>
    <row r="12" spans="1:48" x14ac:dyDescent="0.25">
      <c r="A12">
        <v>1901</v>
      </c>
      <c r="B12" t="s">
        <v>68</v>
      </c>
      <c r="C12" t="s">
        <v>62</v>
      </c>
      <c r="D12" t="s">
        <v>69</v>
      </c>
      <c r="E12">
        <v>2098</v>
      </c>
      <c r="F12">
        <v>30528511</v>
      </c>
      <c r="G12">
        <v>0</v>
      </c>
      <c r="H12">
        <v>30528511</v>
      </c>
      <c r="I12">
        <v>6734.69</v>
      </c>
      <c r="J12">
        <v>1</v>
      </c>
      <c r="K12">
        <v>0</v>
      </c>
      <c r="L12">
        <v>678</v>
      </c>
      <c r="M12">
        <v>0</v>
      </c>
      <c r="N12">
        <v>0</v>
      </c>
      <c r="O12">
        <v>0</v>
      </c>
      <c r="P12">
        <v>9.75</v>
      </c>
      <c r="Q12">
        <v>0</v>
      </c>
      <c r="R12">
        <v>0</v>
      </c>
      <c r="S12">
        <v>0</v>
      </c>
      <c r="U12">
        <v>0</v>
      </c>
      <c r="V12">
        <v>0</v>
      </c>
      <c r="W12">
        <v>7942.0685000000003</v>
      </c>
      <c r="X12">
        <v>0.44000000000000128</v>
      </c>
      <c r="Y12">
        <v>63162000.067376614</v>
      </c>
      <c r="Z12">
        <v>2694239.0999999996</v>
      </c>
      <c r="AA12">
        <v>65856239.167376615</v>
      </c>
      <c r="AB12">
        <v>8292.0764492747221</v>
      </c>
      <c r="AC12">
        <v>35327728.167376615</v>
      </c>
      <c r="AD12">
        <v>65903866.031390525</v>
      </c>
      <c r="AE12">
        <v>0</v>
      </c>
      <c r="AF12">
        <v>229388.08</v>
      </c>
      <c r="AG12">
        <v>229388.08</v>
      </c>
      <c r="AH12">
        <v>439176.14</v>
      </c>
      <c r="AI12">
        <v>209788.06</v>
      </c>
      <c r="AJ12">
        <v>66085627.247376613</v>
      </c>
      <c r="AK12">
        <v>16.350000000000001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1029035.0116674129</v>
      </c>
      <c r="AR12">
        <v>3551294.94</v>
      </c>
      <c r="AS12">
        <v>13797930.881475324</v>
      </c>
      <c r="AT12">
        <v>7942068.5</v>
      </c>
      <c r="AU12">
        <v>3551294.94</v>
      </c>
      <c r="AV12">
        <v>0</v>
      </c>
    </row>
    <row r="13" spans="1:48" x14ac:dyDescent="0.25">
      <c r="A13">
        <v>1922</v>
      </c>
      <c r="B13" t="s">
        <v>70</v>
      </c>
      <c r="C13" t="s">
        <v>71</v>
      </c>
      <c r="D13" t="s">
        <v>72</v>
      </c>
      <c r="E13">
        <v>1902</v>
      </c>
      <c r="F13">
        <v>37929596</v>
      </c>
      <c r="G13">
        <v>0</v>
      </c>
      <c r="H13">
        <v>37929596</v>
      </c>
      <c r="I13">
        <v>9875.7099999999991</v>
      </c>
      <c r="J13">
        <v>1</v>
      </c>
      <c r="K13">
        <v>0</v>
      </c>
      <c r="L13">
        <v>1086.3280999999999</v>
      </c>
      <c r="M13">
        <v>1.5</v>
      </c>
      <c r="N13">
        <v>0</v>
      </c>
      <c r="O13">
        <v>0</v>
      </c>
      <c r="P13">
        <v>5.25</v>
      </c>
      <c r="Q13">
        <v>0</v>
      </c>
      <c r="R13">
        <v>0</v>
      </c>
      <c r="S13">
        <v>0</v>
      </c>
      <c r="U13">
        <v>0</v>
      </c>
      <c r="V13">
        <v>0</v>
      </c>
      <c r="W13">
        <v>11269.168100000001</v>
      </c>
      <c r="X13">
        <v>0.83999999999999986</v>
      </c>
      <c r="Y13">
        <v>89820564.967350781</v>
      </c>
      <c r="Z13">
        <v>3586473.0999999996</v>
      </c>
      <c r="AA13">
        <v>93407038.067350775</v>
      </c>
      <c r="AB13">
        <v>8288.7252402731283</v>
      </c>
      <c r="AC13">
        <v>55477442.067350775</v>
      </c>
      <c r="AD13">
        <v>93474766.635616332</v>
      </c>
      <c r="AE13">
        <v>122232</v>
      </c>
      <c r="AF13">
        <v>220212.56</v>
      </c>
      <c r="AG13">
        <v>220212.56</v>
      </c>
      <c r="AH13">
        <v>665505.59</v>
      </c>
      <c r="AI13">
        <v>445293.03</v>
      </c>
      <c r="AJ13">
        <v>93749482.627350777</v>
      </c>
      <c r="AK13">
        <v>12.85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1017779.2102971224</v>
      </c>
      <c r="AR13">
        <v>2801069.49</v>
      </c>
      <c r="AS13">
        <v>19556249.751470156</v>
      </c>
      <c r="AT13">
        <v>11269168.100000001</v>
      </c>
      <c r="AU13">
        <v>2801069.49</v>
      </c>
      <c r="AV13">
        <v>0</v>
      </c>
    </row>
    <row r="14" spans="1:48" x14ac:dyDescent="0.25">
      <c r="A14">
        <v>1923</v>
      </c>
      <c r="B14" t="s">
        <v>73</v>
      </c>
      <c r="C14" t="s">
        <v>71</v>
      </c>
      <c r="D14" t="s">
        <v>74</v>
      </c>
      <c r="E14">
        <v>1902</v>
      </c>
      <c r="F14">
        <v>36611171</v>
      </c>
      <c r="G14">
        <v>0</v>
      </c>
      <c r="H14">
        <v>36611171</v>
      </c>
      <c r="I14">
        <v>7013.16</v>
      </c>
      <c r="J14">
        <v>1</v>
      </c>
      <c r="K14">
        <v>0</v>
      </c>
      <c r="L14">
        <v>664</v>
      </c>
      <c r="M14">
        <v>0</v>
      </c>
      <c r="N14">
        <v>0</v>
      </c>
      <c r="O14">
        <v>0</v>
      </c>
      <c r="P14">
        <v>1.75</v>
      </c>
      <c r="Q14">
        <v>0</v>
      </c>
      <c r="R14">
        <v>0</v>
      </c>
      <c r="S14">
        <v>0</v>
      </c>
      <c r="U14">
        <v>0</v>
      </c>
      <c r="V14">
        <v>0</v>
      </c>
      <c r="W14">
        <v>7884.0649999999996</v>
      </c>
      <c r="X14">
        <v>0.83000000000000007</v>
      </c>
      <c r="Y14">
        <v>62836227.773500085</v>
      </c>
      <c r="Z14">
        <v>2915159.0999999996</v>
      </c>
      <c r="AA14">
        <v>65751386.873500086</v>
      </c>
      <c r="AB14">
        <v>8339.7824438915832</v>
      </c>
      <c r="AC14">
        <v>29140215.873500086</v>
      </c>
      <c r="AD14">
        <v>65798768.091196217</v>
      </c>
      <c r="AE14">
        <v>0</v>
      </c>
      <c r="AF14">
        <v>688164.24</v>
      </c>
      <c r="AG14">
        <v>688164.24</v>
      </c>
      <c r="AH14">
        <v>628233.35</v>
      </c>
      <c r="AI14">
        <v>-59930.89</v>
      </c>
      <c r="AJ14">
        <v>66439551.113500088</v>
      </c>
      <c r="AK14">
        <v>13.9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729967.07052232476</v>
      </c>
      <c r="AR14">
        <v>5882906</v>
      </c>
      <c r="AS14">
        <v>13858955.864700017</v>
      </c>
      <c r="AT14">
        <v>7884065</v>
      </c>
      <c r="AU14">
        <v>5882906</v>
      </c>
      <c r="AV14">
        <v>0</v>
      </c>
    </row>
    <row r="15" spans="1:48" x14ac:dyDescent="0.25">
      <c r="A15">
        <v>1924</v>
      </c>
      <c r="B15" t="s">
        <v>75</v>
      </c>
      <c r="C15" t="s">
        <v>71</v>
      </c>
      <c r="D15" t="s">
        <v>76</v>
      </c>
      <c r="E15">
        <v>1902</v>
      </c>
      <c r="F15">
        <v>70146465</v>
      </c>
      <c r="G15">
        <v>0</v>
      </c>
      <c r="H15">
        <v>70146465</v>
      </c>
      <c r="I15">
        <v>17094.259999999998</v>
      </c>
      <c r="J15">
        <v>1</v>
      </c>
      <c r="K15">
        <v>0</v>
      </c>
      <c r="L15">
        <v>1880.3686</v>
      </c>
      <c r="M15">
        <v>292.89999999999998</v>
      </c>
      <c r="N15">
        <v>0</v>
      </c>
      <c r="O15">
        <v>0</v>
      </c>
      <c r="P15">
        <v>18.5</v>
      </c>
      <c r="Q15">
        <v>0</v>
      </c>
      <c r="R15">
        <v>0</v>
      </c>
      <c r="S15">
        <v>0</v>
      </c>
      <c r="U15">
        <v>0</v>
      </c>
      <c r="V15">
        <v>0</v>
      </c>
      <c r="W15">
        <v>20480.130499999999</v>
      </c>
      <c r="X15">
        <v>1.6100000000000012</v>
      </c>
      <c r="Y15">
        <v>163931308.30330426</v>
      </c>
      <c r="Z15">
        <v>9659757.0999999996</v>
      </c>
      <c r="AA15">
        <v>173591065.40330425</v>
      </c>
      <c r="AB15">
        <v>8476.0722302674912</v>
      </c>
      <c r="AC15">
        <v>103444600.40330425</v>
      </c>
      <c r="AD15">
        <v>173714676.65880367</v>
      </c>
      <c r="AE15">
        <v>123063</v>
      </c>
      <c r="AF15">
        <v>1064360.68</v>
      </c>
      <c r="AG15">
        <v>1064360.68</v>
      </c>
      <c r="AH15">
        <v>1294227.54</v>
      </c>
      <c r="AI15">
        <v>229866.86</v>
      </c>
      <c r="AJ15">
        <v>174778489.08330426</v>
      </c>
      <c r="AK15">
        <v>12.71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1766655.380878086</v>
      </c>
      <c r="AR15">
        <v>0</v>
      </c>
      <c r="AS15">
        <v>36933622.608660847</v>
      </c>
      <c r="AT15">
        <v>20480130.5</v>
      </c>
      <c r="AU15">
        <v>0</v>
      </c>
      <c r="AV15">
        <v>0</v>
      </c>
    </row>
    <row r="16" spans="1:48" x14ac:dyDescent="0.25">
      <c r="A16">
        <v>1925</v>
      </c>
      <c r="B16" t="s">
        <v>77</v>
      </c>
      <c r="C16" t="s">
        <v>71</v>
      </c>
      <c r="D16" t="s">
        <v>78</v>
      </c>
      <c r="E16">
        <v>1902</v>
      </c>
      <c r="F16">
        <v>9020466</v>
      </c>
      <c r="G16">
        <v>0</v>
      </c>
      <c r="H16">
        <v>9020466</v>
      </c>
      <c r="I16">
        <v>2727.15</v>
      </c>
      <c r="J16">
        <v>1</v>
      </c>
      <c r="K16">
        <v>0</v>
      </c>
      <c r="L16">
        <v>299.98649999999998</v>
      </c>
      <c r="M16">
        <v>23.3</v>
      </c>
      <c r="N16">
        <v>0</v>
      </c>
      <c r="O16">
        <v>0</v>
      </c>
      <c r="P16">
        <v>4.75</v>
      </c>
      <c r="Q16">
        <v>0</v>
      </c>
      <c r="R16">
        <v>0</v>
      </c>
      <c r="S16">
        <v>0</v>
      </c>
      <c r="U16">
        <v>0</v>
      </c>
      <c r="V16">
        <v>0</v>
      </c>
      <c r="W16">
        <v>3196.8915000000002</v>
      </c>
      <c r="X16">
        <v>-0.66000000000000014</v>
      </c>
      <c r="Y16">
        <v>25269374.344759926</v>
      </c>
      <c r="Z16">
        <v>1600002.5999999999</v>
      </c>
      <c r="AA16">
        <v>26869376.944759928</v>
      </c>
      <c r="AB16">
        <v>8404.8448140200962</v>
      </c>
      <c r="AC16">
        <v>17848910.944759928</v>
      </c>
      <c r="AD16">
        <v>26888431.139597818</v>
      </c>
      <c r="AE16">
        <v>0</v>
      </c>
      <c r="AF16">
        <v>87167.47</v>
      </c>
      <c r="AG16">
        <v>87167.47</v>
      </c>
      <c r="AH16">
        <v>186096.98</v>
      </c>
      <c r="AI16">
        <v>98929.51</v>
      </c>
      <c r="AJ16">
        <v>26956544.414759926</v>
      </c>
      <c r="AK16">
        <v>13.26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279555.40060521237</v>
      </c>
      <c r="AR16">
        <v>0</v>
      </c>
      <c r="AS16">
        <v>5731095.3049519863</v>
      </c>
      <c r="AT16">
        <v>3196891.5</v>
      </c>
      <c r="AU16">
        <v>0</v>
      </c>
      <c r="AV16">
        <v>0</v>
      </c>
    </row>
    <row r="17" spans="1:48" x14ac:dyDescent="0.25">
      <c r="A17">
        <v>1926</v>
      </c>
      <c r="B17" t="s">
        <v>79</v>
      </c>
      <c r="C17" t="s">
        <v>71</v>
      </c>
      <c r="D17" t="s">
        <v>80</v>
      </c>
      <c r="E17">
        <v>1902</v>
      </c>
      <c r="F17">
        <v>15914277</v>
      </c>
      <c r="G17">
        <v>0</v>
      </c>
      <c r="H17">
        <v>15914277</v>
      </c>
      <c r="I17">
        <v>4435.0200000000004</v>
      </c>
      <c r="J17">
        <v>1</v>
      </c>
      <c r="K17">
        <v>0</v>
      </c>
      <c r="L17">
        <v>487.85219999999998</v>
      </c>
      <c r="M17">
        <v>13.3</v>
      </c>
      <c r="N17">
        <v>0</v>
      </c>
      <c r="O17">
        <v>0</v>
      </c>
      <c r="P17">
        <v>5</v>
      </c>
      <c r="Q17">
        <v>0</v>
      </c>
      <c r="R17">
        <v>0</v>
      </c>
      <c r="S17">
        <v>0</v>
      </c>
      <c r="U17">
        <v>0</v>
      </c>
      <c r="V17">
        <v>0</v>
      </c>
      <c r="W17">
        <v>5144.7521999999999</v>
      </c>
      <c r="X17">
        <v>-0.96999999999999886</v>
      </c>
      <c r="Y17">
        <v>40595668.744400047</v>
      </c>
      <c r="Z17">
        <v>2517160.0999999996</v>
      </c>
      <c r="AA17">
        <v>43112828.844400048</v>
      </c>
      <c r="AB17">
        <v>8379.9621766817163</v>
      </c>
      <c r="AC17">
        <v>27198551.844400048</v>
      </c>
      <c r="AD17">
        <v>43143439.72424522</v>
      </c>
      <c r="AE17">
        <v>0</v>
      </c>
      <c r="AF17">
        <v>183510.46</v>
      </c>
      <c r="AG17">
        <v>183510.46</v>
      </c>
      <c r="AH17">
        <v>352517.93</v>
      </c>
      <c r="AI17">
        <v>169007.47</v>
      </c>
      <c r="AJ17">
        <v>43296339.304400049</v>
      </c>
      <c r="AK17">
        <v>15.38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452345.65607057489</v>
      </c>
      <c r="AR17">
        <v>0</v>
      </c>
      <c r="AS17">
        <v>9196501.3748800103</v>
      </c>
      <c r="AT17">
        <v>5144752.2</v>
      </c>
      <c r="AU17">
        <v>0</v>
      </c>
      <c r="AV17">
        <v>0</v>
      </c>
    </row>
    <row r="18" spans="1:48" x14ac:dyDescent="0.25">
      <c r="A18">
        <v>1927</v>
      </c>
      <c r="B18" t="s">
        <v>81</v>
      </c>
      <c r="C18" t="s">
        <v>71</v>
      </c>
      <c r="D18" t="s">
        <v>82</v>
      </c>
      <c r="E18">
        <v>1902</v>
      </c>
      <c r="F18">
        <v>1961133</v>
      </c>
      <c r="G18">
        <v>0</v>
      </c>
      <c r="H18">
        <v>1961133</v>
      </c>
      <c r="I18">
        <v>602.84</v>
      </c>
      <c r="J18">
        <v>1</v>
      </c>
      <c r="K18">
        <v>0</v>
      </c>
      <c r="L18">
        <v>66.312399999999997</v>
      </c>
      <c r="M18">
        <v>4.7</v>
      </c>
      <c r="N18">
        <v>0</v>
      </c>
      <c r="O18">
        <v>0</v>
      </c>
      <c r="P18">
        <v>0.75</v>
      </c>
      <c r="Q18">
        <v>0</v>
      </c>
      <c r="R18">
        <v>0</v>
      </c>
      <c r="S18">
        <v>0</v>
      </c>
      <c r="U18">
        <v>0</v>
      </c>
      <c r="V18">
        <v>0</v>
      </c>
      <c r="W18">
        <v>785.89800000000002</v>
      </c>
      <c r="X18">
        <v>-1.7599999999999998</v>
      </c>
      <c r="Y18">
        <v>6173916.9603393404</v>
      </c>
      <c r="Z18">
        <v>403953.19999999995</v>
      </c>
      <c r="AA18">
        <v>6577870.1603393406</v>
      </c>
      <c r="AB18">
        <v>8369.8777199322813</v>
      </c>
      <c r="AC18">
        <v>4616737.1603393406</v>
      </c>
      <c r="AD18">
        <v>6582525.5592055824</v>
      </c>
      <c r="AE18">
        <v>0</v>
      </c>
      <c r="AF18">
        <v>18351.05</v>
      </c>
      <c r="AG18">
        <v>18351.05</v>
      </c>
      <c r="AH18">
        <v>19368.27</v>
      </c>
      <c r="AI18">
        <v>1017.22</v>
      </c>
      <c r="AJ18">
        <v>6596221.2103393404</v>
      </c>
      <c r="AK18">
        <v>13.85</v>
      </c>
      <c r="AL18">
        <v>188.79</v>
      </c>
      <c r="AM18">
        <v>188.79</v>
      </c>
      <c r="AN18">
        <v>36815.882007613582</v>
      </c>
      <c r="AO18">
        <v>36232.30127218963</v>
      </c>
      <c r="AP18">
        <v>-583.58000000000004</v>
      </c>
      <c r="AQ18">
        <v>62928.219222304098</v>
      </c>
      <c r="AR18">
        <v>0</v>
      </c>
      <c r="AS18">
        <v>1400238.3260678682</v>
      </c>
      <c r="AT18">
        <v>785898</v>
      </c>
      <c r="AU18">
        <v>0</v>
      </c>
      <c r="AV18">
        <v>0</v>
      </c>
    </row>
    <row r="19" spans="1:48" x14ac:dyDescent="0.25">
      <c r="A19">
        <v>1928</v>
      </c>
      <c r="B19" t="s">
        <v>83</v>
      </c>
      <c r="C19" t="s">
        <v>71</v>
      </c>
      <c r="D19" t="s">
        <v>84</v>
      </c>
      <c r="E19">
        <v>1902</v>
      </c>
      <c r="F19">
        <v>28319081</v>
      </c>
      <c r="G19">
        <v>0</v>
      </c>
      <c r="H19">
        <v>28319081</v>
      </c>
      <c r="I19">
        <v>7905.99</v>
      </c>
      <c r="J19">
        <v>1</v>
      </c>
      <c r="K19">
        <v>0</v>
      </c>
      <c r="L19">
        <v>869.65890000000002</v>
      </c>
      <c r="M19">
        <v>159.80000000000001</v>
      </c>
      <c r="N19">
        <v>0</v>
      </c>
      <c r="O19">
        <v>0</v>
      </c>
      <c r="P19">
        <v>5.75</v>
      </c>
      <c r="Q19">
        <v>0</v>
      </c>
      <c r="R19">
        <v>0</v>
      </c>
      <c r="S19">
        <v>0</v>
      </c>
      <c r="U19">
        <v>0</v>
      </c>
      <c r="V19">
        <v>0</v>
      </c>
      <c r="W19">
        <v>9311.8479000000007</v>
      </c>
      <c r="X19">
        <v>0.16999999999999993</v>
      </c>
      <c r="Y19">
        <v>73944823.894432381</v>
      </c>
      <c r="Z19">
        <v>4826342.5</v>
      </c>
      <c r="AA19">
        <v>78771166.394432381</v>
      </c>
      <c r="AB19">
        <v>8459.2410916024928</v>
      </c>
      <c r="AC19">
        <v>50452085.394432381</v>
      </c>
      <c r="AD19">
        <v>78826923.971272811</v>
      </c>
      <c r="AE19">
        <v>7990</v>
      </c>
      <c r="AF19">
        <v>871674.7</v>
      </c>
      <c r="AG19">
        <v>871674.7</v>
      </c>
      <c r="AH19">
        <v>569372.01</v>
      </c>
      <c r="AI19">
        <v>-302302.69</v>
      </c>
      <c r="AJ19">
        <v>79650831.094432384</v>
      </c>
      <c r="AK19">
        <v>14.08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820685.68310293241</v>
      </c>
      <c r="AR19">
        <v>0</v>
      </c>
      <c r="AS19">
        <v>16834974.180886477</v>
      </c>
      <c r="AT19">
        <v>9311847.9000000004</v>
      </c>
      <c r="AU19">
        <v>0</v>
      </c>
      <c r="AV19">
        <v>0</v>
      </c>
    </row>
    <row r="20" spans="1:48" x14ac:dyDescent="0.25">
      <c r="A20">
        <v>1929</v>
      </c>
      <c r="B20" t="s">
        <v>85</v>
      </c>
      <c r="C20" t="s">
        <v>71</v>
      </c>
      <c r="D20" t="s">
        <v>86</v>
      </c>
      <c r="E20">
        <v>1902</v>
      </c>
      <c r="F20">
        <v>15544331</v>
      </c>
      <c r="G20">
        <v>0</v>
      </c>
      <c r="H20">
        <v>15544331</v>
      </c>
      <c r="I20">
        <v>4648.47</v>
      </c>
      <c r="J20">
        <v>1</v>
      </c>
      <c r="K20">
        <v>0</v>
      </c>
      <c r="L20">
        <v>511.33170000000001</v>
      </c>
      <c r="M20">
        <v>12.9</v>
      </c>
      <c r="N20">
        <v>0</v>
      </c>
      <c r="O20">
        <v>0</v>
      </c>
      <c r="P20">
        <v>10.5</v>
      </c>
      <c r="Q20">
        <v>0</v>
      </c>
      <c r="R20">
        <v>0</v>
      </c>
      <c r="S20">
        <v>0</v>
      </c>
      <c r="U20">
        <v>0</v>
      </c>
      <c r="V20">
        <v>0</v>
      </c>
      <c r="W20">
        <v>5605.4741999999997</v>
      </c>
      <c r="X20">
        <v>2.16</v>
      </c>
      <c r="Y20">
        <v>45004382.011126049</v>
      </c>
      <c r="Z20">
        <v>2493938.2999999998</v>
      </c>
      <c r="AA20">
        <v>47498320.311126046</v>
      </c>
      <c r="AB20">
        <v>8473.5597054618593</v>
      </c>
      <c r="AC20">
        <v>31953989.311126046</v>
      </c>
      <c r="AD20">
        <v>47532255.550348796</v>
      </c>
      <c r="AE20">
        <v>0</v>
      </c>
      <c r="AF20">
        <v>335628.71</v>
      </c>
      <c r="AG20">
        <v>335628.71</v>
      </c>
      <c r="AH20">
        <v>265930.06</v>
      </c>
      <c r="AI20">
        <v>-69698.649999999994</v>
      </c>
      <c r="AJ20">
        <v>47833949.021126047</v>
      </c>
      <c r="AK20">
        <v>14.13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478871.9545928319</v>
      </c>
      <c r="AR20">
        <v>0</v>
      </c>
      <c r="AS20">
        <v>10051637.73422521</v>
      </c>
      <c r="AT20">
        <v>5605474.1999999993</v>
      </c>
      <c r="AU20">
        <v>0</v>
      </c>
      <c r="AV20">
        <v>0</v>
      </c>
    </row>
    <row r="21" spans="1:48" x14ac:dyDescent="0.25">
      <c r="A21">
        <v>1930</v>
      </c>
      <c r="B21" t="s">
        <v>87</v>
      </c>
      <c r="C21" t="s">
        <v>71</v>
      </c>
      <c r="D21" t="s">
        <v>88</v>
      </c>
      <c r="E21">
        <v>1902</v>
      </c>
      <c r="F21">
        <v>6586265</v>
      </c>
      <c r="G21">
        <v>0</v>
      </c>
      <c r="H21">
        <v>6586265</v>
      </c>
      <c r="I21">
        <v>2974.9</v>
      </c>
      <c r="J21">
        <v>1</v>
      </c>
      <c r="K21">
        <v>0</v>
      </c>
      <c r="L21">
        <v>322</v>
      </c>
      <c r="M21">
        <v>0</v>
      </c>
      <c r="N21">
        <v>0</v>
      </c>
      <c r="O21">
        <v>0</v>
      </c>
      <c r="P21">
        <v>2.5</v>
      </c>
      <c r="Q21">
        <v>0</v>
      </c>
      <c r="R21">
        <v>0</v>
      </c>
      <c r="S21">
        <v>0</v>
      </c>
      <c r="U21">
        <v>0</v>
      </c>
      <c r="V21">
        <v>0</v>
      </c>
      <c r="W21">
        <v>3410.1849999999999</v>
      </c>
      <c r="X21">
        <v>-1.0499999999999989</v>
      </c>
      <c r="Y21">
        <v>26896704.358697403</v>
      </c>
      <c r="Z21">
        <v>1100024.8</v>
      </c>
      <c r="AA21">
        <v>27996729.158697404</v>
      </c>
      <c r="AB21">
        <v>8209.7391076136355</v>
      </c>
      <c r="AC21">
        <v>21410464.158697404</v>
      </c>
      <c r="AD21">
        <v>28017010.430340916</v>
      </c>
      <c r="AE21">
        <v>0</v>
      </c>
      <c r="AF21">
        <v>0</v>
      </c>
      <c r="AG21">
        <v>0</v>
      </c>
      <c r="AH21">
        <v>72119.350000000006</v>
      </c>
      <c r="AI21">
        <v>72119.350000000006</v>
      </c>
      <c r="AJ21">
        <v>27996729.158697404</v>
      </c>
      <c r="AK21">
        <v>13.64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222431.4204275407</v>
      </c>
      <c r="AR21">
        <v>0</v>
      </c>
      <c r="AS21">
        <v>5833774.6617394816</v>
      </c>
      <c r="AT21">
        <v>3410185</v>
      </c>
      <c r="AU21">
        <v>0</v>
      </c>
      <c r="AV21">
        <v>0</v>
      </c>
    </row>
    <row r="22" spans="1:48" x14ac:dyDescent="0.25">
      <c r="A22">
        <v>1931</v>
      </c>
      <c r="B22" t="s">
        <v>89</v>
      </c>
      <c r="C22" t="s">
        <v>71</v>
      </c>
      <c r="D22" t="s">
        <v>90</v>
      </c>
      <c r="E22">
        <v>1902</v>
      </c>
      <c r="F22">
        <v>4483423</v>
      </c>
      <c r="G22">
        <v>0</v>
      </c>
      <c r="H22">
        <v>4483423</v>
      </c>
      <c r="I22">
        <v>1989.82</v>
      </c>
      <c r="J22">
        <v>1</v>
      </c>
      <c r="K22">
        <v>0</v>
      </c>
      <c r="L22">
        <v>218.8802</v>
      </c>
      <c r="M22">
        <v>12.7</v>
      </c>
      <c r="N22">
        <v>0</v>
      </c>
      <c r="O22">
        <v>0</v>
      </c>
      <c r="P22">
        <v>0.75</v>
      </c>
      <c r="Q22">
        <v>0</v>
      </c>
      <c r="R22">
        <v>0</v>
      </c>
      <c r="S22">
        <v>0</v>
      </c>
      <c r="U22">
        <v>0</v>
      </c>
      <c r="V22">
        <v>0</v>
      </c>
      <c r="W22">
        <v>2404.0812000000001</v>
      </c>
      <c r="X22">
        <v>-0.41000000000000014</v>
      </c>
      <c r="Y22">
        <v>19029207.839146141</v>
      </c>
      <c r="Z22">
        <v>791773.5</v>
      </c>
      <c r="AA22">
        <v>19820981.339146141</v>
      </c>
      <c r="AB22">
        <v>8244.7220747561023</v>
      </c>
      <c r="AC22">
        <v>15337558.339146141</v>
      </c>
      <c r="AD22">
        <v>19835330.180111922</v>
      </c>
      <c r="AE22">
        <v>0</v>
      </c>
      <c r="AF22">
        <v>126163.44</v>
      </c>
      <c r="AG22">
        <v>126163.44</v>
      </c>
      <c r="AH22">
        <v>174806.76</v>
      </c>
      <c r="AI22">
        <v>48643.32</v>
      </c>
      <c r="AJ22">
        <v>19947144.779146142</v>
      </c>
      <c r="AK22">
        <v>14.77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212071.9686677462</v>
      </c>
      <c r="AR22">
        <v>0</v>
      </c>
      <c r="AS22">
        <v>4157512.3198292288</v>
      </c>
      <c r="AT22">
        <v>2404081.2000000002</v>
      </c>
      <c r="AU22">
        <v>0</v>
      </c>
      <c r="AV22">
        <v>0</v>
      </c>
    </row>
    <row r="23" spans="1:48" x14ac:dyDescent="0.25">
      <c r="A23">
        <v>1933</v>
      </c>
      <c r="B23" t="s">
        <v>91</v>
      </c>
      <c r="C23" t="s">
        <v>92</v>
      </c>
      <c r="D23" t="s">
        <v>93</v>
      </c>
      <c r="E23">
        <v>2230</v>
      </c>
      <c r="F23">
        <v>8520877</v>
      </c>
      <c r="G23">
        <v>0</v>
      </c>
      <c r="H23">
        <v>8520877</v>
      </c>
      <c r="I23">
        <v>1872.42</v>
      </c>
      <c r="J23">
        <v>1</v>
      </c>
      <c r="K23">
        <v>0</v>
      </c>
      <c r="L23">
        <v>205.96619999999999</v>
      </c>
      <c r="M23">
        <v>12.2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U23">
        <v>0</v>
      </c>
      <c r="V23">
        <v>0</v>
      </c>
      <c r="W23">
        <v>2220.9472999999998</v>
      </c>
      <c r="X23">
        <v>2.2200000000000006</v>
      </c>
      <c r="Y23">
        <v>17837078.458184939</v>
      </c>
      <c r="Z23">
        <v>855092</v>
      </c>
      <c r="AA23">
        <v>18692170.458184939</v>
      </c>
      <c r="AB23">
        <v>8416.305266759342</v>
      </c>
      <c r="AC23">
        <v>10171293.458184939</v>
      </c>
      <c r="AD23">
        <v>18705620.382335968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18692170.458184939</v>
      </c>
      <c r="AK23">
        <v>11.96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189440.85275085806</v>
      </c>
      <c r="AR23">
        <v>0</v>
      </c>
      <c r="AS23">
        <v>3909452.4916369878</v>
      </c>
      <c r="AT23">
        <v>2220947.2999999998</v>
      </c>
      <c r="AU23">
        <v>0</v>
      </c>
      <c r="AV23">
        <v>0</v>
      </c>
    </row>
    <row r="24" spans="1:48" x14ac:dyDescent="0.25">
      <c r="A24">
        <v>1934</v>
      </c>
      <c r="B24" t="s">
        <v>94</v>
      </c>
      <c r="C24" t="s">
        <v>92</v>
      </c>
      <c r="D24" t="s">
        <v>95</v>
      </c>
      <c r="E24">
        <v>2230</v>
      </c>
      <c r="F24">
        <v>4256590</v>
      </c>
      <c r="G24">
        <v>-1649704.4808336585</v>
      </c>
      <c r="H24">
        <v>2606885.5191663415</v>
      </c>
      <c r="I24">
        <v>138.91999999999999</v>
      </c>
      <c r="J24">
        <v>1</v>
      </c>
      <c r="K24">
        <v>0</v>
      </c>
      <c r="L24">
        <v>15.2812</v>
      </c>
      <c r="M24">
        <v>9.5</v>
      </c>
      <c r="N24">
        <v>0</v>
      </c>
      <c r="O24">
        <v>0</v>
      </c>
      <c r="P24">
        <v>0.5</v>
      </c>
      <c r="Q24">
        <v>0</v>
      </c>
      <c r="R24">
        <v>0</v>
      </c>
      <c r="S24">
        <v>0</v>
      </c>
      <c r="U24">
        <v>0</v>
      </c>
      <c r="V24">
        <v>0</v>
      </c>
      <c r="W24">
        <v>300.48390000000001</v>
      </c>
      <c r="X24">
        <v>-4.55</v>
      </c>
      <c r="Y24">
        <v>2323614.1191663416</v>
      </c>
      <c r="Z24">
        <v>283271.40000000002</v>
      </c>
      <c r="AA24">
        <v>2606885.5191663415</v>
      </c>
      <c r="AB24">
        <v>8675.6246147175989</v>
      </c>
      <c r="AC24">
        <v>0</v>
      </c>
      <c r="AD24">
        <v>2608637.6241274937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2606885.5191663415</v>
      </c>
      <c r="AK24">
        <v>11.96</v>
      </c>
      <c r="AL24">
        <v>46.69</v>
      </c>
      <c r="AM24">
        <v>46.69</v>
      </c>
      <c r="AN24">
        <v>9810.12945512646</v>
      </c>
      <c r="AO24">
        <v>8960.6766587135644</v>
      </c>
      <c r="AP24">
        <v>-849.45</v>
      </c>
      <c r="AQ24">
        <v>15078.750174842533</v>
      </c>
      <c r="AR24">
        <v>0</v>
      </c>
      <c r="AS24">
        <v>578031.38383326831</v>
      </c>
      <c r="AT24">
        <v>300483.90000000002</v>
      </c>
      <c r="AU24">
        <v>0</v>
      </c>
      <c r="AV24">
        <v>0</v>
      </c>
    </row>
    <row r="25" spans="1:48" x14ac:dyDescent="0.25">
      <c r="A25">
        <v>1935</v>
      </c>
      <c r="B25" t="s">
        <v>96</v>
      </c>
      <c r="C25" t="s">
        <v>92</v>
      </c>
      <c r="D25" t="s">
        <v>97</v>
      </c>
      <c r="E25">
        <v>2230</v>
      </c>
      <c r="F25">
        <v>16632846</v>
      </c>
      <c r="G25">
        <v>-113637.22298405878</v>
      </c>
      <c r="H25">
        <v>16519208.777015941</v>
      </c>
      <c r="I25">
        <v>1632.36</v>
      </c>
      <c r="J25">
        <v>1</v>
      </c>
      <c r="K25">
        <v>0</v>
      </c>
      <c r="L25">
        <v>179.55959999999999</v>
      </c>
      <c r="M25">
        <v>21.4</v>
      </c>
      <c r="N25">
        <v>0</v>
      </c>
      <c r="O25">
        <v>0</v>
      </c>
      <c r="P25">
        <v>2.75</v>
      </c>
      <c r="Q25">
        <v>0</v>
      </c>
      <c r="R25">
        <v>0</v>
      </c>
      <c r="S25">
        <v>0</v>
      </c>
      <c r="U25">
        <v>0</v>
      </c>
      <c r="V25">
        <v>0</v>
      </c>
      <c r="W25">
        <v>1980.9595999999999</v>
      </c>
      <c r="X25">
        <v>1.9800000000000004</v>
      </c>
      <c r="Y25">
        <v>15888712.47701594</v>
      </c>
      <c r="Z25">
        <v>630496.29999999993</v>
      </c>
      <c r="AA25">
        <v>16519208.777015941</v>
      </c>
      <c r="AB25">
        <v>8338.9932722585272</v>
      </c>
      <c r="AC25">
        <v>0</v>
      </c>
      <c r="AD25">
        <v>16531189.549437521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16519208.777015941</v>
      </c>
      <c r="AK25">
        <v>11.96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159422.65233271226</v>
      </c>
      <c r="AR25">
        <v>1271811.04</v>
      </c>
      <c r="AS25">
        <v>3429941.0154031883</v>
      </c>
      <c r="AT25">
        <v>1980959.5999999999</v>
      </c>
      <c r="AU25">
        <v>1271811.04</v>
      </c>
      <c r="AV25">
        <v>0</v>
      </c>
    </row>
    <row r="26" spans="1:48" x14ac:dyDescent="0.25">
      <c r="A26">
        <v>1936</v>
      </c>
      <c r="B26" t="s">
        <v>98</v>
      </c>
      <c r="C26" t="s">
        <v>92</v>
      </c>
      <c r="D26" t="s">
        <v>99</v>
      </c>
      <c r="E26">
        <v>2230</v>
      </c>
      <c r="F26">
        <v>5022657</v>
      </c>
      <c r="G26">
        <v>0</v>
      </c>
      <c r="H26">
        <v>5022657</v>
      </c>
      <c r="I26">
        <v>1013.8</v>
      </c>
      <c r="J26">
        <v>1</v>
      </c>
      <c r="K26">
        <v>0</v>
      </c>
      <c r="L26">
        <v>111.518</v>
      </c>
      <c r="M26">
        <v>8</v>
      </c>
      <c r="N26">
        <v>0</v>
      </c>
      <c r="O26">
        <v>0</v>
      </c>
      <c r="P26">
        <v>1.75</v>
      </c>
      <c r="Q26">
        <v>0</v>
      </c>
      <c r="R26">
        <v>0</v>
      </c>
      <c r="S26">
        <v>0</v>
      </c>
      <c r="U26">
        <v>0</v>
      </c>
      <c r="V26">
        <v>0</v>
      </c>
      <c r="W26">
        <v>1247.6780000000001</v>
      </c>
      <c r="X26">
        <v>-0.96999999999999886</v>
      </c>
      <c r="Y26">
        <v>9845046.1399628855</v>
      </c>
      <c r="Z26">
        <v>547546.29999999993</v>
      </c>
      <c r="AA26">
        <v>10392592.439962886</v>
      </c>
      <c r="AB26">
        <v>8329.5469183257901</v>
      </c>
      <c r="AC26">
        <v>5369935.4399628863</v>
      </c>
      <c r="AD26">
        <v>10400016.02808895</v>
      </c>
      <c r="AE26">
        <v>1458</v>
      </c>
      <c r="AF26">
        <v>0</v>
      </c>
      <c r="AG26">
        <v>0</v>
      </c>
      <c r="AH26">
        <v>0</v>
      </c>
      <c r="AI26">
        <v>0</v>
      </c>
      <c r="AJ26">
        <v>10394050.439962886</v>
      </c>
      <c r="AK26">
        <v>11.96</v>
      </c>
      <c r="AL26">
        <v>273.43</v>
      </c>
      <c r="AM26">
        <v>273.43</v>
      </c>
      <c r="AN26">
        <v>49266.254516404311</v>
      </c>
      <c r="AO26">
        <v>52476.286545128503</v>
      </c>
      <c r="AP26">
        <v>3210.03</v>
      </c>
      <c r="AQ26">
        <v>99568.414253194045</v>
      </c>
      <c r="AR26">
        <v>0</v>
      </c>
      <c r="AS26">
        <v>2188319.3479925776</v>
      </c>
      <c r="AT26">
        <v>1247678</v>
      </c>
      <c r="AU26">
        <v>0</v>
      </c>
      <c r="AV26">
        <v>0</v>
      </c>
    </row>
    <row r="27" spans="1:48" x14ac:dyDescent="0.25">
      <c r="A27">
        <v>2262</v>
      </c>
      <c r="B27" t="s">
        <v>100</v>
      </c>
      <c r="C27" t="s">
        <v>92</v>
      </c>
      <c r="D27" t="s">
        <v>101</v>
      </c>
      <c r="E27">
        <v>2230</v>
      </c>
      <c r="F27">
        <v>2011217</v>
      </c>
      <c r="G27">
        <v>0</v>
      </c>
      <c r="H27">
        <v>2011217</v>
      </c>
      <c r="I27">
        <v>495.4</v>
      </c>
      <c r="J27">
        <v>1</v>
      </c>
      <c r="K27">
        <v>0</v>
      </c>
      <c r="L27">
        <v>54.494</v>
      </c>
      <c r="M27">
        <v>12.8</v>
      </c>
      <c r="N27">
        <v>0</v>
      </c>
      <c r="O27">
        <v>0</v>
      </c>
      <c r="P27">
        <v>1.5</v>
      </c>
      <c r="Q27">
        <v>0</v>
      </c>
      <c r="R27">
        <v>0</v>
      </c>
      <c r="S27">
        <v>0</v>
      </c>
      <c r="U27">
        <v>0</v>
      </c>
      <c r="V27">
        <v>0</v>
      </c>
      <c r="W27">
        <v>665.62649999999996</v>
      </c>
      <c r="X27">
        <v>-3.09</v>
      </c>
      <c r="Y27">
        <v>5190060.4132875064</v>
      </c>
      <c r="Z27">
        <v>261965.9</v>
      </c>
      <c r="AA27">
        <v>5452026.3132875068</v>
      </c>
      <c r="AB27">
        <v>8190.8191955811662</v>
      </c>
      <c r="AC27">
        <v>3440809.3132875068</v>
      </c>
      <c r="AD27">
        <v>5455939.8420114852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5452026.3132875068</v>
      </c>
      <c r="AK27">
        <v>11.27</v>
      </c>
      <c r="AL27">
        <v>134.15</v>
      </c>
      <c r="AM27">
        <v>134.15</v>
      </c>
      <c r="AN27">
        <v>25082.309009810509</v>
      </c>
      <c r="AO27">
        <v>25745.872216029657</v>
      </c>
      <c r="AP27">
        <v>663.56</v>
      </c>
      <c r="AQ27">
        <v>49672.534250674937</v>
      </c>
      <c r="AR27">
        <v>0</v>
      </c>
      <c r="AS27">
        <v>1142798.4426575014</v>
      </c>
      <c r="AT27">
        <v>665626.5</v>
      </c>
      <c r="AU27">
        <v>0</v>
      </c>
      <c r="AV27">
        <v>0</v>
      </c>
    </row>
    <row r="28" spans="1:48" x14ac:dyDescent="0.25">
      <c r="A28">
        <v>1944</v>
      </c>
      <c r="B28" t="s">
        <v>102</v>
      </c>
      <c r="C28" t="s">
        <v>103</v>
      </c>
      <c r="D28" t="s">
        <v>104</v>
      </c>
      <c r="E28">
        <v>2230</v>
      </c>
      <c r="F28">
        <v>10245433</v>
      </c>
      <c r="G28">
        <v>0</v>
      </c>
      <c r="H28">
        <v>10245433</v>
      </c>
      <c r="I28">
        <v>2410.4899999999998</v>
      </c>
      <c r="J28">
        <v>1</v>
      </c>
      <c r="K28">
        <v>0</v>
      </c>
      <c r="L28">
        <v>265.15390000000002</v>
      </c>
      <c r="M28">
        <v>7.5</v>
      </c>
      <c r="N28">
        <v>0</v>
      </c>
      <c r="O28">
        <v>0</v>
      </c>
      <c r="P28">
        <v>3.25</v>
      </c>
      <c r="Q28">
        <v>0</v>
      </c>
      <c r="R28">
        <v>0</v>
      </c>
      <c r="S28">
        <v>0</v>
      </c>
      <c r="U28">
        <v>0</v>
      </c>
      <c r="V28">
        <v>0</v>
      </c>
      <c r="W28">
        <v>2798.7588999999998</v>
      </c>
      <c r="X28">
        <v>-2.4299999999999997</v>
      </c>
      <c r="Y28">
        <v>21904054.389055844</v>
      </c>
      <c r="Z28">
        <v>1334823.7</v>
      </c>
      <c r="AA28">
        <v>23238878.089055844</v>
      </c>
      <c r="AB28">
        <v>8303.2797462674771</v>
      </c>
      <c r="AC28">
        <v>12993445.089055844</v>
      </c>
      <c r="AD28">
        <v>23255394.687938526</v>
      </c>
      <c r="AE28">
        <v>14048</v>
      </c>
      <c r="AF28">
        <v>91755.23</v>
      </c>
      <c r="AG28">
        <v>91755.23</v>
      </c>
      <c r="AH28">
        <v>92400.44</v>
      </c>
      <c r="AI28">
        <v>645.21</v>
      </c>
      <c r="AJ28">
        <v>23344681.319055844</v>
      </c>
      <c r="AK28">
        <v>13.96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242750.74467069987</v>
      </c>
      <c r="AR28">
        <v>0</v>
      </c>
      <c r="AS28">
        <v>4936030.0458111688</v>
      </c>
      <c r="AT28">
        <v>2798758.9</v>
      </c>
      <c r="AU28">
        <v>0</v>
      </c>
      <c r="AV28">
        <v>0</v>
      </c>
    </row>
    <row r="29" spans="1:48" x14ac:dyDescent="0.25">
      <c r="A29">
        <v>1945</v>
      </c>
      <c r="B29" t="s">
        <v>105</v>
      </c>
      <c r="C29" t="s">
        <v>103</v>
      </c>
      <c r="D29" t="s">
        <v>106</v>
      </c>
      <c r="E29">
        <v>2230</v>
      </c>
      <c r="F29">
        <v>3741219</v>
      </c>
      <c r="G29">
        <v>0</v>
      </c>
      <c r="H29">
        <v>3741219</v>
      </c>
      <c r="I29">
        <v>712.04</v>
      </c>
      <c r="J29">
        <v>1</v>
      </c>
      <c r="K29">
        <v>0</v>
      </c>
      <c r="L29">
        <v>78.324399999999997</v>
      </c>
      <c r="M29">
        <v>40.1</v>
      </c>
      <c r="N29">
        <v>0</v>
      </c>
      <c r="O29">
        <v>0</v>
      </c>
      <c r="P29">
        <v>1.5</v>
      </c>
      <c r="Q29">
        <v>0</v>
      </c>
      <c r="R29">
        <v>0</v>
      </c>
      <c r="S29">
        <v>0</v>
      </c>
      <c r="U29">
        <v>0</v>
      </c>
      <c r="V29">
        <v>0</v>
      </c>
      <c r="W29">
        <v>946.1694</v>
      </c>
      <c r="X29">
        <v>-3.49</v>
      </c>
      <c r="Y29">
        <v>7360844.4493018668</v>
      </c>
      <c r="Z29">
        <v>753208</v>
      </c>
      <c r="AA29">
        <v>8114052.4493018668</v>
      </c>
      <c r="AB29">
        <v>8575.6868160203303</v>
      </c>
      <c r="AC29">
        <v>4372833.4493018668</v>
      </c>
      <c r="AD29">
        <v>8119602.8425326152</v>
      </c>
      <c r="AE29">
        <v>0</v>
      </c>
      <c r="AF29">
        <v>6881.64</v>
      </c>
      <c r="AG29">
        <v>6881.64</v>
      </c>
      <c r="AH29">
        <v>38371.86</v>
      </c>
      <c r="AI29">
        <v>31490.22</v>
      </c>
      <c r="AJ29">
        <v>8120934.0893018665</v>
      </c>
      <c r="AK29">
        <v>17.88</v>
      </c>
      <c r="AL29">
        <v>216.47</v>
      </c>
      <c r="AM29">
        <v>216.47</v>
      </c>
      <c r="AN29">
        <v>44643.937880906131</v>
      </c>
      <c r="AO29">
        <v>41544.606474870961</v>
      </c>
      <c r="AP29">
        <v>-3099.33</v>
      </c>
      <c r="AQ29">
        <v>71756.524206485265</v>
      </c>
      <c r="AR29">
        <v>0</v>
      </c>
      <c r="AS29">
        <v>1781126.4618603734</v>
      </c>
      <c r="AT29">
        <v>946169.4</v>
      </c>
      <c r="AU29">
        <v>0</v>
      </c>
      <c r="AV29">
        <v>0</v>
      </c>
    </row>
    <row r="30" spans="1:48" x14ac:dyDescent="0.25">
      <c r="A30">
        <v>1946</v>
      </c>
      <c r="B30" t="s">
        <v>107</v>
      </c>
      <c r="C30" t="s">
        <v>103</v>
      </c>
      <c r="D30" t="s">
        <v>108</v>
      </c>
      <c r="E30">
        <v>2230</v>
      </c>
      <c r="F30">
        <v>4147534</v>
      </c>
      <c r="G30">
        <v>0</v>
      </c>
      <c r="H30">
        <v>4147534</v>
      </c>
      <c r="I30">
        <v>891.68</v>
      </c>
      <c r="J30">
        <v>1</v>
      </c>
      <c r="K30">
        <v>0</v>
      </c>
      <c r="L30">
        <v>98.084800000000001</v>
      </c>
      <c r="M30">
        <v>8.1</v>
      </c>
      <c r="N30">
        <v>0</v>
      </c>
      <c r="O30">
        <v>0</v>
      </c>
      <c r="P30">
        <v>2</v>
      </c>
      <c r="Q30">
        <v>0</v>
      </c>
      <c r="R30">
        <v>0</v>
      </c>
      <c r="S30">
        <v>0</v>
      </c>
      <c r="U30">
        <v>0</v>
      </c>
      <c r="V30">
        <v>0</v>
      </c>
      <c r="W30">
        <v>1061.1013</v>
      </c>
      <c r="X30">
        <v>-3.4699999999999989</v>
      </c>
      <c r="Y30">
        <v>8255907.0480586393</v>
      </c>
      <c r="Z30">
        <v>984198.4</v>
      </c>
      <c r="AA30">
        <v>9240105.4480586387</v>
      </c>
      <c r="AB30">
        <v>8708.0332933892732</v>
      </c>
      <c r="AC30">
        <v>5092571.4480586387</v>
      </c>
      <c r="AD30">
        <v>9246330.7569765002</v>
      </c>
      <c r="AE30">
        <v>0</v>
      </c>
      <c r="AF30">
        <v>11469.4</v>
      </c>
      <c r="AG30">
        <v>11469.4</v>
      </c>
      <c r="AH30">
        <v>20037.72</v>
      </c>
      <c r="AI30">
        <v>8568.32</v>
      </c>
      <c r="AJ30">
        <v>9251574.8480586391</v>
      </c>
      <c r="AK30">
        <v>17.36</v>
      </c>
      <c r="AL30">
        <v>275.5</v>
      </c>
      <c r="AM30">
        <v>275.5</v>
      </c>
      <c r="AN30">
        <v>52403.907257112769</v>
      </c>
      <c r="AO30">
        <v>52873.55792408625</v>
      </c>
      <c r="AP30">
        <v>469.65</v>
      </c>
      <c r="AQ30">
        <v>92950.537387947246</v>
      </c>
      <c r="AR30">
        <v>0</v>
      </c>
      <c r="AS30">
        <v>2048868.3136117281</v>
      </c>
      <c r="AT30">
        <v>1061101.3</v>
      </c>
      <c r="AU30">
        <v>0</v>
      </c>
      <c r="AV30">
        <v>0</v>
      </c>
    </row>
    <row r="31" spans="1:48" x14ac:dyDescent="0.25">
      <c r="A31">
        <v>1947</v>
      </c>
      <c r="B31" t="s">
        <v>109</v>
      </c>
      <c r="C31" t="s">
        <v>103</v>
      </c>
      <c r="D31" t="s">
        <v>110</v>
      </c>
      <c r="E31">
        <v>2230</v>
      </c>
      <c r="F31">
        <v>4063515</v>
      </c>
      <c r="G31">
        <v>0</v>
      </c>
      <c r="H31">
        <v>4063515</v>
      </c>
      <c r="I31">
        <v>531.61</v>
      </c>
      <c r="J31">
        <v>1</v>
      </c>
      <c r="K31">
        <v>0</v>
      </c>
      <c r="L31">
        <v>58.4771</v>
      </c>
      <c r="M31">
        <v>28.5</v>
      </c>
      <c r="N31">
        <v>0</v>
      </c>
      <c r="O31">
        <v>0</v>
      </c>
      <c r="P31">
        <v>0.75</v>
      </c>
      <c r="Q31">
        <v>0</v>
      </c>
      <c r="R31">
        <v>0</v>
      </c>
      <c r="S31">
        <v>0</v>
      </c>
      <c r="U31">
        <v>0</v>
      </c>
      <c r="V31">
        <v>0</v>
      </c>
      <c r="W31">
        <v>757.78710000000001</v>
      </c>
      <c r="X31">
        <v>1.3399999999999999</v>
      </c>
      <c r="Y31">
        <v>6056618.8815397061</v>
      </c>
      <c r="Z31">
        <v>632948.80000000005</v>
      </c>
      <c r="AA31">
        <v>6689567.681539706</v>
      </c>
      <c r="AB31">
        <v>8827.7666399173413</v>
      </c>
      <c r="AC31">
        <v>2626052.681539706</v>
      </c>
      <c r="AD31">
        <v>6694134.6326107215</v>
      </c>
      <c r="AE31">
        <v>0</v>
      </c>
      <c r="AF31">
        <v>18351.05</v>
      </c>
      <c r="AG31">
        <v>18351.05</v>
      </c>
      <c r="AH31">
        <v>56587.67</v>
      </c>
      <c r="AI31">
        <v>38236.620000000003</v>
      </c>
      <c r="AJ31">
        <v>6707918.7315397058</v>
      </c>
      <c r="AK31">
        <v>11.54</v>
      </c>
      <c r="AL31">
        <v>172.14</v>
      </c>
      <c r="AM31">
        <v>172.14</v>
      </c>
      <c r="AN31">
        <v>34028.118210263208</v>
      </c>
      <c r="AO31">
        <v>33036.857571877335</v>
      </c>
      <c r="AP31">
        <v>-991.26</v>
      </c>
      <c r="AQ31">
        <v>54495.835806906718</v>
      </c>
      <c r="AR31">
        <v>0</v>
      </c>
      <c r="AS31">
        <v>1475820.8303079412</v>
      </c>
      <c r="AT31">
        <v>757787.1</v>
      </c>
      <c r="AU31">
        <v>0</v>
      </c>
      <c r="AV31">
        <v>0</v>
      </c>
    </row>
    <row r="32" spans="1:48" x14ac:dyDescent="0.25">
      <c r="A32">
        <v>1948</v>
      </c>
      <c r="B32" t="s">
        <v>111</v>
      </c>
      <c r="C32" t="s">
        <v>103</v>
      </c>
      <c r="D32" t="s">
        <v>112</v>
      </c>
      <c r="E32">
        <v>2230</v>
      </c>
      <c r="F32">
        <v>10135838</v>
      </c>
      <c r="G32">
        <v>0</v>
      </c>
      <c r="H32">
        <v>10135838</v>
      </c>
      <c r="I32">
        <v>2842.87</v>
      </c>
      <c r="J32">
        <v>1</v>
      </c>
      <c r="K32">
        <v>0</v>
      </c>
      <c r="L32">
        <v>312.71570000000003</v>
      </c>
      <c r="M32">
        <v>56.4</v>
      </c>
      <c r="N32">
        <v>0</v>
      </c>
      <c r="O32">
        <v>0</v>
      </c>
      <c r="P32">
        <v>8.75</v>
      </c>
      <c r="Q32">
        <v>0</v>
      </c>
      <c r="R32">
        <v>0</v>
      </c>
      <c r="S32">
        <v>0</v>
      </c>
      <c r="U32">
        <v>0</v>
      </c>
      <c r="V32">
        <v>0</v>
      </c>
      <c r="W32">
        <v>3441.0241000000001</v>
      </c>
      <c r="X32">
        <v>0.60000000000000142</v>
      </c>
      <c r="Y32">
        <v>27390180.051416878</v>
      </c>
      <c r="Z32">
        <v>1173733.3999999999</v>
      </c>
      <c r="AA32">
        <v>28563913.451416876</v>
      </c>
      <c r="AB32">
        <v>8300.9919783522801</v>
      </c>
      <c r="AC32">
        <v>18428075.451416876</v>
      </c>
      <c r="AD32">
        <v>28584566.824952129</v>
      </c>
      <c r="AE32">
        <v>0</v>
      </c>
      <c r="AF32">
        <v>114694.04</v>
      </c>
      <c r="AG32">
        <v>114694.04</v>
      </c>
      <c r="AH32">
        <v>145743.93</v>
      </c>
      <c r="AI32">
        <v>31049.89</v>
      </c>
      <c r="AJ32">
        <v>28678607.491416875</v>
      </c>
      <c r="AK32">
        <v>13.79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297330.15704946377</v>
      </c>
      <c r="AR32">
        <v>0</v>
      </c>
      <c r="AS32">
        <v>5976678.1562833749</v>
      </c>
      <c r="AT32">
        <v>3441024.1</v>
      </c>
      <c r="AU32">
        <v>0</v>
      </c>
      <c r="AV32">
        <v>0</v>
      </c>
    </row>
    <row r="33" spans="1:48" x14ac:dyDescent="0.25">
      <c r="A33">
        <v>1964</v>
      </c>
      <c r="B33" t="s">
        <v>113</v>
      </c>
      <c r="C33" t="s">
        <v>114</v>
      </c>
      <c r="D33" t="s">
        <v>115</v>
      </c>
      <c r="E33">
        <v>1949</v>
      </c>
      <c r="F33">
        <v>2347669</v>
      </c>
      <c r="G33">
        <v>0</v>
      </c>
      <c r="H33">
        <v>2347669</v>
      </c>
      <c r="I33">
        <v>1225.56</v>
      </c>
      <c r="J33">
        <v>1</v>
      </c>
      <c r="K33">
        <v>0</v>
      </c>
      <c r="L33">
        <v>134.8116</v>
      </c>
      <c r="M33">
        <v>0.7</v>
      </c>
      <c r="N33">
        <v>0</v>
      </c>
      <c r="O33">
        <v>0</v>
      </c>
      <c r="P33">
        <v>2.75</v>
      </c>
      <c r="Q33">
        <v>0</v>
      </c>
      <c r="R33">
        <v>0</v>
      </c>
      <c r="S33">
        <v>0</v>
      </c>
      <c r="U33">
        <v>0</v>
      </c>
      <c r="V33">
        <v>0</v>
      </c>
      <c r="W33">
        <v>1516.6815999999999</v>
      </c>
      <c r="X33">
        <v>-2.41</v>
      </c>
      <c r="Y33">
        <v>11871411.305409487</v>
      </c>
      <c r="Z33">
        <v>433904.8</v>
      </c>
      <c r="AA33">
        <v>12305316.105409488</v>
      </c>
      <c r="AB33">
        <v>8113.315349384794</v>
      </c>
      <c r="AC33">
        <v>9957647.1054094881</v>
      </c>
      <c r="AD33">
        <v>12314267.66000391</v>
      </c>
      <c r="AE33">
        <v>1440</v>
      </c>
      <c r="AF33">
        <v>80285.83</v>
      </c>
      <c r="AG33">
        <v>80285.83</v>
      </c>
      <c r="AH33">
        <v>155487.98000000001</v>
      </c>
      <c r="AI33">
        <v>75202.149999999994</v>
      </c>
      <c r="AJ33">
        <v>12387041.935409488</v>
      </c>
      <c r="AK33">
        <v>13.39</v>
      </c>
      <c r="AL33">
        <v>215.56</v>
      </c>
      <c r="AM33">
        <v>215.56</v>
      </c>
      <c r="AN33">
        <v>39505.298642506554</v>
      </c>
      <c r="AO33">
        <v>41369.960602962004</v>
      </c>
      <c r="AP33">
        <v>1864.66</v>
      </c>
      <c r="AQ33">
        <v>106459.06370953898</v>
      </c>
      <c r="AR33">
        <v>0</v>
      </c>
      <c r="AS33">
        <v>2579229.7770818979</v>
      </c>
      <c r="AT33">
        <v>1516681.5999999999</v>
      </c>
      <c r="AU33">
        <v>0</v>
      </c>
      <c r="AV33">
        <v>0</v>
      </c>
    </row>
    <row r="34" spans="1:48" x14ac:dyDescent="0.25">
      <c r="A34">
        <v>1965</v>
      </c>
      <c r="B34" t="s">
        <v>116</v>
      </c>
      <c r="C34" t="s">
        <v>114</v>
      </c>
      <c r="D34" t="s">
        <v>117</v>
      </c>
      <c r="E34">
        <v>1949</v>
      </c>
      <c r="F34">
        <v>8927650</v>
      </c>
      <c r="G34">
        <v>0</v>
      </c>
      <c r="H34">
        <v>8927650</v>
      </c>
      <c r="I34">
        <v>3213.37</v>
      </c>
      <c r="J34">
        <v>1</v>
      </c>
      <c r="K34">
        <v>0</v>
      </c>
      <c r="L34">
        <v>353.47070000000002</v>
      </c>
      <c r="M34">
        <v>73.400000000000006</v>
      </c>
      <c r="N34">
        <v>0</v>
      </c>
      <c r="O34">
        <v>0</v>
      </c>
      <c r="P34">
        <v>15</v>
      </c>
      <c r="Q34">
        <v>0</v>
      </c>
      <c r="R34">
        <v>0</v>
      </c>
      <c r="S34">
        <v>0</v>
      </c>
      <c r="U34">
        <v>0</v>
      </c>
      <c r="V34">
        <v>0</v>
      </c>
      <c r="W34">
        <v>3896.2718</v>
      </c>
      <c r="X34">
        <v>-0.36999999999999922</v>
      </c>
      <c r="Y34">
        <v>30847327.33215411</v>
      </c>
      <c r="Z34">
        <v>1525879.5999999999</v>
      </c>
      <c r="AA34">
        <v>32373206.932154112</v>
      </c>
      <c r="AB34">
        <v>8308.7650435870801</v>
      </c>
      <c r="AC34">
        <v>23445556.932154112</v>
      </c>
      <c r="AD34">
        <v>32396467.143396217</v>
      </c>
      <c r="AE34">
        <v>0</v>
      </c>
      <c r="AF34">
        <v>114289.4</v>
      </c>
      <c r="AG34">
        <v>114289.4</v>
      </c>
      <c r="AH34">
        <v>195965.31</v>
      </c>
      <c r="AI34">
        <v>81675.91</v>
      </c>
      <c r="AJ34">
        <v>32487496.33215411</v>
      </c>
      <c r="AK34">
        <v>15.6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303546.84179294377</v>
      </c>
      <c r="AR34">
        <v>0</v>
      </c>
      <c r="AS34">
        <v>6819010.3684308231</v>
      </c>
      <c r="AT34">
        <v>3896271.8</v>
      </c>
      <c r="AU34">
        <v>0</v>
      </c>
      <c r="AV34">
        <v>0</v>
      </c>
    </row>
    <row r="35" spans="1:48" x14ac:dyDescent="0.25">
      <c r="A35">
        <v>1966</v>
      </c>
      <c r="B35" t="s">
        <v>118</v>
      </c>
      <c r="C35" t="s">
        <v>114</v>
      </c>
      <c r="D35" t="s">
        <v>119</v>
      </c>
      <c r="E35">
        <v>1949</v>
      </c>
      <c r="F35">
        <v>5765528</v>
      </c>
      <c r="G35">
        <v>0</v>
      </c>
      <c r="H35">
        <v>5765528</v>
      </c>
      <c r="I35">
        <v>4226.22</v>
      </c>
      <c r="J35">
        <v>1</v>
      </c>
      <c r="K35">
        <v>0</v>
      </c>
      <c r="L35">
        <v>464.88420000000002</v>
      </c>
      <c r="M35">
        <v>14.9</v>
      </c>
      <c r="N35">
        <v>0</v>
      </c>
      <c r="O35">
        <v>0</v>
      </c>
      <c r="P35">
        <v>8.5</v>
      </c>
      <c r="Q35">
        <v>0</v>
      </c>
      <c r="R35">
        <v>0</v>
      </c>
      <c r="S35">
        <v>0</v>
      </c>
      <c r="U35">
        <v>0</v>
      </c>
      <c r="V35">
        <v>0</v>
      </c>
      <c r="W35">
        <v>4884.4768000000004</v>
      </c>
      <c r="X35">
        <v>-1.2799999999999994</v>
      </c>
      <c r="Y35">
        <v>38475177.650930017</v>
      </c>
      <c r="Z35">
        <v>1084952.3999999999</v>
      </c>
      <c r="AA35">
        <v>39560130.050930016</v>
      </c>
      <c r="AB35">
        <v>8099.1540487877865</v>
      </c>
      <c r="AC35">
        <v>33794602.050930016</v>
      </c>
      <c r="AD35">
        <v>39589141.989309691</v>
      </c>
      <c r="AE35">
        <v>0</v>
      </c>
      <c r="AF35">
        <v>91755.23</v>
      </c>
      <c r="AG35">
        <v>91755.23</v>
      </c>
      <c r="AH35">
        <v>20569.86</v>
      </c>
      <c r="AI35">
        <v>-71185.37</v>
      </c>
      <c r="AJ35">
        <v>39651885.280930012</v>
      </c>
      <c r="AK35">
        <v>16.16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246455.89361323445</v>
      </c>
      <c r="AR35">
        <v>0</v>
      </c>
      <c r="AS35">
        <v>8133130.4621860031</v>
      </c>
      <c r="AT35">
        <v>4884476.8000000007</v>
      </c>
      <c r="AU35">
        <v>0</v>
      </c>
      <c r="AV35">
        <v>0</v>
      </c>
    </row>
    <row r="36" spans="1:48" x14ac:dyDescent="0.25">
      <c r="A36">
        <v>1967</v>
      </c>
      <c r="B36" t="s">
        <v>120</v>
      </c>
      <c r="C36" t="s">
        <v>114</v>
      </c>
      <c r="D36" t="s">
        <v>121</v>
      </c>
      <c r="E36">
        <v>1949</v>
      </c>
      <c r="F36">
        <v>262010</v>
      </c>
      <c r="G36">
        <v>0</v>
      </c>
      <c r="H36">
        <v>262010</v>
      </c>
      <c r="I36">
        <v>105.61</v>
      </c>
      <c r="J36">
        <v>1</v>
      </c>
      <c r="K36">
        <v>0</v>
      </c>
      <c r="L36">
        <v>11.617100000000001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245.578</v>
      </c>
      <c r="X36">
        <v>-2.6499999999999986</v>
      </c>
      <c r="Y36">
        <v>1919597.0673707917</v>
      </c>
      <c r="Z36">
        <v>10839.5</v>
      </c>
      <c r="AA36">
        <v>1930436.5673707917</v>
      </c>
      <c r="AB36">
        <v>7860.787885603725</v>
      </c>
      <c r="AC36">
        <v>1668426.5673707917</v>
      </c>
      <c r="AD36">
        <v>1931884.0261021752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1930436.5673707917</v>
      </c>
      <c r="AK36">
        <v>9.4499999999999993</v>
      </c>
      <c r="AL36">
        <v>21.25</v>
      </c>
      <c r="AM36">
        <v>21.25</v>
      </c>
      <c r="AN36">
        <v>6664.9115480751198</v>
      </c>
      <c r="AO36">
        <v>4078.2689868850557</v>
      </c>
      <c r="AP36">
        <v>-2586.64</v>
      </c>
      <c r="AQ36">
        <v>11159.418738306716</v>
      </c>
      <c r="AR36">
        <v>0</v>
      </c>
      <c r="AS36">
        <v>388255.21347415837</v>
      </c>
      <c r="AT36">
        <v>245578</v>
      </c>
      <c r="AU36">
        <v>0</v>
      </c>
      <c r="AV36">
        <v>0</v>
      </c>
    </row>
    <row r="37" spans="1:48" x14ac:dyDescent="0.25">
      <c r="A37">
        <v>1968</v>
      </c>
      <c r="B37" t="s">
        <v>122</v>
      </c>
      <c r="C37" t="s">
        <v>114</v>
      </c>
      <c r="D37" t="s">
        <v>123</v>
      </c>
      <c r="E37">
        <v>1949</v>
      </c>
      <c r="F37">
        <v>1848425</v>
      </c>
      <c r="G37">
        <v>0</v>
      </c>
      <c r="H37">
        <v>1848425</v>
      </c>
      <c r="I37">
        <v>518.80999999999995</v>
      </c>
      <c r="J37">
        <v>1</v>
      </c>
      <c r="K37">
        <v>0</v>
      </c>
      <c r="L37">
        <v>57.069099999999999</v>
      </c>
      <c r="M37">
        <v>2.5</v>
      </c>
      <c r="N37">
        <v>0</v>
      </c>
      <c r="O37">
        <v>0</v>
      </c>
      <c r="P37">
        <v>2.5</v>
      </c>
      <c r="Q37">
        <v>0</v>
      </c>
      <c r="R37">
        <v>0</v>
      </c>
      <c r="S37">
        <v>0</v>
      </c>
      <c r="U37">
        <v>0</v>
      </c>
      <c r="V37">
        <v>0</v>
      </c>
      <c r="W37">
        <v>717.64030000000002</v>
      </c>
      <c r="X37">
        <v>-2.7299999999999986</v>
      </c>
      <c r="Y37">
        <v>5607012.0652141599</v>
      </c>
      <c r="Z37">
        <v>425953.5</v>
      </c>
      <c r="AA37">
        <v>6032965.5652141599</v>
      </c>
      <c r="AB37">
        <v>8406.6705356627263</v>
      </c>
      <c r="AC37">
        <v>4184540.5652141599</v>
      </c>
      <c r="AD37">
        <v>6037193.4934125934</v>
      </c>
      <c r="AE37">
        <v>0</v>
      </c>
      <c r="AF37">
        <v>6881.64</v>
      </c>
      <c r="AG37">
        <v>6881.64</v>
      </c>
      <c r="AH37">
        <v>28073.35</v>
      </c>
      <c r="AI37">
        <v>21191.71</v>
      </c>
      <c r="AJ37">
        <v>6039847.2052141596</v>
      </c>
      <c r="AK37">
        <v>16.829999999999998</v>
      </c>
      <c r="AL37">
        <v>129.5</v>
      </c>
      <c r="AM37">
        <v>129.5</v>
      </c>
      <c r="AN37">
        <v>28134.853629161596</v>
      </c>
      <c r="AO37">
        <v>24853.451002428927</v>
      </c>
      <c r="AP37">
        <v>-3281.4</v>
      </c>
      <c r="AQ37">
        <v>50040.667476153882</v>
      </c>
      <c r="AR37">
        <v>0</v>
      </c>
      <c r="AS37">
        <v>1297398.483042832</v>
      </c>
      <c r="AT37">
        <v>717640.3</v>
      </c>
      <c r="AU37">
        <v>0</v>
      </c>
      <c r="AV37">
        <v>0</v>
      </c>
    </row>
    <row r="38" spans="1:48" x14ac:dyDescent="0.25">
      <c r="A38">
        <v>1969</v>
      </c>
      <c r="B38" t="s">
        <v>124</v>
      </c>
      <c r="C38" t="s">
        <v>114</v>
      </c>
      <c r="D38" t="s">
        <v>125</v>
      </c>
      <c r="E38">
        <v>1949</v>
      </c>
      <c r="F38">
        <v>3898588</v>
      </c>
      <c r="G38">
        <v>0</v>
      </c>
      <c r="H38">
        <v>3898588</v>
      </c>
      <c r="I38">
        <v>687.45</v>
      </c>
      <c r="J38">
        <v>1</v>
      </c>
      <c r="K38">
        <v>0</v>
      </c>
      <c r="L38">
        <v>75.619500000000002</v>
      </c>
      <c r="M38">
        <v>7.1</v>
      </c>
      <c r="N38">
        <v>0</v>
      </c>
      <c r="O38">
        <v>0</v>
      </c>
      <c r="P38">
        <v>3.25</v>
      </c>
      <c r="Q38">
        <v>0</v>
      </c>
      <c r="R38">
        <v>0</v>
      </c>
      <c r="S38">
        <v>0</v>
      </c>
      <c r="U38">
        <v>0</v>
      </c>
      <c r="V38">
        <v>0</v>
      </c>
      <c r="W38">
        <v>902.29300000000001</v>
      </c>
      <c r="X38">
        <v>-0.13999999999999879</v>
      </c>
      <c r="Y38">
        <v>7152726.2507502353</v>
      </c>
      <c r="Z38">
        <v>348220.6</v>
      </c>
      <c r="AA38">
        <v>7500946.8507502349</v>
      </c>
      <c r="AB38">
        <v>8313.2051902765888</v>
      </c>
      <c r="AC38">
        <v>3602358.8507502349</v>
      </c>
      <c r="AD38">
        <v>7506340.3139102021</v>
      </c>
      <c r="AE38">
        <v>0</v>
      </c>
      <c r="AF38">
        <v>61934.78</v>
      </c>
      <c r="AG38">
        <v>61934.78</v>
      </c>
      <c r="AH38">
        <v>96286.15</v>
      </c>
      <c r="AI38">
        <v>34351.370000000003</v>
      </c>
      <c r="AJ38">
        <v>7562881.6307502352</v>
      </c>
      <c r="AK38">
        <v>17.25</v>
      </c>
      <c r="AL38">
        <v>196.71</v>
      </c>
      <c r="AM38">
        <v>196.71</v>
      </c>
      <c r="AN38">
        <v>39613.102262892557</v>
      </c>
      <c r="AO38">
        <v>37752.296113419259</v>
      </c>
      <c r="AP38">
        <v>-1860.81</v>
      </c>
      <c r="AQ38">
        <v>62711.692904347998</v>
      </c>
      <c r="AR38">
        <v>0</v>
      </c>
      <c r="AS38">
        <v>1589090.720150047</v>
      </c>
      <c r="AT38">
        <v>902293</v>
      </c>
      <c r="AU38">
        <v>0</v>
      </c>
      <c r="AV38">
        <v>0</v>
      </c>
    </row>
    <row r="39" spans="1:48" x14ac:dyDescent="0.25">
      <c r="A39">
        <v>1970</v>
      </c>
      <c r="B39" t="s">
        <v>126</v>
      </c>
      <c r="C39" t="s">
        <v>127</v>
      </c>
      <c r="D39" t="s">
        <v>128</v>
      </c>
      <c r="E39">
        <v>1975</v>
      </c>
      <c r="F39">
        <v>10679839</v>
      </c>
      <c r="G39">
        <v>0</v>
      </c>
      <c r="H39">
        <v>10679839</v>
      </c>
      <c r="I39">
        <v>2897.6</v>
      </c>
      <c r="J39">
        <v>1</v>
      </c>
      <c r="K39">
        <v>0</v>
      </c>
      <c r="L39">
        <v>318.73599999999999</v>
      </c>
      <c r="M39">
        <v>14.8</v>
      </c>
      <c r="N39">
        <v>0</v>
      </c>
      <c r="O39">
        <v>0</v>
      </c>
      <c r="P39">
        <v>10.25</v>
      </c>
      <c r="Q39">
        <v>0</v>
      </c>
      <c r="R39">
        <v>0</v>
      </c>
      <c r="S39">
        <v>0</v>
      </c>
      <c r="U39">
        <v>0</v>
      </c>
      <c r="V39">
        <v>0</v>
      </c>
      <c r="W39">
        <v>3492.6134999999999</v>
      </c>
      <c r="X39">
        <v>0.74000000000000021</v>
      </c>
      <c r="Y39">
        <v>27822377.129438754</v>
      </c>
      <c r="Z39">
        <v>1165222.0999999999</v>
      </c>
      <c r="AA39">
        <v>28987599.229438756</v>
      </c>
      <c r="AB39">
        <v>8299.6871052118295</v>
      </c>
      <c r="AC39">
        <v>18307760.229438756</v>
      </c>
      <c r="AD39">
        <v>29008578.498155296</v>
      </c>
      <c r="AE39">
        <v>0</v>
      </c>
      <c r="AF39">
        <v>36702.089999999997</v>
      </c>
      <c r="AG39">
        <v>36702.089999999997</v>
      </c>
      <c r="AH39">
        <v>74640.850000000006</v>
      </c>
      <c r="AI39">
        <v>37938.76</v>
      </c>
      <c r="AJ39">
        <v>29024301.319438756</v>
      </c>
      <c r="AK39">
        <v>14.35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284820.98</v>
      </c>
      <c r="AR39">
        <v>0</v>
      </c>
      <c r="AS39">
        <v>6045492.4358877521</v>
      </c>
      <c r="AT39">
        <v>3492613.5</v>
      </c>
      <c r="AU39">
        <v>0</v>
      </c>
      <c r="AV39">
        <v>0</v>
      </c>
    </row>
    <row r="40" spans="1:48" x14ac:dyDescent="0.25">
      <c r="A40">
        <v>1972</v>
      </c>
      <c r="B40" t="s">
        <v>129</v>
      </c>
      <c r="C40" t="s">
        <v>130</v>
      </c>
      <c r="D40" t="s">
        <v>131</v>
      </c>
      <c r="E40">
        <v>1949</v>
      </c>
      <c r="F40">
        <v>3202976</v>
      </c>
      <c r="G40">
        <v>0</v>
      </c>
      <c r="H40">
        <v>3202976</v>
      </c>
      <c r="I40">
        <v>472.65</v>
      </c>
      <c r="J40">
        <v>1</v>
      </c>
      <c r="K40">
        <v>0</v>
      </c>
      <c r="L40">
        <v>51.991500000000002</v>
      </c>
      <c r="M40">
        <v>1.7</v>
      </c>
      <c r="N40">
        <v>0</v>
      </c>
      <c r="O40">
        <v>0</v>
      </c>
      <c r="P40">
        <v>0.75</v>
      </c>
      <c r="Q40">
        <v>0</v>
      </c>
      <c r="R40">
        <v>0</v>
      </c>
      <c r="S40">
        <v>0</v>
      </c>
      <c r="U40">
        <v>0</v>
      </c>
      <c r="V40">
        <v>0</v>
      </c>
      <c r="W40">
        <v>637.93939999999998</v>
      </c>
      <c r="X40">
        <v>0.48000000000000043</v>
      </c>
      <c r="Y40">
        <v>5074554.65899604</v>
      </c>
      <c r="Z40">
        <v>222714.09999999998</v>
      </c>
      <c r="AA40">
        <v>5297268.7589960396</v>
      </c>
      <c r="AB40">
        <v>8303.7178123753438</v>
      </c>
      <c r="AC40">
        <v>2094292.7589960396</v>
      </c>
      <c r="AD40">
        <v>5301095.1914145406</v>
      </c>
      <c r="AE40">
        <v>0</v>
      </c>
      <c r="AF40">
        <v>36702.089999999997</v>
      </c>
      <c r="AG40">
        <v>36702.089999999997</v>
      </c>
      <c r="AH40">
        <v>34585.879999999997</v>
      </c>
      <c r="AI40">
        <v>-2116.21</v>
      </c>
      <c r="AJ40">
        <v>5333970.8489960395</v>
      </c>
      <c r="AK40">
        <v>10.32</v>
      </c>
      <c r="AL40">
        <v>152.94999999999999</v>
      </c>
      <c r="AM40">
        <v>152.94999999999999</v>
      </c>
      <c r="AN40">
        <v>31285.745410970096</v>
      </c>
      <c r="AO40">
        <v>29353.940778544431</v>
      </c>
      <c r="AP40">
        <v>-1931.8</v>
      </c>
      <c r="AQ40">
        <v>44201.755571437112</v>
      </c>
      <c r="AR40">
        <v>0</v>
      </c>
      <c r="AS40">
        <v>1110913.7477992079</v>
      </c>
      <c r="AT40">
        <v>637939.4</v>
      </c>
      <c r="AU40">
        <v>0</v>
      </c>
      <c r="AV40">
        <v>0</v>
      </c>
    </row>
    <row r="41" spans="1:48" x14ac:dyDescent="0.25">
      <c r="A41">
        <v>1973</v>
      </c>
      <c r="B41" t="s">
        <v>132</v>
      </c>
      <c r="C41" t="s">
        <v>130</v>
      </c>
      <c r="D41" t="s">
        <v>133</v>
      </c>
      <c r="E41">
        <v>1949</v>
      </c>
      <c r="F41">
        <v>1801018</v>
      </c>
      <c r="G41">
        <v>0</v>
      </c>
      <c r="H41">
        <v>1801018</v>
      </c>
      <c r="I41">
        <v>215.46</v>
      </c>
      <c r="J41">
        <v>1</v>
      </c>
      <c r="K41">
        <v>0</v>
      </c>
      <c r="L41">
        <v>19</v>
      </c>
      <c r="M41">
        <v>0</v>
      </c>
      <c r="N41">
        <v>0</v>
      </c>
      <c r="O41">
        <v>0</v>
      </c>
      <c r="P41">
        <v>1.25</v>
      </c>
      <c r="Q41">
        <v>0</v>
      </c>
      <c r="R41">
        <v>0</v>
      </c>
      <c r="S41">
        <v>0</v>
      </c>
      <c r="U41">
        <v>0</v>
      </c>
      <c r="V41">
        <v>0</v>
      </c>
      <c r="W41">
        <v>390.65</v>
      </c>
      <c r="X41">
        <v>-1.1600000000000001</v>
      </c>
      <c r="Y41">
        <v>3079228.4924603356</v>
      </c>
      <c r="Z41">
        <v>266461.60000000003</v>
      </c>
      <c r="AA41">
        <v>3345690.0924603357</v>
      </c>
      <c r="AB41">
        <v>8564.4185139135698</v>
      </c>
      <c r="AC41">
        <v>1544672.0924603357</v>
      </c>
      <c r="AD41">
        <v>3348011.963150335</v>
      </c>
      <c r="AE41">
        <v>0</v>
      </c>
      <c r="AF41">
        <v>0</v>
      </c>
      <c r="AG41">
        <v>0</v>
      </c>
      <c r="AH41">
        <v>3859.29</v>
      </c>
      <c r="AI41">
        <v>3859.29</v>
      </c>
      <c r="AJ41">
        <v>3345690.0924603357</v>
      </c>
      <c r="AK41">
        <v>14.5</v>
      </c>
      <c r="AL41">
        <v>54.56</v>
      </c>
      <c r="AM41">
        <v>54.56</v>
      </c>
      <c r="AN41">
        <v>11398.814387130746</v>
      </c>
      <c r="AO41">
        <v>10471.07557291523</v>
      </c>
      <c r="AP41">
        <v>-927.74</v>
      </c>
      <c r="AQ41">
        <v>20392.496384577564</v>
      </c>
      <c r="AR41">
        <v>0</v>
      </c>
      <c r="AS41">
        <v>723202.19649206719</v>
      </c>
      <c r="AT41">
        <v>390650</v>
      </c>
      <c r="AU41">
        <v>0</v>
      </c>
      <c r="AV41">
        <v>0</v>
      </c>
    </row>
    <row r="42" spans="1:48" x14ac:dyDescent="0.25">
      <c r="A42">
        <v>1974</v>
      </c>
      <c r="B42" t="s">
        <v>134</v>
      </c>
      <c r="C42" t="s">
        <v>130</v>
      </c>
      <c r="D42" t="s">
        <v>135</v>
      </c>
      <c r="E42">
        <v>1949</v>
      </c>
      <c r="F42">
        <v>6124241</v>
      </c>
      <c r="G42">
        <v>0</v>
      </c>
      <c r="H42">
        <v>6124241</v>
      </c>
      <c r="I42">
        <v>1537.24</v>
      </c>
      <c r="J42">
        <v>1</v>
      </c>
      <c r="K42">
        <v>0</v>
      </c>
      <c r="L42">
        <v>169.09639999999999</v>
      </c>
      <c r="M42">
        <v>8.6999999999999993</v>
      </c>
      <c r="N42">
        <v>0</v>
      </c>
      <c r="O42">
        <v>0</v>
      </c>
      <c r="P42">
        <v>3.75</v>
      </c>
      <c r="Q42">
        <v>0</v>
      </c>
      <c r="R42">
        <v>0</v>
      </c>
      <c r="S42">
        <v>0</v>
      </c>
      <c r="U42">
        <v>0</v>
      </c>
      <c r="V42">
        <v>0</v>
      </c>
      <c r="W42">
        <v>1849.8951</v>
      </c>
      <c r="X42">
        <v>-0.60999999999999943</v>
      </c>
      <c r="Y42">
        <v>14626309.488886537</v>
      </c>
      <c r="Z42">
        <v>591966.89999999991</v>
      </c>
      <c r="AA42">
        <v>15218276.388886537</v>
      </c>
      <c r="AB42">
        <v>8226.5618136328576</v>
      </c>
      <c r="AC42">
        <v>9094035.3888865374</v>
      </c>
      <c r="AD42">
        <v>15229305.255171794</v>
      </c>
      <c r="AE42">
        <v>0</v>
      </c>
      <c r="AF42">
        <v>0</v>
      </c>
      <c r="AG42">
        <v>0</v>
      </c>
      <c r="AH42">
        <v>60738.7</v>
      </c>
      <c r="AI42">
        <v>60738.7</v>
      </c>
      <c r="AJ42">
        <v>15218276.388886537</v>
      </c>
      <c r="AK42">
        <v>15.48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146988.00980945965</v>
      </c>
      <c r="AR42">
        <v>0</v>
      </c>
      <c r="AS42">
        <v>3174196.3977773078</v>
      </c>
      <c r="AT42">
        <v>1849895.0999999999</v>
      </c>
      <c r="AU42">
        <v>0</v>
      </c>
      <c r="AV42">
        <v>0</v>
      </c>
    </row>
    <row r="43" spans="1:48" x14ac:dyDescent="0.25">
      <c r="A43">
        <v>1976</v>
      </c>
      <c r="B43" t="s">
        <v>136</v>
      </c>
      <c r="C43" t="s">
        <v>137</v>
      </c>
      <c r="D43" t="s">
        <v>138</v>
      </c>
      <c r="E43">
        <v>1975</v>
      </c>
      <c r="F43">
        <v>82684702</v>
      </c>
      <c r="G43">
        <v>0</v>
      </c>
      <c r="H43">
        <v>82684702</v>
      </c>
      <c r="I43">
        <v>18239.759999999998</v>
      </c>
      <c r="J43">
        <v>1</v>
      </c>
      <c r="K43">
        <v>0</v>
      </c>
      <c r="L43">
        <v>1856</v>
      </c>
      <c r="M43">
        <v>0</v>
      </c>
      <c r="N43">
        <v>0</v>
      </c>
      <c r="O43">
        <v>0</v>
      </c>
      <c r="P43">
        <v>26.75</v>
      </c>
      <c r="Q43">
        <v>0</v>
      </c>
      <c r="R43">
        <v>0</v>
      </c>
      <c r="S43">
        <v>0</v>
      </c>
      <c r="U43">
        <v>0</v>
      </c>
      <c r="V43">
        <v>0</v>
      </c>
      <c r="W43">
        <v>20906.237499999999</v>
      </c>
      <c r="X43">
        <v>1.7200000000000006</v>
      </c>
      <c r="Y43">
        <v>167443400.32147011</v>
      </c>
      <c r="Z43">
        <v>6778730.6999999993</v>
      </c>
      <c r="AA43">
        <v>174222131.0214701</v>
      </c>
      <c r="AB43">
        <v>8333.5000389941088</v>
      </c>
      <c r="AC43">
        <v>91537429.0214701</v>
      </c>
      <c r="AD43">
        <v>174348390.54537103</v>
      </c>
      <c r="AE43">
        <v>900</v>
      </c>
      <c r="AF43">
        <v>635404.98</v>
      </c>
      <c r="AG43">
        <v>635404.98</v>
      </c>
      <c r="AH43">
        <v>1012236.26</v>
      </c>
      <c r="AI43">
        <v>376831.28</v>
      </c>
      <c r="AJ43">
        <v>174858436.00147009</v>
      </c>
      <c r="AK43">
        <v>13.78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1916973.5874475962</v>
      </c>
      <c r="AR43">
        <v>0</v>
      </c>
      <c r="AS43">
        <v>36402799.596294016</v>
      </c>
      <c r="AT43">
        <v>20906237.5</v>
      </c>
      <c r="AU43">
        <v>0</v>
      </c>
      <c r="AV43">
        <v>0</v>
      </c>
    </row>
    <row r="44" spans="1:48" x14ac:dyDescent="0.25">
      <c r="A44">
        <v>1977</v>
      </c>
      <c r="B44" t="s">
        <v>139</v>
      </c>
      <c r="C44" t="s">
        <v>137</v>
      </c>
      <c r="D44" t="s">
        <v>140</v>
      </c>
      <c r="E44">
        <v>1975</v>
      </c>
      <c r="F44">
        <v>25232426</v>
      </c>
      <c r="G44">
        <v>0</v>
      </c>
      <c r="H44">
        <v>25232426</v>
      </c>
      <c r="I44">
        <v>7333.12</v>
      </c>
      <c r="J44">
        <v>1</v>
      </c>
      <c r="K44">
        <v>0</v>
      </c>
      <c r="L44">
        <v>806.64319999999998</v>
      </c>
      <c r="M44">
        <v>36.5</v>
      </c>
      <c r="N44">
        <v>0</v>
      </c>
      <c r="O44">
        <v>0</v>
      </c>
      <c r="P44">
        <v>8.25</v>
      </c>
      <c r="Q44">
        <v>0</v>
      </c>
      <c r="R44">
        <v>0</v>
      </c>
      <c r="S44">
        <v>0</v>
      </c>
      <c r="U44">
        <v>0</v>
      </c>
      <c r="V44">
        <v>0</v>
      </c>
      <c r="W44">
        <v>8683.1510999999991</v>
      </c>
      <c r="X44">
        <v>0.35000000000000142</v>
      </c>
      <c r="Y44">
        <v>69021267.753531709</v>
      </c>
      <c r="Z44">
        <v>2343374.5999999996</v>
      </c>
      <c r="AA44">
        <v>71364642.353531703</v>
      </c>
      <c r="AB44">
        <v>8218.7493378448416</v>
      </c>
      <c r="AC44">
        <v>46132216.353531703</v>
      </c>
      <c r="AD44">
        <v>71416687.35732922</v>
      </c>
      <c r="AE44">
        <v>0</v>
      </c>
      <c r="AF44">
        <v>158231.9</v>
      </c>
      <c r="AG44">
        <v>158231.9</v>
      </c>
      <c r="AH44">
        <v>280361.38</v>
      </c>
      <c r="AI44">
        <v>122129.48</v>
      </c>
      <c r="AJ44">
        <v>71522874.253531709</v>
      </c>
      <c r="AK44">
        <v>13.9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772731.10680763144</v>
      </c>
      <c r="AR44">
        <v>0</v>
      </c>
      <c r="AS44">
        <v>14797675.666706339</v>
      </c>
      <c r="AT44">
        <v>8683151.0999999996</v>
      </c>
      <c r="AU44">
        <v>0</v>
      </c>
      <c r="AV44">
        <v>0</v>
      </c>
    </row>
    <row r="45" spans="1:48" x14ac:dyDescent="0.25">
      <c r="A45">
        <v>1978</v>
      </c>
      <c r="B45" t="s">
        <v>141</v>
      </c>
      <c r="C45" t="s">
        <v>137</v>
      </c>
      <c r="D45" t="s">
        <v>142</v>
      </c>
      <c r="E45">
        <v>1975</v>
      </c>
      <c r="F45">
        <v>8463440</v>
      </c>
      <c r="G45">
        <v>0</v>
      </c>
      <c r="H45">
        <v>8463440</v>
      </c>
      <c r="I45">
        <v>1077.4000000000001</v>
      </c>
      <c r="J45">
        <v>1</v>
      </c>
      <c r="K45">
        <v>0</v>
      </c>
      <c r="L45">
        <v>103</v>
      </c>
      <c r="M45">
        <v>0</v>
      </c>
      <c r="N45">
        <v>0</v>
      </c>
      <c r="O45">
        <v>0</v>
      </c>
      <c r="P45">
        <v>0.25</v>
      </c>
      <c r="Q45">
        <v>0</v>
      </c>
      <c r="R45">
        <v>0</v>
      </c>
      <c r="S45">
        <v>0</v>
      </c>
      <c r="U45">
        <v>0</v>
      </c>
      <c r="V45">
        <v>0</v>
      </c>
      <c r="W45">
        <v>1207.335</v>
      </c>
      <c r="X45">
        <v>4.2600000000000016</v>
      </c>
      <c r="Y45">
        <v>9805015.4977742266</v>
      </c>
      <c r="Z45">
        <v>512351.69999999995</v>
      </c>
      <c r="AA45">
        <v>10317367.197774226</v>
      </c>
      <c r="AB45">
        <v>8545.5711942205144</v>
      </c>
      <c r="AC45">
        <v>1853927.1977742258</v>
      </c>
      <c r="AD45">
        <v>10324760.601074765</v>
      </c>
      <c r="AE45">
        <v>0</v>
      </c>
      <c r="AF45">
        <v>12845.73</v>
      </c>
      <c r="AG45">
        <v>12845.73</v>
      </c>
      <c r="AH45">
        <v>26006.58</v>
      </c>
      <c r="AI45">
        <v>13160.85</v>
      </c>
      <c r="AJ45">
        <v>10330212.927774226</v>
      </c>
      <c r="AK45">
        <v>14.82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111601.92877997585</v>
      </c>
      <c r="AR45">
        <v>916736.97</v>
      </c>
      <c r="AS45">
        <v>2171145.0955548449</v>
      </c>
      <c r="AT45">
        <v>1207335</v>
      </c>
      <c r="AU45">
        <v>916736.97</v>
      </c>
      <c r="AV45">
        <v>0</v>
      </c>
    </row>
    <row r="46" spans="1:48" x14ac:dyDescent="0.25">
      <c r="A46">
        <v>1990</v>
      </c>
      <c r="B46" t="s">
        <v>143</v>
      </c>
      <c r="C46" t="s">
        <v>144</v>
      </c>
      <c r="D46" t="s">
        <v>145</v>
      </c>
      <c r="E46">
        <v>1980</v>
      </c>
      <c r="F46">
        <v>1469229</v>
      </c>
      <c r="G46">
        <v>0</v>
      </c>
      <c r="H46">
        <v>1469229</v>
      </c>
      <c r="I46">
        <v>607.13</v>
      </c>
      <c r="J46">
        <v>1</v>
      </c>
      <c r="K46">
        <v>0</v>
      </c>
      <c r="L46">
        <v>66.784300000000002</v>
      </c>
      <c r="M46">
        <v>0</v>
      </c>
      <c r="N46">
        <v>0</v>
      </c>
      <c r="O46">
        <v>0</v>
      </c>
      <c r="P46">
        <v>1.25</v>
      </c>
      <c r="Q46">
        <v>0</v>
      </c>
      <c r="R46">
        <v>0</v>
      </c>
      <c r="S46">
        <v>0</v>
      </c>
      <c r="U46">
        <v>0</v>
      </c>
      <c r="V46">
        <v>0</v>
      </c>
      <c r="W46">
        <v>791.18430000000001</v>
      </c>
      <c r="X46">
        <v>-4.08</v>
      </c>
      <c r="Y46">
        <v>6134544.2554933866</v>
      </c>
      <c r="Z46">
        <v>249274.9</v>
      </c>
      <c r="AA46">
        <v>6383819.155493387</v>
      </c>
      <c r="AB46">
        <v>8068.6878588129048</v>
      </c>
      <c r="AC46">
        <v>4914590.155493387</v>
      </c>
      <c r="AD46">
        <v>6388444.8656471502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6383819.155493387</v>
      </c>
      <c r="AK46">
        <v>14.82</v>
      </c>
      <c r="AL46">
        <v>196.1</v>
      </c>
      <c r="AM46">
        <v>196.1</v>
      </c>
      <c r="AN46">
        <v>37975.243749659567</v>
      </c>
      <c r="AO46">
        <v>37635.225803678084</v>
      </c>
      <c r="AP46">
        <v>-340.02</v>
      </c>
      <c r="AQ46">
        <v>61965.936629046118</v>
      </c>
      <c r="AR46">
        <v>0</v>
      </c>
      <c r="AS46">
        <v>1326618.8110986776</v>
      </c>
      <c r="AT46">
        <v>791184.3</v>
      </c>
      <c r="AU46">
        <v>0</v>
      </c>
      <c r="AV46">
        <v>0</v>
      </c>
    </row>
    <row r="47" spans="1:48" x14ac:dyDescent="0.25">
      <c r="A47">
        <v>1991</v>
      </c>
      <c r="B47" t="s">
        <v>146</v>
      </c>
      <c r="C47" t="s">
        <v>144</v>
      </c>
      <c r="D47" t="s">
        <v>147</v>
      </c>
      <c r="E47">
        <v>1980</v>
      </c>
      <c r="F47">
        <v>16721505</v>
      </c>
      <c r="G47">
        <v>0</v>
      </c>
      <c r="H47">
        <v>16721505</v>
      </c>
      <c r="I47">
        <v>5939.74</v>
      </c>
      <c r="J47">
        <v>1</v>
      </c>
      <c r="K47">
        <v>0</v>
      </c>
      <c r="L47">
        <v>653.37139999999999</v>
      </c>
      <c r="M47">
        <v>8.1</v>
      </c>
      <c r="N47">
        <v>0</v>
      </c>
      <c r="O47">
        <v>0</v>
      </c>
      <c r="P47">
        <v>31</v>
      </c>
      <c r="Q47">
        <v>0</v>
      </c>
      <c r="R47">
        <v>0</v>
      </c>
      <c r="S47">
        <v>0</v>
      </c>
      <c r="U47">
        <v>0</v>
      </c>
      <c r="V47">
        <v>0</v>
      </c>
      <c r="W47">
        <v>6908.1839</v>
      </c>
      <c r="X47">
        <v>0.96000000000000085</v>
      </c>
      <c r="Y47">
        <v>55098008.874499001</v>
      </c>
      <c r="Z47">
        <v>2559052.2999999998</v>
      </c>
      <c r="AA47">
        <v>57657061.174498998</v>
      </c>
      <c r="AB47">
        <v>8346.1966283930287</v>
      </c>
      <c r="AC47">
        <v>40935556.174498998</v>
      </c>
      <c r="AD47">
        <v>57698607.442402229</v>
      </c>
      <c r="AE47">
        <v>1646</v>
      </c>
      <c r="AF47">
        <v>75927.45</v>
      </c>
      <c r="AG47">
        <v>75927.45</v>
      </c>
      <c r="AH47">
        <v>107530.22</v>
      </c>
      <c r="AI47">
        <v>31602.77</v>
      </c>
      <c r="AJ47">
        <v>57734634.624499001</v>
      </c>
      <c r="AK47">
        <v>14.45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596378.55761727318</v>
      </c>
      <c r="AR47">
        <v>1913.27</v>
      </c>
      <c r="AS47">
        <v>12065057.9388998</v>
      </c>
      <c r="AT47">
        <v>6908183.9000000004</v>
      </c>
      <c r="AU47">
        <v>1913.27</v>
      </c>
      <c r="AV47">
        <v>0</v>
      </c>
    </row>
    <row r="48" spans="1:48" x14ac:dyDescent="0.25">
      <c r="A48">
        <v>1992</v>
      </c>
      <c r="B48" t="s">
        <v>148</v>
      </c>
      <c r="C48" t="s">
        <v>144</v>
      </c>
      <c r="D48" t="s">
        <v>149</v>
      </c>
      <c r="E48">
        <v>1980</v>
      </c>
      <c r="F48">
        <v>3939201</v>
      </c>
      <c r="G48">
        <v>0</v>
      </c>
      <c r="H48">
        <v>3939201</v>
      </c>
      <c r="I48">
        <v>740.83</v>
      </c>
      <c r="J48">
        <v>1</v>
      </c>
      <c r="K48">
        <v>0</v>
      </c>
      <c r="L48">
        <v>81.491299999999995</v>
      </c>
      <c r="M48">
        <v>0.3</v>
      </c>
      <c r="N48">
        <v>0</v>
      </c>
      <c r="O48">
        <v>0</v>
      </c>
      <c r="P48">
        <v>2.5</v>
      </c>
      <c r="Q48">
        <v>0</v>
      </c>
      <c r="R48">
        <v>0</v>
      </c>
      <c r="S48">
        <v>0</v>
      </c>
      <c r="U48">
        <v>0</v>
      </c>
      <c r="V48">
        <v>0</v>
      </c>
      <c r="W48">
        <v>952.79629999999997</v>
      </c>
      <c r="X48">
        <v>3.0700000000000003</v>
      </c>
      <c r="Y48">
        <v>7687881.3195335213</v>
      </c>
      <c r="Z48">
        <v>399569.1</v>
      </c>
      <c r="AA48">
        <v>8087450.4195335209</v>
      </c>
      <c r="AB48">
        <v>8488.1211435576752</v>
      </c>
      <c r="AC48">
        <v>4148249.4195335209</v>
      </c>
      <c r="AD48">
        <v>8093247.4126269938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8087450.4195335209</v>
      </c>
      <c r="AK48">
        <v>15.42</v>
      </c>
      <c r="AL48">
        <v>213.59</v>
      </c>
      <c r="AM48">
        <v>213.59</v>
      </c>
      <c r="AN48">
        <v>40375.292771937471</v>
      </c>
      <c r="AO48">
        <v>40991.881078060193</v>
      </c>
      <c r="AP48">
        <v>616.59</v>
      </c>
      <c r="AQ48">
        <v>74198.839257290907</v>
      </c>
      <c r="AR48">
        <v>0</v>
      </c>
      <c r="AS48">
        <v>1697403.9039067042</v>
      </c>
      <c r="AT48">
        <v>952796.29999999993</v>
      </c>
      <c r="AU48">
        <v>0</v>
      </c>
      <c r="AV48">
        <v>0</v>
      </c>
    </row>
    <row r="49" spans="1:48" x14ac:dyDescent="0.25">
      <c r="A49">
        <v>1993</v>
      </c>
      <c r="B49" t="s">
        <v>150</v>
      </c>
      <c r="C49" t="s">
        <v>144</v>
      </c>
      <c r="D49" t="s">
        <v>151</v>
      </c>
      <c r="E49">
        <v>1980</v>
      </c>
      <c r="F49">
        <v>492882</v>
      </c>
      <c r="G49">
        <v>0</v>
      </c>
      <c r="H49">
        <v>492882</v>
      </c>
      <c r="I49">
        <v>191.25</v>
      </c>
      <c r="J49">
        <v>1</v>
      </c>
      <c r="K49">
        <v>0</v>
      </c>
      <c r="L49">
        <v>21.037500000000001</v>
      </c>
      <c r="M49">
        <v>0.3</v>
      </c>
      <c r="N49">
        <v>0</v>
      </c>
      <c r="O49">
        <v>0</v>
      </c>
      <c r="P49">
        <v>2.25</v>
      </c>
      <c r="Q49">
        <v>0</v>
      </c>
      <c r="R49">
        <v>0</v>
      </c>
      <c r="S49">
        <v>0</v>
      </c>
      <c r="U49">
        <v>0</v>
      </c>
      <c r="V49">
        <v>0</v>
      </c>
      <c r="W49">
        <v>356.88420000000002</v>
      </c>
      <c r="X49">
        <v>5.0000000000000711E-2</v>
      </c>
      <c r="Y49">
        <v>2832108.4110751906</v>
      </c>
      <c r="Z49">
        <v>217479.2</v>
      </c>
      <c r="AA49">
        <v>3049587.6110751908</v>
      </c>
      <c r="AB49">
        <v>8545.0339664103667</v>
      </c>
      <c r="AC49">
        <v>2556705.6110751908</v>
      </c>
      <c r="AD49">
        <v>3051723.1425976735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3049587.6110751908</v>
      </c>
      <c r="AK49">
        <v>15.71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19683.845929530748</v>
      </c>
      <c r="AR49">
        <v>0</v>
      </c>
      <c r="AS49">
        <v>653413.36221503827</v>
      </c>
      <c r="AT49">
        <v>356884.2</v>
      </c>
      <c r="AU49">
        <v>0</v>
      </c>
      <c r="AV49">
        <v>0</v>
      </c>
    </row>
    <row r="50" spans="1:48" x14ac:dyDescent="0.25">
      <c r="A50">
        <v>1994</v>
      </c>
      <c r="B50" t="s">
        <v>152</v>
      </c>
      <c r="C50" t="s">
        <v>144</v>
      </c>
      <c r="D50" t="s">
        <v>153</v>
      </c>
      <c r="E50">
        <v>1980</v>
      </c>
      <c r="F50">
        <v>3475982</v>
      </c>
      <c r="G50">
        <v>0</v>
      </c>
      <c r="H50">
        <v>3475982</v>
      </c>
      <c r="I50">
        <v>1489.04</v>
      </c>
      <c r="J50">
        <v>1</v>
      </c>
      <c r="K50">
        <v>0</v>
      </c>
      <c r="L50">
        <v>163.7944</v>
      </c>
      <c r="M50">
        <v>25</v>
      </c>
      <c r="N50">
        <v>0</v>
      </c>
      <c r="O50">
        <v>0</v>
      </c>
      <c r="P50">
        <v>6.5</v>
      </c>
      <c r="Q50">
        <v>0</v>
      </c>
      <c r="R50">
        <v>0</v>
      </c>
      <c r="S50">
        <v>0</v>
      </c>
      <c r="U50">
        <v>0</v>
      </c>
      <c r="V50">
        <v>0</v>
      </c>
      <c r="W50">
        <v>1799.944</v>
      </c>
      <c r="X50">
        <v>-0.69999999999999929</v>
      </c>
      <c r="Y50">
        <v>14224228.161432762</v>
      </c>
      <c r="Z50">
        <v>716324</v>
      </c>
      <c r="AA50">
        <v>14940552.161432762</v>
      </c>
      <c r="AB50">
        <v>8300.5649961514155</v>
      </c>
      <c r="AC50">
        <v>11464570.161432762</v>
      </c>
      <c r="AD50">
        <v>14951277.841107642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14940552.161432762</v>
      </c>
      <c r="AK50">
        <v>15.01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151761.62836636128</v>
      </c>
      <c r="AR50">
        <v>0</v>
      </c>
      <c r="AS50">
        <v>3131375.2322865524</v>
      </c>
      <c r="AT50">
        <v>1799944</v>
      </c>
      <c r="AU50">
        <v>0</v>
      </c>
      <c r="AV50">
        <v>0</v>
      </c>
    </row>
    <row r="51" spans="1:48" x14ac:dyDescent="0.25">
      <c r="A51">
        <v>1995</v>
      </c>
      <c r="B51" t="s">
        <v>154</v>
      </c>
      <c r="C51" t="s">
        <v>144</v>
      </c>
      <c r="D51" t="s">
        <v>155</v>
      </c>
      <c r="E51">
        <v>1980</v>
      </c>
      <c r="F51">
        <v>293053</v>
      </c>
      <c r="G51">
        <v>0</v>
      </c>
      <c r="H51">
        <v>293053</v>
      </c>
      <c r="I51">
        <v>208.39</v>
      </c>
      <c r="J51">
        <v>1</v>
      </c>
      <c r="K51">
        <v>0</v>
      </c>
      <c r="L51">
        <v>22.922899999999998</v>
      </c>
      <c r="M51">
        <v>3.5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U51">
        <v>0</v>
      </c>
      <c r="V51">
        <v>0</v>
      </c>
      <c r="W51">
        <v>363.36259999999999</v>
      </c>
      <c r="X51">
        <v>0.57000000000000028</v>
      </c>
      <c r="Y51">
        <v>2891846.5835831952</v>
      </c>
      <c r="Z51">
        <v>107506</v>
      </c>
      <c r="AA51">
        <v>2999352.5835831952</v>
      </c>
      <c r="AB51">
        <v>8254.4339554571525</v>
      </c>
      <c r="AC51">
        <v>2706299.5835831952</v>
      </c>
      <c r="AD51">
        <v>3001533.1602564878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2999352.5835831952</v>
      </c>
      <c r="AK51">
        <v>13.01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21554.063877292196</v>
      </c>
      <c r="AR51">
        <v>0</v>
      </c>
      <c r="AS51">
        <v>621371.71671663912</v>
      </c>
      <c r="AT51">
        <v>363362.6</v>
      </c>
      <c r="AU51">
        <v>0</v>
      </c>
      <c r="AV51">
        <v>0</v>
      </c>
    </row>
    <row r="52" spans="1:48" x14ac:dyDescent="0.25">
      <c r="A52">
        <v>1996</v>
      </c>
      <c r="B52" t="s">
        <v>156</v>
      </c>
      <c r="C52" t="s">
        <v>144</v>
      </c>
      <c r="D52" t="s">
        <v>157</v>
      </c>
      <c r="E52">
        <v>1980</v>
      </c>
      <c r="F52">
        <v>995994</v>
      </c>
      <c r="G52">
        <v>0</v>
      </c>
      <c r="H52">
        <v>995994</v>
      </c>
      <c r="I52">
        <v>328.57</v>
      </c>
      <c r="J52">
        <v>1</v>
      </c>
      <c r="K52">
        <v>0</v>
      </c>
      <c r="L52">
        <v>36.142699999999998</v>
      </c>
      <c r="M52">
        <v>0.6</v>
      </c>
      <c r="N52">
        <v>0</v>
      </c>
      <c r="O52">
        <v>0</v>
      </c>
      <c r="P52">
        <v>0.75</v>
      </c>
      <c r="Q52">
        <v>0</v>
      </c>
      <c r="R52">
        <v>0</v>
      </c>
      <c r="S52">
        <v>0</v>
      </c>
      <c r="U52">
        <v>0</v>
      </c>
      <c r="V52">
        <v>0</v>
      </c>
      <c r="W52">
        <v>455.29520000000002</v>
      </c>
      <c r="X52">
        <v>0.44000000000000128</v>
      </c>
      <c r="Y52">
        <v>3620889.87939052</v>
      </c>
      <c r="Z52">
        <v>202364.4</v>
      </c>
      <c r="AA52">
        <v>3823254.27939052</v>
      </c>
      <c r="AB52">
        <v>8397.3085580311854</v>
      </c>
      <c r="AC52">
        <v>2827260.27939052</v>
      </c>
      <c r="AD52">
        <v>3825984.5860576793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3823254.27939052</v>
      </c>
      <c r="AK52">
        <v>11.68</v>
      </c>
      <c r="AL52">
        <v>79.540000000000006</v>
      </c>
      <c r="AM52">
        <v>79.540000000000006</v>
      </c>
      <c r="AN52">
        <v>15431.048047884478</v>
      </c>
      <c r="AO52">
        <v>15265.200716086463</v>
      </c>
      <c r="AP52">
        <v>-165.85</v>
      </c>
      <c r="AQ52">
        <v>33908.161825858209</v>
      </c>
      <c r="AR52">
        <v>0</v>
      </c>
      <c r="AS52">
        <v>805123.73587810399</v>
      </c>
      <c r="AT52">
        <v>455295.2</v>
      </c>
      <c r="AU52">
        <v>0</v>
      </c>
      <c r="AV52">
        <v>0</v>
      </c>
    </row>
    <row r="53" spans="1:48" x14ac:dyDescent="0.25">
      <c r="A53">
        <v>1997</v>
      </c>
      <c r="B53" t="s">
        <v>158</v>
      </c>
      <c r="C53" t="s">
        <v>144</v>
      </c>
      <c r="D53" t="s">
        <v>159</v>
      </c>
      <c r="E53">
        <v>1980</v>
      </c>
      <c r="F53">
        <v>991317</v>
      </c>
      <c r="G53">
        <v>0</v>
      </c>
      <c r="H53">
        <v>991317</v>
      </c>
      <c r="I53">
        <v>237.17</v>
      </c>
      <c r="J53">
        <v>1</v>
      </c>
      <c r="K53">
        <v>0</v>
      </c>
      <c r="L53">
        <v>26.088699999999999</v>
      </c>
      <c r="M53">
        <v>1.7</v>
      </c>
      <c r="N53">
        <v>0</v>
      </c>
      <c r="O53">
        <v>0</v>
      </c>
      <c r="P53">
        <v>1.25</v>
      </c>
      <c r="Q53">
        <v>0</v>
      </c>
      <c r="R53">
        <v>0</v>
      </c>
      <c r="S53">
        <v>0</v>
      </c>
      <c r="U53">
        <v>0</v>
      </c>
      <c r="V53">
        <v>0</v>
      </c>
      <c r="W53">
        <v>426.9162</v>
      </c>
      <c r="X53">
        <v>-3.83</v>
      </c>
      <c r="Y53">
        <v>3314851.0328184357</v>
      </c>
      <c r="Z53">
        <v>283719.2</v>
      </c>
      <c r="AA53">
        <v>3598570.2328184359</v>
      </c>
      <c r="AB53">
        <v>8429.2192069976172</v>
      </c>
      <c r="AC53">
        <v>2607253.2328184359</v>
      </c>
      <c r="AD53">
        <v>3601069.7730356236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3598570.2328184359</v>
      </c>
      <c r="AK53">
        <v>13.57</v>
      </c>
      <c r="AL53">
        <v>103.97</v>
      </c>
      <c r="AM53">
        <v>103.97</v>
      </c>
      <c r="AN53">
        <v>18370.115172092403</v>
      </c>
      <c r="AO53">
        <v>19953.770661950082</v>
      </c>
      <c r="AP53">
        <v>1583.66</v>
      </c>
      <c r="AQ53">
        <v>23520.694836975945</v>
      </c>
      <c r="AR53">
        <v>0</v>
      </c>
      <c r="AS53">
        <v>776457.88656368724</v>
      </c>
      <c r="AT53">
        <v>426916.2</v>
      </c>
      <c r="AU53">
        <v>0</v>
      </c>
      <c r="AV53">
        <v>0</v>
      </c>
    </row>
    <row r="54" spans="1:48" x14ac:dyDescent="0.25">
      <c r="A54">
        <v>1998</v>
      </c>
      <c r="B54" t="s">
        <v>160</v>
      </c>
      <c r="C54" t="s">
        <v>144</v>
      </c>
      <c r="D54" t="s">
        <v>161</v>
      </c>
      <c r="E54">
        <v>1980</v>
      </c>
      <c r="F54">
        <v>819393</v>
      </c>
      <c r="G54">
        <v>0</v>
      </c>
      <c r="H54">
        <v>819393</v>
      </c>
      <c r="I54">
        <v>247.77</v>
      </c>
      <c r="J54">
        <v>1</v>
      </c>
      <c r="K54">
        <v>0</v>
      </c>
      <c r="L54">
        <v>25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410.34</v>
      </c>
      <c r="X54">
        <v>-3.42</v>
      </c>
      <c r="Y54">
        <v>3193557.8927088045</v>
      </c>
      <c r="Z54">
        <v>445658.4</v>
      </c>
      <c r="AA54">
        <v>3639216.2927088044</v>
      </c>
      <c r="AB54">
        <v>8868.7826990027897</v>
      </c>
      <c r="AC54">
        <v>2819823.2927088044</v>
      </c>
      <c r="AD54">
        <v>3641624.3726827498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3639216.2927088044</v>
      </c>
      <c r="AK54">
        <v>14.56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24272.498923963165</v>
      </c>
      <c r="AR54">
        <v>0</v>
      </c>
      <c r="AS54">
        <v>816974.9385417609</v>
      </c>
      <c r="AT54">
        <v>410340</v>
      </c>
      <c r="AU54">
        <v>0</v>
      </c>
      <c r="AV54">
        <v>0</v>
      </c>
    </row>
    <row r="55" spans="1:48" x14ac:dyDescent="0.25">
      <c r="A55">
        <v>1999</v>
      </c>
      <c r="B55" t="s">
        <v>162</v>
      </c>
      <c r="C55" t="s">
        <v>144</v>
      </c>
      <c r="D55" t="s">
        <v>163</v>
      </c>
      <c r="E55">
        <v>1980</v>
      </c>
      <c r="F55">
        <v>1182754</v>
      </c>
      <c r="G55">
        <v>0</v>
      </c>
      <c r="H55">
        <v>1182754</v>
      </c>
      <c r="I55">
        <v>389.65</v>
      </c>
      <c r="J55">
        <v>1</v>
      </c>
      <c r="K55">
        <v>0</v>
      </c>
      <c r="L55">
        <v>42.861499999999999</v>
      </c>
      <c r="M55">
        <v>3.2</v>
      </c>
      <c r="N55">
        <v>0</v>
      </c>
      <c r="O55">
        <v>0</v>
      </c>
      <c r="P55">
        <v>0.75</v>
      </c>
      <c r="Q55">
        <v>0</v>
      </c>
      <c r="R55">
        <v>0</v>
      </c>
      <c r="S55">
        <v>0</v>
      </c>
      <c r="U55">
        <v>0</v>
      </c>
      <c r="V55">
        <v>0</v>
      </c>
      <c r="W55">
        <v>539.93219999999997</v>
      </c>
      <c r="X55">
        <v>3.5300000000000011</v>
      </c>
      <c r="Y55">
        <v>4367528.2198303044</v>
      </c>
      <c r="Z55">
        <v>195527.5</v>
      </c>
      <c r="AA55">
        <v>4563055.7198303044</v>
      </c>
      <c r="AB55">
        <v>8451.164275496636</v>
      </c>
      <c r="AC55">
        <v>3380301.7198303044</v>
      </c>
      <c r="AD55">
        <v>4566349.0239115702</v>
      </c>
      <c r="AE55">
        <v>0</v>
      </c>
      <c r="AF55">
        <v>2293.88</v>
      </c>
      <c r="AG55">
        <v>2293.88</v>
      </c>
      <c r="AH55">
        <v>2944.98</v>
      </c>
      <c r="AI55">
        <v>651.1</v>
      </c>
      <c r="AJ55">
        <v>4565349.5998303043</v>
      </c>
      <c r="AK55">
        <v>15.98</v>
      </c>
      <c r="AL55">
        <v>107.22</v>
      </c>
      <c r="AM55">
        <v>107.22</v>
      </c>
      <c r="AN55">
        <v>18339.854506720894</v>
      </c>
      <c r="AO55">
        <v>20577.505918767794</v>
      </c>
      <c r="AP55">
        <v>2237.65</v>
      </c>
      <c r="AQ55">
        <v>40035.171014098429</v>
      </c>
      <c r="AR55">
        <v>0</v>
      </c>
      <c r="AS55">
        <v>952305.63996606099</v>
      </c>
      <c r="AT55">
        <v>539932.19999999995</v>
      </c>
      <c r="AU55">
        <v>0</v>
      </c>
      <c r="AV55">
        <v>0</v>
      </c>
    </row>
    <row r="56" spans="1:48" x14ac:dyDescent="0.25">
      <c r="A56">
        <v>2000</v>
      </c>
      <c r="B56" t="s">
        <v>164</v>
      </c>
      <c r="C56" t="s">
        <v>144</v>
      </c>
      <c r="D56" t="s">
        <v>165</v>
      </c>
      <c r="E56">
        <v>1980</v>
      </c>
      <c r="F56">
        <v>1098213</v>
      </c>
      <c r="G56">
        <v>0</v>
      </c>
      <c r="H56">
        <v>1098213</v>
      </c>
      <c r="I56">
        <v>294.97000000000003</v>
      </c>
      <c r="J56">
        <v>1</v>
      </c>
      <c r="K56">
        <v>0</v>
      </c>
      <c r="L56">
        <v>32.4467</v>
      </c>
      <c r="M56">
        <v>12.4</v>
      </c>
      <c r="N56">
        <v>0</v>
      </c>
      <c r="O56">
        <v>0</v>
      </c>
      <c r="P56">
        <v>1.25</v>
      </c>
      <c r="Q56">
        <v>0</v>
      </c>
      <c r="R56">
        <v>0</v>
      </c>
      <c r="S56">
        <v>0</v>
      </c>
      <c r="U56">
        <v>0</v>
      </c>
      <c r="V56">
        <v>0</v>
      </c>
      <c r="W56">
        <v>474.56420000000003</v>
      </c>
      <c r="X56">
        <v>-0.85999999999999943</v>
      </c>
      <c r="Y56">
        <v>3746941.9923462896</v>
      </c>
      <c r="Z56">
        <v>290944</v>
      </c>
      <c r="AA56">
        <v>4037885.9923462896</v>
      </c>
      <c r="AB56">
        <v>8508.6190495327901</v>
      </c>
      <c r="AC56">
        <v>2939672.9923462896</v>
      </c>
      <c r="AD56">
        <v>4040711.3477268526</v>
      </c>
      <c r="AE56">
        <v>0</v>
      </c>
      <c r="AF56">
        <v>16057.17</v>
      </c>
      <c r="AG56">
        <v>16057.17</v>
      </c>
      <c r="AH56">
        <v>19512.650000000001</v>
      </c>
      <c r="AI56">
        <v>3455.48</v>
      </c>
      <c r="AJ56">
        <v>4053943.1623462895</v>
      </c>
      <c r="AK56">
        <v>12.88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27116.814374707403</v>
      </c>
      <c r="AR56">
        <v>0</v>
      </c>
      <c r="AS56">
        <v>869668.52846925799</v>
      </c>
      <c r="AT56">
        <v>474564.2</v>
      </c>
      <c r="AU56">
        <v>0</v>
      </c>
      <c r="AV56">
        <v>0</v>
      </c>
    </row>
    <row r="57" spans="1:48" x14ac:dyDescent="0.25">
      <c r="A57">
        <v>2001</v>
      </c>
      <c r="B57" t="s">
        <v>166</v>
      </c>
      <c r="C57" t="s">
        <v>144</v>
      </c>
      <c r="D57" t="s">
        <v>167</v>
      </c>
      <c r="E57">
        <v>1949</v>
      </c>
      <c r="F57">
        <v>2107182</v>
      </c>
      <c r="G57">
        <v>0</v>
      </c>
      <c r="H57">
        <v>2107182</v>
      </c>
      <c r="I57">
        <v>667.45</v>
      </c>
      <c r="J57">
        <v>1</v>
      </c>
      <c r="K57">
        <v>0</v>
      </c>
      <c r="L57">
        <v>73.419499999999999</v>
      </c>
      <c r="M57">
        <v>34.4</v>
      </c>
      <c r="N57">
        <v>0</v>
      </c>
      <c r="O57">
        <v>0</v>
      </c>
      <c r="P57">
        <v>1.5</v>
      </c>
      <c r="Q57">
        <v>0</v>
      </c>
      <c r="R57">
        <v>0</v>
      </c>
      <c r="S57">
        <v>0</v>
      </c>
      <c r="U57">
        <v>0</v>
      </c>
      <c r="V57">
        <v>0</v>
      </c>
      <c r="W57">
        <v>906.36159999999995</v>
      </c>
      <c r="X57">
        <v>-1.17</v>
      </c>
      <c r="Y57">
        <v>7143833.1186721986</v>
      </c>
      <c r="Z57">
        <v>356071.8</v>
      </c>
      <c r="AA57">
        <v>7499904.9186721984</v>
      </c>
      <c r="AB57">
        <v>8274.7381604342008</v>
      </c>
      <c r="AC57">
        <v>5392722.9186721984</v>
      </c>
      <c r="AD57">
        <v>7505291.6760281743</v>
      </c>
      <c r="AE57">
        <v>0</v>
      </c>
      <c r="AF57">
        <v>6881.64</v>
      </c>
      <c r="AG57">
        <v>6881.64</v>
      </c>
      <c r="AH57">
        <v>66168.72</v>
      </c>
      <c r="AI57">
        <v>59287.08</v>
      </c>
      <c r="AJ57">
        <v>7506786.5586721981</v>
      </c>
      <c r="AK57">
        <v>14.4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66134.257393716529</v>
      </c>
      <c r="AR57">
        <v>0</v>
      </c>
      <c r="AS57">
        <v>1584429.0877344396</v>
      </c>
      <c r="AT57">
        <v>906361.6</v>
      </c>
      <c r="AU57">
        <v>0</v>
      </c>
      <c r="AV57">
        <v>0</v>
      </c>
    </row>
    <row r="58" spans="1:48" x14ac:dyDescent="0.25">
      <c r="A58">
        <v>2002</v>
      </c>
      <c r="B58" t="s">
        <v>168</v>
      </c>
      <c r="C58" t="s">
        <v>144</v>
      </c>
      <c r="D58" t="s">
        <v>169</v>
      </c>
      <c r="E58">
        <v>1980</v>
      </c>
      <c r="F58">
        <v>3251294</v>
      </c>
      <c r="G58">
        <v>0</v>
      </c>
      <c r="H58">
        <v>3251294</v>
      </c>
      <c r="I58">
        <v>1394.01</v>
      </c>
      <c r="J58">
        <v>1</v>
      </c>
      <c r="K58">
        <v>0</v>
      </c>
      <c r="L58">
        <v>153.34110000000001</v>
      </c>
      <c r="M58">
        <v>3</v>
      </c>
      <c r="N58">
        <v>0</v>
      </c>
      <c r="O58">
        <v>0</v>
      </c>
      <c r="P58">
        <v>7.25</v>
      </c>
      <c r="Q58">
        <v>0</v>
      </c>
      <c r="R58">
        <v>0</v>
      </c>
      <c r="S58">
        <v>0</v>
      </c>
      <c r="U58">
        <v>0</v>
      </c>
      <c r="V58">
        <v>0</v>
      </c>
      <c r="W58">
        <v>1630.4711</v>
      </c>
      <c r="X58">
        <v>-1.3899999999999988</v>
      </c>
      <c r="Y58">
        <v>12835367.347828006</v>
      </c>
      <c r="Z58">
        <v>647947.29999999993</v>
      </c>
      <c r="AA58">
        <v>13483314.647828007</v>
      </c>
      <c r="AB58">
        <v>8269.5821151494238</v>
      </c>
      <c r="AC58">
        <v>10232020.647828007</v>
      </c>
      <c r="AD58">
        <v>13492993.066728478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13483314.647828007</v>
      </c>
      <c r="AK58">
        <v>16.489999999999998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139217.76933347987</v>
      </c>
      <c r="AR58">
        <v>0</v>
      </c>
      <c r="AS58">
        <v>2826252.3895656019</v>
      </c>
      <c r="AT58">
        <v>1630471.1</v>
      </c>
      <c r="AU58">
        <v>0</v>
      </c>
      <c r="AV58">
        <v>0</v>
      </c>
    </row>
    <row r="59" spans="1:48" x14ac:dyDescent="0.25">
      <c r="A59">
        <v>2003</v>
      </c>
      <c r="B59" t="s">
        <v>170</v>
      </c>
      <c r="C59" t="s">
        <v>144</v>
      </c>
      <c r="D59" t="s">
        <v>171</v>
      </c>
      <c r="E59">
        <v>1980</v>
      </c>
      <c r="F59">
        <v>3008235</v>
      </c>
      <c r="G59">
        <v>0</v>
      </c>
      <c r="H59">
        <v>3008235</v>
      </c>
      <c r="I59">
        <v>1347.11</v>
      </c>
      <c r="J59">
        <v>1</v>
      </c>
      <c r="K59">
        <v>0</v>
      </c>
      <c r="L59">
        <v>148.18209999999999</v>
      </c>
      <c r="M59">
        <v>2.2000000000000002</v>
      </c>
      <c r="N59">
        <v>0</v>
      </c>
      <c r="O59">
        <v>0</v>
      </c>
      <c r="P59">
        <v>4.5</v>
      </c>
      <c r="Q59">
        <v>0</v>
      </c>
      <c r="R59">
        <v>0</v>
      </c>
      <c r="S59">
        <v>0</v>
      </c>
      <c r="U59">
        <v>0</v>
      </c>
      <c r="V59">
        <v>0</v>
      </c>
      <c r="W59">
        <v>1574.7646</v>
      </c>
      <c r="X59">
        <v>2.2400000000000002</v>
      </c>
      <c r="Y59">
        <v>12648784.021986932</v>
      </c>
      <c r="Z59">
        <v>519446.89999999997</v>
      </c>
      <c r="AA59">
        <v>13168230.921986932</v>
      </c>
      <c r="AB59">
        <v>8362.0313296266195</v>
      </c>
      <c r="AC59">
        <v>10159995.921986932</v>
      </c>
      <c r="AD59">
        <v>13177768.649036644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13168230.921986932</v>
      </c>
      <c r="AK59">
        <v>12.7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132701.39070060282</v>
      </c>
      <c r="AR59">
        <v>0</v>
      </c>
      <c r="AS59">
        <v>2737535.5643973867</v>
      </c>
      <c r="AT59">
        <v>1574764.5999999999</v>
      </c>
      <c r="AU59">
        <v>0</v>
      </c>
      <c r="AV59">
        <v>0</v>
      </c>
    </row>
    <row r="60" spans="1:48" x14ac:dyDescent="0.25">
      <c r="A60">
        <v>2005</v>
      </c>
      <c r="B60" t="s">
        <v>172</v>
      </c>
      <c r="C60" t="s">
        <v>173</v>
      </c>
      <c r="D60" t="s">
        <v>174</v>
      </c>
      <c r="E60">
        <v>2004</v>
      </c>
      <c r="F60">
        <v>2034268</v>
      </c>
      <c r="G60">
        <v>0</v>
      </c>
      <c r="H60">
        <v>2034268</v>
      </c>
      <c r="I60">
        <v>163.80000000000001</v>
      </c>
      <c r="J60">
        <v>1</v>
      </c>
      <c r="K60">
        <v>0</v>
      </c>
      <c r="L60">
        <v>18.018000000000001</v>
      </c>
      <c r="M60">
        <v>0.2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311.52800000000002</v>
      </c>
      <c r="X60">
        <v>2.6900000000000013</v>
      </c>
      <c r="Y60">
        <v>2508425.9766943385</v>
      </c>
      <c r="Z60">
        <v>288200.7</v>
      </c>
      <c r="AA60">
        <v>2796626.6766943387</v>
      </c>
      <c r="AB60">
        <v>8977.1278238050472</v>
      </c>
      <c r="AC60">
        <v>762358.67669433868</v>
      </c>
      <c r="AD60">
        <v>2798518.1377429683</v>
      </c>
      <c r="AE60">
        <v>0</v>
      </c>
      <c r="AF60">
        <v>10447.25</v>
      </c>
      <c r="AG60">
        <v>10447.25</v>
      </c>
      <c r="AH60">
        <v>0</v>
      </c>
      <c r="AI60">
        <v>-10447.25</v>
      </c>
      <c r="AJ60">
        <v>2807073.9266943387</v>
      </c>
      <c r="AK60">
        <v>13.1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10742.245970436097</v>
      </c>
      <c r="AR60">
        <v>0</v>
      </c>
      <c r="AS60">
        <v>616965.47533886775</v>
      </c>
      <c r="AT60">
        <v>311528</v>
      </c>
      <c r="AU60">
        <v>0</v>
      </c>
      <c r="AV60">
        <v>0</v>
      </c>
    </row>
    <row r="61" spans="1:48" x14ac:dyDescent="0.25">
      <c r="A61">
        <v>2006</v>
      </c>
      <c r="B61" t="s">
        <v>175</v>
      </c>
      <c r="C61" t="s">
        <v>173</v>
      </c>
      <c r="D61" t="s">
        <v>176</v>
      </c>
      <c r="E61">
        <v>2004</v>
      </c>
      <c r="F61">
        <v>791886</v>
      </c>
      <c r="G61">
        <v>0</v>
      </c>
      <c r="H61">
        <v>791886</v>
      </c>
      <c r="I61">
        <v>141.02000000000001</v>
      </c>
      <c r="J61">
        <v>1</v>
      </c>
      <c r="K61">
        <v>0</v>
      </c>
      <c r="L61">
        <v>15.5122</v>
      </c>
      <c r="M61">
        <v>0.9</v>
      </c>
      <c r="N61">
        <v>0</v>
      </c>
      <c r="O61">
        <v>0</v>
      </c>
      <c r="P61">
        <v>0.25</v>
      </c>
      <c r="Q61">
        <v>0</v>
      </c>
      <c r="R61">
        <v>0</v>
      </c>
      <c r="S61">
        <v>0</v>
      </c>
      <c r="U61">
        <v>0</v>
      </c>
      <c r="V61">
        <v>0</v>
      </c>
      <c r="W61">
        <v>280.81220000000002</v>
      </c>
      <c r="X61">
        <v>0.29000000000000092</v>
      </c>
      <c r="Y61">
        <v>2231397.9899931806</v>
      </c>
      <c r="Z61">
        <v>185206.40000000002</v>
      </c>
      <c r="AA61">
        <v>2416604.3899931805</v>
      </c>
      <c r="AB61">
        <v>8605.767092715987</v>
      </c>
      <c r="AC61">
        <v>1624718.3899931805</v>
      </c>
      <c r="AD61">
        <v>2418286.9600276467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2416604.3899931805</v>
      </c>
      <c r="AK61">
        <v>12.08</v>
      </c>
      <c r="AL61">
        <v>36.22</v>
      </c>
      <c r="AM61">
        <v>36.22</v>
      </c>
      <c r="AN61">
        <v>6579.8034267177472</v>
      </c>
      <c r="AO61">
        <v>6951.2895390577278</v>
      </c>
      <c r="AP61">
        <v>371.49</v>
      </c>
      <c r="AQ61">
        <v>9390.3850861222909</v>
      </c>
      <c r="AR61">
        <v>0</v>
      </c>
      <c r="AS61">
        <v>520362.15799863613</v>
      </c>
      <c r="AT61">
        <v>280812.2</v>
      </c>
      <c r="AU61">
        <v>0</v>
      </c>
      <c r="AV61">
        <v>0</v>
      </c>
    </row>
    <row r="62" spans="1:48" x14ac:dyDescent="0.25">
      <c r="A62">
        <v>2008</v>
      </c>
      <c r="B62" t="s">
        <v>177</v>
      </c>
      <c r="C62" t="s">
        <v>178</v>
      </c>
      <c r="D62" t="s">
        <v>179</v>
      </c>
      <c r="E62">
        <v>2007</v>
      </c>
      <c r="F62">
        <v>1209959</v>
      </c>
      <c r="G62">
        <v>0</v>
      </c>
      <c r="H62">
        <v>1209959</v>
      </c>
      <c r="I62">
        <v>588.70000000000005</v>
      </c>
      <c r="J62">
        <v>1</v>
      </c>
      <c r="K62">
        <v>0</v>
      </c>
      <c r="L62">
        <v>64.757000000000005</v>
      </c>
      <c r="M62">
        <v>6.6</v>
      </c>
      <c r="N62">
        <v>0</v>
      </c>
      <c r="O62">
        <v>0</v>
      </c>
      <c r="P62">
        <v>1.5</v>
      </c>
      <c r="Q62">
        <v>0</v>
      </c>
      <c r="R62">
        <v>0</v>
      </c>
      <c r="S62">
        <v>0</v>
      </c>
      <c r="U62">
        <v>0</v>
      </c>
      <c r="V62">
        <v>0</v>
      </c>
      <c r="W62">
        <v>831.02070000000003</v>
      </c>
      <c r="X62">
        <v>0.66000000000000014</v>
      </c>
      <c r="Y62">
        <v>6617032.6041737581</v>
      </c>
      <c r="Z62">
        <v>614955.20000000007</v>
      </c>
      <c r="AA62">
        <v>7231987.8041737583</v>
      </c>
      <c r="AB62">
        <v>8702.5362956347035</v>
      </c>
      <c r="AC62">
        <v>6022028.8041737583</v>
      </c>
      <c r="AD62">
        <v>7236977.3312894041</v>
      </c>
      <c r="AE62">
        <v>0</v>
      </c>
      <c r="AF62">
        <v>4358.37</v>
      </c>
      <c r="AG62">
        <v>4358.37</v>
      </c>
      <c r="AH62">
        <v>50480.01</v>
      </c>
      <c r="AI62">
        <v>46121.64</v>
      </c>
      <c r="AJ62">
        <v>7236346.1741737584</v>
      </c>
      <c r="AK62">
        <v>14.7</v>
      </c>
      <c r="AL62">
        <v>169.11</v>
      </c>
      <c r="AM62">
        <v>169.11</v>
      </c>
      <c r="AN62">
        <v>33504.230441018939</v>
      </c>
      <c r="AO62">
        <v>32455.344393982672</v>
      </c>
      <c r="AP62">
        <v>-1048.8900000000001</v>
      </c>
      <c r="AQ62">
        <v>51939.026764630587</v>
      </c>
      <c r="AR62">
        <v>102419.59</v>
      </c>
      <c r="AS62">
        <v>1579484.6028347518</v>
      </c>
      <c r="AT62">
        <v>831020.70000000007</v>
      </c>
      <c r="AU62">
        <v>102419.59</v>
      </c>
      <c r="AV62">
        <v>0</v>
      </c>
    </row>
    <row r="63" spans="1:48" x14ac:dyDescent="0.25">
      <c r="A63">
        <v>2009</v>
      </c>
      <c r="B63" t="s">
        <v>180</v>
      </c>
      <c r="C63" t="s">
        <v>178</v>
      </c>
      <c r="D63" t="s">
        <v>181</v>
      </c>
      <c r="E63">
        <v>2007</v>
      </c>
      <c r="F63">
        <v>352498</v>
      </c>
      <c r="G63">
        <v>0</v>
      </c>
      <c r="H63">
        <v>352498</v>
      </c>
      <c r="I63">
        <v>152.81</v>
      </c>
      <c r="J63">
        <v>1</v>
      </c>
      <c r="K63">
        <v>0</v>
      </c>
      <c r="L63">
        <v>16.809100000000001</v>
      </c>
      <c r="M63">
        <v>0.6</v>
      </c>
      <c r="N63">
        <v>0</v>
      </c>
      <c r="O63">
        <v>0</v>
      </c>
      <c r="P63">
        <v>0.5</v>
      </c>
      <c r="Q63">
        <v>0</v>
      </c>
      <c r="R63">
        <v>0</v>
      </c>
      <c r="S63">
        <v>0</v>
      </c>
      <c r="U63">
        <v>0</v>
      </c>
      <c r="V63">
        <v>0</v>
      </c>
      <c r="W63">
        <v>300.27910000000003</v>
      </c>
      <c r="X63">
        <v>-0.25999999999999979</v>
      </c>
      <c r="Y63">
        <v>2378807.339122952</v>
      </c>
      <c r="Z63">
        <v>102825.09999999999</v>
      </c>
      <c r="AA63">
        <v>2481632.4391229521</v>
      </c>
      <c r="AB63">
        <v>8264.4194655004358</v>
      </c>
      <c r="AC63">
        <v>2129134.4391229521</v>
      </c>
      <c r="AD63">
        <v>2483426.1621452575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2481632.4391229521</v>
      </c>
      <c r="AK63">
        <v>16.09</v>
      </c>
      <c r="AL63">
        <v>58.75</v>
      </c>
      <c r="AM63">
        <v>58.75</v>
      </c>
      <c r="AN63">
        <v>9437.5450127397398</v>
      </c>
      <c r="AO63">
        <v>11275.214257858683</v>
      </c>
      <c r="AP63">
        <v>1837.67</v>
      </c>
      <c r="AQ63">
        <v>11902.217262333672</v>
      </c>
      <c r="AR63">
        <v>0</v>
      </c>
      <c r="AS63">
        <v>516891.50782459043</v>
      </c>
      <c r="AT63">
        <v>300279.10000000003</v>
      </c>
      <c r="AU63">
        <v>0</v>
      </c>
      <c r="AV63">
        <v>0</v>
      </c>
    </row>
    <row r="64" spans="1:48" x14ac:dyDescent="0.25">
      <c r="A64">
        <v>2010</v>
      </c>
      <c r="B64" t="s">
        <v>182</v>
      </c>
      <c r="C64" t="s">
        <v>178</v>
      </c>
      <c r="D64" t="s">
        <v>183</v>
      </c>
      <c r="E64">
        <v>2007</v>
      </c>
      <c r="F64">
        <v>191338</v>
      </c>
      <c r="G64">
        <v>0</v>
      </c>
      <c r="H64">
        <v>191338</v>
      </c>
      <c r="I64">
        <v>50.44</v>
      </c>
      <c r="J64">
        <v>1</v>
      </c>
      <c r="K64">
        <v>0</v>
      </c>
      <c r="L64">
        <v>5.5484</v>
      </c>
      <c r="M64">
        <v>0.7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140.79339999999999</v>
      </c>
      <c r="X64">
        <v>0.5600000000000005</v>
      </c>
      <c r="Y64">
        <v>1120452.0349024402</v>
      </c>
      <c r="Z64">
        <v>131504.4</v>
      </c>
      <c r="AA64">
        <v>1251956.4349024401</v>
      </c>
      <c r="AB64">
        <v>8892.1528630066477</v>
      </c>
      <c r="AC64">
        <v>1060618.4349024401</v>
      </c>
      <c r="AD64">
        <v>1252801.3039161426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1251956.4349024401</v>
      </c>
      <c r="AK64">
        <v>13.44</v>
      </c>
      <c r="AL64">
        <v>19.920000000000002</v>
      </c>
      <c r="AM64">
        <v>19.920000000000002</v>
      </c>
      <c r="AN64">
        <v>2836.9373785790804</v>
      </c>
      <c r="AO64">
        <v>3823.0173279411911</v>
      </c>
      <c r="AP64">
        <v>986.08</v>
      </c>
      <c r="AQ64">
        <v>4066.837014946469</v>
      </c>
      <c r="AR64">
        <v>0</v>
      </c>
      <c r="AS64">
        <v>276692.16698048799</v>
      </c>
      <c r="AT64">
        <v>140793.4</v>
      </c>
      <c r="AU64">
        <v>0</v>
      </c>
      <c r="AV64">
        <v>0</v>
      </c>
    </row>
    <row r="65" spans="1:48" x14ac:dyDescent="0.25">
      <c r="A65">
        <v>2011</v>
      </c>
      <c r="B65" t="s">
        <v>184</v>
      </c>
      <c r="C65" t="s">
        <v>178</v>
      </c>
      <c r="D65" t="s">
        <v>185</v>
      </c>
      <c r="E65">
        <v>2007</v>
      </c>
      <c r="F65">
        <v>90344</v>
      </c>
      <c r="G65">
        <v>0</v>
      </c>
      <c r="H65">
        <v>90344</v>
      </c>
      <c r="I65">
        <v>39.119999999999997</v>
      </c>
      <c r="J65">
        <v>1</v>
      </c>
      <c r="K65">
        <v>0</v>
      </c>
      <c r="L65">
        <v>4.3032000000000004</v>
      </c>
      <c r="M65">
        <v>0.8</v>
      </c>
      <c r="N65">
        <v>0</v>
      </c>
      <c r="O65">
        <v>0</v>
      </c>
      <c r="P65">
        <v>0.5</v>
      </c>
      <c r="Q65">
        <v>0</v>
      </c>
      <c r="R65">
        <v>0</v>
      </c>
      <c r="S65">
        <v>0</v>
      </c>
      <c r="U65">
        <v>0</v>
      </c>
      <c r="V65">
        <v>0</v>
      </c>
      <c r="W65">
        <v>140.75</v>
      </c>
      <c r="X65">
        <v>-8.02</v>
      </c>
      <c r="Y65">
        <v>1066880.494179579</v>
      </c>
      <c r="Z65">
        <v>42379.200000000004</v>
      </c>
      <c r="AA65">
        <v>1109259.6941795789</v>
      </c>
      <c r="AB65">
        <v>7881.0635465689447</v>
      </c>
      <c r="AC65">
        <v>1018915.6941795789</v>
      </c>
      <c r="AD65">
        <v>1110064.1679480027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1109259.6941795789</v>
      </c>
      <c r="AK65">
        <v>11.33</v>
      </c>
      <c r="AL65">
        <v>12.09</v>
      </c>
      <c r="AM65">
        <v>12.09</v>
      </c>
      <c r="AN65">
        <v>2375.46223166355</v>
      </c>
      <c r="AO65">
        <v>2320.2951553618973</v>
      </c>
      <c r="AP65">
        <v>-55.17</v>
      </c>
      <c r="AQ65">
        <v>4093.4244325208097</v>
      </c>
      <c r="AR65">
        <v>0</v>
      </c>
      <c r="AS65">
        <v>230327.77883591579</v>
      </c>
      <c r="AT65">
        <v>140750</v>
      </c>
      <c r="AU65">
        <v>0</v>
      </c>
      <c r="AV65">
        <v>0</v>
      </c>
    </row>
    <row r="66" spans="1:48" x14ac:dyDescent="0.25">
      <c r="A66">
        <v>2012</v>
      </c>
      <c r="B66" t="s">
        <v>186</v>
      </c>
      <c r="C66" t="s">
        <v>178</v>
      </c>
      <c r="D66" t="s">
        <v>187</v>
      </c>
      <c r="E66">
        <v>2007</v>
      </c>
      <c r="F66">
        <v>135832</v>
      </c>
      <c r="G66">
        <v>0</v>
      </c>
      <c r="H66">
        <v>135832</v>
      </c>
      <c r="I66">
        <v>34.130000000000003</v>
      </c>
      <c r="J66">
        <v>1</v>
      </c>
      <c r="K66">
        <v>0</v>
      </c>
      <c r="L66">
        <v>3.7543000000000002</v>
      </c>
      <c r="M66">
        <v>0.7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117.2518</v>
      </c>
      <c r="X66">
        <v>3.2900000000000009</v>
      </c>
      <c r="Y66">
        <v>947213.14551786752</v>
      </c>
      <c r="Z66">
        <v>98961.3</v>
      </c>
      <c r="AA66">
        <v>1046174.4455178676</v>
      </c>
      <c r="AB66">
        <v>8922.4595743337632</v>
      </c>
      <c r="AC66">
        <v>910342.44551786757</v>
      </c>
      <c r="AD66">
        <v>1046888.68495971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1046174.4455178676</v>
      </c>
      <c r="AK66">
        <v>12.25</v>
      </c>
      <c r="AL66">
        <v>17.98</v>
      </c>
      <c r="AM66">
        <v>17.98</v>
      </c>
      <c r="AN66">
        <v>3447.8245607664426</v>
      </c>
      <c r="AO66">
        <v>3450.6953592561554</v>
      </c>
      <c r="AP66">
        <v>2.87</v>
      </c>
      <c r="AQ66">
        <v>2698.5745255684615</v>
      </c>
      <c r="AR66">
        <v>0</v>
      </c>
      <c r="AS66">
        <v>229027.14910357352</v>
      </c>
      <c r="AT66">
        <v>117251.8</v>
      </c>
      <c r="AU66">
        <v>0</v>
      </c>
      <c r="AV66">
        <v>0</v>
      </c>
    </row>
    <row r="67" spans="1:48" x14ac:dyDescent="0.25">
      <c r="A67">
        <v>2014</v>
      </c>
      <c r="B67" t="s">
        <v>188</v>
      </c>
      <c r="C67" t="s">
        <v>189</v>
      </c>
      <c r="D67" t="s">
        <v>190</v>
      </c>
      <c r="E67">
        <v>2013</v>
      </c>
      <c r="F67">
        <v>1815748</v>
      </c>
      <c r="G67">
        <v>0</v>
      </c>
      <c r="H67">
        <v>1815748</v>
      </c>
      <c r="I67">
        <v>854.16</v>
      </c>
      <c r="J67">
        <v>1</v>
      </c>
      <c r="K67">
        <v>0</v>
      </c>
      <c r="L67">
        <v>93.957599999999999</v>
      </c>
      <c r="M67">
        <v>2.9</v>
      </c>
      <c r="N67">
        <v>0</v>
      </c>
      <c r="O67">
        <v>0</v>
      </c>
      <c r="P67">
        <v>6.25</v>
      </c>
      <c r="Q67">
        <v>0</v>
      </c>
      <c r="R67">
        <v>0</v>
      </c>
      <c r="S67">
        <v>0</v>
      </c>
      <c r="U67">
        <v>0</v>
      </c>
      <c r="V67">
        <v>0</v>
      </c>
      <c r="W67">
        <v>1095.5255</v>
      </c>
      <c r="X67">
        <v>0.3100000000000005</v>
      </c>
      <c r="Y67">
        <v>8706261.9744770024</v>
      </c>
      <c r="Z67">
        <v>273297.5</v>
      </c>
      <c r="AA67">
        <v>8979559.4744770024</v>
      </c>
      <c r="AB67">
        <v>8196.577327024339</v>
      </c>
      <c r="AC67">
        <v>7163811.4744770024</v>
      </c>
      <c r="AD67">
        <v>8986124.3703746237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8979559.4744770024</v>
      </c>
      <c r="AK67">
        <v>3.33</v>
      </c>
      <c r="AL67">
        <v>227.86</v>
      </c>
      <c r="AM67">
        <v>227.86</v>
      </c>
      <c r="AN67">
        <v>46410.404221968034</v>
      </c>
      <c r="AO67">
        <v>43730.558651841355</v>
      </c>
      <c r="AP67">
        <v>-2679.85</v>
      </c>
      <c r="AQ67">
        <v>78083.895801309569</v>
      </c>
      <c r="AR67">
        <v>0</v>
      </c>
      <c r="AS67">
        <v>1850571.3948954006</v>
      </c>
      <c r="AT67">
        <v>1095525.5</v>
      </c>
      <c r="AU67">
        <v>0</v>
      </c>
      <c r="AV67">
        <v>0</v>
      </c>
    </row>
    <row r="68" spans="1:48" x14ac:dyDescent="0.25">
      <c r="A68">
        <v>2015</v>
      </c>
      <c r="B68" t="s">
        <v>191</v>
      </c>
      <c r="C68" t="s">
        <v>189</v>
      </c>
      <c r="D68" t="s">
        <v>192</v>
      </c>
      <c r="E68">
        <v>2013</v>
      </c>
      <c r="F68">
        <v>228055</v>
      </c>
      <c r="G68">
        <v>0</v>
      </c>
      <c r="H68">
        <v>228055</v>
      </c>
      <c r="I68">
        <v>381.93</v>
      </c>
      <c r="J68">
        <v>1</v>
      </c>
      <c r="K68">
        <v>0</v>
      </c>
      <c r="L68">
        <v>35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489.64</v>
      </c>
      <c r="X68">
        <v>-1.0999999999999996</v>
      </c>
      <c r="Y68">
        <v>3860794.2403534022</v>
      </c>
      <c r="Z68">
        <v>43556.1</v>
      </c>
      <c r="AA68">
        <v>3904350.3403534023</v>
      </c>
      <c r="AB68">
        <v>7973.9203095200601</v>
      </c>
      <c r="AC68">
        <v>3676295.3403534023</v>
      </c>
      <c r="AD68">
        <v>3907261.5452246042</v>
      </c>
      <c r="AE68">
        <v>0</v>
      </c>
      <c r="AF68">
        <v>0</v>
      </c>
      <c r="AG68">
        <v>0</v>
      </c>
      <c r="AH68">
        <v>3386.32</v>
      </c>
      <c r="AI68">
        <v>3386.32</v>
      </c>
      <c r="AJ68">
        <v>3904350.3403534023</v>
      </c>
      <c r="AK68">
        <v>14.27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7822.8195279891215</v>
      </c>
      <c r="AR68">
        <v>0</v>
      </c>
      <c r="AS68">
        <v>790258.55207068054</v>
      </c>
      <c r="AT68">
        <v>489640</v>
      </c>
      <c r="AU68">
        <v>0</v>
      </c>
      <c r="AV68">
        <v>0</v>
      </c>
    </row>
    <row r="69" spans="1:48" x14ac:dyDescent="0.25">
      <c r="A69">
        <v>2016</v>
      </c>
      <c r="B69" t="s">
        <v>193</v>
      </c>
      <c r="C69" t="s">
        <v>189</v>
      </c>
      <c r="D69" t="s">
        <v>194</v>
      </c>
      <c r="E69">
        <v>2013</v>
      </c>
      <c r="F69">
        <v>25931</v>
      </c>
      <c r="G69">
        <v>0</v>
      </c>
      <c r="H69">
        <v>25931</v>
      </c>
      <c r="I69">
        <v>8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33.284999999999997</v>
      </c>
      <c r="X69">
        <v>15.89</v>
      </c>
      <c r="Y69">
        <v>287375.84042512369</v>
      </c>
      <c r="Z69">
        <v>2285.5</v>
      </c>
      <c r="AA69">
        <v>289661.34042512369</v>
      </c>
      <c r="AB69">
        <v>8702.4587779817848</v>
      </c>
      <c r="AC69">
        <v>263730.34042512369</v>
      </c>
      <c r="AD69">
        <v>289878.03416595224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289661.34042512369</v>
      </c>
      <c r="AK69">
        <v>13.4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719.63304742882531</v>
      </c>
      <c r="AR69">
        <v>0</v>
      </c>
      <c r="AS69">
        <v>58389.36808502474</v>
      </c>
      <c r="AT69">
        <v>33285</v>
      </c>
      <c r="AU69">
        <v>0</v>
      </c>
      <c r="AV69">
        <v>0</v>
      </c>
    </row>
    <row r="70" spans="1:48" x14ac:dyDescent="0.25">
      <c r="A70">
        <v>2017</v>
      </c>
      <c r="B70" t="s">
        <v>195</v>
      </c>
      <c r="C70" t="s">
        <v>189</v>
      </c>
      <c r="D70" t="s">
        <v>196</v>
      </c>
      <c r="E70">
        <v>2013</v>
      </c>
      <c r="F70">
        <v>34315</v>
      </c>
      <c r="G70">
        <v>0</v>
      </c>
      <c r="H70">
        <v>34315</v>
      </c>
      <c r="I70">
        <v>5</v>
      </c>
      <c r="J70">
        <v>1</v>
      </c>
      <c r="K70">
        <v>0</v>
      </c>
      <c r="L70">
        <v>0.55000000000000004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31.692499999999999</v>
      </c>
      <c r="X70">
        <v>2.8900000000000006</v>
      </c>
      <c r="Y70">
        <v>255467.63396215043</v>
      </c>
      <c r="Z70">
        <v>6263.2000000000007</v>
      </c>
      <c r="AA70">
        <v>261730.83396215044</v>
      </c>
      <c r="AB70">
        <v>8258.4470761899647</v>
      </c>
      <c r="AC70">
        <v>227415.83396215044</v>
      </c>
      <c r="AD70">
        <v>261923.46754325446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261730.83396215044</v>
      </c>
      <c r="AK70">
        <v>5.05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563.29897160796884</v>
      </c>
      <c r="AR70">
        <v>0</v>
      </c>
      <c r="AS70">
        <v>53598.806792430092</v>
      </c>
      <c r="AT70">
        <v>31692.5</v>
      </c>
      <c r="AU70">
        <v>0</v>
      </c>
      <c r="AV70">
        <v>0</v>
      </c>
    </row>
    <row r="71" spans="1:48" x14ac:dyDescent="0.25">
      <c r="A71">
        <v>2018</v>
      </c>
      <c r="B71" t="s">
        <v>197</v>
      </c>
      <c r="C71" t="s">
        <v>189</v>
      </c>
      <c r="D71" t="s">
        <v>198</v>
      </c>
      <c r="E71">
        <v>2013</v>
      </c>
      <c r="F71">
        <v>30159</v>
      </c>
      <c r="G71">
        <v>0</v>
      </c>
      <c r="H71">
        <v>30159</v>
      </c>
      <c r="I71">
        <v>5.69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37.68</v>
      </c>
      <c r="X71">
        <v>5.8900000000000006</v>
      </c>
      <c r="Y71">
        <v>308714.01666869107</v>
      </c>
      <c r="Z71">
        <v>2811.8999999999996</v>
      </c>
      <c r="AA71">
        <v>311525.91666869109</v>
      </c>
      <c r="AB71">
        <v>8267.6729476828841</v>
      </c>
      <c r="AC71">
        <v>281366.91666869109</v>
      </c>
      <c r="AD71">
        <v>311758.70031194785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311525.91666869109</v>
      </c>
      <c r="AK71">
        <v>18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1038.3447033676555</v>
      </c>
      <c r="AR71">
        <v>0</v>
      </c>
      <c r="AS71">
        <v>62867.563333738224</v>
      </c>
      <c r="AT71">
        <v>37680</v>
      </c>
      <c r="AU71">
        <v>0</v>
      </c>
      <c r="AV71">
        <v>0</v>
      </c>
    </row>
    <row r="72" spans="1:48" x14ac:dyDescent="0.25">
      <c r="A72">
        <v>2019</v>
      </c>
      <c r="B72" t="s">
        <v>199</v>
      </c>
      <c r="C72" t="s">
        <v>189</v>
      </c>
      <c r="D72" t="s">
        <v>200</v>
      </c>
      <c r="E72">
        <v>2013</v>
      </c>
      <c r="F72">
        <v>41555</v>
      </c>
      <c r="G72">
        <v>0</v>
      </c>
      <c r="H72">
        <v>41555</v>
      </c>
      <c r="I72">
        <v>7.27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0</v>
      </c>
      <c r="W72">
        <v>32.642499999999998</v>
      </c>
      <c r="X72">
        <v>23.89</v>
      </c>
      <c r="Y72">
        <v>293338.29644192051</v>
      </c>
      <c r="Z72">
        <v>1353.8</v>
      </c>
      <c r="AA72">
        <v>294692.0964419205</v>
      </c>
      <c r="AB72">
        <v>9027.865403750342</v>
      </c>
      <c r="AC72">
        <v>253137.0964419205</v>
      </c>
      <c r="AD72">
        <v>294913.28613097104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294692.0964419205</v>
      </c>
      <c r="AK72">
        <v>2.5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674.65598196452379</v>
      </c>
      <c r="AR72">
        <v>0</v>
      </c>
      <c r="AS72">
        <v>59209.179288384097</v>
      </c>
      <c r="AT72">
        <v>32642.5</v>
      </c>
      <c r="AU72">
        <v>0</v>
      </c>
      <c r="AV72">
        <v>0</v>
      </c>
    </row>
    <row r="73" spans="1:48" x14ac:dyDescent="0.25">
      <c r="A73">
        <v>2020</v>
      </c>
      <c r="B73" t="s">
        <v>201</v>
      </c>
      <c r="C73" t="s">
        <v>189</v>
      </c>
      <c r="D73" t="s">
        <v>202</v>
      </c>
      <c r="E73">
        <v>2013</v>
      </c>
      <c r="F73">
        <v>18899</v>
      </c>
      <c r="G73">
        <v>0</v>
      </c>
      <c r="H73">
        <v>18899</v>
      </c>
      <c r="I73">
        <v>442.62</v>
      </c>
      <c r="J73">
        <v>1</v>
      </c>
      <c r="K73">
        <v>0</v>
      </c>
      <c r="L73">
        <v>25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0</v>
      </c>
      <c r="W73">
        <v>494.16</v>
      </c>
      <c r="X73">
        <v>-1.8699999999999992</v>
      </c>
      <c r="Y73">
        <v>3879663.715167155</v>
      </c>
      <c r="Z73">
        <v>3632.9999999999995</v>
      </c>
      <c r="AA73">
        <v>3883296.715167155</v>
      </c>
      <c r="AB73">
        <v>7858.3793005649077</v>
      </c>
      <c r="AC73">
        <v>3864397.715167155</v>
      </c>
      <c r="AD73">
        <v>3886222.1484337528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3883296.715167155</v>
      </c>
      <c r="AK73">
        <v>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4389.880593125411</v>
      </c>
      <c r="AR73">
        <v>0</v>
      </c>
      <c r="AS73">
        <v>777385.94303343107</v>
      </c>
      <c r="AT73">
        <v>494160</v>
      </c>
      <c r="AU73">
        <v>0</v>
      </c>
      <c r="AV73">
        <v>0</v>
      </c>
    </row>
    <row r="74" spans="1:48" x14ac:dyDescent="0.25">
      <c r="A74">
        <v>2021</v>
      </c>
      <c r="B74" t="s">
        <v>203</v>
      </c>
      <c r="C74" t="s">
        <v>189</v>
      </c>
      <c r="D74" t="s">
        <v>204</v>
      </c>
      <c r="E74">
        <v>2013</v>
      </c>
      <c r="F74">
        <v>4472</v>
      </c>
      <c r="G74">
        <v>0</v>
      </c>
      <c r="H74">
        <v>4472</v>
      </c>
      <c r="I74">
        <v>5.13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30.41</v>
      </c>
      <c r="X74">
        <v>-4.1099999999999994</v>
      </c>
      <c r="Y74">
        <v>235747.44569568045</v>
      </c>
      <c r="Z74">
        <v>2571.1</v>
      </c>
      <c r="AA74">
        <v>238318.54569568046</v>
      </c>
      <c r="AB74">
        <v>7836.8479347477951</v>
      </c>
      <c r="AC74">
        <v>233846.54569568046</v>
      </c>
      <c r="AD74">
        <v>238496.30940686437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238318.54569568046</v>
      </c>
      <c r="AK74">
        <v>12.5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269.8623927858095</v>
      </c>
      <c r="AR74">
        <v>0</v>
      </c>
      <c r="AS74">
        <v>48177.929139136097</v>
      </c>
      <c r="AT74">
        <v>30410</v>
      </c>
      <c r="AU74">
        <v>0</v>
      </c>
      <c r="AV74">
        <v>0</v>
      </c>
    </row>
    <row r="75" spans="1:48" x14ac:dyDescent="0.25">
      <c r="A75">
        <v>2022</v>
      </c>
      <c r="B75" t="s">
        <v>205</v>
      </c>
      <c r="C75" t="s">
        <v>189</v>
      </c>
      <c r="D75" t="s">
        <v>206</v>
      </c>
      <c r="E75">
        <v>2013</v>
      </c>
      <c r="F75">
        <v>29653</v>
      </c>
      <c r="G75">
        <v>0</v>
      </c>
      <c r="H75">
        <v>29653</v>
      </c>
      <c r="I75">
        <v>14.9</v>
      </c>
      <c r="J75">
        <v>1</v>
      </c>
      <c r="K75">
        <v>0</v>
      </c>
      <c r="L75">
        <v>1.639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41.026499999999999</v>
      </c>
      <c r="X75">
        <v>3.3900000000000006</v>
      </c>
      <c r="Y75">
        <v>331611.47161759454</v>
      </c>
      <c r="Z75">
        <v>102555.90000000001</v>
      </c>
      <c r="AA75">
        <v>434167.37161759456</v>
      </c>
      <c r="AB75">
        <v>10582.608109821569</v>
      </c>
      <c r="AC75">
        <v>404514.37161759456</v>
      </c>
      <c r="AD75">
        <v>434417.42092647229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434167.37161759456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1206.5586691944468</v>
      </c>
      <c r="AR75">
        <v>0</v>
      </c>
      <c r="AS75">
        <v>107344.65432351892</v>
      </c>
      <c r="AT75">
        <v>41026.5</v>
      </c>
      <c r="AU75">
        <v>0</v>
      </c>
      <c r="AV75">
        <v>0</v>
      </c>
    </row>
    <row r="76" spans="1:48" x14ac:dyDescent="0.25">
      <c r="A76">
        <v>2023</v>
      </c>
      <c r="B76" t="s">
        <v>207</v>
      </c>
      <c r="C76" t="s">
        <v>189</v>
      </c>
      <c r="D76" t="s">
        <v>208</v>
      </c>
      <c r="E76">
        <v>2013</v>
      </c>
      <c r="F76">
        <v>501595</v>
      </c>
      <c r="G76">
        <v>0</v>
      </c>
      <c r="H76">
        <v>501595</v>
      </c>
      <c r="I76">
        <v>65.88</v>
      </c>
      <c r="J76">
        <v>1</v>
      </c>
      <c r="K76">
        <v>0</v>
      </c>
      <c r="L76">
        <v>6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142.59</v>
      </c>
      <c r="X76">
        <v>4.18</v>
      </c>
      <c r="Y76">
        <v>1157499.906181494</v>
      </c>
      <c r="Z76">
        <v>367017.3</v>
      </c>
      <c r="AA76">
        <v>1524517.2061814941</v>
      </c>
      <c r="AB76">
        <v>10691.613761003535</v>
      </c>
      <c r="AC76">
        <v>1022922.2061814941</v>
      </c>
      <c r="AD76">
        <v>1525390.0108831977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1524517.2061814941</v>
      </c>
      <c r="AK76">
        <v>18.5</v>
      </c>
      <c r="AL76">
        <v>65.88</v>
      </c>
      <c r="AM76">
        <v>65.88</v>
      </c>
      <c r="AN76">
        <v>9957.650198812571</v>
      </c>
      <c r="AO76">
        <v>12643.593452046467</v>
      </c>
      <c r="AP76">
        <v>2685.94</v>
      </c>
      <c r="AQ76">
        <v>4735.6703112266532</v>
      </c>
      <c r="AR76">
        <v>0</v>
      </c>
      <c r="AS76">
        <v>378306.90123629884</v>
      </c>
      <c r="AT76">
        <v>142590</v>
      </c>
      <c r="AU76">
        <v>0</v>
      </c>
      <c r="AV76">
        <v>0</v>
      </c>
    </row>
    <row r="77" spans="1:48" x14ac:dyDescent="0.25">
      <c r="A77">
        <v>2024</v>
      </c>
      <c r="B77" t="s">
        <v>209</v>
      </c>
      <c r="C77" t="s">
        <v>210</v>
      </c>
      <c r="D77" t="s">
        <v>211</v>
      </c>
      <c r="E77">
        <v>2223</v>
      </c>
      <c r="F77">
        <v>11634859</v>
      </c>
      <c r="G77">
        <v>0</v>
      </c>
      <c r="H77">
        <v>11634859</v>
      </c>
      <c r="I77">
        <v>4018.44</v>
      </c>
      <c r="J77">
        <v>1</v>
      </c>
      <c r="K77">
        <v>0</v>
      </c>
      <c r="L77">
        <v>442.02839999999998</v>
      </c>
      <c r="M77">
        <v>2.2999999999999998</v>
      </c>
      <c r="N77">
        <v>0</v>
      </c>
      <c r="O77">
        <v>0</v>
      </c>
      <c r="P77">
        <v>3.25</v>
      </c>
      <c r="Q77">
        <v>0</v>
      </c>
      <c r="R77">
        <v>0</v>
      </c>
      <c r="S77">
        <v>0</v>
      </c>
      <c r="U77">
        <v>0</v>
      </c>
      <c r="V77">
        <v>0</v>
      </c>
      <c r="W77">
        <v>5015.8783999999996</v>
      </c>
      <c r="X77">
        <v>2.1900000000000013</v>
      </c>
      <c r="Y77">
        <v>40277356.778601862</v>
      </c>
      <c r="Z77">
        <v>1536481.7999999998</v>
      </c>
      <c r="AA77">
        <v>41813838.57860186</v>
      </c>
      <c r="AB77">
        <v>8336.2943125977417</v>
      </c>
      <c r="AC77">
        <v>30178979.57860186</v>
      </c>
      <c r="AD77">
        <v>41844209.437537424</v>
      </c>
      <c r="AE77">
        <v>50838</v>
      </c>
      <c r="AF77">
        <v>0</v>
      </c>
      <c r="AG77">
        <v>0</v>
      </c>
      <c r="AH77">
        <v>0</v>
      </c>
      <c r="AI77">
        <v>0</v>
      </c>
      <c r="AJ77">
        <v>41864676.57860186</v>
      </c>
      <c r="AK77">
        <v>13.78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408950.74</v>
      </c>
      <c r="AR77">
        <v>0</v>
      </c>
      <c r="AS77">
        <v>8680231.6757203713</v>
      </c>
      <c r="AT77">
        <v>5015878.3999999994</v>
      </c>
      <c r="AU77">
        <v>0</v>
      </c>
      <c r="AV77">
        <v>0</v>
      </c>
    </row>
    <row r="78" spans="1:48" x14ac:dyDescent="0.25">
      <c r="A78">
        <v>2039</v>
      </c>
      <c r="B78" t="s">
        <v>212</v>
      </c>
      <c r="C78" t="s">
        <v>213</v>
      </c>
      <c r="D78" t="s">
        <v>214</v>
      </c>
      <c r="E78">
        <v>2025</v>
      </c>
      <c r="F78">
        <v>9067011</v>
      </c>
      <c r="G78">
        <v>0</v>
      </c>
      <c r="H78">
        <v>9067011</v>
      </c>
      <c r="I78">
        <v>2564.1999999999998</v>
      </c>
      <c r="J78">
        <v>1</v>
      </c>
      <c r="K78">
        <v>0</v>
      </c>
      <c r="L78">
        <v>282.06200000000001</v>
      </c>
      <c r="M78">
        <v>27.8</v>
      </c>
      <c r="N78">
        <v>0</v>
      </c>
      <c r="O78">
        <v>0</v>
      </c>
      <c r="P78">
        <v>3.75</v>
      </c>
      <c r="Q78">
        <v>0</v>
      </c>
      <c r="R78">
        <v>0</v>
      </c>
      <c r="S78">
        <v>0</v>
      </c>
      <c r="U78">
        <v>0</v>
      </c>
      <c r="V78">
        <v>0</v>
      </c>
      <c r="W78">
        <v>3192.0319</v>
      </c>
      <c r="X78">
        <v>1.1000000000000014</v>
      </c>
      <c r="Y78">
        <v>25478572.975940499</v>
      </c>
      <c r="Z78">
        <v>1248536.7999999998</v>
      </c>
      <c r="AA78">
        <v>26727109.7759405</v>
      </c>
      <c r="AB78">
        <v>8373.0710134633991</v>
      </c>
      <c r="AC78">
        <v>17660098.7759405</v>
      </c>
      <c r="AD78">
        <v>26746321.715541828</v>
      </c>
      <c r="AE78">
        <v>0</v>
      </c>
      <c r="AF78">
        <v>22938.81</v>
      </c>
      <c r="AG78">
        <v>22938.81</v>
      </c>
      <c r="AH78">
        <v>154524.54999999999</v>
      </c>
      <c r="AI78">
        <v>131585.74</v>
      </c>
      <c r="AJ78">
        <v>26750048.585940499</v>
      </c>
      <c r="AK78">
        <v>14.98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259947.17990543548</v>
      </c>
      <c r="AR78">
        <v>1791500.09</v>
      </c>
      <c r="AS78">
        <v>5626034.2251881007</v>
      </c>
      <c r="AT78">
        <v>3192031.9</v>
      </c>
      <c r="AU78">
        <v>1791500.09</v>
      </c>
      <c r="AV78">
        <v>0</v>
      </c>
    </row>
    <row r="79" spans="1:48" x14ac:dyDescent="0.25">
      <c r="A79">
        <v>2041</v>
      </c>
      <c r="B79" t="s">
        <v>215</v>
      </c>
      <c r="C79" t="s">
        <v>213</v>
      </c>
      <c r="D79" t="s">
        <v>216</v>
      </c>
      <c r="E79">
        <v>2025</v>
      </c>
      <c r="F79">
        <v>13966236</v>
      </c>
      <c r="G79">
        <v>0</v>
      </c>
      <c r="H79">
        <v>13966236</v>
      </c>
      <c r="I79">
        <v>2851.54</v>
      </c>
      <c r="J79">
        <v>1</v>
      </c>
      <c r="K79">
        <v>0</v>
      </c>
      <c r="L79">
        <v>313.6694</v>
      </c>
      <c r="M79">
        <v>1.9</v>
      </c>
      <c r="N79">
        <v>0</v>
      </c>
      <c r="O79">
        <v>0</v>
      </c>
      <c r="P79">
        <v>3.5</v>
      </c>
      <c r="Q79">
        <v>0</v>
      </c>
      <c r="R79">
        <v>0</v>
      </c>
      <c r="S79">
        <v>0</v>
      </c>
      <c r="U79">
        <v>0</v>
      </c>
      <c r="V79">
        <v>0</v>
      </c>
      <c r="W79">
        <v>3331.8278</v>
      </c>
      <c r="X79">
        <v>-0.83999999999999986</v>
      </c>
      <c r="Y79">
        <v>26309526.263883673</v>
      </c>
      <c r="Z79">
        <v>691021.1</v>
      </c>
      <c r="AA79">
        <v>27000547.363883674</v>
      </c>
      <c r="AB79">
        <v>8103.8243824856954</v>
      </c>
      <c r="AC79">
        <v>13034311.363883674</v>
      </c>
      <c r="AD79">
        <v>27020385.877995066</v>
      </c>
      <c r="AE79">
        <v>0</v>
      </c>
      <c r="AF79">
        <v>22938.81</v>
      </c>
      <c r="AG79">
        <v>22938.81</v>
      </c>
      <c r="AH79">
        <v>119973.28</v>
      </c>
      <c r="AI79">
        <v>97034.47</v>
      </c>
      <c r="AJ79">
        <v>27023486.173883673</v>
      </c>
      <c r="AK79">
        <v>13.98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289041.40971704718</v>
      </c>
      <c r="AR79">
        <v>0</v>
      </c>
      <c r="AS79">
        <v>5562308.3487767354</v>
      </c>
      <c r="AT79">
        <v>3331827.8</v>
      </c>
      <c r="AU79">
        <v>0</v>
      </c>
      <c r="AV79">
        <v>0</v>
      </c>
    </row>
    <row r="80" spans="1:48" x14ac:dyDescent="0.25">
      <c r="A80">
        <v>2042</v>
      </c>
      <c r="B80" t="s">
        <v>217</v>
      </c>
      <c r="C80" t="s">
        <v>213</v>
      </c>
      <c r="D80" t="s">
        <v>218</v>
      </c>
      <c r="E80">
        <v>2025</v>
      </c>
      <c r="F80">
        <v>11947617</v>
      </c>
      <c r="G80">
        <v>0</v>
      </c>
      <c r="H80">
        <v>11947617</v>
      </c>
      <c r="I80">
        <v>4767.9399999999996</v>
      </c>
      <c r="J80">
        <v>1</v>
      </c>
      <c r="K80">
        <v>0</v>
      </c>
      <c r="L80">
        <v>524.47339999999997</v>
      </c>
      <c r="M80">
        <v>18</v>
      </c>
      <c r="N80">
        <v>0</v>
      </c>
      <c r="O80">
        <v>0</v>
      </c>
      <c r="P80">
        <v>7</v>
      </c>
      <c r="Q80">
        <v>0</v>
      </c>
      <c r="R80">
        <v>0</v>
      </c>
      <c r="S80">
        <v>0</v>
      </c>
      <c r="U80">
        <v>0</v>
      </c>
      <c r="V80">
        <v>0</v>
      </c>
      <c r="W80">
        <v>5552.7983999999997</v>
      </c>
      <c r="X80">
        <v>0.30000000000000071</v>
      </c>
      <c r="Y80">
        <v>44126253.92573034</v>
      </c>
      <c r="Z80">
        <v>1549331.7</v>
      </c>
      <c r="AA80">
        <v>45675585.625730343</v>
      </c>
      <c r="AB80">
        <v>8225.6877227400055</v>
      </c>
      <c r="AC80">
        <v>33727968.625730343</v>
      </c>
      <c r="AD80">
        <v>45708858.718617238</v>
      </c>
      <c r="AE80">
        <v>0</v>
      </c>
      <c r="AF80">
        <v>211037.03</v>
      </c>
      <c r="AG80">
        <v>211037.03</v>
      </c>
      <c r="AH80">
        <v>122748.57</v>
      </c>
      <c r="AI80">
        <v>-88288.46</v>
      </c>
      <c r="AJ80">
        <v>45886622.655730344</v>
      </c>
      <c r="AK80">
        <v>15.92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472152.40405507141</v>
      </c>
      <c r="AR80">
        <v>2585330.89</v>
      </c>
      <c r="AS80">
        <v>9469533.17914607</v>
      </c>
      <c r="AT80">
        <v>5552798.3999999994</v>
      </c>
      <c r="AU80">
        <v>2585330.89</v>
      </c>
      <c r="AV80">
        <v>0</v>
      </c>
    </row>
    <row r="81" spans="1:48" x14ac:dyDescent="0.25">
      <c r="A81">
        <v>2043</v>
      </c>
      <c r="B81" t="s">
        <v>219</v>
      </c>
      <c r="C81" t="s">
        <v>213</v>
      </c>
      <c r="D81" t="s">
        <v>220</v>
      </c>
      <c r="E81">
        <v>2025</v>
      </c>
      <c r="F81">
        <v>10859032</v>
      </c>
      <c r="G81">
        <v>0</v>
      </c>
      <c r="H81">
        <v>10859032</v>
      </c>
      <c r="I81">
        <v>4102.67</v>
      </c>
      <c r="J81">
        <v>1</v>
      </c>
      <c r="K81">
        <v>0</v>
      </c>
      <c r="L81">
        <v>451.2937</v>
      </c>
      <c r="M81">
        <v>2.9</v>
      </c>
      <c r="N81">
        <v>0</v>
      </c>
      <c r="O81">
        <v>0</v>
      </c>
      <c r="P81">
        <v>9</v>
      </c>
      <c r="Q81">
        <v>0</v>
      </c>
      <c r="R81">
        <v>0</v>
      </c>
      <c r="S81">
        <v>0</v>
      </c>
      <c r="U81">
        <v>0</v>
      </c>
      <c r="V81">
        <v>0</v>
      </c>
      <c r="W81">
        <v>4930.3522000000003</v>
      </c>
      <c r="X81">
        <v>-1.7699999999999996</v>
      </c>
      <c r="Y81">
        <v>38730060.747846387</v>
      </c>
      <c r="Z81">
        <v>1265075</v>
      </c>
      <c r="AA81">
        <v>39995135.747846387</v>
      </c>
      <c r="AB81">
        <v>8112.0240756525236</v>
      </c>
      <c r="AC81">
        <v>29136103.747846387</v>
      </c>
      <c r="AD81">
        <v>40024339.879041106</v>
      </c>
      <c r="AE81">
        <v>0</v>
      </c>
      <c r="AF81">
        <v>13763.28</v>
      </c>
      <c r="AG81">
        <v>13763.28</v>
      </c>
      <c r="AH81">
        <v>10214.41</v>
      </c>
      <c r="AI81">
        <v>-3548.87</v>
      </c>
      <c r="AJ81">
        <v>40008899.027846389</v>
      </c>
      <c r="AK81">
        <v>14.22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414141.7052446903</v>
      </c>
      <c r="AR81">
        <v>0</v>
      </c>
      <c r="AS81">
        <v>8254085.0315692769</v>
      </c>
      <c r="AT81">
        <v>4930352.2</v>
      </c>
      <c r="AU81">
        <v>0</v>
      </c>
      <c r="AV81">
        <v>0</v>
      </c>
    </row>
    <row r="82" spans="1:48" x14ac:dyDescent="0.25">
      <c r="A82">
        <v>2044</v>
      </c>
      <c r="B82" t="s">
        <v>221</v>
      </c>
      <c r="C82" t="s">
        <v>213</v>
      </c>
      <c r="D82" t="s">
        <v>222</v>
      </c>
      <c r="E82">
        <v>2025</v>
      </c>
      <c r="F82">
        <v>3472308</v>
      </c>
      <c r="G82">
        <v>0</v>
      </c>
      <c r="H82">
        <v>3472308</v>
      </c>
      <c r="I82">
        <v>1025.97</v>
      </c>
      <c r="J82">
        <v>1</v>
      </c>
      <c r="K82">
        <v>0</v>
      </c>
      <c r="L82">
        <v>112.8567</v>
      </c>
      <c r="M82">
        <v>22.9</v>
      </c>
      <c r="N82">
        <v>0</v>
      </c>
      <c r="O82">
        <v>0</v>
      </c>
      <c r="P82">
        <v>2.75</v>
      </c>
      <c r="Q82">
        <v>0</v>
      </c>
      <c r="R82">
        <v>0</v>
      </c>
      <c r="S82">
        <v>0</v>
      </c>
      <c r="U82">
        <v>0</v>
      </c>
      <c r="V82">
        <v>0</v>
      </c>
      <c r="W82">
        <v>1294.1342</v>
      </c>
      <c r="X82">
        <v>-2.16</v>
      </c>
      <c r="Y82">
        <v>10143741.913659282</v>
      </c>
      <c r="Z82">
        <v>611734.19999999995</v>
      </c>
      <c r="AA82">
        <v>10755476.113659281</v>
      </c>
      <c r="AB82">
        <v>8310.943419669522</v>
      </c>
      <c r="AC82">
        <v>7283168.1136592813</v>
      </c>
      <c r="AD82">
        <v>10763124.931242617</v>
      </c>
      <c r="AE82">
        <v>0</v>
      </c>
      <c r="AF82">
        <v>55053.14</v>
      </c>
      <c r="AG82">
        <v>55053.14</v>
      </c>
      <c r="AH82">
        <v>40700.61</v>
      </c>
      <c r="AI82">
        <v>-14352.53</v>
      </c>
      <c r="AJ82">
        <v>10810529.253659282</v>
      </c>
      <c r="AK82">
        <v>13.16</v>
      </c>
      <c r="AL82">
        <v>226.16</v>
      </c>
      <c r="AM82">
        <v>226.16</v>
      </c>
      <c r="AN82">
        <v>46656.272128111552</v>
      </c>
      <c r="AO82">
        <v>43404.297132890548</v>
      </c>
      <c r="AP82">
        <v>-3251.97</v>
      </c>
      <c r="AQ82">
        <v>93233.562379203649</v>
      </c>
      <c r="AR82">
        <v>0</v>
      </c>
      <c r="AS82">
        <v>2281582.184731856</v>
      </c>
      <c r="AT82">
        <v>1294134.2</v>
      </c>
      <c r="AU82">
        <v>0</v>
      </c>
      <c r="AV82">
        <v>0</v>
      </c>
    </row>
    <row r="83" spans="1:48" x14ac:dyDescent="0.25">
      <c r="A83">
        <v>2045</v>
      </c>
      <c r="B83" t="s">
        <v>223</v>
      </c>
      <c r="C83" t="s">
        <v>213</v>
      </c>
      <c r="D83" t="s">
        <v>224</v>
      </c>
      <c r="E83">
        <v>2025</v>
      </c>
      <c r="F83">
        <v>540576</v>
      </c>
      <c r="G83">
        <v>0</v>
      </c>
      <c r="H83">
        <v>540576</v>
      </c>
      <c r="I83">
        <v>221.68</v>
      </c>
      <c r="J83">
        <v>1</v>
      </c>
      <c r="K83">
        <v>0</v>
      </c>
      <c r="L83">
        <v>23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0</v>
      </c>
      <c r="V83">
        <v>0</v>
      </c>
      <c r="W83">
        <v>373.43689999999998</v>
      </c>
      <c r="X83">
        <v>1.6100000000000012</v>
      </c>
      <c r="Y83">
        <v>2989141.0890047885</v>
      </c>
      <c r="Z83">
        <v>173110</v>
      </c>
      <c r="AA83">
        <v>3162251.0890047885</v>
      </c>
      <c r="AB83">
        <v>8467.9663123938444</v>
      </c>
      <c r="AC83">
        <v>2621675.0890047885</v>
      </c>
      <c r="AD83">
        <v>3164505.029918828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3162251.0890047885</v>
      </c>
      <c r="AK83">
        <v>14.03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22637.607385646435</v>
      </c>
      <c r="AR83">
        <v>0</v>
      </c>
      <c r="AS83">
        <v>667072.21780095773</v>
      </c>
      <c r="AT83">
        <v>373436.89999999997</v>
      </c>
      <c r="AU83">
        <v>0</v>
      </c>
      <c r="AV83">
        <v>0</v>
      </c>
    </row>
    <row r="84" spans="1:48" x14ac:dyDescent="0.25">
      <c r="A84">
        <v>2046</v>
      </c>
      <c r="B84" t="s">
        <v>225</v>
      </c>
      <c r="C84" t="s">
        <v>213</v>
      </c>
      <c r="D84" t="s">
        <v>226</v>
      </c>
      <c r="E84">
        <v>2025</v>
      </c>
      <c r="F84">
        <v>466755</v>
      </c>
      <c r="G84">
        <v>0</v>
      </c>
      <c r="H84">
        <v>466755</v>
      </c>
      <c r="I84">
        <v>219.66</v>
      </c>
      <c r="J84">
        <v>1</v>
      </c>
      <c r="K84">
        <v>0</v>
      </c>
      <c r="L84">
        <v>24.162600000000001</v>
      </c>
      <c r="M84">
        <v>15.7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U84">
        <v>0</v>
      </c>
      <c r="V84">
        <v>0</v>
      </c>
      <c r="W84">
        <v>401.23939999999999</v>
      </c>
      <c r="X84">
        <v>-2.129999999999999</v>
      </c>
      <c r="Y84">
        <v>3145543.5634243162</v>
      </c>
      <c r="Z84">
        <v>125029.79999999999</v>
      </c>
      <c r="AA84">
        <v>3270573.363424316</v>
      </c>
      <c r="AB84">
        <v>8151.1769866676004</v>
      </c>
      <c r="AC84">
        <v>2803818.363424316</v>
      </c>
      <c r="AD84">
        <v>3272945.2385293669</v>
      </c>
      <c r="AE84">
        <v>0</v>
      </c>
      <c r="AF84">
        <v>0</v>
      </c>
      <c r="AG84">
        <v>0</v>
      </c>
      <c r="AH84">
        <v>15208.31</v>
      </c>
      <c r="AI84">
        <v>15208.31</v>
      </c>
      <c r="AJ84">
        <v>3270573.363424316</v>
      </c>
      <c r="AK84">
        <v>11.92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22512.506428166198</v>
      </c>
      <c r="AR84">
        <v>0</v>
      </c>
      <c r="AS84">
        <v>682162.29468486318</v>
      </c>
      <c r="AT84">
        <v>401239.39999999997</v>
      </c>
      <c r="AU84">
        <v>0</v>
      </c>
      <c r="AV84">
        <v>0</v>
      </c>
    </row>
    <row r="85" spans="1:48" x14ac:dyDescent="0.25">
      <c r="A85">
        <v>2047</v>
      </c>
      <c r="B85" t="s">
        <v>227</v>
      </c>
      <c r="C85" t="s">
        <v>213</v>
      </c>
      <c r="D85" t="s">
        <v>228</v>
      </c>
      <c r="E85">
        <v>2025</v>
      </c>
      <c r="F85">
        <v>204840</v>
      </c>
      <c r="G85">
        <v>0</v>
      </c>
      <c r="H85">
        <v>204840</v>
      </c>
      <c r="I85">
        <v>20.27</v>
      </c>
      <c r="J85">
        <v>1</v>
      </c>
      <c r="K85">
        <v>0</v>
      </c>
      <c r="L85">
        <v>2.2296999999999998</v>
      </c>
      <c r="M85">
        <v>0.7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50.5107</v>
      </c>
      <c r="X85">
        <v>-8.85</v>
      </c>
      <c r="Y85">
        <v>381021.70626286452</v>
      </c>
      <c r="Z85">
        <v>11443.599999999999</v>
      </c>
      <c r="AA85">
        <v>392465.3062628645</v>
      </c>
      <c r="AB85">
        <v>7769.943918078041</v>
      </c>
      <c r="AC85">
        <v>187625.3062628645</v>
      </c>
      <c r="AD85">
        <v>392752.61301330262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392465.3062628645</v>
      </c>
      <c r="AK85">
        <v>13.85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2167.3895016996375</v>
      </c>
      <c r="AR85">
        <v>0</v>
      </c>
      <c r="AS85">
        <v>80781.781252572895</v>
      </c>
      <c r="AT85">
        <v>50510.7</v>
      </c>
      <c r="AU85">
        <v>0</v>
      </c>
      <c r="AV85">
        <v>0</v>
      </c>
    </row>
    <row r="86" spans="1:48" x14ac:dyDescent="0.25">
      <c r="A86">
        <v>2048</v>
      </c>
      <c r="B86" t="s">
        <v>229</v>
      </c>
      <c r="C86" t="s">
        <v>213</v>
      </c>
      <c r="D86" t="s">
        <v>230</v>
      </c>
      <c r="E86">
        <v>2025</v>
      </c>
      <c r="F86">
        <v>38839528</v>
      </c>
      <c r="G86">
        <v>0</v>
      </c>
      <c r="H86">
        <v>38839528</v>
      </c>
      <c r="I86">
        <v>14317.08</v>
      </c>
      <c r="J86">
        <v>1</v>
      </c>
      <c r="K86">
        <v>0</v>
      </c>
      <c r="L86">
        <v>1574.8788</v>
      </c>
      <c r="M86">
        <v>114.2</v>
      </c>
      <c r="N86">
        <v>0</v>
      </c>
      <c r="O86">
        <v>0</v>
      </c>
      <c r="P86">
        <v>45.75</v>
      </c>
      <c r="Q86">
        <v>0</v>
      </c>
      <c r="R86">
        <v>0</v>
      </c>
      <c r="S86">
        <v>0</v>
      </c>
      <c r="U86">
        <v>0</v>
      </c>
      <c r="V86">
        <v>0</v>
      </c>
      <c r="W86">
        <v>17189.291300000001</v>
      </c>
      <c r="X86">
        <v>-1.5</v>
      </c>
      <c r="Y86">
        <v>135233914.30819115</v>
      </c>
      <c r="Z86">
        <v>4134980.4999999995</v>
      </c>
      <c r="AA86">
        <v>139368894.80819115</v>
      </c>
      <c r="AB86">
        <v>8107.8906847189883</v>
      </c>
      <c r="AC86">
        <v>100529366.80819115</v>
      </c>
      <c r="AD86">
        <v>139470866.99463165</v>
      </c>
      <c r="AE86">
        <v>25229</v>
      </c>
      <c r="AF86">
        <v>183510.46</v>
      </c>
      <c r="AG86">
        <v>183510.46</v>
      </c>
      <c r="AH86">
        <v>218453.46</v>
      </c>
      <c r="AI86">
        <v>34943</v>
      </c>
      <c r="AJ86">
        <v>139577634.26819116</v>
      </c>
      <c r="AK86">
        <v>20.28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1414744.4950555554</v>
      </c>
      <c r="AR86">
        <v>0</v>
      </c>
      <c r="AS86">
        <v>28749511.553638235</v>
      </c>
      <c r="AT86">
        <v>17189291.300000001</v>
      </c>
      <c r="AU86">
        <v>0</v>
      </c>
      <c r="AV86">
        <v>0</v>
      </c>
    </row>
    <row r="87" spans="1:48" x14ac:dyDescent="0.25">
      <c r="A87">
        <v>2050</v>
      </c>
      <c r="B87" t="s">
        <v>231</v>
      </c>
      <c r="C87" t="s">
        <v>232</v>
      </c>
      <c r="D87" t="s">
        <v>233</v>
      </c>
      <c r="E87">
        <v>2049</v>
      </c>
      <c r="F87">
        <v>1672887</v>
      </c>
      <c r="G87">
        <v>0</v>
      </c>
      <c r="H87">
        <v>1672887</v>
      </c>
      <c r="I87">
        <v>676.25</v>
      </c>
      <c r="J87">
        <v>1</v>
      </c>
      <c r="K87">
        <v>0</v>
      </c>
      <c r="L87">
        <v>74.387500000000003</v>
      </c>
      <c r="M87">
        <v>2.2000000000000002</v>
      </c>
      <c r="N87">
        <v>0</v>
      </c>
      <c r="O87">
        <v>0</v>
      </c>
      <c r="P87">
        <v>2.5</v>
      </c>
      <c r="Q87">
        <v>0</v>
      </c>
      <c r="R87">
        <v>0</v>
      </c>
      <c r="S87">
        <v>0</v>
      </c>
      <c r="U87">
        <v>0</v>
      </c>
      <c r="V87">
        <v>0</v>
      </c>
      <c r="W87">
        <v>917.79250000000002</v>
      </c>
      <c r="X87">
        <v>-0.85999999999999943</v>
      </c>
      <c r="Y87">
        <v>7246470.0424315231</v>
      </c>
      <c r="Z87">
        <v>250359.9</v>
      </c>
      <c r="AA87">
        <v>7496829.9424315235</v>
      </c>
      <c r="AB87">
        <v>8168.3277455759589</v>
      </c>
      <c r="AC87">
        <v>5823942.9424315235</v>
      </c>
      <c r="AD87">
        <v>7502294.0924413968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7496829.9424315235</v>
      </c>
      <c r="AK87">
        <v>13.7</v>
      </c>
      <c r="AL87">
        <v>199.65</v>
      </c>
      <c r="AM87">
        <v>199.65</v>
      </c>
      <c r="AN87">
        <v>36946.381127028224</v>
      </c>
      <c r="AO87">
        <v>38316.536622663596</v>
      </c>
      <c r="AP87">
        <v>1370.16</v>
      </c>
      <c r="AQ87">
        <v>58833.385261646712</v>
      </c>
      <c r="AR87">
        <v>0</v>
      </c>
      <c r="AS87">
        <v>1549437.9684863049</v>
      </c>
      <c r="AT87">
        <v>917792.5</v>
      </c>
      <c r="AU87">
        <v>0</v>
      </c>
      <c r="AV87">
        <v>0</v>
      </c>
    </row>
    <row r="88" spans="1:48" x14ac:dyDescent="0.25">
      <c r="A88">
        <v>2051</v>
      </c>
      <c r="B88" t="s">
        <v>234</v>
      </c>
      <c r="C88" t="s">
        <v>232</v>
      </c>
      <c r="D88" t="s">
        <v>235</v>
      </c>
      <c r="E88">
        <v>2049</v>
      </c>
      <c r="F88">
        <v>866</v>
      </c>
      <c r="G88">
        <v>0</v>
      </c>
      <c r="H88">
        <v>866</v>
      </c>
      <c r="I88">
        <v>6.5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32.93</v>
      </c>
      <c r="X88">
        <v>-12.11</v>
      </c>
      <c r="Y88">
        <v>243672.20129508086</v>
      </c>
      <c r="Z88">
        <v>40304.700000000004</v>
      </c>
      <c r="AA88">
        <v>283976.90129508084</v>
      </c>
      <c r="AB88">
        <v>8623.6532430938605</v>
      </c>
      <c r="AC88">
        <v>283110.90129508084</v>
      </c>
      <c r="AD88">
        <v>284160.64061275084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283976.90129508084</v>
      </c>
      <c r="AK88">
        <v>10.55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621.07514139162549</v>
      </c>
      <c r="AR88">
        <v>0</v>
      </c>
      <c r="AS88">
        <v>64856.320259016175</v>
      </c>
      <c r="AT88">
        <v>32930</v>
      </c>
      <c r="AU88">
        <v>0</v>
      </c>
      <c r="AV88">
        <v>0</v>
      </c>
    </row>
    <row r="89" spans="1:48" x14ac:dyDescent="0.25">
      <c r="A89">
        <v>2052</v>
      </c>
      <c r="B89" t="s">
        <v>236</v>
      </c>
      <c r="C89" t="s">
        <v>232</v>
      </c>
      <c r="D89" t="s">
        <v>237</v>
      </c>
      <c r="E89">
        <v>2049</v>
      </c>
      <c r="F89">
        <v>283498</v>
      </c>
      <c r="G89">
        <v>0</v>
      </c>
      <c r="H89">
        <v>283498</v>
      </c>
      <c r="I89">
        <v>30.56</v>
      </c>
      <c r="J89">
        <v>1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0</v>
      </c>
      <c r="V89">
        <v>0</v>
      </c>
      <c r="W89">
        <v>61.4</v>
      </c>
      <c r="X89">
        <v>-4.6499999999999995</v>
      </c>
      <c r="Y89">
        <v>474529.88448115613</v>
      </c>
      <c r="Z89">
        <v>21889.699999999997</v>
      </c>
      <c r="AA89">
        <v>496419.58448115614</v>
      </c>
      <c r="AB89">
        <v>8085.0095192370709</v>
      </c>
      <c r="AC89">
        <v>212921.58448115614</v>
      </c>
      <c r="AD89">
        <v>496777.40041881823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496419.58448115614</v>
      </c>
      <c r="AK89">
        <v>17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1568.8671218679497</v>
      </c>
      <c r="AR89">
        <v>0</v>
      </c>
      <c r="AS89">
        <v>103661.85689623124</v>
      </c>
      <c r="AT89">
        <v>61400</v>
      </c>
      <c r="AU89">
        <v>0</v>
      </c>
      <c r="AV89">
        <v>0</v>
      </c>
    </row>
    <row r="90" spans="1:48" x14ac:dyDescent="0.25">
      <c r="A90">
        <v>2053</v>
      </c>
      <c r="B90" t="s">
        <v>238</v>
      </c>
      <c r="C90" t="s">
        <v>232</v>
      </c>
      <c r="D90" t="s">
        <v>239</v>
      </c>
      <c r="E90">
        <v>2049</v>
      </c>
      <c r="F90">
        <v>4817557</v>
      </c>
      <c r="G90">
        <v>0</v>
      </c>
      <c r="H90">
        <v>4817557</v>
      </c>
      <c r="I90">
        <v>2885.82</v>
      </c>
      <c r="J90">
        <v>1</v>
      </c>
      <c r="K90">
        <v>0</v>
      </c>
      <c r="L90">
        <v>317.4402</v>
      </c>
      <c r="M90">
        <v>65.3</v>
      </c>
      <c r="N90">
        <v>0</v>
      </c>
      <c r="O90">
        <v>0</v>
      </c>
      <c r="P90">
        <v>12</v>
      </c>
      <c r="Q90">
        <v>0</v>
      </c>
      <c r="R90">
        <v>0</v>
      </c>
      <c r="S90">
        <v>0</v>
      </c>
      <c r="U90">
        <v>0</v>
      </c>
      <c r="V90">
        <v>0</v>
      </c>
      <c r="W90">
        <v>3892.6179000000002</v>
      </c>
      <c r="X90">
        <v>-1.5299999999999994</v>
      </c>
      <c r="Y90">
        <v>30619382.347044729</v>
      </c>
      <c r="Z90">
        <v>1556184.7</v>
      </c>
      <c r="AA90">
        <v>32175567.047044728</v>
      </c>
      <c r="AB90">
        <v>8265.7912678880512</v>
      </c>
      <c r="AC90">
        <v>27358010.047044728</v>
      </c>
      <c r="AD90">
        <v>32198655.377966437</v>
      </c>
      <c r="AE90">
        <v>0</v>
      </c>
      <c r="AF90">
        <v>68816.42</v>
      </c>
      <c r="AG90">
        <v>68816.42</v>
      </c>
      <c r="AH90">
        <v>100242.19</v>
      </c>
      <c r="AI90">
        <v>31425.77</v>
      </c>
      <c r="AJ90">
        <v>32244383.46704473</v>
      </c>
      <c r="AK90">
        <v>23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264330.72578668519</v>
      </c>
      <c r="AR90">
        <v>0</v>
      </c>
      <c r="AS90">
        <v>6766398.7874089452</v>
      </c>
      <c r="AT90">
        <v>3892617.9000000004</v>
      </c>
      <c r="AU90">
        <v>0</v>
      </c>
      <c r="AV90">
        <v>0</v>
      </c>
    </row>
    <row r="91" spans="1:48" x14ac:dyDescent="0.25">
      <c r="A91">
        <v>2054</v>
      </c>
      <c r="B91" t="s">
        <v>240</v>
      </c>
      <c r="C91" t="s">
        <v>241</v>
      </c>
      <c r="D91" t="s">
        <v>242</v>
      </c>
      <c r="E91">
        <v>2025</v>
      </c>
      <c r="F91">
        <v>15224645</v>
      </c>
      <c r="G91">
        <v>0</v>
      </c>
      <c r="H91">
        <v>15224645</v>
      </c>
      <c r="I91">
        <v>6082.21</v>
      </c>
      <c r="J91">
        <v>1</v>
      </c>
      <c r="K91">
        <v>0</v>
      </c>
      <c r="L91">
        <v>669.04309999999998</v>
      </c>
      <c r="M91">
        <v>8.9</v>
      </c>
      <c r="N91">
        <v>0</v>
      </c>
      <c r="O91">
        <v>0</v>
      </c>
      <c r="P91">
        <v>11.5</v>
      </c>
      <c r="Q91">
        <v>0</v>
      </c>
      <c r="R91">
        <v>0</v>
      </c>
      <c r="S91">
        <v>0</v>
      </c>
      <c r="U91">
        <v>0</v>
      </c>
      <c r="V91">
        <v>0</v>
      </c>
      <c r="W91">
        <v>7111.8881000000001</v>
      </c>
      <c r="X91">
        <v>1.4700000000000006</v>
      </c>
      <c r="Y91">
        <v>56882566.183696955</v>
      </c>
      <c r="Z91">
        <v>1991245.9</v>
      </c>
      <c r="AA91">
        <v>58873812.083696954</v>
      </c>
      <c r="AB91">
        <v>8278.2253117420332</v>
      </c>
      <c r="AC91">
        <v>43649167.083696954</v>
      </c>
      <c r="AD91">
        <v>58916703.984547198</v>
      </c>
      <c r="AE91">
        <v>0</v>
      </c>
      <c r="AF91">
        <v>91755.23</v>
      </c>
      <c r="AG91">
        <v>91755.23</v>
      </c>
      <c r="AH91">
        <v>63260.95</v>
      </c>
      <c r="AI91">
        <v>-28494.28</v>
      </c>
      <c r="AJ91">
        <v>58965567.313696951</v>
      </c>
      <c r="AK91">
        <v>10.95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620607.12235780014</v>
      </c>
      <c r="AR91">
        <v>0</v>
      </c>
      <c r="AS91">
        <v>12185663.786739392</v>
      </c>
      <c r="AT91">
        <v>7111888.1000000006</v>
      </c>
      <c r="AU91">
        <v>0</v>
      </c>
      <c r="AV91">
        <v>0</v>
      </c>
    </row>
    <row r="92" spans="1:48" x14ac:dyDescent="0.25">
      <c r="A92">
        <v>2055</v>
      </c>
      <c r="B92" t="s">
        <v>243</v>
      </c>
      <c r="C92" t="s">
        <v>241</v>
      </c>
      <c r="D92" t="s">
        <v>244</v>
      </c>
      <c r="E92">
        <v>2025</v>
      </c>
      <c r="F92">
        <v>17277540</v>
      </c>
      <c r="G92">
        <v>0</v>
      </c>
      <c r="H92">
        <v>17277540</v>
      </c>
      <c r="I92">
        <v>4702.93</v>
      </c>
      <c r="J92">
        <v>1</v>
      </c>
      <c r="K92">
        <v>0</v>
      </c>
      <c r="L92">
        <v>517.32230000000004</v>
      </c>
      <c r="M92">
        <v>10.4</v>
      </c>
      <c r="N92">
        <v>0</v>
      </c>
      <c r="O92">
        <v>0</v>
      </c>
      <c r="P92">
        <v>15.5</v>
      </c>
      <c r="Q92">
        <v>0</v>
      </c>
      <c r="R92">
        <v>0</v>
      </c>
      <c r="S92">
        <v>0</v>
      </c>
      <c r="U92">
        <v>0</v>
      </c>
      <c r="V92">
        <v>0</v>
      </c>
      <c r="W92">
        <v>5690.7973000000002</v>
      </c>
      <c r="X92">
        <v>1.2200000000000006</v>
      </c>
      <c r="Y92">
        <v>45453640.183346532</v>
      </c>
      <c r="Z92">
        <v>3369550.8</v>
      </c>
      <c r="AA92">
        <v>48823190.983346529</v>
      </c>
      <c r="AB92">
        <v>8579.3234953820138</v>
      </c>
      <c r="AC92">
        <v>31545650.983346529</v>
      </c>
      <c r="AD92">
        <v>48857464.98254922</v>
      </c>
      <c r="AE92">
        <v>272</v>
      </c>
      <c r="AF92">
        <v>228929.3</v>
      </c>
      <c r="AG92">
        <v>228929.3</v>
      </c>
      <c r="AH92">
        <v>196853.2</v>
      </c>
      <c r="AI92">
        <v>-32076.1</v>
      </c>
      <c r="AJ92">
        <v>49052392.283346526</v>
      </c>
      <c r="AK92">
        <v>12.58</v>
      </c>
      <c r="AL92">
        <v>307.7</v>
      </c>
      <c r="AM92">
        <v>307.7</v>
      </c>
      <c r="AN92">
        <v>60776.655107092505</v>
      </c>
      <c r="AO92">
        <v>59053.334930095603</v>
      </c>
      <c r="AP92">
        <v>-1723.32</v>
      </c>
      <c r="AQ92">
        <v>477303.67796968448</v>
      </c>
      <c r="AR92">
        <v>0</v>
      </c>
      <c r="AS92">
        <v>10477973.396669306</v>
      </c>
      <c r="AT92">
        <v>5690797.2999999998</v>
      </c>
      <c r="AU92">
        <v>0</v>
      </c>
      <c r="AV92">
        <v>0</v>
      </c>
    </row>
    <row r="93" spans="1:48" x14ac:dyDescent="0.25">
      <c r="A93">
        <v>2056</v>
      </c>
      <c r="B93" t="s">
        <v>245</v>
      </c>
      <c r="C93" t="s">
        <v>246</v>
      </c>
      <c r="D93" t="s">
        <v>247</v>
      </c>
      <c r="E93">
        <v>2025</v>
      </c>
      <c r="F93">
        <v>6645907</v>
      </c>
      <c r="G93">
        <v>0</v>
      </c>
      <c r="H93">
        <v>6645907</v>
      </c>
      <c r="I93">
        <v>2920.94</v>
      </c>
      <c r="J93">
        <v>1</v>
      </c>
      <c r="K93">
        <v>0</v>
      </c>
      <c r="L93">
        <v>321.30340000000001</v>
      </c>
      <c r="M93">
        <v>9</v>
      </c>
      <c r="N93">
        <v>0</v>
      </c>
      <c r="O93">
        <v>0</v>
      </c>
      <c r="P93">
        <v>18.25</v>
      </c>
      <c r="Q93">
        <v>0</v>
      </c>
      <c r="R93">
        <v>0</v>
      </c>
      <c r="S93">
        <v>0</v>
      </c>
      <c r="U93">
        <v>0</v>
      </c>
      <c r="V93">
        <v>0</v>
      </c>
      <c r="W93">
        <v>3627.3724000000002</v>
      </c>
      <c r="X93">
        <v>-1.7599999999999998</v>
      </c>
      <c r="Y93">
        <v>28496186.504898623</v>
      </c>
      <c r="Z93">
        <v>1084402.8999999999</v>
      </c>
      <c r="AA93">
        <v>29580589.404898621</v>
      </c>
      <c r="AB93">
        <v>8154.8256266433027</v>
      </c>
      <c r="AC93">
        <v>22934682.404898621</v>
      </c>
      <c r="AD93">
        <v>29602076.754858028</v>
      </c>
      <c r="AE93">
        <v>307976</v>
      </c>
      <c r="AF93">
        <v>0</v>
      </c>
      <c r="AG93">
        <v>0</v>
      </c>
      <c r="AH93">
        <v>27845.98</v>
      </c>
      <c r="AI93">
        <v>27845.98</v>
      </c>
      <c r="AJ93">
        <v>29888565.404898621</v>
      </c>
      <c r="AK93">
        <v>13.62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293092.86644980259</v>
      </c>
      <c r="AR93">
        <v>0</v>
      </c>
      <c r="AS93">
        <v>6200162.856979724</v>
      </c>
      <c r="AT93">
        <v>3627372.4000000004</v>
      </c>
      <c r="AU93">
        <v>0</v>
      </c>
      <c r="AV93">
        <v>0</v>
      </c>
    </row>
    <row r="94" spans="1:48" x14ac:dyDescent="0.25">
      <c r="A94">
        <v>2057</v>
      </c>
      <c r="B94" t="s">
        <v>248</v>
      </c>
      <c r="C94" t="s">
        <v>246</v>
      </c>
      <c r="D94" t="s">
        <v>249</v>
      </c>
      <c r="E94">
        <v>2025</v>
      </c>
      <c r="F94">
        <v>17270543</v>
      </c>
      <c r="G94">
        <v>0</v>
      </c>
      <c r="H94">
        <v>17270543</v>
      </c>
      <c r="I94">
        <v>6643.43</v>
      </c>
      <c r="J94">
        <v>1</v>
      </c>
      <c r="K94">
        <v>0</v>
      </c>
      <c r="L94">
        <v>730.77729999999997</v>
      </c>
      <c r="M94">
        <v>10</v>
      </c>
      <c r="N94">
        <v>0</v>
      </c>
      <c r="O94">
        <v>0</v>
      </c>
      <c r="P94">
        <v>10.75</v>
      </c>
      <c r="Q94">
        <v>0</v>
      </c>
      <c r="R94">
        <v>0</v>
      </c>
      <c r="S94">
        <v>0</v>
      </c>
      <c r="U94">
        <v>0</v>
      </c>
      <c r="V94">
        <v>0</v>
      </c>
      <c r="W94">
        <v>8297.7047999999995</v>
      </c>
      <c r="X94">
        <v>-0.25999999999999979</v>
      </c>
      <c r="Y94">
        <v>65734315.428931758</v>
      </c>
      <c r="Z94">
        <v>2934509.1999999997</v>
      </c>
      <c r="AA94">
        <v>68668824.628931761</v>
      </c>
      <c r="AB94">
        <v>8275.6408288870152</v>
      </c>
      <c r="AC94">
        <v>51398281.628931761</v>
      </c>
      <c r="AD94">
        <v>68718391.129337728</v>
      </c>
      <c r="AE94">
        <v>14610</v>
      </c>
      <c r="AF94">
        <v>66063.77</v>
      </c>
      <c r="AG94">
        <v>66063.77</v>
      </c>
      <c r="AH94">
        <v>47725.55</v>
      </c>
      <c r="AI94">
        <v>-18338.22</v>
      </c>
      <c r="AJ94">
        <v>68749498.398931757</v>
      </c>
      <c r="AK94">
        <v>13.55</v>
      </c>
      <c r="AL94">
        <v>381.18</v>
      </c>
      <c r="AM94">
        <v>381.18</v>
      </c>
      <c r="AN94">
        <v>77024.741120007748</v>
      </c>
      <c r="AO94">
        <v>73155.509290392729</v>
      </c>
      <c r="AP94">
        <v>-3869.23</v>
      </c>
      <c r="AQ94">
        <v>642535.29355019738</v>
      </c>
      <c r="AR94">
        <v>836257.67</v>
      </c>
      <c r="AS94">
        <v>14333133.875786353</v>
      </c>
      <c r="AT94">
        <v>8297704.7999999998</v>
      </c>
      <c r="AU94">
        <v>836257.67</v>
      </c>
      <c r="AV94">
        <v>0</v>
      </c>
    </row>
    <row r="95" spans="1:48" x14ac:dyDescent="0.25">
      <c r="A95">
        <v>2059</v>
      </c>
      <c r="B95" t="s">
        <v>250</v>
      </c>
      <c r="C95" t="s">
        <v>251</v>
      </c>
      <c r="D95" t="s">
        <v>252</v>
      </c>
      <c r="E95">
        <v>2058</v>
      </c>
      <c r="F95">
        <v>2821913</v>
      </c>
      <c r="G95">
        <v>0</v>
      </c>
      <c r="H95">
        <v>2821913</v>
      </c>
      <c r="I95">
        <v>734.61</v>
      </c>
      <c r="J95">
        <v>1</v>
      </c>
      <c r="K95">
        <v>0</v>
      </c>
      <c r="L95">
        <v>80.807100000000005</v>
      </c>
      <c r="M95">
        <v>1.3</v>
      </c>
      <c r="N95">
        <v>0</v>
      </c>
      <c r="O95">
        <v>0</v>
      </c>
      <c r="P95">
        <v>2.5</v>
      </c>
      <c r="Q95">
        <v>0</v>
      </c>
      <c r="R95">
        <v>0</v>
      </c>
      <c r="S95">
        <v>0</v>
      </c>
      <c r="U95">
        <v>0</v>
      </c>
      <c r="V95">
        <v>0</v>
      </c>
      <c r="W95">
        <v>1009.4764</v>
      </c>
      <c r="X95">
        <v>0.33000000000000007</v>
      </c>
      <c r="Y95">
        <v>8023310.1339015309</v>
      </c>
      <c r="Z95">
        <v>277649.39999999997</v>
      </c>
      <c r="AA95">
        <v>8300959.5339015312</v>
      </c>
      <c r="AB95">
        <v>8223.034767233321</v>
      </c>
      <c r="AC95">
        <v>5479046.5339015312</v>
      </c>
      <c r="AD95">
        <v>8307009.454744461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8300959.5339015312</v>
      </c>
      <c r="AK95">
        <v>14.81</v>
      </c>
      <c r="AL95">
        <v>233.5</v>
      </c>
      <c r="AM95">
        <v>233.5</v>
      </c>
      <c r="AN95">
        <v>46003.776531038369</v>
      </c>
      <c r="AO95">
        <v>44812.979220595786</v>
      </c>
      <c r="AP95">
        <v>-1190.8</v>
      </c>
      <c r="AQ95">
        <v>60431.535880600713</v>
      </c>
      <c r="AR95">
        <v>0</v>
      </c>
      <c r="AS95">
        <v>1715721.7867803064</v>
      </c>
      <c r="AT95">
        <v>1009476.4</v>
      </c>
      <c r="AU95">
        <v>0</v>
      </c>
      <c r="AV95">
        <v>0</v>
      </c>
    </row>
    <row r="96" spans="1:48" x14ac:dyDescent="0.25">
      <c r="A96">
        <v>2060</v>
      </c>
      <c r="B96" t="s">
        <v>253</v>
      </c>
      <c r="C96" t="s">
        <v>251</v>
      </c>
      <c r="D96" t="s">
        <v>254</v>
      </c>
      <c r="E96">
        <v>2058</v>
      </c>
      <c r="F96">
        <v>380420</v>
      </c>
      <c r="G96">
        <v>0</v>
      </c>
      <c r="H96">
        <v>380420</v>
      </c>
      <c r="I96">
        <v>204.37</v>
      </c>
      <c r="J96">
        <v>1</v>
      </c>
      <c r="K96">
        <v>0</v>
      </c>
      <c r="L96">
        <v>20</v>
      </c>
      <c r="M96">
        <v>0</v>
      </c>
      <c r="N96">
        <v>0</v>
      </c>
      <c r="O96">
        <v>0</v>
      </c>
      <c r="P96">
        <v>0.5</v>
      </c>
      <c r="Q96">
        <v>0</v>
      </c>
      <c r="R96">
        <v>0</v>
      </c>
      <c r="S96">
        <v>0</v>
      </c>
      <c r="U96">
        <v>0</v>
      </c>
      <c r="V96">
        <v>0</v>
      </c>
      <c r="W96">
        <v>351.19</v>
      </c>
      <c r="X96">
        <v>1.1300000000000008</v>
      </c>
      <c r="Y96">
        <v>2803638.1116981166</v>
      </c>
      <c r="Z96">
        <v>45321.5</v>
      </c>
      <c r="AA96">
        <v>2848959.6116981166</v>
      </c>
      <c r="AB96">
        <v>8112.30277541535</v>
      </c>
      <c r="AC96">
        <v>2468539.6116981166</v>
      </c>
      <c r="AD96">
        <v>2851073.6753906477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2848959.6116981166</v>
      </c>
      <c r="AK96">
        <v>17.559999999999999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6118.4241775435812</v>
      </c>
      <c r="AR96">
        <v>0</v>
      </c>
      <c r="AS96">
        <v>578856.22233962337</v>
      </c>
      <c r="AT96">
        <v>351190</v>
      </c>
      <c r="AU96">
        <v>0</v>
      </c>
      <c r="AV96">
        <v>0</v>
      </c>
    </row>
    <row r="97" spans="1:48" x14ac:dyDescent="0.25">
      <c r="A97">
        <v>2061</v>
      </c>
      <c r="B97" t="s">
        <v>255</v>
      </c>
      <c r="C97" t="s">
        <v>251</v>
      </c>
      <c r="D97" t="s">
        <v>256</v>
      </c>
      <c r="E97">
        <v>2058</v>
      </c>
      <c r="F97">
        <v>921333</v>
      </c>
      <c r="G97">
        <v>0</v>
      </c>
      <c r="H97">
        <v>921333</v>
      </c>
      <c r="I97">
        <v>224.59</v>
      </c>
      <c r="J97">
        <v>1</v>
      </c>
      <c r="K97">
        <v>0</v>
      </c>
      <c r="L97">
        <v>24.704899999999999</v>
      </c>
      <c r="M97">
        <v>4.3</v>
      </c>
      <c r="N97">
        <v>0</v>
      </c>
      <c r="O97">
        <v>0</v>
      </c>
      <c r="P97">
        <v>1.25</v>
      </c>
      <c r="Q97">
        <v>0</v>
      </c>
      <c r="R97">
        <v>0</v>
      </c>
      <c r="S97">
        <v>0</v>
      </c>
      <c r="U97">
        <v>0</v>
      </c>
      <c r="V97">
        <v>0</v>
      </c>
      <c r="W97">
        <v>398.5274</v>
      </c>
      <c r="X97">
        <v>3.58</v>
      </c>
      <c r="Y97">
        <v>3224578.6799510675</v>
      </c>
      <c r="Z97">
        <v>304940</v>
      </c>
      <c r="AA97">
        <v>3529518.6799510675</v>
      </c>
      <c r="AB97">
        <v>8856.4015421551121</v>
      </c>
      <c r="AC97">
        <v>2608185.6799510675</v>
      </c>
      <c r="AD97">
        <v>3531950.1509324862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3529518.6799510675</v>
      </c>
      <c r="AK97">
        <v>8.81</v>
      </c>
      <c r="AL97">
        <v>81.680000000000007</v>
      </c>
      <c r="AM97">
        <v>81.680000000000007</v>
      </c>
      <c r="AN97">
        <v>12864.565366063269</v>
      </c>
      <c r="AO97">
        <v>15675.906392883358</v>
      </c>
      <c r="AP97">
        <v>2811.34</v>
      </c>
      <c r="AQ97">
        <v>17247.195424982317</v>
      </c>
      <c r="AR97">
        <v>0</v>
      </c>
      <c r="AS97">
        <v>766891.73599021358</v>
      </c>
      <c r="AT97">
        <v>398527.4</v>
      </c>
      <c r="AU97">
        <v>0</v>
      </c>
      <c r="AV97">
        <v>0</v>
      </c>
    </row>
    <row r="98" spans="1:48" x14ac:dyDescent="0.25">
      <c r="A98">
        <v>2062</v>
      </c>
      <c r="B98" t="s">
        <v>257</v>
      </c>
      <c r="C98" t="s">
        <v>251</v>
      </c>
      <c r="D98" t="s">
        <v>258</v>
      </c>
      <c r="E98">
        <v>2058</v>
      </c>
      <c r="F98">
        <v>38049</v>
      </c>
      <c r="G98">
        <v>0</v>
      </c>
      <c r="H98">
        <v>38049</v>
      </c>
      <c r="I98">
        <v>8.81</v>
      </c>
      <c r="J98">
        <v>1</v>
      </c>
      <c r="K98">
        <v>0</v>
      </c>
      <c r="L98">
        <v>0.96909999999999996</v>
      </c>
      <c r="M98">
        <v>1.2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37.019100000000002</v>
      </c>
      <c r="X98">
        <v>-2.1099999999999994</v>
      </c>
      <c r="Y98">
        <v>290246.38413048524</v>
      </c>
      <c r="Z98">
        <v>57364.200000000004</v>
      </c>
      <c r="AA98">
        <v>347610.58413048525</v>
      </c>
      <c r="AB98">
        <v>9390.0333646816161</v>
      </c>
      <c r="AC98">
        <v>309561.58413048525</v>
      </c>
      <c r="AD98">
        <v>347829.44238470087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347610.58413048525</v>
      </c>
      <c r="AK98">
        <v>8.1999999999999993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653.80890980748734</v>
      </c>
      <c r="AR98">
        <v>0</v>
      </c>
      <c r="AS98">
        <v>80994.956826097055</v>
      </c>
      <c r="AT98">
        <v>37019.1</v>
      </c>
      <c r="AU98">
        <v>0</v>
      </c>
      <c r="AV98">
        <v>0</v>
      </c>
    </row>
    <row r="99" spans="1:48" x14ac:dyDescent="0.25">
      <c r="A99">
        <v>2063</v>
      </c>
      <c r="B99" t="s">
        <v>259</v>
      </c>
      <c r="C99" t="s">
        <v>251</v>
      </c>
      <c r="D99" t="s">
        <v>260</v>
      </c>
      <c r="E99">
        <v>2058</v>
      </c>
      <c r="F99">
        <v>207727</v>
      </c>
      <c r="G99">
        <v>0</v>
      </c>
      <c r="H99">
        <v>207727</v>
      </c>
      <c r="I99">
        <v>10.62</v>
      </c>
      <c r="J99">
        <v>1</v>
      </c>
      <c r="K99">
        <v>0</v>
      </c>
      <c r="L99">
        <v>1.1681999999999999</v>
      </c>
      <c r="M99">
        <v>0.5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35.985700000000001</v>
      </c>
      <c r="X99">
        <v>-10.11</v>
      </c>
      <c r="Y99">
        <v>269455.59035195917</v>
      </c>
      <c r="Z99">
        <v>38634.300000000003</v>
      </c>
      <c r="AA99">
        <v>308089.89035195915</v>
      </c>
      <c r="AB99">
        <v>8561.4533092856091</v>
      </c>
      <c r="AC99">
        <v>100362.89035195915</v>
      </c>
      <c r="AD99">
        <v>308293.07145366253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308089.89035195915</v>
      </c>
      <c r="AK99">
        <v>22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626.6356070659092</v>
      </c>
      <c r="AR99">
        <v>0</v>
      </c>
      <c r="AS99">
        <v>69344.838070391837</v>
      </c>
      <c r="AT99">
        <v>35985.700000000004</v>
      </c>
      <c r="AU99">
        <v>0</v>
      </c>
      <c r="AV99">
        <v>0</v>
      </c>
    </row>
    <row r="100" spans="1:48" x14ac:dyDescent="0.25">
      <c r="A100">
        <v>2081</v>
      </c>
      <c r="B100" t="s">
        <v>261</v>
      </c>
      <c r="C100" t="s">
        <v>262</v>
      </c>
      <c r="D100" t="s">
        <v>263</v>
      </c>
      <c r="E100">
        <v>2064</v>
      </c>
      <c r="F100">
        <v>3186064</v>
      </c>
      <c r="G100">
        <v>0</v>
      </c>
      <c r="H100">
        <v>3186064</v>
      </c>
      <c r="I100">
        <v>1042.92</v>
      </c>
      <c r="J100">
        <v>1</v>
      </c>
      <c r="K100">
        <v>0</v>
      </c>
      <c r="L100">
        <v>114.7212</v>
      </c>
      <c r="M100">
        <v>4.5</v>
      </c>
      <c r="N100">
        <v>0</v>
      </c>
      <c r="O100">
        <v>0</v>
      </c>
      <c r="P100">
        <v>1.75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1206.0762</v>
      </c>
      <c r="X100">
        <v>0.12000000000000099</v>
      </c>
      <c r="Y100">
        <v>9574720.6637491211</v>
      </c>
      <c r="Z100">
        <v>504475.3</v>
      </c>
      <c r="AA100">
        <v>10079195.963749122</v>
      </c>
      <c r="AB100">
        <v>8357.0142282462111</v>
      </c>
      <c r="AC100">
        <v>6893131.9637491219</v>
      </c>
      <c r="AD100">
        <v>10086415.714842139</v>
      </c>
      <c r="AE100">
        <v>0</v>
      </c>
      <c r="AF100">
        <v>59300.49</v>
      </c>
      <c r="AG100">
        <v>59300.49</v>
      </c>
      <c r="AH100">
        <v>40914.949999999997</v>
      </c>
      <c r="AI100">
        <v>-18385.54</v>
      </c>
      <c r="AJ100">
        <v>10138496.453749122</v>
      </c>
      <c r="AK100">
        <v>17</v>
      </c>
      <c r="AL100">
        <v>329.91</v>
      </c>
      <c r="AM100">
        <v>329.91</v>
      </c>
      <c r="AN100">
        <v>62132.711174053293</v>
      </c>
      <c r="AO100">
        <v>63315.845715917589</v>
      </c>
      <c r="AP100">
        <v>1183.1300000000001</v>
      </c>
      <c r="AQ100">
        <v>115355.55568165872</v>
      </c>
      <c r="AR100">
        <v>0</v>
      </c>
      <c r="AS100">
        <v>2124917.2427498247</v>
      </c>
      <c r="AT100">
        <v>1206076.2</v>
      </c>
      <c r="AU100">
        <v>0</v>
      </c>
      <c r="AV100">
        <v>0</v>
      </c>
    </row>
    <row r="101" spans="1:48" x14ac:dyDescent="0.25">
      <c r="A101">
        <v>2082</v>
      </c>
      <c r="B101" t="s">
        <v>264</v>
      </c>
      <c r="C101" t="s">
        <v>262</v>
      </c>
      <c r="D101" t="s">
        <v>265</v>
      </c>
      <c r="E101">
        <v>2064</v>
      </c>
      <c r="F101">
        <v>75727558</v>
      </c>
      <c r="G101">
        <v>0</v>
      </c>
      <c r="H101">
        <v>75727558</v>
      </c>
      <c r="I101">
        <v>16907.7</v>
      </c>
      <c r="J101">
        <v>1</v>
      </c>
      <c r="K101">
        <v>0</v>
      </c>
      <c r="L101">
        <v>1859.847</v>
      </c>
      <c r="M101">
        <v>92.3</v>
      </c>
      <c r="N101">
        <v>0</v>
      </c>
      <c r="O101">
        <v>0</v>
      </c>
      <c r="P101">
        <v>33.5</v>
      </c>
      <c r="Q101">
        <v>0</v>
      </c>
      <c r="R101">
        <v>0</v>
      </c>
      <c r="S101">
        <v>0</v>
      </c>
      <c r="U101">
        <v>0</v>
      </c>
      <c r="V101">
        <v>0</v>
      </c>
      <c r="W101">
        <v>19960.682100000002</v>
      </c>
      <c r="X101">
        <v>-9.9999999999997868E-3</v>
      </c>
      <c r="Y101">
        <v>158348218.53662091</v>
      </c>
      <c r="Z101">
        <v>6231588.2999999998</v>
      </c>
      <c r="AA101">
        <v>164579806.83662093</v>
      </c>
      <c r="AB101">
        <v>8245.1995383775447</v>
      </c>
      <c r="AC101">
        <v>88852248.836620927</v>
      </c>
      <c r="AD101">
        <v>164699208.2023637</v>
      </c>
      <c r="AE101">
        <v>110623</v>
      </c>
      <c r="AF101">
        <v>1189254.69</v>
      </c>
      <c r="AG101">
        <v>1189254.69</v>
      </c>
      <c r="AH101">
        <v>1121786</v>
      </c>
      <c r="AI101">
        <v>-67468.69</v>
      </c>
      <c r="AJ101">
        <v>165879684.52662092</v>
      </c>
      <c r="AK101">
        <v>17.829999999999998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1971396.6600375629</v>
      </c>
      <c r="AR101">
        <v>0</v>
      </c>
      <c r="AS101">
        <v>34408760.827324189</v>
      </c>
      <c r="AT101">
        <v>19960682.100000001</v>
      </c>
      <c r="AU101">
        <v>0</v>
      </c>
      <c r="AV101">
        <v>0</v>
      </c>
    </row>
    <row r="102" spans="1:48" x14ac:dyDescent="0.25">
      <c r="A102">
        <v>2083</v>
      </c>
      <c r="B102" t="s">
        <v>266</v>
      </c>
      <c r="C102" t="s">
        <v>262</v>
      </c>
      <c r="D102" t="s">
        <v>267</v>
      </c>
      <c r="E102">
        <v>2064</v>
      </c>
      <c r="F102">
        <v>28131007</v>
      </c>
      <c r="G102">
        <v>0</v>
      </c>
      <c r="H102">
        <v>28131007</v>
      </c>
      <c r="I102">
        <v>10525.2</v>
      </c>
      <c r="J102">
        <v>1</v>
      </c>
      <c r="K102">
        <v>0</v>
      </c>
      <c r="L102">
        <v>1157.7719999999999</v>
      </c>
      <c r="M102">
        <v>234.7</v>
      </c>
      <c r="N102">
        <v>0</v>
      </c>
      <c r="O102">
        <v>0</v>
      </c>
      <c r="P102">
        <v>24.25</v>
      </c>
      <c r="Q102">
        <v>0</v>
      </c>
      <c r="R102">
        <v>0</v>
      </c>
      <c r="S102">
        <v>0</v>
      </c>
      <c r="U102">
        <v>0</v>
      </c>
      <c r="V102">
        <v>0</v>
      </c>
      <c r="W102">
        <v>12729.137000000001</v>
      </c>
      <c r="X102">
        <v>-0.50999999999999979</v>
      </c>
      <c r="Y102">
        <v>100699808.60184582</v>
      </c>
      <c r="Z102">
        <v>4012475.5999999996</v>
      </c>
      <c r="AA102">
        <v>104712284.20184581</v>
      </c>
      <c r="AB102">
        <v>8226.1887983329743</v>
      </c>
      <c r="AC102">
        <v>76581277.20184581</v>
      </c>
      <c r="AD102">
        <v>104788216.18761876</v>
      </c>
      <c r="AE102">
        <v>93123</v>
      </c>
      <c r="AF102">
        <v>458776.16</v>
      </c>
      <c r="AG102">
        <v>458776.16</v>
      </c>
      <c r="AH102">
        <v>572876.30000000005</v>
      </c>
      <c r="AI102">
        <v>114100.14</v>
      </c>
      <c r="AJ102">
        <v>105264183.36184581</v>
      </c>
      <c r="AK102">
        <v>15.38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1221297.3401719155</v>
      </c>
      <c r="AR102">
        <v>7865279.5599999996</v>
      </c>
      <c r="AS102">
        <v>21878151.820369162</v>
      </c>
      <c r="AT102">
        <v>12729137</v>
      </c>
      <c r="AU102">
        <v>7865279.5599999996</v>
      </c>
      <c r="AV102">
        <v>0</v>
      </c>
    </row>
    <row r="103" spans="1:48" x14ac:dyDescent="0.25">
      <c r="A103">
        <v>2084</v>
      </c>
      <c r="B103" t="s">
        <v>268</v>
      </c>
      <c r="C103" t="s">
        <v>262</v>
      </c>
      <c r="D103" t="s">
        <v>269</v>
      </c>
      <c r="E103">
        <v>2064</v>
      </c>
      <c r="F103">
        <v>6231814</v>
      </c>
      <c r="G103">
        <v>0</v>
      </c>
      <c r="H103">
        <v>6231814</v>
      </c>
      <c r="I103">
        <v>1477.86</v>
      </c>
      <c r="J103">
        <v>1</v>
      </c>
      <c r="K103">
        <v>0</v>
      </c>
      <c r="L103">
        <v>162.56460000000001</v>
      </c>
      <c r="M103">
        <v>31.5</v>
      </c>
      <c r="N103">
        <v>0</v>
      </c>
      <c r="O103">
        <v>0</v>
      </c>
      <c r="P103">
        <v>4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1743.2971</v>
      </c>
      <c r="X103">
        <v>0.20000000000000107</v>
      </c>
      <c r="Y103">
        <v>13845722.438842749</v>
      </c>
      <c r="Z103">
        <v>690804.1</v>
      </c>
      <c r="AA103">
        <v>14536526.538842749</v>
      </c>
      <c r="AB103">
        <v>8338.5250505164895</v>
      </c>
      <c r="AC103">
        <v>8304712.5388427489</v>
      </c>
      <c r="AD103">
        <v>14546966.808927067</v>
      </c>
      <c r="AE103">
        <v>35051</v>
      </c>
      <c r="AF103">
        <v>34408.21</v>
      </c>
      <c r="AG103">
        <v>34408.21</v>
      </c>
      <c r="AH103">
        <v>99109.45</v>
      </c>
      <c r="AI103">
        <v>64701.24</v>
      </c>
      <c r="AJ103">
        <v>14605985.74884275</v>
      </c>
      <c r="AK103">
        <v>15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168121.29049418512</v>
      </c>
      <c r="AR103">
        <v>0</v>
      </c>
      <c r="AS103">
        <v>3072298.2177685499</v>
      </c>
      <c r="AT103">
        <v>1743297.1</v>
      </c>
      <c r="AU103">
        <v>0</v>
      </c>
      <c r="AV103">
        <v>0</v>
      </c>
    </row>
    <row r="104" spans="1:48" x14ac:dyDescent="0.25">
      <c r="A104">
        <v>2085</v>
      </c>
      <c r="B104" t="s">
        <v>270</v>
      </c>
      <c r="C104" t="s">
        <v>262</v>
      </c>
      <c r="D104" t="s">
        <v>271</v>
      </c>
      <c r="E104">
        <v>2064</v>
      </c>
      <c r="F104">
        <v>1114997</v>
      </c>
      <c r="G104">
        <v>0</v>
      </c>
      <c r="H104">
        <v>1114997</v>
      </c>
      <c r="I104">
        <v>152.51</v>
      </c>
      <c r="J104">
        <v>1</v>
      </c>
      <c r="K104">
        <v>0</v>
      </c>
      <c r="L104">
        <v>16.7761</v>
      </c>
      <c r="M104">
        <v>4.3</v>
      </c>
      <c r="N104">
        <v>0</v>
      </c>
      <c r="O104">
        <v>0</v>
      </c>
      <c r="P104">
        <v>1.25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300.75360000000001</v>
      </c>
      <c r="X104">
        <v>-2.8499999999999996</v>
      </c>
      <c r="Y104">
        <v>2348234.2494365806</v>
      </c>
      <c r="Z104">
        <v>236970</v>
      </c>
      <c r="AA104">
        <v>2585204.2494365806</v>
      </c>
      <c r="AB104">
        <v>8595.7549616582492</v>
      </c>
      <c r="AC104">
        <v>1470207.2494365806</v>
      </c>
      <c r="AD104">
        <v>2586974.9190346207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2585204.2494365806</v>
      </c>
      <c r="AK104">
        <v>17.37</v>
      </c>
      <c r="AL104">
        <v>54.19</v>
      </c>
      <c r="AM104">
        <v>54.19</v>
      </c>
      <c r="AN104">
        <v>9155.742566467552</v>
      </c>
      <c r="AO104">
        <v>10400.06571290829</v>
      </c>
      <c r="AP104">
        <v>1244.32</v>
      </c>
      <c r="AQ104">
        <v>16543.318832782224</v>
      </c>
      <c r="AR104">
        <v>0</v>
      </c>
      <c r="AS104">
        <v>564434.84988731612</v>
      </c>
      <c r="AT104">
        <v>300753.59999999998</v>
      </c>
      <c r="AU104">
        <v>0</v>
      </c>
      <c r="AV104">
        <v>0</v>
      </c>
    </row>
    <row r="105" spans="1:48" x14ac:dyDescent="0.25">
      <c r="A105">
        <v>2086</v>
      </c>
      <c r="B105" t="s">
        <v>272</v>
      </c>
      <c r="C105" t="s">
        <v>262</v>
      </c>
      <c r="D105" t="s">
        <v>273</v>
      </c>
      <c r="E105">
        <v>2064</v>
      </c>
      <c r="F105">
        <v>3589043</v>
      </c>
      <c r="G105">
        <v>0</v>
      </c>
      <c r="H105">
        <v>3589043</v>
      </c>
      <c r="I105">
        <v>1278.21</v>
      </c>
      <c r="J105">
        <v>1</v>
      </c>
      <c r="K105">
        <v>0</v>
      </c>
      <c r="L105">
        <v>140.60310000000001</v>
      </c>
      <c r="M105">
        <v>47.1</v>
      </c>
      <c r="N105">
        <v>0</v>
      </c>
      <c r="O105">
        <v>0</v>
      </c>
      <c r="P105">
        <v>3.5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1535.2781</v>
      </c>
      <c r="X105">
        <v>0.49000000000000021</v>
      </c>
      <c r="Y105">
        <v>12213204.434818229</v>
      </c>
      <c r="Z105">
        <v>678974.79999999993</v>
      </c>
      <c r="AA105">
        <v>12892179.234818229</v>
      </c>
      <c r="AB105">
        <v>8397.2924741245442</v>
      </c>
      <c r="AC105">
        <v>9303136.2348182295</v>
      </c>
      <c r="AD105">
        <v>12901388.516129315</v>
      </c>
      <c r="AE105">
        <v>0</v>
      </c>
      <c r="AF105">
        <v>127081</v>
      </c>
      <c r="AG105">
        <v>127081</v>
      </c>
      <c r="AH105">
        <v>138085.63</v>
      </c>
      <c r="AI105">
        <v>11004.63</v>
      </c>
      <c r="AJ105">
        <v>13019260.234818229</v>
      </c>
      <c r="AK105">
        <v>12.01</v>
      </c>
      <c r="AL105">
        <v>347.55</v>
      </c>
      <c r="AM105">
        <v>347.55</v>
      </c>
      <c r="AN105">
        <v>63118.0740902131</v>
      </c>
      <c r="AO105">
        <v>66701.288771383581</v>
      </c>
      <c r="AP105">
        <v>3583.21</v>
      </c>
      <c r="AQ105">
        <v>141205.26420734794</v>
      </c>
      <c r="AR105">
        <v>0</v>
      </c>
      <c r="AS105">
        <v>2741847.9329636465</v>
      </c>
      <c r="AT105">
        <v>1535278.1</v>
      </c>
      <c r="AU105">
        <v>0</v>
      </c>
      <c r="AV105">
        <v>0</v>
      </c>
    </row>
    <row r="106" spans="1:48" x14ac:dyDescent="0.25">
      <c r="A106">
        <v>2087</v>
      </c>
      <c r="B106" t="s">
        <v>274</v>
      </c>
      <c r="C106" t="s">
        <v>262</v>
      </c>
      <c r="D106" t="s">
        <v>275</v>
      </c>
      <c r="E106">
        <v>2064</v>
      </c>
      <c r="F106">
        <v>7666056</v>
      </c>
      <c r="G106">
        <v>0</v>
      </c>
      <c r="H106">
        <v>7666056</v>
      </c>
      <c r="I106">
        <v>2770.43</v>
      </c>
      <c r="J106">
        <v>1</v>
      </c>
      <c r="K106">
        <v>0</v>
      </c>
      <c r="L106">
        <v>304.7473</v>
      </c>
      <c r="M106">
        <v>83.7</v>
      </c>
      <c r="N106">
        <v>0</v>
      </c>
      <c r="O106">
        <v>0</v>
      </c>
      <c r="P106">
        <v>7.75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3405.8148000000001</v>
      </c>
      <c r="X106">
        <v>0.47000000000000064</v>
      </c>
      <c r="Y106">
        <v>27090403.49029015</v>
      </c>
      <c r="Z106">
        <v>1754703.2999999998</v>
      </c>
      <c r="AA106">
        <v>28845106.790290151</v>
      </c>
      <c r="AB106">
        <v>8469.3703222765216</v>
      </c>
      <c r="AC106">
        <v>21179050.790290151</v>
      </c>
      <c r="AD106">
        <v>28865534.119407941</v>
      </c>
      <c r="AE106">
        <v>0</v>
      </c>
      <c r="AF106">
        <v>154148.79</v>
      </c>
      <c r="AG106">
        <v>154148.79</v>
      </c>
      <c r="AH106">
        <v>205481.25</v>
      </c>
      <c r="AI106">
        <v>51332.46</v>
      </c>
      <c r="AJ106">
        <v>28999255.58029015</v>
      </c>
      <c r="AK106">
        <v>10.85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315693.0839846094</v>
      </c>
      <c r="AR106">
        <v>0</v>
      </c>
      <c r="AS106">
        <v>6161058.2680580309</v>
      </c>
      <c r="AT106">
        <v>3405814.8000000003</v>
      </c>
      <c r="AU106">
        <v>0</v>
      </c>
      <c r="AV106">
        <v>0</v>
      </c>
    </row>
    <row r="107" spans="1:48" x14ac:dyDescent="0.25">
      <c r="A107">
        <v>2088</v>
      </c>
      <c r="B107" t="s">
        <v>276</v>
      </c>
      <c r="C107" t="s">
        <v>262</v>
      </c>
      <c r="D107" t="s">
        <v>277</v>
      </c>
      <c r="E107">
        <v>2064</v>
      </c>
      <c r="F107">
        <v>17239862</v>
      </c>
      <c r="G107">
        <v>0</v>
      </c>
      <c r="H107">
        <v>17239862</v>
      </c>
      <c r="I107">
        <v>5520.44</v>
      </c>
      <c r="J107">
        <v>1</v>
      </c>
      <c r="K107">
        <v>0</v>
      </c>
      <c r="L107">
        <v>607.24839999999995</v>
      </c>
      <c r="M107">
        <v>237.3</v>
      </c>
      <c r="N107">
        <v>0</v>
      </c>
      <c r="O107">
        <v>0</v>
      </c>
      <c r="P107">
        <v>17.25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6759.8544000000002</v>
      </c>
      <c r="X107">
        <v>-0.61999999999999922</v>
      </c>
      <c r="Y107">
        <v>53444225.56862846</v>
      </c>
      <c r="Z107">
        <v>2250655.4</v>
      </c>
      <c r="AA107">
        <v>55694880.968628459</v>
      </c>
      <c r="AB107">
        <v>8239.065174041094</v>
      </c>
      <c r="AC107">
        <v>38455018.968628459</v>
      </c>
      <c r="AD107">
        <v>55735180.212806456</v>
      </c>
      <c r="AE107">
        <v>0</v>
      </c>
      <c r="AF107">
        <v>229388.08</v>
      </c>
      <c r="AG107">
        <v>229388.08</v>
      </c>
      <c r="AH107">
        <v>165482.09</v>
      </c>
      <c r="AI107">
        <v>-63905.99</v>
      </c>
      <c r="AJ107">
        <v>55924269.048628457</v>
      </c>
      <c r="AK107">
        <v>13.48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637723.83295931271</v>
      </c>
      <c r="AR107">
        <v>0</v>
      </c>
      <c r="AS107">
        <v>11622203.691725694</v>
      </c>
      <c r="AT107">
        <v>6759854.4000000004</v>
      </c>
      <c r="AU107">
        <v>0</v>
      </c>
      <c r="AV107">
        <v>0</v>
      </c>
    </row>
    <row r="108" spans="1:48" x14ac:dyDescent="0.25">
      <c r="A108">
        <v>2089</v>
      </c>
      <c r="B108" t="s">
        <v>278</v>
      </c>
      <c r="C108" t="s">
        <v>262</v>
      </c>
      <c r="D108" t="s">
        <v>279</v>
      </c>
      <c r="E108">
        <v>2064</v>
      </c>
      <c r="F108">
        <v>1292773</v>
      </c>
      <c r="G108">
        <v>0</v>
      </c>
      <c r="H108">
        <v>1292773</v>
      </c>
      <c r="I108">
        <v>244.37</v>
      </c>
      <c r="J108">
        <v>1</v>
      </c>
      <c r="K108">
        <v>0</v>
      </c>
      <c r="L108">
        <v>26.880700000000001</v>
      </c>
      <c r="M108">
        <v>5.0999999999999996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409.15820000000002</v>
      </c>
      <c r="X108">
        <v>-2.0499999999999989</v>
      </c>
      <c r="Y108">
        <v>3209066.2167580281</v>
      </c>
      <c r="Z108">
        <v>285469.60000000003</v>
      </c>
      <c r="AA108">
        <v>3494535.8167580282</v>
      </c>
      <c r="AB108">
        <v>8540.7937975043096</v>
      </c>
      <c r="AC108">
        <v>2201762.8167580282</v>
      </c>
      <c r="AD108">
        <v>3496955.590675164</v>
      </c>
      <c r="AE108">
        <v>0</v>
      </c>
      <c r="AF108">
        <v>35601.03</v>
      </c>
      <c r="AG108">
        <v>35601.03</v>
      </c>
      <c r="AH108">
        <v>26239.9</v>
      </c>
      <c r="AI108">
        <v>-9361.1299999999992</v>
      </c>
      <c r="AJ108">
        <v>3530136.846758028</v>
      </c>
      <c r="AK108">
        <v>15.24</v>
      </c>
      <c r="AL108">
        <v>88.7</v>
      </c>
      <c r="AM108">
        <v>88.7</v>
      </c>
      <c r="AN108">
        <v>15181.397558569517</v>
      </c>
      <c r="AO108">
        <v>17023.174547609622</v>
      </c>
      <c r="AP108">
        <v>1841.78</v>
      </c>
      <c r="AQ108">
        <v>26524.078904070302</v>
      </c>
      <c r="AR108">
        <v>0</v>
      </c>
      <c r="AS108">
        <v>761249.06335160567</v>
      </c>
      <c r="AT108">
        <v>409158.2</v>
      </c>
      <c r="AU108">
        <v>0</v>
      </c>
      <c r="AV108">
        <v>0</v>
      </c>
    </row>
    <row r="109" spans="1:48" x14ac:dyDescent="0.25">
      <c r="A109">
        <v>2090</v>
      </c>
      <c r="B109" t="s">
        <v>280</v>
      </c>
      <c r="C109" t="s">
        <v>262</v>
      </c>
      <c r="D109" t="s">
        <v>281</v>
      </c>
      <c r="E109">
        <v>2064</v>
      </c>
      <c r="F109">
        <v>1833645</v>
      </c>
      <c r="G109">
        <v>0</v>
      </c>
      <c r="H109">
        <v>1833645</v>
      </c>
      <c r="I109">
        <v>199.62</v>
      </c>
      <c r="J109">
        <v>1</v>
      </c>
      <c r="K109">
        <v>0</v>
      </c>
      <c r="L109">
        <v>21.958200000000001</v>
      </c>
      <c r="M109">
        <v>7.8</v>
      </c>
      <c r="N109">
        <v>0</v>
      </c>
      <c r="O109">
        <v>0</v>
      </c>
      <c r="P109">
        <v>0.5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363.7432</v>
      </c>
      <c r="X109">
        <v>-3.4399999999999995</v>
      </c>
      <c r="Y109">
        <v>2830587.7976552136</v>
      </c>
      <c r="Z109">
        <v>238691.20000000001</v>
      </c>
      <c r="AA109">
        <v>3069278.9976552138</v>
      </c>
      <c r="AB109">
        <v>8438.0381479439711</v>
      </c>
      <c r="AC109">
        <v>1235633.9976552138</v>
      </c>
      <c r="AD109">
        <v>3071413.3825697913</v>
      </c>
      <c r="AE109">
        <v>0</v>
      </c>
      <c r="AF109">
        <v>2890.29</v>
      </c>
      <c r="AG109">
        <v>2890.29</v>
      </c>
      <c r="AH109">
        <v>4101.54</v>
      </c>
      <c r="AI109">
        <v>1211.25</v>
      </c>
      <c r="AJ109">
        <v>3072169.2876552138</v>
      </c>
      <c r="AK109">
        <v>16.059999999999999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22983.828940162624</v>
      </c>
      <c r="AR109">
        <v>104750.26</v>
      </c>
      <c r="AS109">
        <v>662414.34753104288</v>
      </c>
      <c r="AT109">
        <v>363743.2</v>
      </c>
      <c r="AU109">
        <v>104750.26</v>
      </c>
      <c r="AV109">
        <v>0</v>
      </c>
    </row>
    <row r="110" spans="1:48" x14ac:dyDescent="0.25">
      <c r="A110">
        <v>2091</v>
      </c>
      <c r="B110" t="s">
        <v>282</v>
      </c>
      <c r="C110" t="s">
        <v>262</v>
      </c>
      <c r="D110" t="s">
        <v>283</v>
      </c>
      <c r="E110">
        <v>2064</v>
      </c>
      <c r="F110">
        <v>5537371</v>
      </c>
      <c r="G110">
        <v>0</v>
      </c>
      <c r="H110">
        <v>5537371</v>
      </c>
      <c r="I110">
        <v>1685.79</v>
      </c>
      <c r="J110">
        <v>1</v>
      </c>
      <c r="K110">
        <v>0</v>
      </c>
      <c r="L110">
        <v>185.43690000000001</v>
      </c>
      <c r="M110">
        <v>15.1</v>
      </c>
      <c r="N110">
        <v>0</v>
      </c>
      <c r="O110">
        <v>0</v>
      </c>
      <c r="P110">
        <v>4.5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1971.4319</v>
      </c>
      <c r="X110">
        <v>0.28000000000000114</v>
      </c>
      <c r="Y110">
        <v>15664580.030910665</v>
      </c>
      <c r="Z110">
        <v>925987.29999999993</v>
      </c>
      <c r="AA110">
        <v>16590567.330910666</v>
      </c>
      <c r="AB110">
        <v>8415.4909590895149</v>
      </c>
      <c r="AC110">
        <v>11053196.330910666</v>
      </c>
      <c r="AD110">
        <v>16602379.097830195</v>
      </c>
      <c r="AE110">
        <v>0</v>
      </c>
      <c r="AF110">
        <v>99353.48</v>
      </c>
      <c r="AG110">
        <v>99353.48</v>
      </c>
      <c r="AH110">
        <v>77605.19</v>
      </c>
      <c r="AI110">
        <v>-21748.29</v>
      </c>
      <c r="AJ110">
        <v>16689920.810910666</v>
      </c>
      <c r="AK110">
        <v>14.47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189818.38121769324</v>
      </c>
      <c r="AR110">
        <v>0</v>
      </c>
      <c r="AS110">
        <v>3518831.9641821333</v>
      </c>
      <c r="AT110">
        <v>1971431.9000000001</v>
      </c>
      <c r="AU110">
        <v>0</v>
      </c>
      <c r="AV110">
        <v>0</v>
      </c>
    </row>
    <row r="111" spans="1:48" x14ac:dyDescent="0.25">
      <c r="A111">
        <v>2092</v>
      </c>
      <c r="B111" t="s">
        <v>284</v>
      </c>
      <c r="C111" t="s">
        <v>262</v>
      </c>
      <c r="D111" t="s">
        <v>285</v>
      </c>
      <c r="E111">
        <v>2064</v>
      </c>
      <c r="F111">
        <v>1329471</v>
      </c>
      <c r="G111">
        <v>0</v>
      </c>
      <c r="H111">
        <v>1329471</v>
      </c>
      <c r="I111">
        <v>866.22</v>
      </c>
      <c r="J111">
        <v>1</v>
      </c>
      <c r="K111">
        <v>0</v>
      </c>
      <c r="L111">
        <v>94</v>
      </c>
      <c r="M111">
        <v>0</v>
      </c>
      <c r="N111">
        <v>0</v>
      </c>
      <c r="O111">
        <v>0</v>
      </c>
      <c r="P111">
        <v>2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1157.7850000000001</v>
      </c>
      <c r="X111">
        <v>-4.47</v>
      </c>
      <c r="Y111">
        <v>8957126.3059570771</v>
      </c>
      <c r="Z111">
        <v>499100.69999999995</v>
      </c>
      <c r="AA111">
        <v>9456227.0059570763</v>
      </c>
      <c r="AB111">
        <v>8167.515562869683</v>
      </c>
      <c r="AC111">
        <v>8126756.0059570763</v>
      </c>
      <c r="AD111">
        <v>9462981.0643477887</v>
      </c>
      <c r="AE111">
        <v>1553</v>
      </c>
      <c r="AF111">
        <v>51581.120000000003</v>
      </c>
      <c r="AG111">
        <v>51581.120000000003</v>
      </c>
      <c r="AH111">
        <v>45116.59</v>
      </c>
      <c r="AI111">
        <v>-6464.53</v>
      </c>
      <c r="AJ111">
        <v>9509361.1259570755</v>
      </c>
      <c r="AK111">
        <v>14.26</v>
      </c>
      <c r="AL111">
        <v>133.41</v>
      </c>
      <c r="AM111">
        <v>133.41</v>
      </c>
      <c r="AN111">
        <v>24868.593060624218</v>
      </c>
      <c r="AO111">
        <v>25603.852496015777</v>
      </c>
      <c r="AP111">
        <v>735.26</v>
      </c>
      <c r="AQ111">
        <v>110777.43075234428</v>
      </c>
      <c r="AR111">
        <v>0</v>
      </c>
      <c r="AS111">
        <v>2000399.4591914152</v>
      </c>
      <c r="AT111">
        <v>1157785</v>
      </c>
      <c r="AU111">
        <v>0</v>
      </c>
      <c r="AV111">
        <v>0</v>
      </c>
    </row>
    <row r="112" spans="1:48" x14ac:dyDescent="0.25">
      <c r="A112">
        <v>2093</v>
      </c>
      <c r="B112" t="s">
        <v>286</v>
      </c>
      <c r="C112" t="s">
        <v>262</v>
      </c>
      <c r="D112" t="s">
        <v>287</v>
      </c>
      <c r="E112">
        <v>2064</v>
      </c>
      <c r="F112">
        <v>1345297</v>
      </c>
      <c r="G112">
        <v>0</v>
      </c>
      <c r="H112">
        <v>1345297</v>
      </c>
      <c r="I112">
        <v>566.79999999999995</v>
      </c>
      <c r="J112">
        <v>1</v>
      </c>
      <c r="K112">
        <v>0</v>
      </c>
      <c r="L112">
        <v>62.347999999999999</v>
      </c>
      <c r="M112">
        <v>7.7</v>
      </c>
      <c r="N112">
        <v>0</v>
      </c>
      <c r="O112">
        <v>0</v>
      </c>
      <c r="P112">
        <v>2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783.7355</v>
      </c>
      <c r="X112">
        <v>-2.17</v>
      </c>
      <c r="Y112">
        <v>6142766.0353425909</v>
      </c>
      <c r="Z112">
        <v>245827.4</v>
      </c>
      <c r="AA112">
        <v>6388593.4353425913</v>
      </c>
      <c r="AB112">
        <v>8151.4661966219355</v>
      </c>
      <c r="AC112">
        <v>5043296.4353425913</v>
      </c>
      <c r="AD112">
        <v>6393225.3450718978</v>
      </c>
      <c r="AE112">
        <v>0</v>
      </c>
      <c r="AF112">
        <v>50465.38</v>
      </c>
      <c r="AG112">
        <v>50465.38</v>
      </c>
      <c r="AH112">
        <v>15121.97</v>
      </c>
      <c r="AI112">
        <v>-35343.410000000003</v>
      </c>
      <c r="AJ112">
        <v>6439058.8153425911</v>
      </c>
      <c r="AK112">
        <v>17.93</v>
      </c>
      <c r="AL112">
        <v>134.12</v>
      </c>
      <c r="AM112">
        <v>134.12</v>
      </c>
      <c r="AN112">
        <v>26931.992180644069</v>
      </c>
      <c r="AO112">
        <v>25740.11465981288</v>
      </c>
      <c r="AP112">
        <v>-1191.8800000000001</v>
      </c>
      <c r="AQ112">
        <v>63326.85528318771</v>
      </c>
      <c r="AR112">
        <v>0</v>
      </c>
      <c r="AS112">
        <v>1329908.5610685183</v>
      </c>
      <c r="AT112">
        <v>783735.5</v>
      </c>
      <c r="AU112">
        <v>0</v>
      </c>
      <c r="AV112">
        <v>0</v>
      </c>
    </row>
    <row r="113" spans="1:48" x14ac:dyDescent="0.25">
      <c r="A113">
        <v>2094</v>
      </c>
      <c r="B113" t="s">
        <v>288</v>
      </c>
      <c r="C113" t="s">
        <v>262</v>
      </c>
      <c r="D113" t="s">
        <v>289</v>
      </c>
      <c r="E113">
        <v>2064</v>
      </c>
      <c r="F113">
        <v>927472</v>
      </c>
      <c r="G113">
        <v>0</v>
      </c>
      <c r="H113">
        <v>927472</v>
      </c>
      <c r="I113">
        <v>576.77</v>
      </c>
      <c r="J113">
        <v>1</v>
      </c>
      <c r="K113">
        <v>0</v>
      </c>
      <c r="L113">
        <v>56</v>
      </c>
      <c r="M113">
        <v>0</v>
      </c>
      <c r="N113">
        <v>0</v>
      </c>
      <c r="O113">
        <v>0</v>
      </c>
      <c r="P113">
        <v>0.5</v>
      </c>
      <c r="Q113">
        <v>0</v>
      </c>
      <c r="R113">
        <v>0</v>
      </c>
      <c r="S113">
        <v>0</v>
      </c>
      <c r="U113">
        <v>0</v>
      </c>
      <c r="V113">
        <v>0</v>
      </c>
      <c r="W113">
        <v>738.29</v>
      </c>
      <c r="X113">
        <v>-8.0000000000000071E-2</v>
      </c>
      <c r="Y113">
        <v>5854581.4895080579</v>
      </c>
      <c r="Z113">
        <v>166454.39999999999</v>
      </c>
      <c r="AA113">
        <v>6021035.8895080583</v>
      </c>
      <c r="AB113">
        <v>8155.3805273104863</v>
      </c>
      <c r="AC113">
        <v>5093563.8895080583</v>
      </c>
      <c r="AD113">
        <v>6025450.495697883</v>
      </c>
      <c r="AE113">
        <v>13647</v>
      </c>
      <c r="AF113">
        <v>3899.6</v>
      </c>
      <c r="AG113">
        <v>3899.6</v>
      </c>
      <c r="AH113">
        <v>14290.65</v>
      </c>
      <c r="AI113">
        <v>10391.049999999999</v>
      </c>
      <c r="AJ113">
        <v>6038582.4895080579</v>
      </c>
      <c r="AK113">
        <v>16.079999999999998</v>
      </c>
      <c r="AL113">
        <v>77.05</v>
      </c>
      <c r="AM113">
        <v>77.05</v>
      </c>
      <c r="AN113">
        <v>18334.180631963736</v>
      </c>
      <c r="AO113">
        <v>14787.323550093812</v>
      </c>
      <c r="AP113">
        <v>-3546.86</v>
      </c>
      <c r="AQ113">
        <v>36854.746572023578</v>
      </c>
      <c r="AR113">
        <v>0</v>
      </c>
      <c r="AS113">
        <v>1243085.5879016118</v>
      </c>
      <c r="AT113">
        <v>738290</v>
      </c>
      <c r="AU113">
        <v>0</v>
      </c>
      <c r="AV113">
        <v>0</v>
      </c>
    </row>
    <row r="114" spans="1:48" x14ac:dyDescent="0.25">
      <c r="A114">
        <v>2095</v>
      </c>
      <c r="B114" t="s">
        <v>290</v>
      </c>
      <c r="C114" t="s">
        <v>262</v>
      </c>
      <c r="D114" t="s">
        <v>291</v>
      </c>
      <c r="E114">
        <v>2064</v>
      </c>
      <c r="F114">
        <v>536513</v>
      </c>
      <c r="G114">
        <v>0</v>
      </c>
      <c r="H114">
        <v>536513</v>
      </c>
      <c r="I114">
        <v>228.3</v>
      </c>
      <c r="J114">
        <v>1</v>
      </c>
      <c r="K114">
        <v>0</v>
      </c>
      <c r="L114">
        <v>25.113</v>
      </c>
      <c r="M114">
        <v>10.6</v>
      </c>
      <c r="N114">
        <v>0</v>
      </c>
      <c r="O114">
        <v>0</v>
      </c>
      <c r="P114">
        <v>0.5</v>
      </c>
      <c r="Q114">
        <v>0</v>
      </c>
      <c r="R114">
        <v>0</v>
      </c>
      <c r="S114">
        <v>0</v>
      </c>
      <c r="U114">
        <v>0</v>
      </c>
      <c r="V114">
        <v>0</v>
      </c>
      <c r="W114">
        <v>381.24299999999999</v>
      </c>
      <c r="X114">
        <v>2.9000000000000004</v>
      </c>
      <c r="Y114">
        <v>3073300.3871677504</v>
      </c>
      <c r="Z114">
        <v>157661</v>
      </c>
      <c r="AA114">
        <v>3230961.3871677504</v>
      </c>
      <c r="AB114">
        <v>8474.8084218405329</v>
      </c>
      <c r="AC114">
        <v>2694448.3871677504</v>
      </c>
      <c r="AD114">
        <v>3233278.7878114507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3230961.3871677504</v>
      </c>
      <c r="AK114">
        <v>15.68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25599.325671268147</v>
      </c>
      <c r="AR114">
        <v>0</v>
      </c>
      <c r="AS114">
        <v>677724.47743355017</v>
      </c>
      <c r="AT114">
        <v>381243</v>
      </c>
      <c r="AU114">
        <v>0</v>
      </c>
      <c r="AV114">
        <v>0</v>
      </c>
    </row>
    <row r="115" spans="1:48" x14ac:dyDescent="0.25">
      <c r="A115">
        <v>2096</v>
      </c>
      <c r="B115" t="s">
        <v>292</v>
      </c>
      <c r="C115" t="s">
        <v>262</v>
      </c>
      <c r="D115" t="s">
        <v>293</v>
      </c>
      <c r="E115">
        <v>2064</v>
      </c>
      <c r="F115">
        <v>7543931</v>
      </c>
      <c r="G115">
        <v>0</v>
      </c>
      <c r="H115">
        <v>7543931</v>
      </c>
      <c r="I115">
        <v>1314.79</v>
      </c>
      <c r="J115">
        <v>1</v>
      </c>
      <c r="K115">
        <v>0</v>
      </c>
      <c r="L115">
        <v>144.62690000000001</v>
      </c>
      <c r="M115">
        <v>8.5</v>
      </c>
      <c r="N115">
        <v>0</v>
      </c>
      <c r="O115">
        <v>0</v>
      </c>
      <c r="P115">
        <v>5.25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1605.9613999999999</v>
      </c>
      <c r="X115">
        <v>-1.2799999999999994</v>
      </c>
      <c r="Y115">
        <v>12650208.547522688</v>
      </c>
      <c r="Z115">
        <v>678983.2</v>
      </c>
      <c r="AA115">
        <v>13329191.747522688</v>
      </c>
      <c r="AB115">
        <v>8299.8207475738127</v>
      </c>
      <c r="AC115">
        <v>5785260.7475226875</v>
      </c>
      <c r="AD115">
        <v>13338730.548725907</v>
      </c>
      <c r="AE115">
        <v>0</v>
      </c>
      <c r="AF115">
        <v>22938.81</v>
      </c>
      <c r="AG115">
        <v>22938.81</v>
      </c>
      <c r="AH115">
        <v>78337.149999999994</v>
      </c>
      <c r="AI115">
        <v>55398.34</v>
      </c>
      <c r="AJ115">
        <v>13352130.557522688</v>
      </c>
      <c r="AK115">
        <v>16.29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153386.21164510676</v>
      </c>
      <c r="AR115">
        <v>0</v>
      </c>
      <c r="AS115">
        <v>2817302.4195045377</v>
      </c>
      <c r="AT115">
        <v>1605961.4</v>
      </c>
      <c r="AU115">
        <v>0</v>
      </c>
      <c r="AV115">
        <v>0</v>
      </c>
    </row>
    <row r="116" spans="1:48" x14ac:dyDescent="0.25">
      <c r="A116">
        <v>2097</v>
      </c>
      <c r="B116" t="s">
        <v>294</v>
      </c>
      <c r="C116" t="s">
        <v>295</v>
      </c>
      <c r="D116" t="s">
        <v>296</v>
      </c>
      <c r="E116">
        <v>2098</v>
      </c>
      <c r="F116">
        <v>37828526</v>
      </c>
      <c r="G116">
        <v>0</v>
      </c>
      <c r="H116">
        <v>37828526</v>
      </c>
      <c r="I116">
        <v>5479.47</v>
      </c>
      <c r="J116">
        <v>1</v>
      </c>
      <c r="K116">
        <v>0</v>
      </c>
      <c r="L116">
        <v>602.74170000000004</v>
      </c>
      <c r="M116">
        <v>57.1</v>
      </c>
      <c r="N116">
        <v>0</v>
      </c>
      <c r="O116">
        <v>0</v>
      </c>
      <c r="P116">
        <v>15.5</v>
      </c>
      <c r="Q116">
        <v>0</v>
      </c>
      <c r="R116">
        <v>0</v>
      </c>
      <c r="S116">
        <v>0</v>
      </c>
      <c r="U116">
        <v>0</v>
      </c>
      <c r="V116">
        <v>0</v>
      </c>
      <c r="W116">
        <v>7003.3742000000002</v>
      </c>
      <c r="X116">
        <v>-2.0499999999999989</v>
      </c>
      <c r="Y116">
        <v>54928122.05287534</v>
      </c>
      <c r="Z116">
        <v>2530574.1999999997</v>
      </c>
      <c r="AA116">
        <v>57458696.252875343</v>
      </c>
      <c r="AB116">
        <v>8204.4304091127015</v>
      </c>
      <c r="AC116">
        <v>19630170.252875343</v>
      </c>
      <c r="AD116">
        <v>57500114.418809943</v>
      </c>
      <c r="AE116">
        <v>1132</v>
      </c>
      <c r="AF116">
        <v>174596.9</v>
      </c>
      <c r="AG116">
        <v>174596.9</v>
      </c>
      <c r="AH116">
        <v>280248.25</v>
      </c>
      <c r="AI116">
        <v>105651.35</v>
      </c>
      <c r="AJ116">
        <v>57634425.152875341</v>
      </c>
      <c r="AK116">
        <v>14.25</v>
      </c>
      <c r="AL116">
        <v>373.19000000000005</v>
      </c>
      <c r="AM116">
        <v>373.19000000000005</v>
      </c>
      <c r="AN116">
        <v>70550.850022090279</v>
      </c>
      <c r="AO116">
        <v>71622.080151323957</v>
      </c>
      <c r="AP116">
        <v>1071.23</v>
      </c>
      <c r="AQ116">
        <v>498165.1</v>
      </c>
      <c r="AR116">
        <v>978210.3</v>
      </c>
      <c r="AS116">
        <v>12054130.14057507</v>
      </c>
      <c r="AT116">
        <v>7003374.2000000002</v>
      </c>
      <c r="AU116">
        <v>978210.3</v>
      </c>
      <c r="AV116">
        <v>0</v>
      </c>
    </row>
    <row r="117" spans="1:48" x14ac:dyDescent="0.25">
      <c r="A117">
        <v>2099</v>
      </c>
      <c r="B117" t="s">
        <v>297</v>
      </c>
      <c r="C117" t="s">
        <v>298</v>
      </c>
      <c r="D117" t="s">
        <v>299</v>
      </c>
      <c r="E117">
        <v>2098</v>
      </c>
      <c r="F117">
        <v>1912221</v>
      </c>
      <c r="G117">
        <v>0</v>
      </c>
      <c r="H117">
        <v>1912221</v>
      </c>
      <c r="I117">
        <v>813.86</v>
      </c>
      <c r="J117">
        <v>1</v>
      </c>
      <c r="K117">
        <v>0</v>
      </c>
      <c r="L117">
        <v>89.524600000000007</v>
      </c>
      <c r="M117">
        <v>7.8</v>
      </c>
      <c r="N117">
        <v>0</v>
      </c>
      <c r="O117">
        <v>0</v>
      </c>
      <c r="P117">
        <v>0.75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1044.6908000000001</v>
      </c>
      <c r="X117">
        <v>-2.1499999999999986</v>
      </c>
      <c r="Y117">
        <v>8189003.6841787212</v>
      </c>
      <c r="Z117">
        <v>218849.4</v>
      </c>
      <c r="AA117">
        <v>8407853.0841787215</v>
      </c>
      <c r="AB117">
        <v>8048.1737602922522</v>
      </c>
      <c r="AC117">
        <v>6495632.0841787215</v>
      </c>
      <c r="AD117">
        <v>8414027.945083376</v>
      </c>
      <c r="AE117">
        <v>0</v>
      </c>
      <c r="AF117">
        <v>16198.01</v>
      </c>
      <c r="AG117">
        <v>16198.01</v>
      </c>
      <c r="AH117">
        <v>6093.89</v>
      </c>
      <c r="AI117">
        <v>-10104.120000000001</v>
      </c>
      <c r="AJ117">
        <v>8424051.0941787213</v>
      </c>
      <c r="AK117">
        <v>16.07</v>
      </c>
      <c r="AL117">
        <v>252.96</v>
      </c>
      <c r="AM117">
        <v>252.96</v>
      </c>
      <c r="AN117">
        <v>52924.012443185602</v>
      </c>
      <c r="AO117">
        <v>48547.714019879699</v>
      </c>
      <c r="AP117">
        <v>-4376.3</v>
      </c>
      <c r="AQ117">
        <v>88156.80852540482</v>
      </c>
      <c r="AR117">
        <v>0</v>
      </c>
      <c r="AS117">
        <v>1726559.2748357446</v>
      </c>
      <c r="AT117">
        <v>1044690.8</v>
      </c>
      <c r="AU117">
        <v>0</v>
      </c>
      <c r="AV117">
        <v>0</v>
      </c>
    </row>
    <row r="118" spans="1:48" x14ac:dyDescent="0.25">
      <c r="A118">
        <v>2100</v>
      </c>
      <c r="B118" t="s">
        <v>300</v>
      </c>
      <c r="C118" t="s">
        <v>298</v>
      </c>
      <c r="D118" t="s">
        <v>301</v>
      </c>
      <c r="E118">
        <v>2098</v>
      </c>
      <c r="F118">
        <v>27358165</v>
      </c>
      <c r="G118">
        <v>0</v>
      </c>
      <c r="H118">
        <v>27358165</v>
      </c>
      <c r="I118">
        <v>9264.09</v>
      </c>
      <c r="J118">
        <v>1</v>
      </c>
      <c r="K118">
        <v>0</v>
      </c>
      <c r="L118">
        <v>1019.0499</v>
      </c>
      <c r="M118">
        <v>52.2</v>
      </c>
      <c r="N118">
        <v>0</v>
      </c>
      <c r="O118">
        <v>0</v>
      </c>
      <c r="P118">
        <v>28.5</v>
      </c>
      <c r="Q118">
        <v>0</v>
      </c>
      <c r="R118">
        <v>0</v>
      </c>
      <c r="S118">
        <v>0</v>
      </c>
      <c r="U118">
        <v>0</v>
      </c>
      <c r="V118">
        <v>0</v>
      </c>
      <c r="W118">
        <v>11167.707700000001</v>
      </c>
      <c r="X118">
        <v>-1.3699999999999992</v>
      </c>
      <c r="Y118">
        <v>87924086.209403515</v>
      </c>
      <c r="Z118">
        <v>3809990.8</v>
      </c>
      <c r="AA118">
        <v>91734077.009403512</v>
      </c>
      <c r="AB118">
        <v>8214.2261844302666</v>
      </c>
      <c r="AC118">
        <v>64375912.009403512</v>
      </c>
      <c r="AD118">
        <v>91800375.55113709</v>
      </c>
      <c r="AE118">
        <v>4613</v>
      </c>
      <c r="AF118">
        <v>488596.61</v>
      </c>
      <c r="AG118">
        <v>488596.61</v>
      </c>
      <c r="AH118">
        <v>514663.57</v>
      </c>
      <c r="AI118">
        <v>26066.959999999999</v>
      </c>
      <c r="AJ118">
        <v>92227286.619403511</v>
      </c>
      <c r="AK118">
        <v>10.65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1039073.6672685818</v>
      </c>
      <c r="AR118">
        <v>0</v>
      </c>
      <c r="AS118">
        <v>19212668.8758807</v>
      </c>
      <c r="AT118">
        <v>11167707.700000001</v>
      </c>
      <c r="AU118">
        <v>0</v>
      </c>
      <c r="AV118">
        <v>0</v>
      </c>
    </row>
    <row r="119" spans="1:48" x14ac:dyDescent="0.25">
      <c r="A119">
        <v>2101</v>
      </c>
      <c r="B119" t="s">
        <v>302</v>
      </c>
      <c r="C119" t="s">
        <v>298</v>
      </c>
      <c r="D119" t="s">
        <v>303</v>
      </c>
      <c r="E119">
        <v>2098</v>
      </c>
      <c r="F119">
        <v>10783335</v>
      </c>
      <c r="G119">
        <v>0</v>
      </c>
      <c r="H119">
        <v>10783335</v>
      </c>
      <c r="I119">
        <v>4188.87</v>
      </c>
      <c r="J119">
        <v>1</v>
      </c>
      <c r="K119">
        <v>0</v>
      </c>
      <c r="L119">
        <v>460.77569999999997</v>
      </c>
      <c r="M119">
        <v>51.2</v>
      </c>
      <c r="N119">
        <v>0</v>
      </c>
      <c r="O119">
        <v>0</v>
      </c>
      <c r="P119">
        <v>9.5</v>
      </c>
      <c r="Q119">
        <v>0</v>
      </c>
      <c r="R119">
        <v>0</v>
      </c>
      <c r="S119">
        <v>0</v>
      </c>
      <c r="U119">
        <v>0</v>
      </c>
      <c r="V119">
        <v>0</v>
      </c>
      <c r="W119">
        <v>4937.8348999999998</v>
      </c>
      <c r="X119">
        <v>-1.7799999999999994</v>
      </c>
      <c r="Y119">
        <v>38786664.274353683</v>
      </c>
      <c r="Z119">
        <v>1279456.5</v>
      </c>
      <c r="AA119">
        <v>40066120.774353683</v>
      </c>
      <c r="AB119">
        <v>8114.1070096032745</v>
      </c>
      <c r="AC119">
        <v>29282785.774353683</v>
      </c>
      <c r="AD119">
        <v>40095367.587041333</v>
      </c>
      <c r="AE119">
        <v>0</v>
      </c>
      <c r="AF119">
        <v>243151.35999999999</v>
      </c>
      <c r="AG119">
        <v>243151.35999999999</v>
      </c>
      <c r="AH119">
        <v>248393.76</v>
      </c>
      <c r="AI119">
        <v>5242.3999999999996</v>
      </c>
      <c r="AJ119">
        <v>40309272.134353682</v>
      </c>
      <c r="AK119">
        <v>15.46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437081.98365692247</v>
      </c>
      <c r="AR119">
        <v>0</v>
      </c>
      <c r="AS119">
        <v>8318794.2068707366</v>
      </c>
      <c r="AT119">
        <v>4937834.8999999994</v>
      </c>
      <c r="AU119">
        <v>0</v>
      </c>
      <c r="AV119">
        <v>0</v>
      </c>
    </row>
    <row r="120" spans="1:48" x14ac:dyDescent="0.25">
      <c r="A120">
        <v>2102</v>
      </c>
      <c r="B120" t="s">
        <v>304</v>
      </c>
      <c r="C120" t="s">
        <v>298</v>
      </c>
      <c r="D120" t="s">
        <v>305</v>
      </c>
      <c r="E120">
        <v>2098</v>
      </c>
      <c r="F120">
        <v>5077896</v>
      </c>
      <c r="G120">
        <v>0</v>
      </c>
      <c r="H120">
        <v>5077896</v>
      </c>
      <c r="I120">
        <v>2278.0700000000002</v>
      </c>
      <c r="J120">
        <v>1</v>
      </c>
      <c r="K120">
        <v>0</v>
      </c>
      <c r="L120">
        <v>250.58770000000001</v>
      </c>
      <c r="M120">
        <v>107</v>
      </c>
      <c r="N120">
        <v>0</v>
      </c>
      <c r="O120">
        <v>0</v>
      </c>
      <c r="P120">
        <v>2.5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2734.3202000000001</v>
      </c>
      <c r="X120">
        <v>-1.0399999999999991</v>
      </c>
      <c r="Y120">
        <v>21567249.813142665</v>
      </c>
      <c r="Z120">
        <v>989826.6</v>
      </c>
      <c r="AA120">
        <v>22557076.413142666</v>
      </c>
      <c r="AB120">
        <v>8249.6104198559715</v>
      </c>
      <c r="AC120">
        <v>17479180.413142666</v>
      </c>
      <c r="AD120">
        <v>22573339.046892531</v>
      </c>
      <c r="AE120">
        <v>0</v>
      </c>
      <c r="AF120">
        <v>27526.57</v>
      </c>
      <c r="AG120">
        <v>27526.57</v>
      </c>
      <c r="AH120">
        <v>117253.06</v>
      </c>
      <c r="AI120">
        <v>89726.49</v>
      </c>
      <c r="AJ120">
        <v>22584602.983142667</v>
      </c>
      <c r="AK120">
        <v>13.76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236358.79805598565</v>
      </c>
      <c r="AR120">
        <v>0</v>
      </c>
      <c r="AS120">
        <v>4732831.2146285335</v>
      </c>
      <c r="AT120">
        <v>2734320.2</v>
      </c>
      <c r="AU120">
        <v>0</v>
      </c>
      <c r="AV120">
        <v>0</v>
      </c>
    </row>
    <row r="121" spans="1:48" x14ac:dyDescent="0.25">
      <c r="A121">
        <v>2103</v>
      </c>
      <c r="B121" t="s">
        <v>306</v>
      </c>
      <c r="C121" t="s">
        <v>298</v>
      </c>
      <c r="D121" t="s">
        <v>307</v>
      </c>
      <c r="E121">
        <v>2098</v>
      </c>
      <c r="F121">
        <v>1609985</v>
      </c>
      <c r="G121">
        <v>0</v>
      </c>
      <c r="H121">
        <v>1609985</v>
      </c>
      <c r="I121">
        <v>777.75</v>
      </c>
      <c r="J121">
        <v>1</v>
      </c>
      <c r="K121">
        <v>0</v>
      </c>
      <c r="L121">
        <v>85.552499999999995</v>
      </c>
      <c r="M121">
        <v>0</v>
      </c>
      <c r="N121">
        <v>0</v>
      </c>
      <c r="O121">
        <v>0</v>
      </c>
      <c r="P121">
        <v>2.25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969.95249999999999</v>
      </c>
      <c r="X121">
        <v>-1.8699999999999992</v>
      </c>
      <c r="Y121">
        <v>7615123.6840004651</v>
      </c>
      <c r="Z121">
        <v>425539.8</v>
      </c>
      <c r="AA121">
        <v>8040663.4840004649</v>
      </c>
      <c r="AB121">
        <v>8289.7497392918358</v>
      </c>
      <c r="AC121">
        <v>6430678.4840004649</v>
      </c>
      <c r="AD121">
        <v>8046405.6147081703</v>
      </c>
      <c r="AE121">
        <v>0</v>
      </c>
      <c r="AF121">
        <v>0</v>
      </c>
      <c r="AG121">
        <v>0</v>
      </c>
      <c r="AH121">
        <v>2394.2399999999998</v>
      </c>
      <c r="AI121">
        <v>2394.2399999999998</v>
      </c>
      <c r="AJ121">
        <v>8040663.4840004649</v>
      </c>
      <c r="AK121">
        <v>10.96</v>
      </c>
      <c r="AL121">
        <v>230.55</v>
      </c>
      <c r="AM121">
        <v>230.55</v>
      </c>
      <c r="AN121">
        <v>45224.564397721981</v>
      </c>
      <c r="AO121">
        <v>44246.819525945866</v>
      </c>
      <c r="AP121">
        <v>-977.74</v>
      </c>
      <c r="AQ121">
        <v>76097.033194212912</v>
      </c>
      <c r="AR121">
        <v>97088.97</v>
      </c>
      <c r="AS121">
        <v>1693719.5048000934</v>
      </c>
      <c r="AT121">
        <v>969952.5</v>
      </c>
      <c r="AU121">
        <v>97088.97</v>
      </c>
      <c r="AV121">
        <v>0</v>
      </c>
    </row>
    <row r="122" spans="1:48" x14ac:dyDescent="0.25">
      <c r="A122">
        <v>2104</v>
      </c>
      <c r="B122" t="s">
        <v>308</v>
      </c>
      <c r="C122" t="s">
        <v>298</v>
      </c>
      <c r="D122" t="s">
        <v>309</v>
      </c>
      <c r="E122">
        <v>2098</v>
      </c>
      <c r="F122">
        <v>4064015</v>
      </c>
      <c r="G122">
        <v>0</v>
      </c>
      <c r="H122">
        <v>4064015</v>
      </c>
      <c r="I122">
        <v>4715.82</v>
      </c>
      <c r="J122">
        <v>1</v>
      </c>
      <c r="K122">
        <v>0</v>
      </c>
      <c r="L122">
        <v>518.74019999999996</v>
      </c>
      <c r="M122">
        <v>77.900000000000006</v>
      </c>
      <c r="N122">
        <v>0</v>
      </c>
      <c r="O122">
        <v>0</v>
      </c>
      <c r="P122">
        <v>1.25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5458.0302000000001</v>
      </c>
      <c r="X122">
        <v>-0.94999999999999929</v>
      </c>
      <c r="Y122">
        <v>43072461.009654351</v>
      </c>
      <c r="Z122">
        <v>281820.69999999995</v>
      </c>
      <c r="AA122">
        <v>43354281.709654354</v>
      </c>
      <c r="AB122">
        <v>7943.210301338082</v>
      </c>
      <c r="AC122">
        <v>39290266.709654354</v>
      </c>
      <c r="AD122">
        <v>43386760.197369479</v>
      </c>
      <c r="AE122">
        <v>0</v>
      </c>
      <c r="AF122">
        <v>0</v>
      </c>
      <c r="AG122">
        <v>0</v>
      </c>
      <c r="AH122">
        <v>17131.07</v>
      </c>
      <c r="AI122">
        <v>17131.07</v>
      </c>
      <c r="AJ122">
        <v>43354281.709654354</v>
      </c>
      <c r="AK122">
        <v>14.3</v>
      </c>
      <c r="AL122">
        <v>166.39</v>
      </c>
      <c r="AM122">
        <v>166.39</v>
      </c>
      <c r="AN122">
        <v>29453.08386440801</v>
      </c>
      <c r="AO122">
        <v>31933.32596366138</v>
      </c>
      <c r="AP122">
        <v>2480.2399999999998</v>
      </c>
      <c r="AQ122">
        <v>188638.60566422215</v>
      </c>
      <c r="AR122">
        <v>0</v>
      </c>
      <c r="AS122">
        <v>8730646.6959308721</v>
      </c>
      <c r="AT122">
        <v>5458030.2000000002</v>
      </c>
      <c r="AU122">
        <v>0</v>
      </c>
      <c r="AV122">
        <v>0</v>
      </c>
    </row>
    <row r="123" spans="1:48" x14ac:dyDescent="0.25">
      <c r="A123">
        <v>2105</v>
      </c>
      <c r="B123" t="s">
        <v>310</v>
      </c>
      <c r="C123" t="s">
        <v>298</v>
      </c>
      <c r="D123" t="s">
        <v>311</v>
      </c>
      <c r="E123">
        <v>2098</v>
      </c>
      <c r="F123">
        <v>3328069</v>
      </c>
      <c r="G123">
        <v>0</v>
      </c>
      <c r="H123">
        <v>3328069</v>
      </c>
      <c r="I123">
        <v>647.98</v>
      </c>
      <c r="J123">
        <v>1</v>
      </c>
      <c r="K123">
        <v>0</v>
      </c>
      <c r="L123">
        <v>71.277799999999999</v>
      </c>
      <c r="M123">
        <v>6</v>
      </c>
      <c r="N123">
        <v>0</v>
      </c>
      <c r="O123">
        <v>0</v>
      </c>
      <c r="P123">
        <v>1.25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844.4203</v>
      </c>
      <c r="X123">
        <v>-2.6099999999999994</v>
      </c>
      <c r="Y123">
        <v>6602025.9315999029</v>
      </c>
      <c r="Z123">
        <v>420986.3</v>
      </c>
      <c r="AA123">
        <v>7023012.2315999027</v>
      </c>
      <c r="AB123">
        <v>8316.9628105812972</v>
      </c>
      <c r="AC123">
        <v>3694943.2315999027</v>
      </c>
      <c r="AD123">
        <v>7027990.4430391416</v>
      </c>
      <c r="AE123">
        <v>0</v>
      </c>
      <c r="AF123">
        <v>28181.7</v>
      </c>
      <c r="AG123">
        <v>28181.7</v>
      </c>
      <c r="AH123">
        <v>36928.39</v>
      </c>
      <c r="AI123">
        <v>8746.69</v>
      </c>
      <c r="AJ123">
        <v>7051193.9315999029</v>
      </c>
      <c r="AK123">
        <v>13.03</v>
      </c>
      <c r="AL123">
        <v>216.17</v>
      </c>
      <c r="AM123">
        <v>216.17</v>
      </c>
      <c r="AN123">
        <v>37441.899522486703</v>
      </c>
      <c r="AO123">
        <v>41487.030912703172</v>
      </c>
      <c r="AP123">
        <v>4045.13</v>
      </c>
      <c r="AQ123">
        <v>66366.311274880485</v>
      </c>
      <c r="AR123">
        <v>0</v>
      </c>
      <c r="AS123">
        <v>1496185.3843199806</v>
      </c>
      <c r="AT123">
        <v>844420.3</v>
      </c>
      <c r="AU123">
        <v>0</v>
      </c>
      <c r="AV123">
        <v>0</v>
      </c>
    </row>
    <row r="124" spans="1:48" x14ac:dyDescent="0.25">
      <c r="A124">
        <v>2107</v>
      </c>
      <c r="B124" t="s">
        <v>312</v>
      </c>
      <c r="C124" t="s">
        <v>313</v>
      </c>
      <c r="D124" t="s">
        <v>314</v>
      </c>
      <c r="E124">
        <v>2106</v>
      </c>
      <c r="F124">
        <v>191074</v>
      </c>
      <c r="G124">
        <v>0</v>
      </c>
      <c r="H124">
        <v>191074</v>
      </c>
      <c r="I124">
        <v>57.97</v>
      </c>
      <c r="J124">
        <v>1</v>
      </c>
      <c r="K124">
        <v>0</v>
      </c>
      <c r="L124">
        <v>6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170.4025</v>
      </c>
      <c r="X124">
        <v>0.20000000000000107</v>
      </c>
      <c r="Y124">
        <v>1353381.3128496008</v>
      </c>
      <c r="Z124">
        <v>99659.7</v>
      </c>
      <c r="AA124">
        <v>1453041.0128496008</v>
      </c>
      <c r="AB124">
        <v>8527.1108865750248</v>
      </c>
      <c r="AC124">
        <v>1261967.0128496008</v>
      </c>
      <c r="AD124">
        <v>1454061.5205548238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1453041.0128496008</v>
      </c>
      <c r="AK124">
        <v>11.15</v>
      </c>
      <c r="AL124">
        <v>26.34</v>
      </c>
      <c r="AM124">
        <v>26.34</v>
      </c>
      <c r="AN124">
        <v>5732.5047963154611</v>
      </c>
      <c r="AO124">
        <v>5055.1343583318758</v>
      </c>
      <c r="AP124">
        <v>-677.37</v>
      </c>
      <c r="AQ124">
        <v>5891.4327188154502</v>
      </c>
      <c r="AR124">
        <v>0</v>
      </c>
      <c r="AS124">
        <v>310540.14256992016</v>
      </c>
      <c r="AT124">
        <v>170402.5</v>
      </c>
      <c r="AU124">
        <v>0</v>
      </c>
      <c r="AV124">
        <v>0</v>
      </c>
    </row>
    <row r="125" spans="1:48" x14ac:dyDescent="0.25">
      <c r="A125">
        <v>2108</v>
      </c>
      <c r="B125" t="s">
        <v>315</v>
      </c>
      <c r="C125" t="s">
        <v>313</v>
      </c>
      <c r="D125" t="s">
        <v>316</v>
      </c>
      <c r="E125">
        <v>2106</v>
      </c>
      <c r="F125">
        <v>4325640</v>
      </c>
      <c r="G125">
        <v>0</v>
      </c>
      <c r="H125">
        <v>4325640</v>
      </c>
      <c r="I125">
        <v>2704.02</v>
      </c>
      <c r="J125">
        <v>1</v>
      </c>
      <c r="K125">
        <v>0</v>
      </c>
      <c r="L125">
        <v>297.44220000000001</v>
      </c>
      <c r="M125">
        <v>1.6</v>
      </c>
      <c r="N125">
        <v>0</v>
      </c>
      <c r="O125">
        <v>0</v>
      </c>
      <c r="P125">
        <v>9.25</v>
      </c>
      <c r="Q125">
        <v>0</v>
      </c>
      <c r="R125">
        <v>0</v>
      </c>
      <c r="S125">
        <v>0</v>
      </c>
      <c r="U125">
        <v>0</v>
      </c>
      <c r="V125">
        <v>0</v>
      </c>
      <c r="W125">
        <v>3372.5372000000002</v>
      </c>
      <c r="X125">
        <v>-1.1999999999999993</v>
      </c>
      <c r="Y125">
        <v>26577473.271315262</v>
      </c>
      <c r="Z125">
        <v>891921.79999999993</v>
      </c>
      <c r="AA125">
        <v>27469395.071315262</v>
      </c>
      <c r="AB125">
        <v>8145.023595681987</v>
      </c>
      <c r="AC125">
        <v>23143755.071315262</v>
      </c>
      <c r="AD125">
        <v>27489435.628991969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27469395.071315262</v>
      </c>
      <c r="AK125">
        <v>17.489999999999998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241590.10437961796</v>
      </c>
      <c r="AR125">
        <v>0</v>
      </c>
      <c r="AS125">
        <v>5672263.3742630528</v>
      </c>
      <c r="AT125">
        <v>3372537.2</v>
      </c>
      <c r="AU125">
        <v>0</v>
      </c>
      <c r="AV125">
        <v>0</v>
      </c>
    </row>
    <row r="126" spans="1:48" x14ac:dyDescent="0.25">
      <c r="A126">
        <v>2109</v>
      </c>
      <c r="B126" t="s">
        <v>317</v>
      </c>
      <c r="C126" t="s">
        <v>313</v>
      </c>
      <c r="D126" t="s">
        <v>318</v>
      </c>
      <c r="E126">
        <v>2106</v>
      </c>
      <c r="F126">
        <v>61100</v>
      </c>
      <c r="G126">
        <v>0</v>
      </c>
      <c r="H126">
        <v>61100</v>
      </c>
      <c r="I126">
        <v>3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28.79</v>
      </c>
      <c r="X126">
        <v>-7.1099999999999994</v>
      </c>
      <c r="Y126">
        <v>219381.98717015449</v>
      </c>
      <c r="Z126">
        <v>25641</v>
      </c>
      <c r="AA126">
        <v>245022.98717015449</v>
      </c>
      <c r="AB126">
        <v>8510.6977134475346</v>
      </c>
      <c r="AC126">
        <v>183922.98717015449</v>
      </c>
      <c r="AD126">
        <v>245188.41062189618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245022.98717015449</v>
      </c>
      <c r="AK126">
        <v>14.31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139.83481151020629</v>
      </c>
      <c r="AR126">
        <v>0</v>
      </c>
      <c r="AS126">
        <v>54132.797434030894</v>
      </c>
      <c r="AT126">
        <v>28790</v>
      </c>
      <c r="AU126">
        <v>0</v>
      </c>
      <c r="AV126">
        <v>0</v>
      </c>
    </row>
    <row r="127" spans="1:48" x14ac:dyDescent="0.25">
      <c r="A127">
        <v>2110</v>
      </c>
      <c r="B127" t="s">
        <v>319</v>
      </c>
      <c r="C127" t="s">
        <v>313</v>
      </c>
      <c r="D127" t="s">
        <v>320</v>
      </c>
      <c r="E127">
        <v>2106</v>
      </c>
      <c r="F127">
        <v>1012813</v>
      </c>
      <c r="G127">
        <v>0</v>
      </c>
      <c r="H127">
        <v>1012813</v>
      </c>
      <c r="I127">
        <v>1179.26</v>
      </c>
      <c r="J127">
        <v>1</v>
      </c>
      <c r="K127">
        <v>0</v>
      </c>
      <c r="L127">
        <v>129.71860000000001</v>
      </c>
      <c r="M127">
        <v>3</v>
      </c>
      <c r="N127">
        <v>0</v>
      </c>
      <c r="O127">
        <v>0</v>
      </c>
      <c r="P127">
        <v>3.5</v>
      </c>
      <c r="Q127">
        <v>0</v>
      </c>
      <c r="R127">
        <v>0</v>
      </c>
      <c r="S127">
        <v>0</v>
      </c>
      <c r="U127">
        <v>0</v>
      </c>
      <c r="V127">
        <v>0</v>
      </c>
      <c r="W127">
        <v>1578.8786</v>
      </c>
      <c r="X127">
        <v>1.4100000000000001</v>
      </c>
      <c r="Y127">
        <v>12624069.841009472</v>
      </c>
      <c r="Z127">
        <v>328872.59999999998</v>
      </c>
      <c r="AA127">
        <v>12952942.441009471</v>
      </c>
      <c r="AB127">
        <v>8203.8875192870892</v>
      </c>
      <c r="AC127">
        <v>11940129.441009471</v>
      </c>
      <c r="AD127">
        <v>12962461.532504017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12952942.441009471</v>
      </c>
      <c r="AK127">
        <v>15</v>
      </c>
      <c r="AL127">
        <v>336.51</v>
      </c>
      <c r="AM127">
        <v>336.51</v>
      </c>
      <c r="AN127">
        <v>63305.311957199323</v>
      </c>
      <c r="AO127">
        <v>64582.50808360894</v>
      </c>
      <c r="AP127">
        <v>1277.2</v>
      </c>
      <c r="AQ127">
        <v>118987.39230228405</v>
      </c>
      <c r="AR127">
        <v>0</v>
      </c>
      <c r="AS127">
        <v>2656363.0082018944</v>
      </c>
      <c r="AT127">
        <v>1578878.6</v>
      </c>
      <c r="AU127">
        <v>0</v>
      </c>
      <c r="AV127">
        <v>0</v>
      </c>
    </row>
    <row r="128" spans="1:48" x14ac:dyDescent="0.25">
      <c r="A128">
        <v>2111</v>
      </c>
      <c r="B128" t="s">
        <v>321</v>
      </c>
      <c r="C128" t="s">
        <v>313</v>
      </c>
      <c r="D128" t="s">
        <v>322</v>
      </c>
      <c r="E128">
        <v>2106</v>
      </c>
      <c r="F128">
        <v>205854</v>
      </c>
      <c r="G128">
        <v>0</v>
      </c>
      <c r="H128">
        <v>205854</v>
      </c>
      <c r="I128">
        <v>103.17</v>
      </c>
      <c r="J128">
        <v>1</v>
      </c>
      <c r="K128">
        <v>0</v>
      </c>
      <c r="L128">
        <v>7</v>
      </c>
      <c r="M128">
        <v>0</v>
      </c>
      <c r="N128">
        <v>0</v>
      </c>
      <c r="O128">
        <v>0</v>
      </c>
      <c r="P128">
        <v>0.25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184.14500000000001</v>
      </c>
      <c r="X128">
        <v>12.170000000000002</v>
      </c>
      <c r="Y128">
        <v>1559678.0067489464</v>
      </c>
      <c r="Z128">
        <v>64789.2</v>
      </c>
      <c r="AA128">
        <v>1624467.2067489463</v>
      </c>
      <c r="AB128">
        <v>8821.6742607670385</v>
      </c>
      <c r="AC128">
        <v>1418613.2067489463</v>
      </c>
      <c r="AD128">
        <v>1625643.2710321178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1624467.2067489463</v>
      </c>
      <c r="AK128">
        <v>10.84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10341.508203515723</v>
      </c>
      <c r="AR128">
        <v>0</v>
      </c>
      <c r="AS128">
        <v>337851.28134978929</v>
      </c>
      <c r="AT128">
        <v>184145</v>
      </c>
      <c r="AU128">
        <v>0</v>
      </c>
      <c r="AV128">
        <v>0</v>
      </c>
    </row>
    <row r="129" spans="1:48" x14ac:dyDescent="0.25">
      <c r="A129">
        <v>2112</v>
      </c>
      <c r="B129" t="s">
        <v>323</v>
      </c>
      <c r="C129" t="s">
        <v>313</v>
      </c>
      <c r="D129" t="s">
        <v>324</v>
      </c>
      <c r="E129">
        <v>2106</v>
      </c>
      <c r="F129">
        <v>20025</v>
      </c>
      <c r="G129">
        <v>0</v>
      </c>
      <c r="H129">
        <v>20025</v>
      </c>
      <c r="I129">
        <v>3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3.25</v>
      </c>
      <c r="X129">
        <v>0</v>
      </c>
      <c r="Y129">
        <v>25783.703177309999</v>
      </c>
      <c r="Z129">
        <v>407.4</v>
      </c>
      <c r="AA129">
        <v>26191.10317731</v>
      </c>
      <c r="AB129">
        <v>8058.8009776338458</v>
      </c>
      <c r="AC129">
        <v>6166.1031773100003</v>
      </c>
      <c r="AD129">
        <v>26210.545198203748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26191.10317731</v>
      </c>
      <c r="AK129">
        <v>14.84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257.73951079864332</v>
      </c>
      <c r="AR129">
        <v>0</v>
      </c>
      <c r="AS129">
        <v>5319.7006354620007</v>
      </c>
      <c r="AT129">
        <v>3250</v>
      </c>
      <c r="AU129">
        <v>0</v>
      </c>
      <c r="AV129">
        <v>0</v>
      </c>
    </row>
    <row r="130" spans="1:48" x14ac:dyDescent="0.25">
      <c r="A130">
        <v>2113</v>
      </c>
      <c r="B130" t="s">
        <v>325</v>
      </c>
      <c r="C130" t="s">
        <v>313</v>
      </c>
      <c r="D130" t="s">
        <v>326</v>
      </c>
      <c r="E130">
        <v>2106</v>
      </c>
      <c r="F130">
        <v>373265</v>
      </c>
      <c r="G130">
        <v>0</v>
      </c>
      <c r="H130">
        <v>373265</v>
      </c>
      <c r="I130">
        <v>289.26</v>
      </c>
      <c r="J130">
        <v>1</v>
      </c>
      <c r="K130">
        <v>0</v>
      </c>
      <c r="L130">
        <v>31.8186</v>
      </c>
      <c r="M130">
        <v>1</v>
      </c>
      <c r="N130">
        <v>0</v>
      </c>
      <c r="O130">
        <v>0</v>
      </c>
      <c r="P130">
        <v>0.75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477.54910000000001</v>
      </c>
      <c r="X130">
        <v>6.52</v>
      </c>
      <c r="Y130">
        <v>3925842.4303399324</v>
      </c>
      <c r="Z130">
        <v>155309</v>
      </c>
      <c r="AA130">
        <v>4081151.4303399324</v>
      </c>
      <c r="AB130">
        <v>8546.0352251526219</v>
      </c>
      <c r="AC130">
        <v>3707886.4303399324</v>
      </c>
      <c r="AD130">
        <v>4084111.6843434535</v>
      </c>
      <c r="AE130">
        <v>0</v>
      </c>
      <c r="AF130">
        <v>3409.17</v>
      </c>
      <c r="AG130">
        <v>3409.17</v>
      </c>
      <c r="AH130">
        <v>3087.13</v>
      </c>
      <c r="AI130">
        <v>-322.04000000000002</v>
      </c>
      <c r="AJ130">
        <v>4084560.6003399324</v>
      </c>
      <c r="AK130">
        <v>13.71</v>
      </c>
      <c r="AL130">
        <v>88.52</v>
      </c>
      <c r="AM130">
        <v>88.52</v>
      </c>
      <c r="AN130">
        <v>18254.74638536352</v>
      </c>
      <c r="AO130">
        <v>16988.629210308947</v>
      </c>
      <c r="AP130">
        <v>-1266.1199999999999</v>
      </c>
      <c r="AQ130">
        <v>31180.929494103355</v>
      </c>
      <c r="AR130">
        <v>0</v>
      </c>
      <c r="AS130">
        <v>847909.51206798654</v>
      </c>
      <c r="AT130">
        <v>477549.10000000003</v>
      </c>
      <c r="AU130">
        <v>0</v>
      </c>
      <c r="AV130">
        <v>0</v>
      </c>
    </row>
    <row r="131" spans="1:48" x14ac:dyDescent="0.25">
      <c r="A131">
        <v>2114</v>
      </c>
      <c r="B131" t="s">
        <v>327</v>
      </c>
      <c r="C131" t="s">
        <v>313</v>
      </c>
      <c r="D131" t="s">
        <v>328</v>
      </c>
      <c r="E131">
        <v>2106</v>
      </c>
      <c r="F131">
        <v>120379</v>
      </c>
      <c r="G131">
        <v>0</v>
      </c>
      <c r="H131">
        <v>120379</v>
      </c>
      <c r="I131">
        <v>104.66</v>
      </c>
      <c r="J131">
        <v>1</v>
      </c>
      <c r="K131">
        <v>0</v>
      </c>
      <c r="L131">
        <v>11.512600000000001</v>
      </c>
      <c r="M131">
        <v>0.2</v>
      </c>
      <c r="N131">
        <v>0</v>
      </c>
      <c r="O131">
        <v>0</v>
      </c>
      <c r="P131">
        <v>0.25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227.7765</v>
      </c>
      <c r="X131">
        <v>4.740000000000002</v>
      </c>
      <c r="Y131">
        <v>1854638.5448178677</v>
      </c>
      <c r="Z131">
        <v>169569.9</v>
      </c>
      <c r="AA131">
        <v>2024208.4448178676</v>
      </c>
      <c r="AB131">
        <v>8886.8186350122487</v>
      </c>
      <c r="AC131">
        <v>1903829.4448178676</v>
      </c>
      <c r="AD131">
        <v>2025606.9220300326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2024208.4448178676</v>
      </c>
      <c r="AK131">
        <v>8.25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10495.804309255242</v>
      </c>
      <c r="AR131">
        <v>0</v>
      </c>
      <c r="AS131">
        <v>438755.66896357352</v>
      </c>
      <c r="AT131">
        <v>227776.5</v>
      </c>
      <c r="AU131">
        <v>0</v>
      </c>
      <c r="AV131">
        <v>0</v>
      </c>
    </row>
    <row r="132" spans="1:48" x14ac:dyDescent="0.25">
      <c r="A132">
        <v>2115</v>
      </c>
      <c r="B132" t="s">
        <v>329</v>
      </c>
      <c r="C132" t="s">
        <v>313</v>
      </c>
      <c r="D132" t="s">
        <v>330</v>
      </c>
      <c r="E132">
        <v>2106</v>
      </c>
      <c r="F132">
        <v>80788</v>
      </c>
      <c r="G132">
        <v>0</v>
      </c>
      <c r="H132">
        <v>80788</v>
      </c>
      <c r="I132">
        <v>18.52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45.357500000000002</v>
      </c>
      <c r="X132">
        <v>-0.60999999999999943</v>
      </c>
      <c r="Y132">
        <v>358621.86598698009</v>
      </c>
      <c r="Z132">
        <v>95873.400000000009</v>
      </c>
      <c r="AA132">
        <v>454495.26598698011</v>
      </c>
      <c r="AB132">
        <v>10020.289169089569</v>
      </c>
      <c r="AC132">
        <v>373707.26598698011</v>
      </c>
      <c r="AD132">
        <v>454765.68229465809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454495.26598698011</v>
      </c>
      <c r="AK132">
        <v>20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1595.2490834377729</v>
      </c>
      <c r="AR132">
        <v>0</v>
      </c>
      <c r="AS132">
        <v>110073.73319739602</v>
      </c>
      <c r="AT132">
        <v>45357.5</v>
      </c>
      <c r="AU132">
        <v>0</v>
      </c>
      <c r="AV132">
        <v>0</v>
      </c>
    </row>
    <row r="133" spans="1:48" x14ac:dyDescent="0.25">
      <c r="A133">
        <v>2116</v>
      </c>
      <c r="B133" t="s">
        <v>331</v>
      </c>
      <c r="C133" t="s">
        <v>313</v>
      </c>
      <c r="D133" t="s">
        <v>332</v>
      </c>
      <c r="E133">
        <v>2106</v>
      </c>
      <c r="F133">
        <v>1797051</v>
      </c>
      <c r="G133">
        <v>0</v>
      </c>
      <c r="H133">
        <v>1797051</v>
      </c>
      <c r="I133">
        <v>921.8</v>
      </c>
      <c r="J133">
        <v>1</v>
      </c>
      <c r="K133">
        <v>0</v>
      </c>
      <c r="L133">
        <v>101.398</v>
      </c>
      <c r="M133">
        <v>0.2</v>
      </c>
      <c r="N133">
        <v>0</v>
      </c>
      <c r="O133">
        <v>0</v>
      </c>
      <c r="P133">
        <v>2.5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1223.9580000000001</v>
      </c>
      <c r="X133">
        <v>3.42</v>
      </c>
      <c r="Y133">
        <v>9894699.9997508861</v>
      </c>
      <c r="Z133">
        <v>308943.59999999998</v>
      </c>
      <c r="AA133">
        <v>10203643.599750886</v>
      </c>
      <c r="AB133">
        <v>8336.5961901886221</v>
      </c>
      <c r="AC133">
        <v>8406592.5997508857</v>
      </c>
      <c r="AD133">
        <v>10211104.629022343</v>
      </c>
      <c r="AE133">
        <v>0</v>
      </c>
      <c r="AF133">
        <v>5505.31</v>
      </c>
      <c r="AG133">
        <v>5505.31</v>
      </c>
      <c r="AH133">
        <v>0</v>
      </c>
      <c r="AI133">
        <v>-5505.31</v>
      </c>
      <c r="AJ133">
        <v>10209148.909750886</v>
      </c>
      <c r="AK133">
        <v>26.5</v>
      </c>
      <c r="AL133">
        <v>263.07</v>
      </c>
      <c r="AM133">
        <v>263.07</v>
      </c>
      <c r="AN133">
        <v>51908.38886165429</v>
      </c>
      <c r="AO133">
        <v>50488.010464934188</v>
      </c>
      <c r="AP133">
        <v>-1420.38</v>
      </c>
      <c r="AQ133">
        <v>91921.606193895379</v>
      </c>
      <c r="AR133">
        <v>0</v>
      </c>
      <c r="AS133">
        <v>2102517.439950177</v>
      </c>
      <c r="AT133">
        <v>1223958</v>
      </c>
      <c r="AU133">
        <v>0</v>
      </c>
      <c r="AV133">
        <v>0</v>
      </c>
    </row>
    <row r="134" spans="1:48" x14ac:dyDescent="0.25">
      <c r="A134">
        <v>2137</v>
      </c>
      <c r="B134" t="s">
        <v>333</v>
      </c>
      <c r="C134" t="s">
        <v>334</v>
      </c>
      <c r="D134" t="s">
        <v>335</v>
      </c>
      <c r="E134">
        <v>2117</v>
      </c>
      <c r="F134">
        <v>2642607</v>
      </c>
      <c r="G134">
        <v>0</v>
      </c>
      <c r="H134">
        <v>2642607</v>
      </c>
      <c r="I134">
        <v>1294.19</v>
      </c>
      <c r="J134">
        <v>1</v>
      </c>
      <c r="K134">
        <v>0</v>
      </c>
      <c r="L134">
        <v>142.36089999999999</v>
      </c>
      <c r="M134">
        <v>1.6</v>
      </c>
      <c r="N134">
        <v>0</v>
      </c>
      <c r="O134">
        <v>0</v>
      </c>
      <c r="P134">
        <v>1.75</v>
      </c>
      <c r="Q134">
        <v>0</v>
      </c>
      <c r="R134">
        <v>0</v>
      </c>
      <c r="S134">
        <v>0</v>
      </c>
      <c r="U134">
        <v>0</v>
      </c>
      <c r="V134">
        <v>0</v>
      </c>
      <c r="W134">
        <v>1670.6709000000001</v>
      </c>
      <c r="X134">
        <v>-1.7699999999999996</v>
      </c>
      <c r="Y134">
        <v>13123846.49653613</v>
      </c>
      <c r="Z134">
        <v>612382.39999999991</v>
      </c>
      <c r="AA134">
        <v>13736228.89653613</v>
      </c>
      <c r="AB134">
        <v>8221.9836932193703</v>
      </c>
      <c r="AC134">
        <v>11093621.89653613</v>
      </c>
      <c r="AD134">
        <v>13746124.841119317</v>
      </c>
      <c r="AE134">
        <v>0</v>
      </c>
      <c r="AF134">
        <v>0</v>
      </c>
      <c r="AG134">
        <v>0</v>
      </c>
      <c r="AH134">
        <v>63406.080000000002</v>
      </c>
      <c r="AI134">
        <v>63406.080000000002</v>
      </c>
      <c r="AJ134">
        <v>13736228.89653613</v>
      </c>
      <c r="AK134">
        <v>14.19</v>
      </c>
      <c r="AL134">
        <v>288.81</v>
      </c>
      <c r="AM134">
        <v>288.81</v>
      </c>
      <c r="AN134">
        <v>54454.067336032589</v>
      </c>
      <c r="AO134">
        <v>55427.993698930492</v>
      </c>
      <c r="AP134">
        <v>973.93</v>
      </c>
      <c r="AQ134">
        <v>110221.26831735529</v>
      </c>
      <c r="AR134">
        <v>0</v>
      </c>
      <c r="AS134">
        <v>2882403.4753072262</v>
      </c>
      <c r="AT134">
        <v>1670670.9000000001</v>
      </c>
      <c r="AU134">
        <v>0</v>
      </c>
      <c r="AV134">
        <v>0</v>
      </c>
    </row>
    <row r="135" spans="1:48" x14ac:dyDescent="0.25">
      <c r="A135">
        <v>2138</v>
      </c>
      <c r="B135" t="s">
        <v>336</v>
      </c>
      <c r="C135" t="s">
        <v>334</v>
      </c>
      <c r="D135" t="s">
        <v>337</v>
      </c>
      <c r="E135">
        <v>2117</v>
      </c>
      <c r="F135">
        <v>9592514</v>
      </c>
      <c r="G135">
        <v>0</v>
      </c>
      <c r="H135">
        <v>9592514</v>
      </c>
      <c r="I135">
        <v>3938.63</v>
      </c>
      <c r="J135">
        <v>1</v>
      </c>
      <c r="K135">
        <v>0</v>
      </c>
      <c r="L135">
        <v>433.24930000000001</v>
      </c>
      <c r="M135">
        <v>9.1</v>
      </c>
      <c r="N135">
        <v>0</v>
      </c>
      <c r="O135">
        <v>0</v>
      </c>
      <c r="P135">
        <v>2.75</v>
      </c>
      <c r="Q135">
        <v>0</v>
      </c>
      <c r="R135">
        <v>0</v>
      </c>
      <c r="S135">
        <v>0</v>
      </c>
      <c r="U135">
        <v>0</v>
      </c>
      <c r="V135">
        <v>0</v>
      </c>
      <c r="W135">
        <v>4577.7417999999998</v>
      </c>
      <c r="X135">
        <v>0.41999999999999993</v>
      </c>
      <c r="Y135">
        <v>36402012.854487114</v>
      </c>
      <c r="Z135">
        <v>1715289.0999999999</v>
      </c>
      <c r="AA135">
        <v>38117301.954487115</v>
      </c>
      <c r="AB135">
        <v>8326.660528229686</v>
      </c>
      <c r="AC135">
        <v>28524787.954487115</v>
      </c>
      <c r="AD135">
        <v>38144750.637464285</v>
      </c>
      <c r="AE135">
        <v>0</v>
      </c>
      <c r="AF135">
        <v>321143.31</v>
      </c>
      <c r="AG135">
        <v>321143.31</v>
      </c>
      <c r="AH135">
        <v>627760.76</v>
      </c>
      <c r="AI135">
        <v>306617.45</v>
      </c>
      <c r="AJ135">
        <v>38438445.264487118</v>
      </c>
      <c r="AK135">
        <v>10.43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418925.98521861265</v>
      </c>
      <c r="AR135">
        <v>0</v>
      </c>
      <c r="AS135">
        <v>8092070.3628974231</v>
      </c>
      <c r="AT135">
        <v>4577741.8</v>
      </c>
      <c r="AU135">
        <v>0</v>
      </c>
      <c r="AV135">
        <v>0</v>
      </c>
    </row>
    <row r="136" spans="1:48" x14ac:dyDescent="0.25">
      <c r="A136">
        <v>2139</v>
      </c>
      <c r="B136" t="s">
        <v>338</v>
      </c>
      <c r="C136" t="s">
        <v>334</v>
      </c>
      <c r="D136" t="s">
        <v>339</v>
      </c>
      <c r="E136">
        <v>2117</v>
      </c>
      <c r="F136">
        <v>5706128</v>
      </c>
      <c r="G136">
        <v>0</v>
      </c>
      <c r="H136">
        <v>5706128</v>
      </c>
      <c r="I136">
        <v>2348.1799999999998</v>
      </c>
      <c r="J136">
        <v>1</v>
      </c>
      <c r="K136">
        <v>0</v>
      </c>
      <c r="L136">
        <v>258.2998</v>
      </c>
      <c r="M136">
        <v>33.5</v>
      </c>
      <c r="N136">
        <v>0</v>
      </c>
      <c r="O136">
        <v>0</v>
      </c>
      <c r="P136">
        <v>2.25</v>
      </c>
      <c r="Q136">
        <v>0</v>
      </c>
      <c r="R136">
        <v>0</v>
      </c>
      <c r="S136">
        <v>0</v>
      </c>
      <c r="U136">
        <v>0</v>
      </c>
      <c r="V136">
        <v>0</v>
      </c>
      <c r="W136">
        <v>2784.6223</v>
      </c>
      <c r="X136">
        <v>-0.54999999999999893</v>
      </c>
      <c r="Y136">
        <v>22024151.522695769</v>
      </c>
      <c r="Z136">
        <v>1200567.2</v>
      </c>
      <c r="AA136">
        <v>23224718.722695768</v>
      </c>
      <c r="AB136">
        <v>8340.3478894411528</v>
      </c>
      <c r="AC136">
        <v>17518590.722695768</v>
      </c>
      <c r="AD136">
        <v>23241325.879981387</v>
      </c>
      <c r="AE136">
        <v>0</v>
      </c>
      <c r="AF136">
        <v>59640.9</v>
      </c>
      <c r="AG136">
        <v>59640.9</v>
      </c>
      <c r="AH136">
        <v>217144.71</v>
      </c>
      <c r="AI136">
        <v>157503.81</v>
      </c>
      <c r="AJ136">
        <v>23284359.622695766</v>
      </c>
      <c r="AK136">
        <v>14.98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248484.04472816343</v>
      </c>
      <c r="AR136">
        <v>0</v>
      </c>
      <c r="AS136">
        <v>4928486.126539154</v>
      </c>
      <c r="AT136">
        <v>2784622.3</v>
      </c>
      <c r="AU136">
        <v>0</v>
      </c>
      <c r="AV136">
        <v>0</v>
      </c>
    </row>
    <row r="137" spans="1:48" x14ac:dyDescent="0.25">
      <c r="A137">
        <v>2140</v>
      </c>
      <c r="B137" t="s">
        <v>340</v>
      </c>
      <c r="C137" t="s">
        <v>334</v>
      </c>
      <c r="D137" t="s">
        <v>341</v>
      </c>
      <c r="E137">
        <v>2117</v>
      </c>
      <c r="F137">
        <v>2421438</v>
      </c>
      <c r="G137">
        <v>0</v>
      </c>
      <c r="H137">
        <v>2421438</v>
      </c>
      <c r="I137">
        <v>836.1</v>
      </c>
      <c r="J137">
        <v>1</v>
      </c>
      <c r="K137">
        <v>0</v>
      </c>
      <c r="L137">
        <v>91.971000000000004</v>
      </c>
      <c r="M137">
        <v>19.399999999999999</v>
      </c>
      <c r="N137">
        <v>0</v>
      </c>
      <c r="O137">
        <v>0</v>
      </c>
      <c r="P137">
        <v>0.25</v>
      </c>
      <c r="Q137">
        <v>0</v>
      </c>
      <c r="R137">
        <v>0</v>
      </c>
      <c r="S137">
        <v>0</v>
      </c>
      <c r="U137">
        <v>0</v>
      </c>
      <c r="V137">
        <v>0</v>
      </c>
      <c r="W137">
        <v>1101.5389</v>
      </c>
      <c r="X137">
        <v>0.74000000000000021</v>
      </c>
      <c r="Y137">
        <v>8774927.6289939117</v>
      </c>
      <c r="Z137">
        <v>395321.5</v>
      </c>
      <c r="AA137">
        <v>9170249.1289939117</v>
      </c>
      <c r="AB137">
        <v>8324.9435212809203</v>
      </c>
      <c r="AC137">
        <v>6748811.1289939117</v>
      </c>
      <c r="AD137">
        <v>9176865.8017476592</v>
      </c>
      <c r="AE137">
        <v>0</v>
      </c>
      <c r="AF137">
        <v>18351.05</v>
      </c>
      <c r="AG137">
        <v>18351.05</v>
      </c>
      <c r="AH137">
        <v>45373.73</v>
      </c>
      <c r="AI137">
        <v>27022.68</v>
      </c>
      <c r="AJ137">
        <v>9188600.1789939124</v>
      </c>
      <c r="AK137">
        <v>12.76</v>
      </c>
      <c r="AL137">
        <v>249.8</v>
      </c>
      <c r="AM137">
        <v>249.8</v>
      </c>
      <c r="AN137">
        <v>48988.234653303552</v>
      </c>
      <c r="AO137">
        <v>47941.251431712328</v>
      </c>
      <c r="AP137">
        <v>-1046.98</v>
      </c>
      <c r="AQ137">
        <v>91004.30777953181</v>
      </c>
      <c r="AR137">
        <v>0</v>
      </c>
      <c r="AS137">
        <v>1922188.8717987826</v>
      </c>
      <c r="AT137">
        <v>1101538.8999999999</v>
      </c>
      <c r="AU137">
        <v>0</v>
      </c>
      <c r="AV137">
        <v>0</v>
      </c>
    </row>
    <row r="138" spans="1:48" x14ac:dyDescent="0.25">
      <c r="A138">
        <v>2141</v>
      </c>
      <c r="B138" t="s">
        <v>342</v>
      </c>
      <c r="C138" t="s">
        <v>334</v>
      </c>
      <c r="D138" t="s">
        <v>343</v>
      </c>
      <c r="E138">
        <v>2117</v>
      </c>
      <c r="F138">
        <v>3857157</v>
      </c>
      <c r="G138">
        <v>0</v>
      </c>
      <c r="H138">
        <v>3857157</v>
      </c>
      <c r="I138">
        <v>1866.86</v>
      </c>
      <c r="J138">
        <v>1</v>
      </c>
      <c r="K138">
        <v>0</v>
      </c>
      <c r="L138">
        <v>205.3546</v>
      </c>
      <c r="M138">
        <v>34.4</v>
      </c>
      <c r="N138">
        <v>0</v>
      </c>
      <c r="O138">
        <v>0</v>
      </c>
      <c r="P138">
        <v>0.5</v>
      </c>
      <c r="Q138">
        <v>0</v>
      </c>
      <c r="R138">
        <v>0</v>
      </c>
      <c r="S138">
        <v>0</v>
      </c>
      <c r="U138">
        <v>0</v>
      </c>
      <c r="V138">
        <v>0</v>
      </c>
      <c r="W138">
        <v>2320.7727</v>
      </c>
      <c r="X138">
        <v>-1.2799999999999994</v>
      </c>
      <c r="Y138">
        <v>18280799.679492489</v>
      </c>
      <c r="Z138">
        <v>910313.6</v>
      </c>
      <c r="AA138">
        <v>19191113.27949249</v>
      </c>
      <c r="AB138">
        <v>8269.2774175999621</v>
      </c>
      <c r="AC138">
        <v>15333956.27949249</v>
      </c>
      <c r="AD138">
        <v>19204897.788524374</v>
      </c>
      <c r="AE138">
        <v>0</v>
      </c>
      <c r="AF138">
        <v>18351.05</v>
      </c>
      <c r="AG138">
        <v>18351.05</v>
      </c>
      <c r="AH138">
        <v>69412.149999999994</v>
      </c>
      <c r="AI138">
        <v>51061.1</v>
      </c>
      <c r="AJ138">
        <v>19209464.329492491</v>
      </c>
      <c r="AK138">
        <v>13.78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203466.7706589998</v>
      </c>
      <c r="AR138">
        <v>0</v>
      </c>
      <c r="AS138">
        <v>4034167.8058984983</v>
      </c>
      <c r="AT138">
        <v>2320772.7000000002</v>
      </c>
      <c r="AU138">
        <v>0</v>
      </c>
      <c r="AV138">
        <v>0</v>
      </c>
    </row>
    <row r="139" spans="1:48" x14ac:dyDescent="0.25">
      <c r="A139">
        <v>2142</v>
      </c>
      <c r="B139" t="s">
        <v>344</v>
      </c>
      <c r="C139" t="s">
        <v>334</v>
      </c>
      <c r="D139" t="s">
        <v>345</v>
      </c>
      <c r="E139">
        <v>2117</v>
      </c>
      <c r="F139">
        <v>89912080</v>
      </c>
      <c r="G139">
        <v>0</v>
      </c>
      <c r="H139">
        <v>89912080</v>
      </c>
      <c r="I139">
        <v>41173.24</v>
      </c>
      <c r="J139">
        <v>1</v>
      </c>
      <c r="K139">
        <v>0</v>
      </c>
      <c r="L139">
        <v>4529.0564000000004</v>
      </c>
      <c r="M139">
        <v>1304.3</v>
      </c>
      <c r="N139">
        <v>0</v>
      </c>
      <c r="O139">
        <v>0</v>
      </c>
      <c r="P139">
        <v>69.5</v>
      </c>
      <c r="Q139">
        <v>0</v>
      </c>
      <c r="R139">
        <v>0</v>
      </c>
      <c r="S139">
        <v>0</v>
      </c>
      <c r="U139">
        <v>0</v>
      </c>
      <c r="V139">
        <v>0</v>
      </c>
      <c r="W139">
        <v>52628.766199999998</v>
      </c>
      <c r="X139">
        <v>-0.57000000000000028</v>
      </c>
      <c r="Y139">
        <v>416205363.7176196</v>
      </c>
      <c r="Z139">
        <v>13802229</v>
      </c>
      <c r="AA139">
        <v>430007592.7176196</v>
      </c>
      <c r="AB139">
        <v>8170.5809154541721</v>
      </c>
      <c r="AC139">
        <v>340095512.7176196</v>
      </c>
      <c r="AD139">
        <v>430321429.45867425</v>
      </c>
      <c r="AE139">
        <v>0</v>
      </c>
      <c r="AF139">
        <v>2250156.21</v>
      </c>
      <c r="AG139">
        <v>2250156.21</v>
      </c>
      <c r="AH139">
        <v>2410520.63</v>
      </c>
      <c r="AI139">
        <v>160364.42000000001</v>
      </c>
      <c r="AJ139">
        <v>432257748.92761958</v>
      </c>
      <c r="AK139">
        <v>10.74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4472941.465074474</v>
      </c>
      <c r="AR139">
        <v>0</v>
      </c>
      <c r="AS139">
        <v>89244068.469523922</v>
      </c>
      <c r="AT139">
        <v>52628766.199999996</v>
      </c>
      <c r="AU139">
        <v>0</v>
      </c>
      <c r="AV139">
        <v>0</v>
      </c>
    </row>
    <row r="140" spans="1:48" x14ac:dyDescent="0.25">
      <c r="A140">
        <v>2143</v>
      </c>
      <c r="B140" t="s">
        <v>346</v>
      </c>
      <c r="C140" t="s">
        <v>334</v>
      </c>
      <c r="D140" t="s">
        <v>347</v>
      </c>
      <c r="E140">
        <v>2117</v>
      </c>
      <c r="F140">
        <v>7769485</v>
      </c>
      <c r="G140">
        <v>0</v>
      </c>
      <c r="H140">
        <v>7769485</v>
      </c>
      <c r="I140">
        <v>2237.63</v>
      </c>
      <c r="J140">
        <v>1</v>
      </c>
      <c r="K140">
        <v>0</v>
      </c>
      <c r="L140">
        <v>246.13929999999999</v>
      </c>
      <c r="M140">
        <v>20.399999999999999</v>
      </c>
      <c r="N140">
        <v>0</v>
      </c>
      <c r="O140">
        <v>0</v>
      </c>
      <c r="P140">
        <v>2</v>
      </c>
      <c r="Q140">
        <v>0</v>
      </c>
      <c r="R140">
        <v>0</v>
      </c>
      <c r="S140">
        <v>0</v>
      </c>
      <c r="U140">
        <v>0</v>
      </c>
      <c r="V140">
        <v>0</v>
      </c>
      <c r="W140">
        <v>2670.9429</v>
      </c>
      <c r="X140">
        <v>-1.7199999999999989</v>
      </c>
      <c r="Y140">
        <v>20987304.127374288</v>
      </c>
      <c r="Z140">
        <v>605687.6</v>
      </c>
      <c r="AA140">
        <v>21592991.727374289</v>
      </c>
      <c r="AB140">
        <v>8084.4078424043764</v>
      </c>
      <c r="AC140">
        <v>13823506.727374289</v>
      </c>
      <c r="AD140">
        <v>21608817.057139445</v>
      </c>
      <c r="AE140">
        <v>0</v>
      </c>
      <c r="AF140">
        <v>4587.76</v>
      </c>
      <c r="AG140">
        <v>4587.76</v>
      </c>
      <c r="AH140">
        <v>197552.79</v>
      </c>
      <c r="AI140">
        <v>192965.03</v>
      </c>
      <c r="AJ140">
        <v>21597579.487374291</v>
      </c>
      <c r="AK140">
        <v>13.75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241480.10483855565</v>
      </c>
      <c r="AR140">
        <v>0</v>
      </c>
      <c r="AS140">
        <v>4479246.4234748585</v>
      </c>
      <c r="AT140">
        <v>2670942.9</v>
      </c>
      <c r="AU140">
        <v>0</v>
      </c>
      <c r="AV140">
        <v>0</v>
      </c>
    </row>
    <row r="141" spans="1:48" x14ac:dyDescent="0.25">
      <c r="A141">
        <v>2144</v>
      </c>
      <c r="B141" t="s">
        <v>348</v>
      </c>
      <c r="C141" t="s">
        <v>334</v>
      </c>
      <c r="D141" t="s">
        <v>349</v>
      </c>
      <c r="E141">
        <v>2117</v>
      </c>
      <c r="F141">
        <v>824518</v>
      </c>
      <c r="G141">
        <v>0</v>
      </c>
      <c r="H141">
        <v>824518</v>
      </c>
      <c r="I141">
        <v>231.63</v>
      </c>
      <c r="J141">
        <v>1</v>
      </c>
      <c r="K141">
        <v>0</v>
      </c>
      <c r="L141">
        <v>21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U141">
        <v>0</v>
      </c>
      <c r="V141">
        <v>0</v>
      </c>
      <c r="W141">
        <v>400.58499999999998</v>
      </c>
      <c r="X141">
        <v>0.66999999999999993</v>
      </c>
      <c r="Y141">
        <v>3189849.2155296924</v>
      </c>
      <c r="Z141">
        <v>105354.9</v>
      </c>
      <c r="AA141">
        <v>3295204.1155296923</v>
      </c>
      <c r="AB141">
        <v>8225.9797933764185</v>
      </c>
      <c r="AC141">
        <v>2470686.1155296923</v>
      </c>
      <c r="AD141">
        <v>3297609.3990015718</v>
      </c>
      <c r="AE141">
        <v>6671</v>
      </c>
      <c r="AF141">
        <v>0</v>
      </c>
      <c r="AG141">
        <v>0</v>
      </c>
      <c r="AH141">
        <v>0</v>
      </c>
      <c r="AI141">
        <v>0</v>
      </c>
      <c r="AJ141">
        <v>3301875.1155296923</v>
      </c>
      <c r="AK141">
        <v>12.19</v>
      </c>
      <c r="AL141">
        <v>89.82</v>
      </c>
      <c r="AM141">
        <v>89.82</v>
      </c>
      <c r="AN141">
        <v>16785.212823259557</v>
      </c>
      <c r="AO141">
        <v>17238.123313036031</v>
      </c>
      <c r="AP141">
        <v>452.91</v>
      </c>
      <c r="AQ141">
        <v>21750.474108812599</v>
      </c>
      <c r="AR141">
        <v>0</v>
      </c>
      <c r="AS141">
        <v>681446.00310593843</v>
      </c>
      <c r="AT141">
        <v>400585</v>
      </c>
      <c r="AU141">
        <v>0</v>
      </c>
      <c r="AV141">
        <v>0</v>
      </c>
    </row>
    <row r="142" spans="1:48" x14ac:dyDescent="0.25">
      <c r="A142">
        <v>2145</v>
      </c>
      <c r="B142" t="s">
        <v>350</v>
      </c>
      <c r="C142" t="s">
        <v>334</v>
      </c>
      <c r="D142" t="s">
        <v>351</v>
      </c>
      <c r="E142">
        <v>2117</v>
      </c>
      <c r="F142">
        <v>1280879</v>
      </c>
      <c r="G142">
        <v>0</v>
      </c>
      <c r="H142">
        <v>1280879</v>
      </c>
      <c r="I142">
        <v>731.17</v>
      </c>
      <c r="J142">
        <v>1</v>
      </c>
      <c r="K142">
        <v>0</v>
      </c>
      <c r="L142">
        <v>80.428700000000006</v>
      </c>
      <c r="M142">
        <v>0</v>
      </c>
      <c r="N142">
        <v>0</v>
      </c>
      <c r="O142">
        <v>0</v>
      </c>
      <c r="P142">
        <v>0.5</v>
      </c>
      <c r="Q142">
        <v>0</v>
      </c>
      <c r="R142">
        <v>0</v>
      </c>
      <c r="S142">
        <v>0</v>
      </c>
      <c r="U142">
        <v>0</v>
      </c>
      <c r="V142">
        <v>0</v>
      </c>
      <c r="W142">
        <v>993.98069999999996</v>
      </c>
      <c r="X142">
        <v>6.0000000000000497E-2</v>
      </c>
      <c r="Y142">
        <v>7888321.8976058699</v>
      </c>
      <c r="Z142">
        <v>178945.19999999998</v>
      </c>
      <c r="AA142">
        <v>8067267.0976058701</v>
      </c>
      <c r="AB142">
        <v>8116.120461499776</v>
      </c>
      <c r="AC142">
        <v>6786388.0976058701</v>
      </c>
      <c r="AD142">
        <v>8073215.2315141447</v>
      </c>
      <c r="AE142">
        <v>0</v>
      </c>
      <c r="AF142">
        <v>49746.93</v>
      </c>
      <c r="AG142">
        <v>49746.93</v>
      </c>
      <c r="AH142">
        <v>12860.21</v>
      </c>
      <c r="AI142">
        <v>-36886.720000000001</v>
      </c>
      <c r="AJ142">
        <v>8117014.0276058698</v>
      </c>
      <c r="AK142">
        <v>6.19</v>
      </c>
      <c r="AL142">
        <v>178.24</v>
      </c>
      <c r="AM142">
        <v>178.24</v>
      </c>
      <c r="AN142">
        <v>35563.846977867346</v>
      </c>
      <c r="AO142">
        <v>34207.560669289051</v>
      </c>
      <c r="AP142">
        <v>-1356.29</v>
      </c>
      <c r="AQ142">
        <v>80915.79763217087</v>
      </c>
      <c r="AR142">
        <v>0</v>
      </c>
      <c r="AS142">
        <v>1651814.5015211741</v>
      </c>
      <c r="AT142">
        <v>993980.7</v>
      </c>
      <c r="AU142">
        <v>0</v>
      </c>
      <c r="AV142">
        <v>0</v>
      </c>
    </row>
    <row r="143" spans="1:48" x14ac:dyDescent="0.25">
      <c r="A143">
        <v>2146</v>
      </c>
      <c r="B143" t="s">
        <v>352</v>
      </c>
      <c r="C143" t="s">
        <v>334</v>
      </c>
      <c r="D143" t="s">
        <v>353</v>
      </c>
      <c r="E143">
        <v>2117</v>
      </c>
      <c r="F143">
        <v>8906408</v>
      </c>
      <c r="G143">
        <v>0</v>
      </c>
      <c r="H143">
        <v>8906408</v>
      </c>
      <c r="I143">
        <v>5575.91</v>
      </c>
      <c r="J143">
        <v>1</v>
      </c>
      <c r="K143">
        <v>0</v>
      </c>
      <c r="L143">
        <v>613.3501</v>
      </c>
      <c r="M143">
        <v>47.2</v>
      </c>
      <c r="N143">
        <v>0</v>
      </c>
      <c r="O143">
        <v>0</v>
      </c>
      <c r="P143">
        <v>1.75</v>
      </c>
      <c r="Q143">
        <v>0</v>
      </c>
      <c r="R143">
        <v>0</v>
      </c>
      <c r="S143">
        <v>0</v>
      </c>
      <c r="U143">
        <v>0</v>
      </c>
      <c r="V143">
        <v>0</v>
      </c>
      <c r="W143">
        <v>7520.6151</v>
      </c>
      <c r="X143">
        <v>-1.5</v>
      </c>
      <c r="Y143">
        <v>59167198.939626336</v>
      </c>
      <c r="Z143">
        <v>2021231.0999999999</v>
      </c>
      <c r="AA143">
        <v>61188430.039626338</v>
      </c>
      <c r="AB143">
        <v>8136.0938202549869</v>
      </c>
      <c r="AC143">
        <v>52282022.039626338</v>
      </c>
      <c r="AD143">
        <v>61233044.651813656</v>
      </c>
      <c r="AE143">
        <v>0</v>
      </c>
      <c r="AF143">
        <v>9175.52</v>
      </c>
      <c r="AG143">
        <v>9175.52</v>
      </c>
      <c r="AH143">
        <v>50129.09</v>
      </c>
      <c r="AI143">
        <v>40953.57</v>
      </c>
      <c r="AJ143">
        <v>61197605.559626341</v>
      </c>
      <c r="AK143">
        <v>12.48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599337.84611654887</v>
      </c>
      <c r="AR143">
        <v>0</v>
      </c>
      <c r="AS143">
        <v>12651958.045925269</v>
      </c>
      <c r="AT143">
        <v>7520615.0999999996</v>
      </c>
      <c r="AU143">
        <v>0</v>
      </c>
      <c r="AV143">
        <v>0</v>
      </c>
    </row>
    <row r="144" spans="1:48" x14ac:dyDescent="0.25">
      <c r="A144">
        <v>2147</v>
      </c>
      <c r="B144" t="s">
        <v>354</v>
      </c>
      <c r="C144" t="s">
        <v>355</v>
      </c>
      <c r="D144" t="s">
        <v>356</v>
      </c>
      <c r="E144">
        <v>2200</v>
      </c>
      <c r="F144">
        <v>8312677</v>
      </c>
      <c r="G144">
        <v>0</v>
      </c>
      <c r="H144">
        <v>8312677</v>
      </c>
      <c r="I144">
        <v>2279.27</v>
      </c>
      <c r="J144">
        <v>1</v>
      </c>
      <c r="K144">
        <v>0</v>
      </c>
      <c r="L144">
        <v>250.71969999999999</v>
      </c>
      <c r="M144">
        <v>3.5</v>
      </c>
      <c r="N144">
        <v>0</v>
      </c>
      <c r="O144">
        <v>0</v>
      </c>
      <c r="P144">
        <v>3.75</v>
      </c>
      <c r="Q144">
        <v>0</v>
      </c>
      <c r="R144">
        <v>0</v>
      </c>
      <c r="S144">
        <v>0</v>
      </c>
      <c r="U144">
        <v>0</v>
      </c>
      <c r="V144">
        <v>0</v>
      </c>
      <c r="W144">
        <v>3097.6347000000001</v>
      </c>
      <c r="X144">
        <v>-0.63999999999999879</v>
      </c>
      <c r="Y144">
        <v>24487543.627754264</v>
      </c>
      <c r="Z144">
        <v>714714</v>
      </c>
      <c r="AA144">
        <v>25202257.627754264</v>
      </c>
      <c r="AB144">
        <v>8135.9682688711691</v>
      </c>
      <c r="AC144">
        <v>16889580.627754264</v>
      </c>
      <c r="AD144">
        <v>25220722.288612843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25202257.627754264</v>
      </c>
      <c r="AK144">
        <v>10.69</v>
      </c>
      <c r="AL144">
        <v>612.80999999999995</v>
      </c>
      <c r="AM144">
        <v>612.80999999999995</v>
      </c>
      <c r="AN144">
        <v>114886.50737452417</v>
      </c>
      <c r="AO144">
        <v>117609.60084014262</v>
      </c>
      <c r="AP144">
        <v>2723.09</v>
      </c>
      <c r="AQ144">
        <v>191924.05954666575</v>
      </c>
      <c r="AR144">
        <v>0</v>
      </c>
      <c r="AS144">
        <v>5183394.3255508533</v>
      </c>
      <c r="AT144">
        <v>3097634.7</v>
      </c>
      <c r="AU144">
        <v>0</v>
      </c>
      <c r="AV144">
        <v>0</v>
      </c>
    </row>
    <row r="145" spans="1:48" x14ac:dyDescent="0.25">
      <c r="A145">
        <v>3997</v>
      </c>
      <c r="B145" t="s">
        <v>357</v>
      </c>
      <c r="C145" t="s">
        <v>355</v>
      </c>
      <c r="D145" t="s">
        <v>358</v>
      </c>
      <c r="E145">
        <v>2200</v>
      </c>
      <c r="F145">
        <v>824669</v>
      </c>
      <c r="G145">
        <v>0</v>
      </c>
      <c r="H145">
        <v>824669</v>
      </c>
      <c r="I145">
        <v>182.48</v>
      </c>
      <c r="J145">
        <v>1</v>
      </c>
      <c r="K145">
        <v>0</v>
      </c>
      <c r="L145">
        <v>20.072800000000001</v>
      </c>
      <c r="M145">
        <v>0.4</v>
      </c>
      <c r="N145">
        <v>0</v>
      </c>
      <c r="O145">
        <v>0</v>
      </c>
      <c r="P145">
        <v>0.25</v>
      </c>
      <c r="Q145">
        <v>0</v>
      </c>
      <c r="R145">
        <v>0</v>
      </c>
      <c r="S145">
        <v>0</v>
      </c>
      <c r="U145">
        <v>0</v>
      </c>
      <c r="V145">
        <v>0</v>
      </c>
      <c r="W145">
        <v>339.31779999999998</v>
      </c>
      <c r="X145">
        <v>-0.33999999999999986</v>
      </c>
      <c r="Y145">
        <v>2686875.014063416</v>
      </c>
      <c r="Z145">
        <v>283830.3</v>
      </c>
      <c r="AA145">
        <v>2970705.3140634159</v>
      </c>
      <c r="AB145">
        <v>8754.9350905358224</v>
      </c>
      <c r="AC145">
        <v>2146036.3140634159</v>
      </c>
      <c r="AD145">
        <v>2972731.3333595218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2970705.3140634159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15252.920453334265</v>
      </c>
      <c r="AR145">
        <v>0</v>
      </c>
      <c r="AS145">
        <v>650907.12281268323</v>
      </c>
      <c r="AT145">
        <v>339317.8</v>
      </c>
      <c r="AU145">
        <v>0</v>
      </c>
      <c r="AV145">
        <v>0</v>
      </c>
    </row>
    <row r="146" spans="1:48" x14ac:dyDescent="0.25">
      <c r="A146">
        <v>2180</v>
      </c>
      <c r="B146" t="s">
        <v>359</v>
      </c>
      <c r="C146" t="s">
        <v>360</v>
      </c>
      <c r="D146" t="s">
        <v>361</v>
      </c>
      <c r="E146">
        <v>2148</v>
      </c>
      <c r="F146">
        <v>247489174</v>
      </c>
      <c r="G146">
        <v>0</v>
      </c>
      <c r="H146">
        <v>247489174</v>
      </c>
      <c r="I146">
        <v>48439.07</v>
      </c>
      <c r="J146">
        <v>1</v>
      </c>
      <c r="K146">
        <v>0</v>
      </c>
      <c r="L146">
        <v>5328.2977000000001</v>
      </c>
      <c r="M146">
        <v>818</v>
      </c>
      <c r="N146">
        <v>0</v>
      </c>
      <c r="O146">
        <v>0</v>
      </c>
      <c r="P146">
        <v>105.5</v>
      </c>
      <c r="Q146">
        <v>0</v>
      </c>
      <c r="R146">
        <v>0</v>
      </c>
      <c r="S146">
        <v>0</v>
      </c>
      <c r="U146">
        <v>0</v>
      </c>
      <c r="V146">
        <v>0</v>
      </c>
      <c r="W146">
        <v>57823.212699999996</v>
      </c>
      <c r="X146">
        <v>-0.39999999999999858</v>
      </c>
      <c r="Y146">
        <v>457717984.48126668</v>
      </c>
      <c r="Z146">
        <v>18786622.399999999</v>
      </c>
      <c r="AA146">
        <v>476504606.88126665</v>
      </c>
      <c r="AB146">
        <v>8240.7148380613362</v>
      </c>
      <c r="AC146">
        <v>229015432.88126665</v>
      </c>
      <c r="AD146">
        <v>476849745.92341787</v>
      </c>
      <c r="AE146">
        <v>1062681</v>
      </c>
      <c r="AF146">
        <v>6193478.1200000001</v>
      </c>
      <c r="AG146">
        <v>6193478.1200000001</v>
      </c>
      <c r="AH146">
        <v>5301060.1500000004</v>
      </c>
      <c r="AI146">
        <v>-892417.97</v>
      </c>
      <c r="AJ146">
        <v>483760766.00126666</v>
      </c>
      <c r="AK146">
        <v>13.56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5491519.9468052583</v>
      </c>
      <c r="AR146">
        <v>412468.82</v>
      </c>
      <c r="AS146">
        <v>100330994.08625333</v>
      </c>
      <c r="AT146">
        <v>57823212.699999996</v>
      </c>
      <c r="AU146">
        <v>412468.82</v>
      </c>
      <c r="AV146">
        <v>0</v>
      </c>
    </row>
    <row r="147" spans="1:48" x14ac:dyDescent="0.25">
      <c r="A147">
        <v>2181</v>
      </c>
      <c r="B147" t="s">
        <v>362</v>
      </c>
      <c r="C147" t="s">
        <v>360</v>
      </c>
      <c r="D147" t="s">
        <v>363</v>
      </c>
      <c r="E147">
        <v>2148</v>
      </c>
      <c r="F147">
        <v>21222124</v>
      </c>
      <c r="G147">
        <v>0</v>
      </c>
      <c r="H147">
        <v>21222124</v>
      </c>
      <c r="I147">
        <v>3096.79</v>
      </c>
      <c r="J147">
        <v>1</v>
      </c>
      <c r="K147">
        <v>0</v>
      </c>
      <c r="L147">
        <v>340.64690000000002</v>
      </c>
      <c r="M147">
        <v>112.1</v>
      </c>
      <c r="N147">
        <v>0</v>
      </c>
      <c r="O147">
        <v>0</v>
      </c>
      <c r="P147">
        <v>3.5</v>
      </c>
      <c r="Q147">
        <v>0</v>
      </c>
      <c r="R147">
        <v>0</v>
      </c>
      <c r="S147">
        <v>0</v>
      </c>
      <c r="U147">
        <v>0</v>
      </c>
      <c r="V147">
        <v>0</v>
      </c>
      <c r="W147">
        <v>4019.9571000000001</v>
      </c>
      <c r="X147">
        <v>-1.0099999999999998</v>
      </c>
      <c r="Y147">
        <v>31713166.910918191</v>
      </c>
      <c r="Z147">
        <v>1322727.7</v>
      </c>
      <c r="AA147">
        <v>33035894.61091819</v>
      </c>
      <c r="AB147">
        <v>8217.9719308243839</v>
      </c>
      <c r="AC147">
        <v>11813770.61091819</v>
      </c>
      <c r="AD147">
        <v>33059807.702433746</v>
      </c>
      <c r="AE147">
        <v>50</v>
      </c>
      <c r="AF147">
        <v>606333.71</v>
      </c>
      <c r="AG147">
        <v>606333.71</v>
      </c>
      <c r="AH147">
        <v>420322.51</v>
      </c>
      <c r="AI147">
        <v>-186011.2</v>
      </c>
      <c r="AJ147">
        <v>33642278.320918187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361984.7211749577</v>
      </c>
      <c r="AR147">
        <v>0</v>
      </c>
      <c r="AS147">
        <v>6955798.9641836379</v>
      </c>
      <c r="AT147">
        <v>4019957.1</v>
      </c>
      <c r="AU147">
        <v>0</v>
      </c>
      <c r="AV147">
        <v>0</v>
      </c>
    </row>
    <row r="148" spans="1:48" x14ac:dyDescent="0.25">
      <c r="A148">
        <v>2182</v>
      </c>
      <c r="B148" t="s">
        <v>364</v>
      </c>
      <c r="C148" t="s">
        <v>360</v>
      </c>
      <c r="D148" t="s">
        <v>365</v>
      </c>
      <c r="E148">
        <v>2148</v>
      </c>
      <c r="F148">
        <v>28538047</v>
      </c>
      <c r="G148">
        <v>0</v>
      </c>
      <c r="H148">
        <v>28538047</v>
      </c>
      <c r="I148">
        <v>10923.36</v>
      </c>
      <c r="J148">
        <v>1</v>
      </c>
      <c r="K148">
        <v>0</v>
      </c>
      <c r="L148">
        <v>1201.5696</v>
      </c>
      <c r="M148">
        <v>296.39999999999998</v>
      </c>
      <c r="N148">
        <v>0</v>
      </c>
      <c r="O148">
        <v>0</v>
      </c>
      <c r="P148">
        <v>14</v>
      </c>
      <c r="Q148">
        <v>0</v>
      </c>
      <c r="R148">
        <v>0</v>
      </c>
      <c r="S148">
        <v>0</v>
      </c>
      <c r="U148">
        <v>0</v>
      </c>
      <c r="V148">
        <v>0</v>
      </c>
      <c r="W148">
        <v>14844.071</v>
      </c>
      <c r="X148">
        <v>1</v>
      </c>
      <c r="Y148">
        <v>118418900.56384899</v>
      </c>
      <c r="Z148">
        <v>5747430.5</v>
      </c>
      <c r="AA148">
        <v>124166331.06384899</v>
      </c>
      <c r="AB148">
        <v>8364.7087826411625</v>
      </c>
      <c r="AC148">
        <v>95628284.063848987</v>
      </c>
      <c r="AD148">
        <v>124255624.00688143</v>
      </c>
      <c r="AE148">
        <v>1281715</v>
      </c>
      <c r="AF148">
        <v>1963217.41</v>
      </c>
      <c r="AG148">
        <v>1963217.41</v>
      </c>
      <c r="AH148">
        <v>1271512.02</v>
      </c>
      <c r="AI148">
        <v>-691705.39</v>
      </c>
      <c r="AJ148">
        <v>127411263.47384898</v>
      </c>
      <c r="AK148">
        <v>14.51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1274131.5920580616</v>
      </c>
      <c r="AR148">
        <v>76151771</v>
      </c>
      <c r="AS148">
        <v>26493397.7167698</v>
      </c>
      <c r="AT148">
        <v>14844071</v>
      </c>
      <c r="AU148">
        <v>14844071</v>
      </c>
      <c r="AV148">
        <v>61307700</v>
      </c>
    </row>
    <row r="149" spans="1:48" x14ac:dyDescent="0.25">
      <c r="A149">
        <v>2183</v>
      </c>
      <c r="B149" t="s">
        <v>366</v>
      </c>
      <c r="C149" t="s">
        <v>360</v>
      </c>
      <c r="D149" t="s">
        <v>367</v>
      </c>
      <c r="E149">
        <v>2148</v>
      </c>
      <c r="F149">
        <v>31152650</v>
      </c>
      <c r="G149">
        <v>0</v>
      </c>
      <c r="H149">
        <v>31152650</v>
      </c>
      <c r="I149">
        <v>11820.84</v>
      </c>
      <c r="J149">
        <v>1</v>
      </c>
      <c r="K149">
        <v>0</v>
      </c>
      <c r="L149">
        <v>1300.2924</v>
      </c>
      <c r="M149">
        <v>41.7</v>
      </c>
      <c r="N149">
        <v>0</v>
      </c>
      <c r="O149">
        <v>0</v>
      </c>
      <c r="P149">
        <v>22.25</v>
      </c>
      <c r="Q149">
        <v>0</v>
      </c>
      <c r="R149">
        <v>0</v>
      </c>
      <c r="S149">
        <v>0</v>
      </c>
      <c r="U149">
        <v>0</v>
      </c>
      <c r="V149">
        <v>0</v>
      </c>
      <c r="W149">
        <v>14402.207899999999</v>
      </c>
      <c r="X149">
        <v>-0.21999999999999886</v>
      </c>
      <c r="Y149">
        <v>114119504.87295985</v>
      </c>
      <c r="Z149">
        <v>5089016.8</v>
      </c>
      <c r="AA149">
        <v>119208521.67295985</v>
      </c>
      <c r="AB149">
        <v>8277.1004626977956</v>
      </c>
      <c r="AC149">
        <v>88055871.672959849</v>
      </c>
      <c r="AD149">
        <v>119294572.68676755</v>
      </c>
      <c r="AE149">
        <v>0</v>
      </c>
      <c r="AF149">
        <v>871674.7</v>
      </c>
      <c r="AG149">
        <v>871674.7</v>
      </c>
      <c r="AH149">
        <v>907539.76</v>
      </c>
      <c r="AI149">
        <v>35865.06</v>
      </c>
      <c r="AJ149">
        <v>120080196.37295985</v>
      </c>
      <c r="AK149">
        <v>13.33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1351842.7197283162</v>
      </c>
      <c r="AR149">
        <v>0</v>
      </c>
      <c r="AS149">
        <v>25041015.646591973</v>
      </c>
      <c r="AT149">
        <v>14402207.899999999</v>
      </c>
      <c r="AU149">
        <v>0</v>
      </c>
      <c r="AV149">
        <v>0</v>
      </c>
    </row>
    <row r="150" spans="1:48" x14ac:dyDescent="0.25">
      <c r="A150">
        <v>2185</v>
      </c>
      <c r="B150" t="s">
        <v>368</v>
      </c>
      <c r="C150" t="s">
        <v>360</v>
      </c>
      <c r="D150" t="s">
        <v>369</v>
      </c>
      <c r="E150">
        <v>2148</v>
      </c>
      <c r="F150">
        <v>13583254</v>
      </c>
      <c r="G150">
        <v>0</v>
      </c>
      <c r="H150">
        <v>13583254</v>
      </c>
      <c r="I150">
        <v>6033.22</v>
      </c>
      <c r="J150">
        <v>1</v>
      </c>
      <c r="K150">
        <v>0</v>
      </c>
      <c r="L150">
        <v>663.65419999999995</v>
      </c>
      <c r="M150">
        <v>66.8</v>
      </c>
      <c r="N150">
        <v>0</v>
      </c>
      <c r="O150">
        <v>0</v>
      </c>
      <c r="P150">
        <v>10.75</v>
      </c>
      <c r="Q150">
        <v>0</v>
      </c>
      <c r="R150">
        <v>0</v>
      </c>
      <c r="S150">
        <v>0</v>
      </c>
      <c r="U150">
        <v>0</v>
      </c>
      <c r="V150">
        <v>0</v>
      </c>
      <c r="W150">
        <v>7857.2833000000001</v>
      </c>
      <c r="X150">
        <v>0.82000000000000028</v>
      </c>
      <c r="Y150">
        <v>62619313.769606493</v>
      </c>
      <c r="Z150">
        <v>2243035.1999999997</v>
      </c>
      <c r="AA150">
        <v>64862348.969606496</v>
      </c>
      <c r="AB150">
        <v>8255.0604952231388</v>
      </c>
      <c r="AC150">
        <v>51279094.969606496</v>
      </c>
      <c r="AD150">
        <v>64909566.624816403</v>
      </c>
      <c r="AE150">
        <v>0</v>
      </c>
      <c r="AF150">
        <v>794979.71</v>
      </c>
      <c r="AG150">
        <v>794979.71</v>
      </c>
      <c r="AH150">
        <v>932864.23</v>
      </c>
      <c r="AI150">
        <v>137884.51999999999</v>
      </c>
      <c r="AJ150">
        <v>65657328.679606497</v>
      </c>
      <c r="AK150">
        <v>13.19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696895.37121115346</v>
      </c>
      <c r="AR150">
        <v>0</v>
      </c>
      <c r="AS150">
        <v>13607649.679921299</v>
      </c>
      <c r="AT150">
        <v>7857283.2999999998</v>
      </c>
      <c r="AU150">
        <v>0</v>
      </c>
      <c r="AV150">
        <v>0</v>
      </c>
    </row>
    <row r="151" spans="1:48" x14ac:dyDescent="0.25">
      <c r="A151">
        <v>2186</v>
      </c>
      <c r="B151" t="s">
        <v>370</v>
      </c>
      <c r="C151" t="s">
        <v>360</v>
      </c>
      <c r="D151" t="s">
        <v>371</v>
      </c>
      <c r="E151">
        <v>2148</v>
      </c>
      <c r="F151">
        <v>1995080</v>
      </c>
      <c r="G151">
        <v>0</v>
      </c>
      <c r="H151">
        <v>1995080</v>
      </c>
      <c r="I151">
        <v>1215.03</v>
      </c>
      <c r="J151">
        <v>1</v>
      </c>
      <c r="K151">
        <v>0</v>
      </c>
      <c r="L151">
        <v>133.6533</v>
      </c>
      <c r="M151">
        <v>0.4</v>
      </c>
      <c r="N151">
        <v>0</v>
      </c>
      <c r="O151">
        <v>0</v>
      </c>
      <c r="P151">
        <v>0.5</v>
      </c>
      <c r="Q151">
        <v>0</v>
      </c>
      <c r="R151">
        <v>0</v>
      </c>
      <c r="S151">
        <v>0</v>
      </c>
      <c r="U151">
        <v>0</v>
      </c>
      <c r="V151">
        <v>0</v>
      </c>
      <c r="W151">
        <v>1377.2963999999999</v>
      </c>
      <c r="X151">
        <v>-2.0999999999999996</v>
      </c>
      <c r="Y151">
        <v>10799229.911750324</v>
      </c>
      <c r="Z151">
        <v>532837.19999999995</v>
      </c>
      <c r="AA151">
        <v>11332067.111750323</v>
      </c>
      <c r="AB151">
        <v>8227.7620937296597</v>
      </c>
      <c r="AC151">
        <v>9336987.1117503233</v>
      </c>
      <c r="AD151">
        <v>11340210.195470175</v>
      </c>
      <c r="AE151">
        <v>0</v>
      </c>
      <c r="AF151">
        <v>84873.59</v>
      </c>
      <c r="AG151">
        <v>84873.59</v>
      </c>
      <c r="AH151">
        <v>72891.13</v>
      </c>
      <c r="AI151">
        <v>-11982.46</v>
      </c>
      <c r="AJ151">
        <v>11416940.701750323</v>
      </c>
      <c r="AK151">
        <v>13.55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138456.75721178687</v>
      </c>
      <c r="AR151">
        <v>0</v>
      </c>
      <c r="AS151">
        <v>2387559.0883500646</v>
      </c>
      <c r="AT151">
        <v>1377296.4</v>
      </c>
      <c r="AU151">
        <v>0</v>
      </c>
      <c r="AV151">
        <v>0</v>
      </c>
    </row>
    <row r="152" spans="1:48" x14ac:dyDescent="0.25">
      <c r="A152">
        <v>2187</v>
      </c>
      <c r="B152" t="s">
        <v>372</v>
      </c>
      <c r="C152" t="s">
        <v>360</v>
      </c>
      <c r="D152" t="s">
        <v>373</v>
      </c>
      <c r="E152">
        <v>2148</v>
      </c>
      <c r="F152">
        <v>16791129</v>
      </c>
      <c r="G152">
        <v>0</v>
      </c>
      <c r="H152">
        <v>16791129</v>
      </c>
      <c r="I152">
        <v>9975.44</v>
      </c>
      <c r="J152">
        <v>1</v>
      </c>
      <c r="K152">
        <v>0</v>
      </c>
      <c r="L152">
        <v>1097.2983999999999</v>
      </c>
      <c r="M152">
        <v>29</v>
      </c>
      <c r="N152">
        <v>0</v>
      </c>
      <c r="O152">
        <v>0</v>
      </c>
      <c r="P152">
        <v>14.25</v>
      </c>
      <c r="Q152">
        <v>0</v>
      </c>
      <c r="R152">
        <v>0</v>
      </c>
      <c r="S152">
        <v>0</v>
      </c>
      <c r="U152">
        <v>0</v>
      </c>
      <c r="V152">
        <v>0</v>
      </c>
      <c r="W152">
        <v>13313.4311</v>
      </c>
      <c r="X152">
        <v>0.99000000000000021</v>
      </c>
      <c r="Y152">
        <v>106202319.4801891</v>
      </c>
      <c r="Z152">
        <v>4170772.9</v>
      </c>
      <c r="AA152">
        <v>110373092.38018911</v>
      </c>
      <c r="AB152">
        <v>8290.3566744855962</v>
      </c>
      <c r="AC152">
        <v>93581963.380189106</v>
      </c>
      <c r="AD152">
        <v>110453173.49577203</v>
      </c>
      <c r="AE152">
        <v>0</v>
      </c>
      <c r="AF152">
        <v>922209.35</v>
      </c>
      <c r="AG152">
        <v>922209.35</v>
      </c>
      <c r="AH152">
        <v>764952.18</v>
      </c>
      <c r="AI152">
        <v>-157257.17000000001</v>
      </c>
      <c r="AJ152">
        <v>111295301.7301891</v>
      </c>
      <c r="AK152">
        <v>11.49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1183233.3802994355</v>
      </c>
      <c r="AR152">
        <v>0</v>
      </c>
      <c r="AS152">
        <v>23061763.492037825</v>
      </c>
      <c r="AT152">
        <v>13313431.1</v>
      </c>
      <c r="AU152">
        <v>0</v>
      </c>
      <c r="AV152">
        <v>0</v>
      </c>
    </row>
    <row r="153" spans="1:48" x14ac:dyDescent="0.25">
      <c r="A153">
        <v>2188</v>
      </c>
      <c r="B153" t="s">
        <v>374</v>
      </c>
      <c r="C153" t="s">
        <v>360</v>
      </c>
      <c r="D153" t="s">
        <v>375</v>
      </c>
      <c r="E153">
        <v>2148</v>
      </c>
      <c r="F153">
        <v>2753942</v>
      </c>
      <c r="G153">
        <v>0</v>
      </c>
      <c r="H153">
        <v>2753942</v>
      </c>
      <c r="I153">
        <v>571.62</v>
      </c>
      <c r="J153">
        <v>1</v>
      </c>
      <c r="K153">
        <v>0</v>
      </c>
      <c r="L153">
        <v>50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U153">
        <v>0</v>
      </c>
      <c r="V153">
        <v>0</v>
      </c>
      <c r="W153">
        <v>714.99</v>
      </c>
      <c r="X153">
        <v>1.3900000000000006</v>
      </c>
      <c r="Y153">
        <v>5716138.3987408085</v>
      </c>
      <c r="Z153">
        <v>123825.79999999999</v>
      </c>
      <c r="AA153">
        <v>5839964.1987408083</v>
      </c>
      <c r="AB153">
        <v>8167.8963324533324</v>
      </c>
      <c r="AC153">
        <v>3086022.1987408083</v>
      </c>
      <c r="AD153">
        <v>5844274.4128871476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5839964.1987408083</v>
      </c>
      <c r="AK153">
        <v>12.7</v>
      </c>
      <c r="AL153">
        <v>202.48</v>
      </c>
      <c r="AM153">
        <v>202.48</v>
      </c>
      <c r="AN153">
        <v>38438.610188160819</v>
      </c>
      <c r="AO153">
        <v>38859.666092446401</v>
      </c>
      <c r="AP153">
        <v>421.06</v>
      </c>
      <c r="AQ153">
        <v>64499.134414309425</v>
      </c>
      <c r="AR153">
        <v>0</v>
      </c>
      <c r="AS153">
        <v>1192757.9997481618</v>
      </c>
      <c r="AT153">
        <v>714990</v>
      </c>
      <c r="AU153">
        <v>0</v>
      </c>
      <c r="AV153">
        <v>0</v>
      </c>
    </row>
    <row r="154" spans="1:48" x14ac:dyDescent="0.25">
      <c r="A154">
        <v>2190</v>
      </c>
      <c r="B154" t="s">
        <v>376</v>
      </c>
      <c r="C154" t="s">
        <v>377</v>
      </c>
      <c r="D154" t="s">
        <v>378</v>
      </c>
      <c r="E154">
        <v>2117</v>
      </c>
      <c r="F154">
        <v>7658304</v>
      </c>
      <c r="G154">
        <v>0</v>
      </c>
      <c r="H154">
        <v>7658304</v>
      </c>
      <c r="I154">
        <v>3209.16</v>
      </c>
      <c r="J154">
        <v>1</v>
      </c>
      <c r="K154">
        <v>0</v>
      </c>
      <c r="L154">
        <v>353.00760000000002</v>
      </c>
      <c r="M154">
        <v>73.400000000000006</v>
      </c>
      <c r="N154">
        <v>0</v>
      </c>
      <c r="O154">
        <v>0</v>
      </c>
      <c r="P154">
        <v>6.25</v>
      </c>
      <c r="Q154">
        <v>0</v>
      </c>
      <c r="R154">
        <v>0</v>
      </c>
      <c r="S154">
        <v>0</v>
      </c>
      <c r="U154">
        <v>0</v>
      </c>
      <c r="V154">
        <v>0</v>
      </c>
      <c r="W154">
        <v>3850.9276</v>
      </c>
      <c r="X154">
        <v>-0.38999999999999879</v>
      </c>
      <c r="Y154">
        <v>30484936.405626688</v>
      </c>
      <c r="Z154">
        <v>1269507.3999999999</v>
      </c>
      <c r="AA154">
        <v>31754443.805626687</v>
      </c>
      <c r="AB154">
        <v>8245.9207505294798</v>
      </c>
      <c r="AC154">
        <v>24096139.805626687</v>
      </c>
      <c r="AD154">
        <v>31777430.758527398</v>
      </c>
      <c r="AE154">
        <v>0</v>
      </c>
      <c r="AF154">
        <v>458776.16</v>
      </c>
      <c r="AG154">
        <v>458776.16</v>
      </c>
      <c r="AH154">
        <v>368250.19</v>
      </c>
      <c r="AI154">
        <v>-90525.97</v>
      </c>
      <c r="AJ154">
        <v>32213219.965626687</v>
      </c>
      <c r="AK154">
        <v>10.77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346477.2403726785</v>
      </c>
      <c r="AR154">
        <v>0</v>
      </c>
      <c r="AS154">
        <v>6678440.2791253375</v>
      </c>
      <c r="AT154">
        <v>3850927.6</v>
      </c>
      <c r="AU154">
        <v>0</v>
      </c>
      <c r="AV154">
        <v>0</v>
      </c>
    </row>
    <row r="155" spans="1:48" x14ac:dyDescent="0.25">
      <c r="A155">
        <v>2191</v>
      </c>
      <c r="B155" t="s">
        <v>379</v>
      </c>
      <c r="C155" t="s">
        <v>377</v>
      </c>
      <c r="D155" t="s">
        <v>380</v>
      </c>
      <c r="E155">
        <v>2117</v>
      </c>
      <c r="F155">
        <v>6996634</v>
      </c>
      <c r="G155">
        <v>0</v>
      </c>
      <c r="H155">
        <v>6996634</v>
      </c>
      <c r="I155">
        <v>3208.65</v>
      </c>
      <c r="J155">
        <v>1</v>
      </c>
      <c r="K155">
        <v>0</v>
      </c>
      <c r="L155">
        <v>351</v>
      </c>
      <c r="M155">
        <v>0</v>
      </c>
      <c r="N155">
        <v>0</v>
      </c>
      <c r="O155">
        <v>0</v>
      </c>
      <c r="P155">
        <v>4</v>
      </c>
      <c r="Q155">
        <v>0</v>
      </c>
      <c r="R155">
        <v>0</v>
      </c>
      <c r="S155">
        <v>0</v>
      </c>
      <c r="U155">
        <v>0</v>
      </c>
      <c r="V155">
        <v>0</v>
      </c>
      <c r="W155">
        <v>3939.6025</v>
      </c>
      <c r="X155">
        <v>-0.33000000000000007</v>
      </c>
      <c r="Y155">
        <v>31197328.001182973</v>
      </c>
      <c r="Z155">
        <v>1108280.5999999999</v>
      </c>
      <c r="AA155">
        <v>32305608.601182975</v>
      </c>
      <c r="AB155">
        <v>8200.2203524804791</v>
      </c>
      <c r="AC155">
        <v>25308974.601182975</v>
      </c>
      <c r="AD155">
        <v>32329132.727979541</v>
      </c>
      <c r="AE155">
        <v>0</v>
      </c>
      <c r="AF155">
        <v>1009307.55</v>
      </c>
      <c r="AG155">
        <v>1009307.55</v>
      </c>
      <c r="AH155">
        <v>587978.92000000004</v>
      </c>
      <c r="AI155">
        <v>-421328.63</v>
      </c>
      <c r="AJ155">
        <v>33314916.151182976</v>
      </c>
      <c r="AK155">
        <v>13.14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367863.14757442666</v>
      </c>
      <c r="AR155">
        <v>0</v>
      </c>
      <c r="AS155">
        <v>6800373.6242365958</v>
      </c>
      <c r="AT155">
        <v>3939602.5</v>
      </c>
      <c r="AU155">
        <v>0</v>
      </c>
      <c r="AV155">
        <v>0</v>
      </c>
    </row>
    <row r="156" spans="1:48" x14ac:dyDescent="0.25">
      <c r="A156">
        <v>2192</v>
      </c>
      <c r="B156" t="s">
        <v>381</v>
      </c>
      <c r="C156" t="s">
        <v>377</v>
      </c>
      <c r="D156" t="s">
        <v>382</v>
      </c>
      <c r="E156">
        <v>2117</v>
      </c>
      <c r="F156">
        <v>552414</v>
      </c>
      <c r="G156">
        <v>0</v>
      </c>
      <c r="H156">
        <v>552414</v>
      </c>
      <c r="I156">
        <v>311.97000000000003</v>
      </c>
      <c r="J156">
        <v>1</v>
      </c>
      <c r="K156">
        <v>0</v>
      </c>
      <c r="L156">
        <v>33</v>
      </c>
      <c r="M156">
        <v>0</v>
      </c>
      <c r="N156">
        <v>0</v>
      </c>
      <c r="O156">
        <v>0</v>
      </c>
      <c r="P156">
        <v>1.25</v>
      </c>
      <c r="Q156">
        <v>0</v>
      </c>
      <c r="R156">
        <v>0</v>
      </c>
      <c r="S156">
        <v>0</v>
      </c>
      <c r="U156">
        <v>0</v>
      </c>
      <c r="V156">
        <v>0</v>
      </c>
      <c r="W156">
        <v>456.27</v>
      </c>
      <c r="X156">
        <v>1.5</v>
      </c>
      <c r="Y156">
        <v>3649958.8720360491</v>
      </c>
      <c r="Z156">
        <v>85175.299999999988</v>
      </c>
      <c r="AA156">
        <v>3735134.172036049</v>
      </c>
      <c r="AB156">
        <v>8186.2365968309314</v>
      </c>
      <c r="AC156">
        <v>3182720.172036049</v>
      </c>
      <c r="AD156">
        <v>3737886.3979736287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3735134.172036049</v>
      </c>
      <c r="AK156">
        <v>13.1</v>
      </c>
      <c r="AL156">
        <v>95.46</v>
      </c>
      <c r="AM156">
        <v>95.46</v>
      </c>
      <c r="AN156">
        <v>17435.817128747029</v>
      </c>
      <c r="AO156">
        <v>18320.543881790465</v>
      </c>
      <c r="AP156">
        <v>884.73</v>
      </c>
      <c r="AQ156">
        <v>34738.94392466604</v>
      </c>
      <c r="AR156">
        <v>0</v>
      </c>
      <c r="AS156">
        <v>764061.89440720982</v>
      </c>
      <c r="AT156">
        <v>456270</v>
      </c>
      <c r="AU156">
        <v>0</v>
      </c>
      <c r="AV156">
        <v>0</v>
      </c>
    </row>
    <row r="157" spans="1:48" x14ac:dyDescent="0.25">
      <c r="A157">
        <v>2193</v>
      </c>
      <c r="B157" t="s">
        <v>383</v>
      </c>
      <c r="C157" t="s">
        <v>377</v>
      </c>
      <c r="D157" t="s">
        <v>384</v>
      </c>
      <c r="E157">
        <v>2117</v>
      </c>
      <c r="F157">
        <v>406973</v>
      </c>
      <c r="G157">
        <v>0</v>
      </c>
      <c r="H157">
        <v>406973</v>
      </c>
      <c r="I157">
        <v>194.53</v>
      </c>
      <c r="J157">
        <v>1</v>
      </c>
      <c r="K157">
        <v>0</v>
      </c>
      <c r="L157">
        <v>21.398299999999999</v>
      </c>
      <c r="M157">
        <v>7.3</v>
      </c>
      <c r="N157">
        <v>0</v>
      </c>
      <c r="O157">
        <v>0</v>
      </c>
      <c r="P157">
        <v>0.25</v>
      </c>
      <c r="Q157">
        <v>0</v>
      </c>
      <c r="R157">
        <v>0</v>
      </c>
      <c r="S157">
        <v>0</v>
      </c>
      <c r="U157">
        <v>0</v>
      </c>
      <c r="V157">
        <v>0</v>
      </c>
      <c r="W157">
        <v>381.8349</v>
      </c>
      <c r="X157">
        <v>-7.06</v>
      </c>
      <c r="Y157">
        <v>2910452.4089692086</v>
      </c>
      <c r="Z157">
        <v>67036.899999999994</v>
      </c>
      <c r="AA157">
        <v>2977489.3089692085</v>
      </c>
      <c r="AB157">
        <v>7797.8448511888473</v>
      </c>
      <c r="AC157">
        <v>2570516.3089692085</v>
      </c>
      <c r="AD157">
        <v>2979683.9152348912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2977489.3089692085</v>
      </c>
      <c r="AK157">
        <v>13.32</v>
      </c>
      <c r="AL157">
        <v>75.22</v>
      </c>
      <c r="AM157">
        <v>75.22</v>
      </c>
      <c r="AN157">
        <v>14519.445503567733</v>
      </c>
      <c r="AO157">
        <v>14436.112620870299</v>
      </c>
      <c r="AP157">
        <v>-83.33</v>
      </c>
      <c r="AQ157">
        <v>23557.44586173143</v>
      </c>
      <c r="AR157">
        <v>90619.8</v>
      </c>
      <c r="AS157">
        <v>608905.24179384171</v>
      </c>
      <c r="AT157">
        <v>381834.9</v>
      </c>
      <c r="AU157">
        <v>90619.8</v>
      </c>
      <c r="AV157">
        <v>0</v>
      </c>
    </row>
    <row r="158" spans="1:48" x14ac:dyDescent="0.25">
      <c r="A158">
        <v>2195</v>
      </c>
      <c r="B158" t="s">
        <v>385</v>
      </c>
      <c r="C158" t="s">
        <v>386</v>
      </c>
      <c r="D158" t="s">
        <v>387</v>
      </c>
      <c r="E158">
        <v>2004</v>
      </c>
      <c r="F158">
        <v>1730804</v>
      </c>
      <c r="G158">
        <v>0</v>
      </c>
      <c r="H158">
        <v>1730804</v>
      </c>
      <c r="I158">
        <v>264.58999999999997</v>
      </c>
      <c r="J158">
        <v>1</v>
      </c>
      <c r="K158">
        <v>0</v>
      </c>
      <c r="L158">
        <v>29.104900000000001</v>
      </c>
      <c r="M158">
        <v>3.5</v>
      </c>
      <c r="N158">
        <v>0</v>
      </c>
      <c r="O158">
        <v>0</v>
      </c>
      <c r="P158">
        <v>0.25</v>
      </c>
      <c r="Q158">
        <v>0</v>
      </c>
      <c r="R158">
        <v>0</v>
      </c>
      <c r="S158">
        <v>0</v>
      </c>
      <c r="U158">
        <v>0</v>
      </c>
      <c r="V158">
        <v>0</v>
      </c>
      <c r="W158">
        <v>429.06990000000002</v>
      </c>
      <c r="X158">
        <v>2.0200000000000014</v>
      </c>
      <c r="Y158">
        <v>3442203.8495931108</v>
      </c>
      <c r="Z158">
        <v>332690.40000000002</v>
      </c>
      <c r="AA158">
        <v>3774894.2495931108</v>
      </c>
      <c r="AB158">
        <v>8797.8537986307365</v>
      </c>
      <c r="AC158">
        <v>2044090.2495931108</v>
      </c>
      <c r="AD158">
        <v>3777489.8193103117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3774894.2495931108</v>
      </c>
      <c r="AK158">
        <v>13.23</v>
      </c>
      <c r="AL158">
        <v>80.459999999999994</v>
      </c>
      <c r="AM158">
        <v>80.459999999999994</v>
      </c>
      <c r="AN158">
        <v>13878.297656008861</v>
      </c>
      <c r="AO158">
        <v>15441.765773401014</v>
      </c>
      <c r="AP158">
        <v>1563.47</v>
      </c>
      <c r="AQ158">
        <v>20101.2</v>
      </c>
      <c r="AR158">
        <v>0</v>
      </c>
      <c r="AS158">
        <v>821516.92991862213</v>
      </c>
      <c r="AT158">
        <v>429069.9</v>
      </c>
      <c r="AU158">
        <v>0</v>
      </c>
      <c r="AV158">
        <v>0</v>
      </c>
    </row>
    <row r="159" spans="1:48" x14ac:dyDescent="0.25">
      <c r="A159">
        <v>2197</v>
      </c>
      <c r="B159" t="s">
        <v>388</v>
      </c>
      <c r="C159" t="s">
        <v>389</v>
      </c>
      <c r="D159" t="s">
        <v>390</v>
      </c>
      <c r="E159">
        <v>2230</v>
      </c>
      <c r="F159">
        <v>14332684</v>
      </c>
      <c r="G159">
        <v>0</v>
      </c>
      <c r="H159">
        <v>14332684</v>
      </c>
      <c r="I159">
        <v>2216.87</v>
      </c>
      <c r="J159">
        <v>1</v>
      </c>
      <c r="K159">
        <v>0</v>
      </c>
      <c r="L159">
        <v>243.85570000000001</v>
      </c>
      <c r="M159">
        <v>13.2</v>
      </c>
      <c r="N159">
        <v>0</v>
      </c>
      <c r="O159">
        <v>0</v>
      </c>
      <c r="P159">
        <v>2</v>
      </c>
      <c r="Q159">
        <v>0</v>
      </c>
      <c r="R159">
        <v>0</v>
      </c>
      <c r="S159">
        <v>0</v>
      </c>
      <c r="U159">
        <v>0</v>
      </c>
      <c r="V159">
        <v>0</v>
      </c>
      <c r="W159">
        <v>2655.2606999999998</v>
      </c>
      <c r="X159">
        <v>-1.2599999999999998</v>
      </c>
      <c r="Y159">
        <v>20917912.791060347</v>
      </c>
      <c r="Z159">
        <v>1005395.9999999999</v>
      </c>
      <c r="AA159">
        <v>21923308.791060347</v>
      </c>
      <c r="AB159">
        <v>8256.5560477961153</v>
      </c>
      <c r="AC159">
        <v>7590624.7910603471</v>
      </c>
      <c r="AD159">
        <v>21939081.796774097</v>
      </c>
      <c r="AE159">
        <v>0</v>
      </c>
      <c r="AF159">
        <v>91755.23</v>
      </c>
      <c r="AG159">
        <v>91755.23</v>
      </c>
      <c r="AH159">
        <v>59889.14</v>
      </c>
      <c r="AI159">
        <v>-31866.09</v>
      </c>
      <c r="AJ159">
        <v>22015064.021060348</v>
      </c>
      <c r="AK159">
        <v>13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211051.77428375467</v>
      </c>
      <c r="AR159">
        <v>58791.12</v>
      </c>
      <c r="AS159">
        <v>4597718.7862120699</v>
      </c>
      <c r="AT159">
        <v>2655260.6999999997</v>
      </c>
      <c r="AU159">
        <v>58791.12</v>
      </c>
      <c r="AV159">
        <v>0</v>
      </c>
    </row>
    <row r="160" spans="1:48" x14ac:dyDescent="0.25">
      <c r="A160">
        <v>2198</v>
      </c>
      <c r="B160" t="s">
        <v>391</v>
      </c>
      <c r="C160" t="s">
        <v>389</v>
      </c>
      <c r="D160" t="s">
        <v>392</v>
      </c>
      <c r="E160">
        <v>2230</v>
      </c>
      <c r="F160">
        <v>14711582</v>
      </c>
      <c r="G160">
        <v>-6019475.5731217749</v>
      </c>
      <c r="H160">
        <v>8692106.4268782251</v>
      </c>
      <c r="I160">
        <v>783.7</v>
      </c>
      <c r="J160">
        <v>1</v>
      </c>
      <c r="K160">
        <v>0</v>
      </c>
      <c r="L160">
        <v>86.206999999999994</v>
      </c>
      <c r="M160">
        <v>24.2</v>
      </c>
      <c r="N160">
        <v>0</v>
      </c>
      <c r="O160">
        <v>0</v>
      </c>
      <c r="P160">
        <v>1.75</v>
      </c>
      <c r="Q160">
        <v>0</v>
      </c>
      <c r="R160">
        <v>0</v>
      </c>
      <c r="S160">
        <v>0</v>
      </c>
      <c r="U160">
        <v>0</v>
      </c>
      <c r="V160">
        <v>0</v>
      </c>
      <c r="W160">
        <v>1030.6595</v>
      </c>
      <c r="X160">
        <v>-0.46999999999999886</v>
      </c>
      <c r="Y160">
        <v>8155332.4268782241</v>
      </c>
      <c r="Z160">
        <v>536774</v>
      </c>
      <c r="AA160">
        <v>8692106.4268782251</v>
      </c>
      <c r="AB160">
        <v>8433.5383576032873</v>
      </c>
      <c r="AC160">
        <v>0</v>
      </c>
      <c r="AD160">
        <v>8698255.8982070107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8692106.4268782251</v>
      </c>
      <c r="AK160">
        <v>17.239999999999998</v>
      </c>
      <c r="AL160">
        <v>211.77</v>
      </c>
      <c r="AM160">
        <v>211.77</v>
      </c>
      <c r="AN160">
        <v>40267.489151551468</v>
      </c>
      <c r="AO160">
        <v>40642.589334242271</v>
      </c>
      <c r="AP160">
        <v>375.1</v>
      </c>
      <c r="AQ160">
        <v>74586.483608552066</v>
      </c>
      <c r="AR160">
        <v>1.0900000000000001</v>
      </c>
      <c r="AS160">
        <v>1845776.0853756452</v>
      </c>
      <c r="AT160">
        <v>1030659.5</v>
      </c>
      <c r="AU160">
        <v>1.0900000000000001</v>
      </c>
      <c r="AV160">
        <v>0</v>
      </c>
    </row>
    <row r="161" spans="1:48" x14ac:dyDescent="0.25">
      <c r="A161">
        <v>2199</v>
      </c>
      <c r="B161" t="s">
        <v>393</v>
      </c>
      <c r="C161" t="s">
        <v>389</v>
      </c>
      <c r="D161" t="s">
        <v>394</v>
      </c>
      <c r="E161">
        <v>2230</v>
      </c>
      <c r="F161">
        <v>8016306</v>
      </c>
      <c r="G161">
        <v>-2174894.6140753869</v>
      </c>
      <c r="H161">
        <v>5841411.3859246131</v>
      </c>
      <c r="I161">
        <v>485.48</v>
      </c>
      <c r="J161">
        <v>1</v>
      </c>
      <c r="K161">
        <v>0</v>
      </c>
      <c r="L161">
        <v>53.402799999999999</v>
      </c>
      <c r="M161">
        <v>6.8</v>
      </c>
      <c r="N161">
        <v>0</v>
      </c>
      <c r="O161">
        <v>0</v>
      </c>
      <c r="P161">
        <v>0.25</v>
      </c>
      <c r="Q161">
        <v>0</v>
      </c>
      <c r="R161">
        <v>0</v>
      </c>
      <c r="S161">
        <v>0</v>
      </c>
      <c r="U161">
        <v>0</v>
      </c>
      <c r="V161">
        <v>0</v>
      </c>
      <c r="W161">
        <v>684.64530000000002</v>
      </c>
      <c r="X161">
        <v>1.1000000000000014</v>
      </c>
      <c r="Y161">
        <v>5464790.3859246131</v>
      </c>
      <c r="Z161">
        <v>376621</v>
      </c>
      <c r="AA161">
        <v>5841411.3859246131</v>
      </c>
      <c r="AB161">
        <v>8532.0258328284926</v>
      </c>
      <c r="AC161">
        <v>0</v>
      </c>
      <c r="AD161">
        <v>5845532.0728613362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5841411.3859246131</v>
      </c>
      <c r="AK161">
        <v>12.44</v>
      </c>
      <c r="AL161">
        <v>152.47999999999999</v>
      </c>
      <c r="AM161">
        <v>152.47999999999999</v>
      </c>
      <c r="AN161">
        <v>27758.486603603444</v>
      </c>
      <c r="AO161">
        <v>29263.739064481564</v>
      </c>
      <c r="AP161">
        <v>1505.25</v>
      </c>
      <c r="AQ161">
        <v>45243.586287786042</v>
      </c>
      <c r="AR161">
        <v>0</v>
      </c>
      <c r="AS161">
        <v>1243606.4771849227</v>
      </c>
      <c r="AT161">
        <v>684645.3</v>
      </c>
      <c r="AU161">
        <v>0</v>
      </c>
      <c r="AV161">
        <v>0</v>
      </c>
    </row>
    <row r="162" spans="1:48" x14ac:dyDescent="0.25">
      <c r="A162">
        <v>2201</v>
      </c>
      <c r="B162" t="s">
        <v>395</v>
      </c>
      <c r="C162" t="s">
        <v>396</v>
      </c>
      <c r="D162" t="s">
        <v>397</v>
      </c>
      <c r="E162">
        <v>2200</v>
      </c>
      <c r="F162">
        <v>662209</v>
      </c>
      <c r="G162">
        <v>0</v>
      </c>
      <c r="H162">
        <v>662209</v>
      </c>
      <c r="I162">
        <v>183.22</v>
      </c>
      <c r="J162">
        <v>1</v>
      </c>
      <c r="K162">
        <v>0</v>
      </c>
      <c r="L162">
        <v>20.154199999999999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U162">
        <v>0</v>
      </c>
      <c r="V162">
        <v>0</v>
      </c>
      <c r="W162">
        <v>331.8365</v>
      </c>
      <c r="X162">
        <v>-0.77999999999999936</v>
      </c>
      <c r="Y162">
        <v>2621199.3639528328</v>
      </c>
      <c r="Z162">
        <v>72575.299999999988</v>
      </c>
      <c r="AA162">
        <v>2693774.6639528326</v>
      </c>
      <c r="AB162">
        <v>8117.7768688882406</v>
      </c>
      <c r="AC162">
        <v>2031565.6639528326</v>
      </c>
      <c r="AD162">
        <v>2695751.1609847057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2693774.6639528326</v>
      </c>
      <c r="AK162">
        <v>14.18</v>
      </c>
      <c r="AL162">
        <v>46.53</v>
      </c>
      <c r="AM162">
        <v>46.53</v>
      </c>
      <c r="AN162">
        <v>10012.497654798433</v>
      </c>
      <c r="AO162">
        <v>8929.9696922240764</v>
      </c>
      <c r="AP162">
        <v>-1082.53</v>
      </c>
      <c r="AQ162">
        <v>18622.903628817341</v>
      </c>
      <c r="AR162">
        <v>0</v>
      </c>
      <c r="AS162">
        <v>553269.99279056652</v>
      </c>
      <c r="AT162">
        <v>331836.5</v>
      </c>
      <c r="AU162">
        <v>0</v>
      </c>
      <c r="AV162">
        <v>0</v>
      </c>
    </row>
    <row r="163" spans="1:48" x14ac:dyDescent="0.25">
      <c r="A163">
        <v>2202</v>
      </c>
      <c r="B163" t="s">
        <v>398</v>
      </c>
      <c r="C163" t="s">
        <v>396</v>
      </c>
      <c r="D163" t="s">
        <v>399</v>
      </c>
      <c r="E163">
        <v>2200</v>
      </c>
      <c r="F163">
        <v>623583</v>
      </c>
      <c r="G163">
        <v>0</v>
      </c>
      <c r="H163">
        <v>623583</v>
      </c>
      <c r="I163">
        <v>314.85000000000002</v>
      </c>
      <c r="J163">
        <v>1</v>
      </c>
      <c r="K163">
        <v>0</v>
      </c>
      <c r="L163">
        <v>34.633499999999998</v>
      </c>
      <c r="M163">
        <v>0.2</v>
      </c>
      <c r="N163">
        <v>0</v>
      </c>
      <c r="O163">
        <v>0</v>
      </c>
      <c r="P163">
        <v>0.5</v>
      </c>
      <c r="Q163">
        <v>0</v>
      </c>
      <c r="R163">
        <v>0</v>
      </c>
      <c r="S163">
        <v>0</v>
      </c>
      <c r="U163">
        <v>0</v>
      </c>
      <c r="V163">
        <v>0</v>
      </c>
      <c r="W163">
        <v>486.28230000000002</v>
      </c>
      <c r="X163">
        <v>-0.10999999999999943</v>
      </c>
      <c r="Y163">
        <v>3855537.3155745929</v>
      </c>
      <c r="Z163">
        <v>130733.4</v>
      </c>
      <c r="AA163">
        <v>3986270.7155745928</v>
      </c>
      <c r="AB163">
        <v>8197.4415181769782</v>
      </c>
      <c r="AC163">
        <v>3362687.7155745928</v>
      </c>
      <c r="AD163">
        <v>3989177.9564984641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3986270.7155745928</v>
      </c>
      <c r="AK163">
        <v>12.84</v>
      </c>
      <c r="AL163">
        <v>105.86</v>
      </c>
      <c r="AM163">
        <v>105.86</v>
      </c>
      <c r="AN163">
        <v>20930.923979156454</v>
      </c>
      <c r="AO163">
        <v>20316.49670360715</v>
      </c>
      <c r="AP163">
        <v>-614.42999999999995</v>
      </c>
      <c r="AQ163">
        <v>33086.127785325865</v>
      </c>
      <c r="AR163">
        <v>0</v>
      </c>
      <c r="AS163">
        <v>823400.82311491854</v>
      </c>
      <c r="AT163">
        <v>486282.30000000005</v>
      </c>
      <c r="AU163">
        <v>0</v>
      </c>
      <c r="AV163">
        <v>0</v>
      </c>
    </row>
    <row r="164" spans="1:48" x14ac:dyDescent="0.25">
      <c r="A164">
        <v>2203</v>
      </c>
      <c r="B164" t="s">
        <v>400</v>
      </c>
      <c r="C164" t="s">
        <v>396</v>
      </c>
      <c r="D164" t="s">
        <v>401</v>
      </c>
      <c r="E164">
        <v>2200</v>
      </c>
      <c r="F164">
        <v>567055</v>
      </c>
      <c r="G164">
        <v>0</v>
      </c>
      <c r="H164">
        <v>567055</v>
      </c>
      <c r="I164">
        <v>278.24</v>
      </c>
      <c r="J164">
        <v>1</v>
      </c>
      <c r="K164">
        <v>0</v>
      </c>
      <c r="L164">
        <v>30.606400000000001</v>
      </c>
      <c r="M164">
        <v>1.7</v>
      </c>
      <c r="N164">
        <v>0</v>
      </c>
      <c r="O164">
        <v>0</v>
      </c>
      <c r="P164">
        <v>0.25</v>
      </c>
      <c r="Q164">
        <v>0</v>
      </c>
      <c r="R164">
        <v>0</v>
      </c>
      <c r="S164">
        <v>0</v>
      </c>
      <c r="U164">
        <v>0</v>
      </c>
      <c r="V164">
        <v>0</v>
      </c>
      <c r="W164">
        <v>445.07060000000001</v>
      </c>
      <c r="X164">
        <v>-2.0399999999999991</v>
      </c>
      <c r="Y164">
        <v>3490926.7086941535</v>
      </c>
      <c r="Z164">
        <v>73887.799999999988</v>
      </c>
      <c r="AA164">
        <v>3564814.5086941533</v>
      </c>
      <c r="AB164">
        <v>8009.5483923093398</v>
      </c>
      <c r="AC164">
        <v>2997759.5086941533</v>
      </c>
      <c r="AD164">
        <v>3567446.8175421972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3564814.5086941533</v>
      </c>
      <c r="AK164">
        <v>13.27</v>
      </c>
      <c r="AL164">
        <v>77.150000000000006</v>
      </c>
      <c r="AM164">
        <v>77.150000000000006</v>
      </c>
      <c r="AN164">
        <v>16359.672216472696</v>
      </c>
      <c r="AO164">
        <v>14806.515404149744</v>
      </c>
      <c r="AP164">
        <v>-1553.16</v>
      </c>
      <c r="AQ164">
        <v>29828.790365783894</v>
      </c>
      <c r="AR164">
        <v>0</v>
      </c>
      <c r="AS164">
        <v>727740.46173883067</v>
      </c>
      <c r="AT164">
        <v>445070.60000000003</v>
      </c>
      <c r="AU164">
        <v>0</v>
      </c>
      <c r="AV164">
        <v>0</v>
      </c>
    </row>
    <row r="165" spans="1:48" x14ac:dyDescent="0.25">
      <c r="A165">
        <v>2204</v>
      </c>
      <c r="B165" t="s">
        <v>402</v>
      </c>
      <c r="C165" t="s">
        <v>396</v>
      </c>
      <c r="D165" t="s">
        <v>403</v>
      </c>
      <c r="E165">
        <v>2200</v>
      </c>
      <c r="F165">
        <v>2687645</v>
      </c>
      <c r="G165">
        <v>0</v>
      </c>
      <c r="H165">
        <v>2687645</v>
      </c>
      <c r="I165">
        <v>1356.93</v>
      </c>
      <c r="J165">
        <v>1</v>
      </c>
      <c r="K165">
        <v>0</v>
      </c>
      <c r="L165">
        <v>131</v>
      </c>
      <c r="M165">
        <v>0</v>
      </c>
      <c r="N165">
        <v>0</v>
      </c>
      <c r="O165">
        <v>0</v>
      </c>
      <c r="P165">
        <v>1.25</v>
      </c>
      <c r="Q165">
        <v>0</v>
      </c>
      <c r="R165">
        <v>0</v>
      </c>
      <c r="S165">
        <v>0</v>
      </c>
      <c r="U165">
        <v>0</v>
      </c>
      <c r="V165">
        <v>0</v>
      </c>
      <c r="W165">
        <v>1750.4475</v>
      </c>
      <c r="X165">
        <v>-2.5</v>
      </c>
      <c r="Y165">
        <v>13694206.549102429</v>
      </c>
      <c r="Z165">
        <v>347141.19999999995</v>
      </c>
      <c r="AA165">
        <v>14041347.749102429</v>
      </c>
      <c r="AB165">
        <v>8021.5760536105363</v>
      </c>
      <c r="AC165">
        <v>11353702.749102429</v>
      </c>
      <c r="AD165">
        <v>14051673.769690705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14041347.749102429</v>
      </c>
      <c r="AK165">
        <v>10.08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135536.57907105438</v>
      </c>
      <c r="AR165">
        <v>0</v>
      </c>
      <c r="AS165">
        <v>2877697.7898204857</v>
      </c>
      <c r="AT165">
        <v>1750447.5</v>
      </c>
      <c r="AU165">
        <v>0</v>
      </c>
      <c r="AV165">
        <v>0</v>
      </c>
    </row>
    <row r="166" spans="1:48" x14ac:dyDescent="0.25">
      <c r="A166">
        <v>2205</v>
      </c>
      <c r="B166" t="s">
        <v>404</v>
      </c>
      <c r="C166" t="s">
        <v>396</v>
      </c>
      <c r="D166" t="s">
        <v>405</v>
      </c>
      <c r="E166">
        <v>2200</v>
      </c>
      <c r="F166">
        <v>3320892</v>
      </c>
      <c r="G166">
        <v>0</v>
      </c>
      <c r="H166">
        <v>3320892</v>
      </c>
      <c r="I166">
        <v>1713.36</v>
      </c>
      <c r="J166">
        <v>1</v>
      </c>
      <c r="K166">
        <v>0</v>
      </c>
      <c r="L166">
        <v>188.46960000000001</v>
      </c>
      <c r="M166">
        <v>1.5</v>
      </c>
      <c r="N166">
        <v>0</v>
      </c>
      <c r="O166">
        <v>0</v>
      </c>
      <c r="P166">
        <v>2.5</v>
      </c>
      <c r="Q166">
        <v>0</v>
      </c>
      <c r="R166">
        <v>0</v>
      </c>
      <c r="S166">
        <v>0</v>
      </c>
      <c r="U166">
        <v>0</v>
      </c>
      <c r="V166">
        <v>0</v>
      </c>
      <c r="W166">
        <v>2186.8683000000001</v>
      </c>
      <c r="X166">
        <v>-1.7199999999999989</v>
      </c>
      <c r="Y166">
        <v>17183620.847384643</v>
      </c>
      <c r="Z166">
        <v>623014.69999999995</v>
      </c>
      <c r="AA166">
        <v>17806635.547384642</v>
      </c>
      <c r="AB166">
        <v>8142.5276260964783</v>
      </c>
      <c r="AC166">
        <v>14485743.547384642</v>
      </c>
      <c r="AD166">
        <v>17819592.736398477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17806635.547384642</v>
      </c>
      <c r="AK166">
        <v>9.7899999999999991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173361.01554234533</v>
      </c>
      <c r="AR166">
        <v>0</v>
      </c>
      <c r="AS166">
        <v>3685930.0494769285</v>
      </c>
      <c r="AT166">
        <v>2186868.3000000003</v>
      </c>
      <c r="AU166">
        <v>0</v>
      </c>
      <c r="AV166">
        <v>0</v>
      </c>
    </row>
    <row r="167" spans="1:48" x14ac:dyDescent="0.25">
      <c r="A167">
        <v>2206</v>
      </c>
      <c r="B167" t="s">
        <v>406</v>
      </c>
      <c r="C167" t="s">
        <v>396</v>
      </c>
      <c r="D167" t="s">
        <v>407</v>
      </c>
      <c r="E167">
        <v>2200</v>
      </c>
      <c r="F167">
        <v>9866438</v>
      </c>
      <c r="G167">
        <v>0</v>
      </c>
      <c r="H167">
        <v>9866438</v>
      </c>
      <c r="I167">
        <v>5680.18</v>
      </c>
      <c r="J167">
        <v>1</v>
      </c>
      <c r="K167">
        <v>0</v>
      </c>
      <c r="L167">
        <v>624.81979999999999</v>
      </c>
      <c r="M167">
        <v>3.6</v>
      </c>
      <c r="N167">
        <v>0</v>
      </c>
      <c r="O167">
        <v>0</v>
      </c>
      <c r="P167">
        <v>5.75</v>
      </c>
      <c r="Q167">
        <v>0</v>
      </c>
      <c r="R167">
        <v>0</v>
      </c>
      <c r="S167">
        <v>0</v>
      </c>
      <c r="U167">
        <v>0</v>
      </c>
      <c r="V167">
        <v>0</v>
      </c>
      <c r="W167">
        <v>7048.6747999999998</v>
      </c>
      <c r="X167">
        <v>-1.8899999999999988</v>
      </c>
      <c r="Y167">
        <v>55333125.839631014</v>
      </c>
      <c r="Z167">
        <v>1137896.8999999999</v>
      </c>
      <c r="AA167">
        <v>56471022.739631012</v>
      </c>
      <c r="AB167">
        <v>8011.580097244806</v>
      </c>
      <c r="AC167">
        <v>46604584.739631012</v>
      </c>
      <c r="AD167">
        <v>56512746.295835964</v>
      </c>
      <c r="AE167">
        <v>0</v>
      </c>
      <c r="AF167">
        <v>41289.85</v>
      </c>
      <c r="AG167">
        <v>41289.85</v>
      </c>
      <c r="AH167">
        <v>40105.58</v>
      </c>
      <c r="AI167">
        <v>-1184.27</v>
      </c>
      <c r="AJ167">
        <v>56512312.589631014</v>
      </c>
      <c r="AK167">
        <v>11.13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572303.62029719981</v>
      </c>
      <c r="AR167">
        <v>0</v>
      </c>
      <c r="AS167">
        <v>11529805.043926202</v>
      </c>
      <c r="AT167">
        <v>7048674.7999999998</v>
      </c>
      <c r="AU167">
        <v>0</v>
      </c>
      <c r="AV167">
        <v>0</v>
      </c>
    </row>
    <row r="168" spans="1:48" x14ac:dyDescent="0.25">
      <c r="A168">
        <v>2207</v>
      </c>
      <c r="B168" t="s">
        <v>408</v>
      </c>
      <c r="C168" t="s">
        <v>396</v>
      </c>
      <c r="D168" t="s">
        <v>409</v>
      </c>
      <c r="E168">
        <v>2200</v>
      </c>
      <c r="F168">
        <v>6424595</v>
      </c>
      <c r="G168">
        <v>0</v>
      </c>
      <c r="H168">
        <v>6424595</v>
      </c>
      <c r="I168">
        <v>3074.47</v>
      </c>
      <c r="J168">
        <v>1</v>
      </c>
      <c r="K168">
        <v>0</v>
      </c>
      <c r="L168">
        <v>338.19170000000003</v>
      </c>
      <c r="M168">
        <v>45.6</v>
      </c>
      <c r="N168">
        <v>0</v>
      </c>
      <c r="O168">
        <v>0</v>
      </c>
      <c r="P168">
        <v>5</v>
      </c>
      <c r="Q168">
        <v>0</v>
      </c>
      <c r="R168">
        <v>0</v>
      </c>
      <c r="S168">
        <v>0</v>
      </c>
      <c r="U168">
        <v>0</v>
      </c>
      <c r="V168">
        <v>0</v>
      </c>
      <c r="W168">
        <v>3615.4459000000002</v>
      </c>
      <c r="X168">
        <v>3.7100000000000009</v>
      </c>
      <c r="Y168">
        <v>29274136.351238549</v>
      </c>
      <c r="Z168">
        <v>873875.79999999993</v>
      </c>
      <c r="AA168">
        <v>30148012.15123855</v>
      </c>
      <c r="AB168">
        <v>8338.6705222828932</v>
      </c>
      <c r="AC168">
        <v>23723417.15123855</v>
      </c>
      <c r="AD168">
        <v>30170086.108833905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30148012.15123855</v>
      </c>
      <c r="AK168">
        <v>14.48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312327.12691298197</v>
      </c>
      <c r="AR168">
        <v>269488.90999999997</v>
      </c>
      <c r="AS168">
        <v>6204377.5902477102</v>
      </c>
      <c r="AT168">
        <v>3615445.9000000004</v>
      </c>
      <c r="AU168">
        <v>269488.90999999997</v>
      </c>
      <c r="AV168">
        <v>0</v>
      </c>
    </row>
    <row r="169" spans="1:48" x14ac:dyDescent="0.25">
      <c r="A169">
        <v>2208</v>
      </c>
      <c r="B169" t="s">
        <v>410</v>
      </c>
      <c r="C169" t="s">
        <v>396</v>
      </c>
      <c r="D169" t="s">
        <v>411</v>
      </c>
      <c r="E169">
        <v>2200</v>
      </c>
      <c r="F169">
        <v>1406338</v>
      </c>
      <c r="G169">
        <v>0</v>
      </c>
      <c r="H169">
        <v>1406338</v>
      </c>
      <c r="I169">
        <v>584.48</v>
      </c>
      <c r="J169">
        <v>1</v>
      </c>
      <c r="K169">
        <v>0</v>
      </c>
      <c r="L169">
        <v>64.2928</v>
      </c>
      <c r="M169">
        <v>1</v>
      </c>
      <c r="N169">
        <v>0</v>
      </c>
      <c r="O169">
        <v>0</v>
      </c>
      <c r="P169">
        <v>1.5</v>
      </c>
      <c r="Q169">
        <v>0</v>
      </c>
      <c r="R169">
        <v>0</v>
      </c>
      <c r="S169">
        <v>0</v>
      </c>
      <c r="U169">
        <v>0</v>
      </c>
      <c r="V169">
        <v>0</v>
      </c>
      <c r="W169">
        <v>759.03279999999995</v>
      </c>
      <c r="X169">
        <v>2.34</v>
      </c>
      <c r="Y169">
        <v>6100029.2955274023</v>
      </c>
      <c r="Z169">
        <v>206870.3</v>
      </c>
      <c r="AA169">
        <v>6306899.5955274021</v>
      </c>
      <c r="AB169">
        <v>8309.1265562270855</v>
      </c>
      <c r="AC169">
        <v>4900561.5955274021</v>
      </c>
      <c r="AD169">
        <v>6311499.2799172094</v>
      </c>
      <c r="AE169">
        <v>0</v>
      </c>
      <c r="AF169">
        <v>34408.21</v>
      </c>
      <c r="AG169">
        <v>34408.21</v>
      </c>
      <c r="AH169">
        <v>22865.11</v>
      </c>
      <c r="AI169">
        <v>-11543.1</v>
      </c>
      <c r="AJ169">
        <v>6341307.8055274021</v>
      </c>
      <c r="AK169">
        <v>13.02</v>
      </c>
      <c r="AL169">
        <v>179.22</v>
      </c>
      <c r="AM169">
        <v>179.22</v>
      </c>
      <c r="AN169">
        <v>31743.43797471419</v>
      </c>
      <c r="AO169">
        <v>34395.640839037158</v>
      </c>
      <c r="AP169">
        <v>2652.2</v>
      </c>
      <c r="AQ169">
        <v>57455.360403517348</v>
      </c>
      <c r="AR169">
        <v>0</v>
      </c>
      <c r="AS169">
        <v>1307327.0011054806</v>
      </c>
      <c r="AT169">
        <v>759032.79999999993</v>
      </c>
      <c r="AU169">
        <v>0</v>
      </c>
      <c r="AV169">
        <v>0</v>
      </c>
    </row>
    <row r="170" spans="1:48" x14ac:dyDescent="0.25">
      <c r="A170">
        <v>2209</v>
      </c>
      <c r="B170" t="s">
        <v>412</v>
      </c>
      <c r="C170" t="s">
        <v>396</v>
      </c>
      <c r="D170" t="s">
        <v>413</v>
      </c>
      <c r="E170">
        <v>2200</v>
      </c>
      <c r="F170">
        <v>1247029</v>
      </c>
      <c r="G170">
        <v>0</v>
      </c>
      <c r="H170">
        <v>1247029</v>
      </c>
      <c r="I170">
        <v>479.34</v>
      </c>
      <c r="J170">
        <v>1</v>
      </c>
      <c r="K170">
        <v>0</v>
      </c>
      <c r="L170">
        <v>52.727400000000003</v>
      </c>
      <c r="M170">
        <v>0.1</v>
      </c>
      <c r="N170">
        <v>0</v>
      </c>
      <c r="O170">
        <v>0</v>
      </c>
      <c r="P170">
        <v>1.25</v>
      </c>
      <c r="Q170">
        <v>0</v>
      </c>
      <c r="R170">
        <v>0</v>
      </c>
      <c r="S170">
        <v>0</v>
      </c>
      <c r="U170">
        <v>0</v>
      </c>
      <c r="V170">
        <v>0</v>
      </c>
      <c r="W170">
        <v>660.10490000000004</v>
      </c>
      <c r="X170">
        <v>-4.5799999999999992</v>
      </c>
      <c r="Y170">
        <v>5103657.1278795339</v>
      </c>
      <c r="Z170">
        <v>158375.69999999998</v>
      </c>
      <c r="AA170">
        <v>5262032.8278795341</v>
      </c>
      <c r="AB170">
        <v>7971.5100249665375</v>
      </c>
      <c r="AC170">
        <v>4015003.8278795341</v>
      </c>
      <c r="AD170">
        <v>5265881.2048109779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5262032.8278795341</v>
      </c>
      <c r="AK170">
        <v>14.36</v>
      </c>
      <c r="AL170">
        <v>139.53</v>
      </c>
      <c r="AM170">
        <v>139.53</v>
      </c>
      <c r="AN170">
        <v>25905.020849598441</v>
      </c>
      <c r="AO170">
        <v>26778.393964238672</v>
      </c>
      <c r="AP170">
        <v>873.37</v>
      </c>
      <c r="AQ170">
        <v>46237.550675567261</v>
      </c>
      <c r="AR170">
        <v>287415.28000000003</v>
      </c>
      <c r="AS170">
        <v>1084081.7055759069</v>
      </c>
      <c r="AT170">
        <v>660104.9</v>
      </c>
      <c r="AU170">
        <v>287415.28000000003</v>
      </c>
      <c r="AV170">
        <v>0</v>
      </c>
    </row>
    <row r="171" spans="1:48" x14ac:dyDescent="0.25">
      <c r="A171">
        <v>2210</v>
      </c>
      <c r="B171" t="s">
        <v>414</v>
      </c>
      <c r="C171" t="s">
        <v>396</v>
      </c>
      <c r="D171" t="s">
        <v>415</v>
      </c>
      <c r="E171">
        <v>2200</v>
      </c>
      <c r="F171">
        <v>92157</v>
      </c>
      <c r="G171">
        <v>0</v>
      </c>
      <c r="H171">
        <v>92157</v>
      </c>
      <c r="I171">
        <v>33.67</v>
      </c>
      <c r="J171">
        <v>1</v>
      </c>
      <c r="K171">
        <v>0</v>
      </c>
      <c r="L171">
        <v>3.7037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U171">
        <v>0</v>
      </c>
      <c r="V171">
        <v>0</v>
      </c>
      <c r="W171">
        <v>114.7437</v>
      </c>
      <c r="X171">
        <v>13.469999999999999</v>
      </c>
      <c r="Y171">
        <v>978434.83959566185</v>
      </c>
      <c r="Z171">
        <v>23247</v>
      </c>
      <c r="AA171">
        <v>1001681.8395956618</v>
      </c>
      <c r="AB171">
        <v>8729.7327835485685</v>
      </c>
      <c r="AC171">
        <v>909524.83959566185</v>
      </c>
      <c r="AD171">
        <v>1002419.6215373703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1001681.8395956618</v>
      </c>
      <c r="AK171">
        <v>12.49</v>
      </c>
      <c r="AL171">
        <v>20.86</v>
      </c>
      <c r="AM171">
        <v>20.86</v>
      </c>
      <c r="AN171">
        <v>1531.9461844327034</v>
      </c>
      <c r="AO171">
        <v>4003.4207560669297</v>
      </c>
      <c r="AP171">
        <v>2471.4699999999998</v>
      </c>
      <c r="AQ171">
        <v>2759.2453174069701</v>
      </c>
      <c r="AR171">
        <v>0</v>
      </c>
      <c r="AS171">
        <v>204985.76791913237</v>
      </c>
      <c r="AT171">
        <v>114743.7</v>
      </c>
      <c r="AU171">
        <v>0</v>
      </c>
      <c r="AV171">
        <v>0</v>
      </c>
    </row>
    <row r="172" spans="1:48" x14ac:dyDescent="0.25">
      <c r="A172">
        <v>2212</v>
      </c>
      <c r="B172" t="s">
        <v>416</v>
      </c>
      <c r="C172" t="s">
        <v>417</v>
      </c>
      <c r="D172" t="s">
        <v>418</v>
      </c>
      <c r="E172">
        <v>2200</v>
      </c>
      <c r="F172">
        <v>5863368</v>
      </c>
      <c r="G172">
        <v>0</v>
      </c>
      <c r="H172">
        <v>5863368</v>
      </c>
      <c r="I172">
        <v>2302.66</v>
      </c>
      <c r="J172">
        <v>1</v>
      </c>
      <c r="K172">
        <v>0</v>
      </c>
      <c r="L172">
        <v>253.29259999999999</v>
      </c>
      <c r="M172">
        <v>28.4</v>
      </c>
      <c r="N172">
        <v>0</v>
      </c>
      <c r="O172">
        <v>0</v>
      </c>
      <c r="P172">
        <v>3.25</v>
      </c>
      <c r="Q172">
        <v>0</v>
      </c>
      <c r="R172">
        <v>0</v>
      </c>
      <c r="S172">
        <v>0</v>
      </c>
      <c r="U172">
        <v>0</v>
      </c>
      <c r="V172">
        <v>0</v>
      </c>
      <c r="W172">
        <v>2726.3222000000001</v>
      </c>
      <c r="X172">
        <v>-0.66000000000000014</v>
      </c>
      <c r="Y172">
        <v>21549826.215944279</v>
      </c>
      <c r="Z172">
        <v>488456.49999999994</v>
      </c>
      <c r="AA172">
        <v>22038282.715944279</v>
      </c>
      <c r="AB172">
        <v>8083.5209851367817</v>
      </c>
      <c r="AC172">
        <v>16174914.715944279</v>
      </c>
      <c r="AD172">
        <v>22054532.211552642</v>
      </c>
      <c r="AE172">
        <v>53713</v>
      </c>
      <c r="AF172">
        <v>91755.23</v>
      </c>
      <c r="AG172">
        <v>91755.23</v>
      </c>
      <c r="AH172">
        <v>104270.79</v>
      </c>
      <c r="AI172">
        <v>12515.56</v>
      </c>
      <c r="AJ172">
        <v>22183750.945944279</v>
      </c>
      <c r="AK172">
        <v>11.33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254657.61313127543</v>
      </c>
      <c r="AR172">
        <v>0</v>
      </c>
      <c r="AS172">
        <v>4536944.6011888562</v>
      </c>
      <c r="AT172">
        <v>2726322.2</v>
      </c>
      <c r="AU172">
        <v>0</v>
      </c>
      <c r="AV172">
        <v>0</v>
      </c>
    </row>
    <row r="173" spans="1:48" x14ac:dyDescent="0.25">
      <c r="A173">
        <v>2213</v>
      </c>
      <c r="B173" t="s">
        <v>419</v>
      </c>
      <c r="C173" t="s">
        <v>417</v>
      </c>
      <c r="D173" t="s">
        <v>420</v>
      </c>
      <c r="E173">
        <v>2200</v>
      </c>
      <c r="F173">
        <v>984717</v>
      </c>
      <c r="G173">
        <v>0</v>
      </c>
      <c r="H173">
        <v>984717</v>
      </c>
      <c r="I173">
        <v>346.57</v>
      </c>
      <c r="J173">
        <v>1</v>
      </c>
      <c r="K173">
        <v>0</v>
      </c>
      <c r="L173">
        <v>38.122700000000002</v>
      </c>
      <c r="M173">
        <v>0.1</v>
      </c>
      <c r="N173">
        <v>0</v>
      </c>
      <c r="O173">
        <v>0</v>
      </c>
      <c r="P173">
        <v>1.25</v>
      </c>
      <c r="Q173">
        <v>0</v>
      </c>
      <c r="R173">
        <v>0</v>
      </c>
      <c r="S173">
        <v>0</v>
      </c>
      <c r="U173">
        <v>0</v>
      </c>
      <c r="V173">
        <v>0</v>
      </c>
      <c r="W173">
        <v>474.55520000000001</v>
      </c>
      <c r="X173">
        <v>3.3000000000000007</v>
      </c>
      <c r="Y173">
        <v>3833880.9976553475</v>
      </c>
      <c r="Z173">
        <v>106831.9</v>
      </c>
      <c r="AA173">
        <v>3940712.8976553474</v>
      </c>
      <c r="AB173">
        <v>8304.0137325549222</v>
      </c>
      <c r="AC173">
        <v>2955995.8976553474</v>
      </c>
      <c r="AD173">
        <v>3943603.808784287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3940712.8976553474</v>
      </c>
      <c r="AK173">
        <v>13.17</v>
      </c>
      <c r="AL173">
        <v>112.21</v>
      </c>
      <c r="AM173">
        <v>112.21</v>
      </c>
      <c r="AN173">
        <v>22273.741005017218</v>
      </c>
      <c r="AO173">
        <v>21535.179436158684</v>
      </c>
      <c r="AP173">
        <v>-738.56</v>
      </c>
      <c r="AQ173">
        <v>36448.588585467653</v>
      </c>
      <c r="AR173">
        <v>0</v>
      </c>
      <c r="AS173">
        <v>809508.9595310695</v>
      </c>
      <c r="AT173">
        <v>474555.2</v>
      </c>
      <c r="AU173">
        <v>0</v>
      </c>
      <c r="AV173">
        <v>0</v>
      </c>
    </row>
    <row r="174" spans="1:48" x14ac:dyDescent="0.25">
      <c r="A174">
        <v>2214</v>
      </c>
      <c r="B174" t="s">
        <v>421</v>
      </c>
      <c r="C174" t="s">
        <v>417</v>
      </c>
      <c r="D174" t="s">
        <v>422</v>
      </c>
      <c r="E174">
        <v>2200</v>
      </c>
      <c r="F174">
        <v>463283</v>
      </c>
      <c r="G174">
        <v>0</v>
      </c>
      <c r="H174">
        <v>463283</v>
      </c>
      <c r="I174">
        <v>273.42</v>
      </c>
      <c r="J174">
        <v>1</v>
      </c>
      <c r="K174">
        <v>0</v>
      </c>
      <c r="L174">
        <v>30.0762</v>
      </c>
      <c r="M174">
        <v>0</v>
      </c>
      <c r="N174">
        <v>0</v>
      </c>
      <c r="O174">
        <v>0</v>
      </c>
      <c r="P174">
        <v>0.75</v>
      </c>
      <c r="Q174">
        <v>0</v>
      </c>
      <c r="R174">
        <v>0</v>
      </c>
      <c r="S174">
        <v>0</v>
      </c>
      <c r="U174">
        <v>0</v>
      </c>
      <c r="V174">
        <v>0</v>
      </c>
      <c r="W174">
        <v>450.07990000000001</v>
      </c>
      <c r="X174">
        <v>2.4299999999999997</v>
      </c>
      <c r="Y174">
        <v>3618889.3403282943</v>
      </c>
      <c r="Z174">
        <v>155539.29999999999</v>
      </c>
      <c r="AA174">
        <v>3774428.6403282941</v>
      </c>
      <c r="AB174">
        <v>8386.1301967235013</v>
      </c>
      <c r="AC174">
        <v>3311145.6403282941</v>
      </c>
      <c r="AD174">
        <v>3777157.4385029776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3774428.6403282941</v>
      </c>
      <c r="AK174">
        <v>16.41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29682.540258723977</v>
      </c>
      <c r="AR174">
        <v>0</v>
      </c>
      <c r="AS174">
        <v>785993.58806565881</v>
      </c>
      <c r="AT174">
        <v>450079.9</v>
      </c>
      <c r="AU174">
        <v>0</v>
      </c>
      <c r="AV174">
        <v>0</v>
      </c>
    </row>
    <row r="175" spans="1:48" x14ac:dyDescent="0.25">
      <c r="A175">
        <v>2215</v>
      </c>
      <c r="B175" t="s">
        <v>423</v>
      </c>
      <c r="C175" t="s">
        <v>417</v>
      </c>
      <c r="D175" t="s">
        <v>424</v>
      </c>
      <c r="E175">
        <v>2200</v>
      </c>
      <c r="F175">
        <v>596572</v>
      </c>
      <c r="G175">
        <v>0</v>
      </c>
      <c r="H175">
        <v>596572</v>
      </c>
      <c r="I175">
        <v>291.24</v>
      </c>
      <c r="J175">
        <v>1</v>
      </c>
      <c r="K175">
        <v>0</v>
      </c>
      <c r="L175">
        <v>32.0364</v>
      </c>
      <c r="M175">
        <v>0.5</v>
      </c>
      <c r="N175">
        <v>0</v>
      </c>
      <c r="O175">
        <v>0</v>
      </c>
      <c r="P175">
        <v>0.25</v>
      </c>
      <c r="Q175">
        <v>0</v>
      </c>
      <c r="R175">
        <v>0</v>
      </c>
      <c r="S175">
        <v>0</v>
      </c>
      <c r="U175">
        <v>0</v>
      </c>
      <c r="V175">
        <v>0</v>
      </c>
      <c r="W175">
        <v>441.14299999999997</v>
      </c>
      <c r="X175">
        <v>3.5300000000000011</v>
      </c>
      <c r="Y175">
        <v>3568419.3339100722</v>
      </c>
      <c r="Z175">
        <v>131254.9</v>
      </c>
      <c r="AA175">
        <v>3699674.2339100721</v>
      </c>
      <c r="AB175">
        <v>8386.5645242247356</v>
      </c>
      <c r="AC175">
        <v>3103102.2339100721</v>
      </c>
      <c r="AD175">
        <v>3702364.975529708</v>
      </c>
      <c r="AE175">
        <v>0</v>
      </c>
      <c r="AF175">
        <v>9175.52</v>
      </c>
      <c r="AG175">
        <v>9175.52</v>
      </c>
      <c r="AH175">
        <v>12964.4</v>
      </c>
      <c r="AI175">
        <v>3788.88</v>
      </c>
      <c r="AJ175">
        <v>3708849.7539100721</v>
      </c>
      <c r="AK175">
        <v>14.52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33420.109573078458</v>
      </c>
      <c r="AR175">
        <v>0</v>
      </c>
      <c r="AS175">
        <v>768778.70678201446</v>
      </c>
      <c r="AT175">
        <v>441143</v>
      </c>
      <c r="AU175">
        <v>0</v>
      </c>
      <c r="AV175">
        <v>0</v>
      </c>
    </row>
    <row r="176" spans="1:48" x14ac:dyDescent="0.25">
      <c r="A176">
        <v>2216</v>
      </c>
      <c r="B176" t="s">
        <v>425</v>
      </c>
      <c r="C176" t="s">
        <v>417</v>
      </c>
      <c r="D176" t="s">
        <v>426</v>
      </c>
      <c r="E176">
        <v>2200</v>
      </c>
      <c r="F176">
        <v>720445</v>
      </c>
      <c r="G176">
        <v>0</v>
      </c>
      <c r="H176">
        <v>720445</v>
      </c>
      <c r="I176">
        <v>292.33</v>
      </c>
      <c r="J176">
        <v>1</v>
      </c>
      <c r="K176">
        <v>0</v>
      </c>
      <c r="L176">
        <v>32.156300000000002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U176">
        <v>0</v>
      </c>
      <c r="V176">
        <v>0</v>
      </c>
      <c r="W176">
        <v>457.55130000000003</v>
      </c>
      <c r="X176">
        <v>2.7900000000000009</v>
      </c>
      <c r="Y176">
        <v>3686223.4137415388</v>
      </c>
      <c r="Z176">
        <v>132398</v>
      </c>
      <c r="AA176">
        <v>3818621.4137415388</v>
      </c>
      <c r="AB176">
        <v>8345.7776510339681</v>
      </c>
      <c r="AC176">
        <v>3098176.4137415388</v>
      </c>
      <c r="AD176">
        <v>3821400.9847029378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3818621.4137415388</v>
      </c>
      <c r="AK176">
        <v>11.5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29894.037693779112</v>
      </c>
      <c r="AR176">
        <v>0</v>
      </c>
      <c r="AS176">
        <v>790203.88274830778</v>
      </c>
      <c r="AT176">
        <v>457551.30000000005</v>
      </c>
      <c r="AU176">
        <v>0</v>
      </c>
      <c r="AV176">
        <v>0</v>
      </c>
    </row>
    <row r="177" spans="1:48" x14ac:dyDescent="0.25">
      <c r="A177">
        <v>2217</v>
      </c>
      <c r="B177" t="s">
        <v>427</v>
      </c>
      <c r="C177" t="s">
        <v>417</v>
      </c>
      <c r="D177" t="s">
        <v>428</v>
      </c>
      <c r="E177">
        <v>2200</v>
      </c>
      <c r="F177">
        <v>917329</v>
      </c>
      <c r="G177">
        <v>0</v>
      </c>
      <c r="H177">
        <v>917329</v>
      </c>
      <c r="I177">
        <v>380.54</v>
      </c>
      <c r="J177">
        <v>1</v>
      </c>
      <c r="K177">
        <v>0</v>
      </c>
      <c r="L177">
        <v>41.859400000000001</v>
      </c>
      <c r="M177">
        <v>0.4</v>
      </c>
      <c r="N177">
        <v>0</v>
      </c>
      <c r="O177">
        <v>0</v>
      </c>
      <c r="P177">
        <v>0.5</v>
      </c>
      <c r="Q177">
        <v>0</v>
      </c>
      <c r="R177">
        <v>0</v>
      </c>
      <c r="S177">
        <v>0</v>
      </c>
      <c r="U177">
        <v>0</v>
      </c>
      <c r="V177">
        <v>0</v>
      </c>
      <c r="W177">
        <v>522.20169999999996</v>
      </c>
      <c r="X177">
        <v>-3.3699999999999992</v>
      </c>
      <c r="Y177">
        <v>4065296.0412469963</v>
      </c>
      <c r="Z177">
        <v>144106.19999999998</v>
      </c>
      <c r="AA177">
        <v>4209402.2412469964</v>
      </c>
      <c r="AB177">
        <v>8060.8742584464908</v>
      </c>
      <c r="AC177">
        <v>3292073.2412469964</v>
      </c>
      <c r="AD177">
        <v>4212467.6492696404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4209402.2412469964</v>
      </c>
      <c r="AK177">
        <v>15.94</v>
      </c>
      <c r="AL177">
        <v>104.16</v>
      </c>
      <c r="AM177">
        <v>104.16</v>
      </c>
      <c r="AN177">
        <v>20770.164194370307</v>
      </c>
      <c r="AO177">
        <v>19990.235184656347</v>
      </c>
      <c r="AP177">
        <v>-779.93</v>
      </c>
      <c r="AQ177">
        <v>42861.863991282153</v>
      </c>
      <c r="AR177">
        <v>0</v>
      </c>
      <c r="AS177">
        <v>870701.68824939942</v>
      </c>
      <c r="AT177">
        <v>522201.69999999995</v>
      </c>
      <c r="AU177">
        <v>0</v>
      </c>
      <c r="AV177">
        <v>0</v>
      </c>
    </row>
    <row r="178" spans="1:48" x14ac:dyDescent="0.25">
      <c r="A178">
        <v>2219</v>
      </c>
      <c r="B178" t="s">
        <v>429</v>
      </c>
      <c r="C178" t="s">
        <v>430</v>
      </c>
      <c r="D178" t="s">
        <v>431</v>
      </c>
      <c r="E178">
        <v>2218</v>
      </c>
      <c r="F178">
        <v>1076867</v>
      </c>
      <c r="G178">
        <v>0</v>
      </c>
      <c r="H178">
        <v>1076867</v>
      </c>
      <c r="I178">
        <v>260.05</v>
      </c>
      <c r="J178">
        <v>1</v>
      </c>
      <c r="K178">
        <v>0</v>
      </c>
      <c r="L178">
        <v>24</v>
      </c>
      <c r="M178">
        <v>0</v>
      </c>
      <c r="N178">
        <v>0</v>
      </c>
      <c r="O178">
        <v>0</v>
      </c>
      <c r="P178">
        <v>0.25</v>
      </c>
      <c r="Q178">
        <v>0</v>
      </c>
      <c r="R178">
        <v>0</v>
      </c>
      <c r="S178">
        <v>0</v>
      </c>
      <c r="U178">
        <v>0</v>
      </c>
      <c r="V178">
        <v>0</v>
      </c>
      <c r="W178">
        <v>437.82</v>
      </c>
      <c r="X178">
        <v>3.0300000000000011</v>
      </c>
      <c r="Y178">
        <v>3531891.0904601673</v>
      </c>
      <c r="Z178">
        <v>201360.59999999998</v>
      </c>
      <c r="AA178">
        <v>3733251.6904601674</v>
      </c>
      <c r="AB178">
        <v>8526.9098955282243</v>
      </c>
      <c r="AC178">
        <v>2656384.6904601674</v>
      </c>
      <c r="AD178">
        <v>3735914.8882135293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3733251.6904601674</v>
      </c>
      <c r="AK178">
        <v>12.76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23950.777220326199</v>
      </c>
      <c r="AR178">
        <v>0</v>
      </c>
      <c r="AS178">
        <v>786922.45809203351</v>
      </c>
      <c r="AT178">
        <v>437820</v>
      </c>
      <c r="AU178">
        <v>0</v>
      </c>
      <c r="AV178">
        <v>0</v>
      </c>
    </row>
    <row r="179" spans="1:48" x14ac:dyDescent="0.25">
      <c r="A179">
        <v>2220</v>
      </c>
      <c r="B179" t="s">
        <v>432</v>
      </c>
      <c r="C179" t="s">
        <v>430</v>
      </c>
      <c r="D179" t="s">
        <v>433</v>
      </c>
      <c r="E179">
        <v>2218</v>
      </c>
      <c r="F179">
        <v>656150</v>
      </c>
      <c r="G179">
        <v>0</v>
      </c>
      <c r="H179">
        <v>656150</v>
      </c>
      <c r="I179">
        <v>178.82</v>
      </c>
      <c r="J179">
        <v>1</v>
      </c>
      <c r="K179">
        <v>0</v>
      </c>
      <c r="L179">
        <v>19.670200000000001</v>
      </c>
      <c r="M179">
        <v>1.2</v>
      </c>
      <c r="N179">
        <v>0</v>
      </c>
      <c r="O179">
        <v>0</v>
      </c>
      <c r="P179">
        <v>1.25</v>
      </c>
      <c r="Q179">
        <v>0</v>
      </c>
      <c r="R179">
        <v>0</v>
      </c>
      <c r="S179">
        <v>0</v>
      </c>
      <c r="U179">
        <v>0</v>
      </c>
      <c r="V179">
        <v>0</v>
      </c>
      <c r="W179">
        <v>317.79020000000003</v>
      </c>
      <c r="X179">
        <v>-1.2899999999999991</v>
      </c>
      <c r="Y179">
        <v>2503103.3530564713</v>
      </c>
      <c r="Z179">
        <v>190783.2</v>
      </c>
      <c r="AA179">
        <v>2693886.5530564715</v>
      </c>
      <c r="AB179">
        <v>8476.9340056945475</v>
      </c>
      <c r="AC179">
        <v>2037736.5530564715</v>
      </c>
      <c r="AD179">
        <v>2695774.0006180056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2693886.5530564715</v>
      </c>
      <c r="AK179">
        <v>10.99</v>
      </c>
      <c r="AL179">
        <v>60.87</v>
      </c>
      <c r="AM179">
        <v>60.87</v>
      </c>
      <c r="AN179">
        <v>10859.79628520072</v>
      </c>
      <c r="AO179">
        <v>11682.081563844391</v>
      </c>
      <c r="AP179">
        <v>822.29</v>
      </c>
      <c r="AQ179">
        <v>18014.349883145584</v>
      </c>
      <c r="AR179">
        <v>0</v>
      </c>
      <c r="AS179">
        <v>576933.95061129436</v>
      </c>
      <c r="AT179">
        <v>317790.2</v>
      </c>
      <c r="AU179">
        <v>0</v>
      </c>
      <c r="AV179">
        <v>0</v>
      </c>
    </row>
    <row r="180" spans="1:48" x14ac:dyDescent="0.25">
      <c r="A180">
        <v>2221</v>
      </c>
      <c r="B180" t="s">
        <v>434</v>
      </c>
      <c r="C180" t="s">
        <v>430</v>
      </c>
      <c r="D180" t="s">
        <v>435</v>
      </c>
      <c r="E180">
        <v>2218</v>
      </c>
      <c r="F180">
        <v>1227396</v>
      </c>
      <c r="G180">
        <v>0</v>
      </c>
      <c r="H180">
        <v>1227396</v>
      </c>
      <c r="I180">
        <v>427.92</v>
      </c>
      <c r="J180">
        <v>1</v>
      </c>
      <c r="K180">
        <v>0</v>
      </c>
      <c r="L180">
        <v>47.071199999999997</v>
      </c>
      <c r="M180">
        <v>1.5</v>
      </c>
      <c r="N180">
        <v>0</v>
      </c>
      <c r="O180">
        <v>0</v>
      </c>
      <c r="P180">
        <v>0.5</v>
      </c>
      <c r="Q180">
        <v>0</v>
      </c>
      <c r="R180">
        <v>0</v>
      </c>
      <c r="S180">
        <v>0</v>
      </c>
      <c r="U180">
        <v>0</v>
      </c>
      <c r="V180">
        <v>0</v>
      </c>
      <c r="W180">
        <v>579.02869999999996</v>
      </c>
      <c r="X180">
        <v>3.4400000000000013</v>
      </c>
      <c r="Y180">
        <v>4681484.1674593985</v>
      </c>
      <c r="Z180">
        <v>238703.49999999997</v>
      </c>
      <c r="AA180">
        <v>4920187.6674593985</v>
      </c>
      <c r="AB180">
        <v>8497.3122531912468</v>
      </c>
      <c r="AC180">
        <v>3692791.6674593985</v>
      </c>
      <c r="AD180">
        <v>4923717.7078252677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4920187.6674593985</v>
      </c>
      <c r="AK180">
        <v>18.34</v>
      </c>
      <c r="AL180">
        <v>150.72</v>
      </c>
      <c r="AM180">
        <v>150.72</v>
      </c>
      <c r="AN180">
        <v>24337.140125037073</v>
      </c>
      <c r="AO180">
        <v>28925.962433097204</v>
      </c>
      <c r="AP180">
        <v>4588.82</v>
      </c>
      <c r="AQ180">
        <v>41366.291700586808</v>
      </c>
      <c r="AR180">
        <v>0.06</v>
      </c>
      <c r="AS180">
        <v>1031778.2334918798</v>
      </c>
      <c r="AT180">
        <v>579028.69999999995</v>
      </c>
      <c r="AU180">
        <v>0.06</v>
      </c>
      <c r="AV180">
        <v>0</v>
      </c>
    </row>
    <row r="181" spans="1:48" x14ac:dyDescent="0.25">
      <c r="A181">
        <v>2222</v>
      </c>
      <c r="B181" t="s">
        <v>436</v>
      </c>
      <c r="C181" t="s">
        <v>430</v>
      </c>
      <c r="D181" t="s">
        <v>437</v>
      </c>
      <c r="E181">
        <v>2218</v>
      </c>
      <c r="F181">
        <v>43622</v>
      </c>
      <c r="G181">
        <v>0</v>
      </c>
      <c r="H181">
        <v>43622</v>
      </c>
      <c r="I181">
        <v>2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U181">
        <v>0</v>
      </c>
      <c r="V181">
        <v>0</v>
      </c>
      <c r="W181">
        <v>27.54</v>
      </c>
      <c r="X181">
        <v>19.89</v>
      </c>
      <c r="Y181">
        <v>242629.96230806515</v>
      </c>
      <c r="Z181">
        <v>503.99999999999994</v>
      </c>
      <c r="AA181">
        <v>243133.96230806515</v>
      </c>
      <c r="AB181">
        <v>8828.3936931033095</v>
      </c>
      <c r="AC181">
        <v>199511.96230806515</v>
      </c>
      <c r="AD181">
        <v>243316.9157327227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243133.96230806515</v>
      </c>
      <c r="AK181">
        <v>14.62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13.761195941407305</v>
      </c>
      <c r="AR181">
        <v>0</v>
      </c>
      <c r="AS181">
        <v>48727.592461613036</v>
      </c>
      <c r="AT181">
        <v>27540</v>
      </c>
      <c r="AU181">
        <v>0</v>
      </c>
      <c r="AV181">
        <v>0</v>
      </c>
    </row>
    <row r="182" spans="1:48" x14ac:dyDescent="0.25">
      <c r="A182">
        <v>2225</v>
      </c>
      <c r="B182" t="s">
        <v>438</v>
      </c>
      <c r="C182" t="s">
        <v>439</v>
      </c>
      <c r="D182" t="s">
        <v>440</v>
      </c>
      <c r="E182">
        <v>2223</v>
      </c>
      <c r="F182">
        <v>1658077</v>
      </c>
      <c r="G182">
        <v>0</v>
      </c>
      <c r="H182">
        <v>1658077</v>
      </c>
      <c r="I182">
        <v>238.89</v>
      </c>
      <c r="J182">
        <v>1</v>
      </c>
      <c r="K182">
        <v>0</v>
      </c>
      <c r="L182">
        <v>26.277899999999999</v>
      </c>
      <c r="M182">
        <v>0.7</v>
      </c>
      <c r="N182">
        <v>0</v>
      </c>
      <c r="O182">
        <v>0</v>
      </c>
      <c r="P182">
        <v>1</v>
      </c>
      <c r="Q182">
        <v>0</v>
      </c>
      <c r="R182">
        <v>0</v>
      </c>
      <c r="S182">
        <v>0</v>
      </c>
      <c r="U182">
        <v>0</v>
      </c>
      <c r="V182">
        <v>0</v>
      </c>
      <c r="W182">
        <v>406.93540000000002</v>
      </c>
      <c r="X182">
        <v>8.6700000000000017</v>
      </c>
      <c r="Y182">
        <v>3383901.7717023655</v>
      </c>
      <c r="Z182">
        <v>316760.80000000005</v>
      </c>
      <c r="AA182">
        <v>3700662.5717023658</v>
      </c>
      <c r="AB182">
        <v>9093.9804492368221</v>
      </c>
      <c r="AC182">
        <v>2042585.5717023658</v>
      </c>
      <c r="AD182">
        <v>3703214.1791458502</v>
      </c>
      <c r="AE182">
        <v>0</v>
      </c>
      <c r="AF182">
        <v>11469.4</v>
      </c>
      <c r="AG182">
        <v>11469.4</v>
      </c>
      <c r="AH182">
        <v>20144.89</v>
      </c>
      <c r="AI182">
        <v>8675.49</v>
      </c>
      <c r="AJ182">
        <v>3712131.9717023657</v>
      </c>
      <c r="AK182">
        <v>19.22</v>
      </c>
      <c r="AL182">
        <v>72.650000000000006</v>
      </c>
      <c r="AM182">
        <v>72.650000000000006</v>
      </c>
      <c r="AN182">
        <v>13547.321628507967</v>
      </c>
      <c r="AO182">
        <v>13942.881971632909</v>
      </c>
      <c r="AP182">
        <v>395.56</v>
      </c>
      <c r="AQ182">
        <v>24665.701264405718</v>
      </c>
      <c r="AR182">
        <v>0</v>
      </c>
      <c r="AS182">
        <v>807513.65234047314</v>
      </c>
      <c r="AT182">
        <v>406935.4</v>
      </c>
      <c r="AU182">
        <v>0</v>
      </c>
      <c r="AV182">
        <v>0</v>
      </c>
    </row>
    <row r="183" spans="1:48" x14ac:dyDescent="0.25">
      <c r="A183">
        <v>2229</v>
      </c>
      <c r="B183" t="s">
        <v>441</v>
      </c>
      <c r="C183" t="s">
        <v>439</v>
      </c>
      <c r="D183" t="s">
        <v>442</v>
      </c>
      <c r="E183">
        <v>2223</v>
      </c>
      <c r="F183">
        <v>1227591</v>
      </c>
      <c r="G183">
        <v>0</v>
      </c>
      <c r="H183">
        <v>1227591</v>
      </c>
      <c r="I183">
        <v>332.45</v>
      </c>
      <c r="J183">
        <v>1</v>
      </c>
      <c r="K183">
        <v>0</v>
      </c>
      <c r="L183">
        <v>36.569499999999998</v>
      </c>
      <c r="M183">
        <v>0</v>
      </c>
      <c r="N183">
        <v>0</v>
      </c>
      <c r="O183">
        <v>0</v>
      </c>
      <c r="P183">
        <v>0.75</v>
      </c>
      <c r="Q183">
        <v>0</v>
      </c>
      <c r="R183">
        <v>0</v>
      </c>
      <c r="S183">
        <v>0</v>
      </c>
      <c r="U183">
        <v>0</v>
      </c>
      <c r="V183">
        <v>0</v>
      </c>
      <c r="W183">
        <v>485.71949999999998</v>
      </c>
      <c r="X183">
        <v>-0.55999999999999872</v>
      </c>
      <c r="Y183">
        <v>3841441.5251709656</v>
      </c>
      <c r="Z183">
        <v>316946.40000000002</v>
      </c>
      <c r="AA183">
        <v>4158387.9251709655</v>
      </c>
      <c r="AB183">
        <v>8561.2949967439345</v>
      </c>
      <c r="AC183">
        <v>2930796.9251709655</v>
      </c>
      <c r="AD183">
        <v>4161284.537262754</v>
      </c>
      <c r="AE183">
        <v>0</v>
      </c>
      <c r="AF183">
        <v>524.38</v>
      </c>
      <c r="AG183">
        <v>524.38</v>
      </c>
      <c r="AH183">
        <v>0</v>
      </c>
      <c r="AI183">
        <v>-524.38</v>
      </c>
      <c r="AJ183">
        <v>4158912.3051709654</v>
      </c>
      <c r="AK183">
        <v>27</v>
      </c>
      <c r="AL183">
        <v>106.31</v>
      </c>
      <c r="AM183">
        <v>106.31</v>
      </c>
      <c r="AN183">
        <v>18328.506757206578</v>
      </c>
      <c r="AO183">
        <v>20402.860046858837</v>
      </c>
      <c r="AP183">
        <v>2074.35</v>
      </c>
      <c r="AQ183">
        <v>33339.491389168448</v>
      </c>
      <c r="AR183">
        <v>0</v>
      </c>
      <c r="AS183">
        <v>895066.86503419327</v>
      </c>
      <c r="AT183">
        <v>485719.5</v>
      </c>
      <c r="AU183">
        <v>0</v>
      </c>
      <c r="AV183">
        <v>0</v>
      </c>
    </row>
    <row r="184" spans="1:48" x14ac:dyDescent="0.25">
      <c r="A184">
        <v>4131</v>
      </c>
      <c r="B184" t="s">
        <v>443</v>
      </c>
      <c r="C184" t="s">
        <v>439</v>
      </c>
      <c r="D184" t="s">
        <v>444</v>
      </c>
      <c r="E184">
        <v>2223</v>
      </c>
      <c r="F184">
        <v>9074029</v>
      </c>
      <c r="G184">
        <v>0</v>
      </c>
      <c r="H184">
        <v>9074029</v>
      </c>
      <c r="I184">
        <v>2916.79</v>
      </c>
      <c r="J184">
        <v>1</v>
      </c>
      <c r="K184">
        <v>0</v>
      </c>
      <c r="L184">
        <v>320.84690000000001</v>
      </c>
      <c r="M184">
        <v>34.799999999999997</v>
      </c>
      <c r="N184">
        <v>0</v>
      </c>
      <c r="O184">
        <v>0</v>
      </c>
      <c r="P184">
        <v>13.75</v>
      </c>
      <c r="Q184">
        <v>0</v>
      </c>
      <c r="R184">
        <v>0</v>
      </c>
      <c r="S184">
        <v>0</v>
      </c>
      <c r="U184">
        <v>0</v>
      </c>
      <c r="V184">
        <v>0</v>
      </c>
      <c r="W184">
        <v>3733.6224999999999</v>
      </c>
      <c r="X184">
        <v>-0.49000000000000021</v>
      </c>
      <c r="Y184">
        <v>29539863.138269737</v>
      </c>
      <c r="Z184">
        <v>1149199.7999999998</v>
      </c>
      <c r="AA184">
        <v>30689062.938269738</v>
      </c>
      <c r="AB184">
        <v>8219.6480598319031</v>
      </c>
      <c r="AC184">
        <v>21615033.938269738</v>
      </c>
      <c r="AD184">
        <v>30711337.265288755</v>
      </c>
      <c r="AE184">
        <v>0</v>
      </c>
      <c r="AF184">
        <v>18351.05</v>
      </c>
      <c r="AG184">
        <v>18351.05</v>
      </c>
      <c r="AH184">
        <v>14509.46</v>
      </c>
      <c r="AI184">
        <v>-3841.59</v>
      </c>
      <c r="AJ184">
        <v>30707413.988269739</v>
      </c>
      <c r="AK184">
        <v>16.079999999999998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326336.95099963044</v>
      </c>
      <c r="AR184">
        <v>0</v>
      </c>
      <c r="AS184">
        <v>6370554.4396539479</v>
      </c>
      <c r="AT184">
        <v>3733622.5</v>
      </c>
      <c r="AU184">
        <v>0</v>
      </c>
      <c r="AV184">
        <v>0</v>
      </c>
    </row>
    <row r="185" spans="1:48" x14ac:dyDescent="0.25">
      <c r="A185">
        <v>2239</v>
      </c>
      <c r="B185" t="s">
        <v>445</v>
      </c>
      <c r="C185" t="s">
        <v>446</v>
      </c>
      <c r="D185" t="s">
        <v>447</v>
      </c>
      <c r="E185">
        <v>2230</v>
      </c>
      <c r="F185">
        <v>80408301</v>
      </c>
      <c r="G185">
        <v>0</v>
      </c>
      <c r="H185">
        <v>80408301</v>
      </c>
      <c r="I185">
        <v>20254.599999999999</v>
      </c>
      <c r="J185">
        <v>1</v>
      </c>
      <c r="K185">
        <v>0</v>
      </c>
      <c r="L185">
        <v>2228.0059999999999</v>
      </c>
      <c r="M185">
        <v>286.10000000000002</v>
      </c>
      <c r="N185">
        <v>0</v>
      </c>
      <c r="O185">
        <v>0</v>
      </c>
      <c r="P185">
        <v>21.75</v>
      </c>
      <c r="Q185">
        <v>0</v>
      </c>
      <c r="R185">
        <v>0</v>
      </c>
      <c r="S185">
        <v>0</v>
      </c>
      <c r="U185">
        <v>0</v>
      </c>
      <c r="V185">
        <v>0</v>
      </c>
      <c r="W185">
        <v>24965.1021</v>
      </c>
      <c r="X185">
        <v>-0.16999999999999993</v>
      </c>
      <c r="Y185">
        <v>197872261.62013254</v>
      </c>
      <c r="Z185">
        <v>11285828.399999999</v>
      </c>
      <c r="AA185">
        <v>209158090.02013254</v>
      </c>
      <c r="AB185">
        <v>8378.0186110327395</v>
      </c>
      <c r="AC185">
        <v>128749789.02013254</v>
      </c>
      <c r="AD185">
        <v>209307294.21389231</v>
      </c>
      <c r="AE185">
        <v>0</v>
      </c>
      <c r="AF185">
        <v>1835104.63</v>
      </c>
      <c r="AG185">
        <v>1835104.63</v>
      </c>
      <c r="AH185">
        <v>1530872.62</v>
      </c>
      <c r="AI185">
        <v>-304232.01</v>
      </c>
      <c r="AJ185">
        <v>210993194.65013254</v>
      </c>
      <c r="AK185">
        <v>16.079999999999998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2254741.7847882593</v>
      </c>
      <c r="AR185">
        <v>0</v>
      </c>
      <c r="AS185">
        <v>44394958.208026513</v>
      </c>
      <c r="AT185">
        <v>24965102.100000001</v>
      </c>
      <c r="AU185">
        <v>0</v>
      </c>
      <c r="AV185">
        <v>0</v>
      </c>
    </row>
    <row r="186" spans="1:48" x14ac:dyDescent="0.25">
      <c r="A186">
        <v>2240</v>
      </c>
      <c r="B186" t="s">
        <v>448</v>
      </c>
      <c r="C186" t="s">
        <v>446</v>
      </c>
      <c r="D186" t="s">
        <v>449</v>
      </c>
      <c r="E186">
        <v>2230</v>
      </c>
      <c r="F186">
        <v>4555418</v>
      </c>
      <c r="G186">
        <v>0</v>
      </c>
      <c r="H186">
        <v>4555418</v>
      </c>
      <c r="I186">
        <v>1123.18</v>
      </c>
      <c r="J186">
        <v>1</v>
      </c>
      <c r="K186">
        <v>0</v>
      </c>
      <c r="L186">
        <v>123.5498</v>
      </c>
      <c r="M186">
        <v>6.4</v>
      </c>
      <c r="N186">
        <v>0</v>
      </c>
      <c r="O186">
        <v>0</v>
      </c>
      <c r="P186">
        <v>0.25</v>
      </c>
      <c r="Q186">
        <v>0</v>
      </c>
      <c r="R186">
        <v>0</v>
      </c>
      <c r="S186">
        <v>0</v>
      </c>
      <c r="U186">
        <v>0</v>
      </c>
      <c r="V186">
        <v>0</v>
      </c>
      <c r="W186">
        <v>1299.4422999999999</v>
      </c>
      <c r="X186">
        <v>-0.24000000000000021</v>
      </c>
      <c r="Y186">
        <v>10295311.378408829</v>
      </c>
      <c r="Z186">
        <v>454276.89999999997</v>
      </c>
      <c r="AA186">
        <v>10749588.278408829</v>
      </c>
      <c r="AB186">
        <v>8272.462946918713</v>
      </c>
      <c r="AC186">
        <v>6194170.2784088291</v>
      </c>
      <c r="AD186">
        <v>10757351.385886068</v>
      </c>
      <c r="AE186">
        <v>0</v>
      </c>
      <c r="AF186">
        <v>148369.59</v>
      </c>
      <c r="AG186">
        <v>148369.59</v>
      </c>
      <c r="AH186">
        <v>120663.57</v>
      </c>
      <c r="AI186">
        <v>-27706.02</v>
      </c>
      <c r="AJ186">
        <v>10897957.868408829</v>
      </c>
      <c r="AK186">
        <v>16.079999999999998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125214.72109788859</v>
      </c>
      <c r="AR186">
        <v>0</v>
      </c>
      <c r="AS186">
        <v>2264905.7496817661</v>
      </c>
      <c r="AT186">
        <v>1299442.3</v>
      </c>
      <c r="AU186">
        <v>0</v>
      </c>
      <c r="AV186">
        <v>0</v>
      </c>
    </row>
    <row r="187" spans="1:48" x14ac:dyDescent="0.25">
      <c r="A187">
        <v>2241</v>
      </c>
      <c r="B187" t="s">
        <v>450</v>
      </c>
      <c r="C187" t="s">
        <v>446</v>
      </c>
      <c r="D187" t="s">
        <v>451</v>
      </c>
      <c r="E187">
        <v>2230</v>
      </c>
      <c r="F187">
        <v>15251502</v>
      </c>
      <c r="G187">
        <v>0</v>
      </c>
      <c r="H187">
        <v>15251502</v>
      </c>
      <c r="I187">
        <v>6047.03</v>
      </c>
      <c r="J187">
        <v>1</v>
      </c>
      <c r="K187">
        <v>0</v>
      </c>
      <c r="L187">
        <v>665.17330000000004</v>
      </c>
      <c r="M187">
        <v>134.9</v>
      </c>
      <c r="N187">
        <v>0</v>
      </c>
      <c r="O187">
        <v>0</v>
      </c>
      <c r="P187">
        <v>6.25</v>
      </c>
      <c r="Q187">
        <v>0</v>
      </c>
      <c r="R187">
        <v>0</v>
      </c>
      <c r="S187">
        <v>0</v>
      </c>
      <c r="U187">
        <v>0</v>
      </c>
      <c r="V187">
        <v>0</v>
      </c>
      <c r="W187">
        <v>7555.6603999999998</v>
      </c>
      <c r="X187">
        <v>6.0000000000000497E-2</v>
      </c>
      <c r="Y187">
        <v>59962413.137592636</v>
      </c>
      <c r="Z187">
        <v>2291971.5</v>
      </c>
      <c r="AA187">
        <v>62254384.637592636</v>
      </c>
      <c r="AB187">
        <v>8239.436573617395</v>
      </c>
      <c r="AC187">
        <v>47002882.637592636</v>
      </c>
      <c r="AD187">
        <v>62299598.8754794</v>
      </c>
      <c r="AE187">
        <v>0</v>
      </c>
      <c r="AF187">
        <v>917552.31</v>
      </c>
      <c r="AG187">
        <v>917552.31</v>
      </c>
      <c r="AH187">
        <v>704276.74</v>
      </c>
      <c r="AI187">
        <v>-213275.57</v>
      </c>
      <c r="AJ187">
        <v>63171936.947592638</v>
      </c>
      <c r="AK187">
        <v>14.35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671359.20059155091</v>
      </c>
      <c r="AR187">
        <v>0</v>
      </c>
      <c r="AS187">
        <v>13050126.575518528</v>
      </c>
      <c r="AT187">
        <v>7555660.3999999994</v>
      </c>
      <c r="AU187">
        <v>0</v>
      </c>
      <c r="AV187">
        <v>0</v>
      </c>
    </row>
    <row r="188" spans="1:48" x14ac:dyDescent="0.25">
      <c r="A188">
        <v>2242</v>
      </c>
      <c r="B188" t="s">
        <v>452</v>
      </c>
      <c r="C188" t="s">
        <v>446</v>
      </c>
      <c r="D188" t="s">
        <v>453</v>
      </c>
      <c r="E188">
        <v>2230</v>
      </c>
      <c r="F188">
        <v>58654444</v>
      </c>
      <c r="G188">
        <v>0</v>
      </c>
      <c r="H188">
        <v>58654444</v>
      </c>
      <c r="I188">
        <v>12539.46</v>
      </c>
      <c r="J188">
        <v>1</v>
      </c>
      <c r="K188">
        <v>0</v>
      </c>
      <c r="L188">
        <v>1300</v>
      </c>
      <c r="M188">
        <v>0</v>
      </c>
      <c r="N188">
        <v>0</v>
      </c>
      <c r="O188">
        <v>0</v>
      </c>
      <c r="P188">
        <v>5.75</v>
      </c>
      <c r="Q188">
        <v>0</v>
      </c>
      <c r="R188">
        <v>0</v>
      </c>
      <c r="S188">
        <v>0</v>
      </c>
      <c r="U188">
        <v>0</v>
      </c>
      <c r="V188">
        <v>0</v>
      </c>
      <c r="W188">
        <v>14936.785</v>
      </c>
      <c r="X188">
        <v>1.1900000000000013</v>
      </c>
      <c r="Y188">
        <v>119283612.06174473</v>
      </c>
      <c r="Z188">
        <v>4964722.6999999993</v>
      </c>
      <c r="AA188">
        <v>124248334.76174474</v>
      </c>
      <c r="AB188">
        <v>8318.2783150286177</v>
      </c>
      <c r="AC188">
        <v>65593890.761744738</v>
      </c>
      <c r="AD188">
        <v>124338279.73442915</v>
      </c>
      <c r="AE188">
        <v>0</v>
      </c>
      <c r="AF188">
        <v>2808168.86</v>
      </c>
      <c r="AG188">
        <v>2808168.86</v>
      </c>
      <c r="AH188">
        <v>2461301.6800000002</v>
      </c>
      <c r="AI188">
        <v>-346867.18</v>
      </c>
      <c r="AJ188">
        <v>127056503.62174474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1403973.9080703093</v>
      </c>
      <c r="AR188">
        <v>0</v>
      </c>
      <c r="AS188">
        <v>26334871.82834895</v>
      </c>
      <c r="AT188">
        <v>14936785</v>
      </c>
      <c r="AU188">
        <v>0</v>
      </c>
      <c r="AV188">
        <v>0</v>
      </c>
    </row>
    <row r="189" spans="1:48" x14ac:dyDescent="0.25">
      <c r="A189">
        <v>2243</v>
      </c>
      <c r="B189" t="s">
        <v>454</v>
      </c>
      <c r="C189" t="s">
        <v>446</v>
      </c>
      <c r="D189" t="s">
        <v>455</v>
      </c>
      <c r="E189">
        <v>2230</v>
      </c>
      <c r="F189">
        <v>145687179</v>
      </c>
      <c r="G189">
        <v>0</v>
      </c>
      <c r="H189">
        <v>145687179</v>
      </c>
      <c r="I189">
        <v>40609.33</v>
      </c>
      <c r="J189">
        <v>1</v>
      </c>
      <c r="K189">
        <v>0</v>
      </c>
      <c r="L189">
        <v>4467.0263000000004</v>
      </c>
      <c r="M189">
        <v>123.4</v>
      </c>
      <c r="N189">
        <v>0</v>
      </c>
      <c r="O189">
        <v>0</v>
      </c>
      <c r="P189">
        <v>22.5</v>
      </c>
      <c r="Q189">
        <v>0</v>
      </c>
      <c r="R189">
        <v>0</v>
      </c>
      <c r="S189">
        <v>0</v>
      </c>
      <c r="U189">
        <v>0</v>
      </c>
      <c r="V189">
        <v>0</v>
      </c>
      <c r="W189">
        <v>48493.202299999997</v>
      </c>
      <c r="X189">
        <v>0.95000000000000107</v>
      </c>
      <c r="Y189">
        <v>386748714.14904237</v>
      </c>
      <c r="Z189">
        <v>15179739.399999999</v>
      </c>
      <c r="AA189">
        <v>401928453.54904234</v>
      </c>
      <c r="AB189">
        <v>8288.3462936214946</v>
      </c>
      <c r="AC189">
        <v>256241274.54904234</v>
      </c>
      <c r="AD189">
        <v>402220078.70968777</v>
      </c>
      <c r="AE189">
        <v>593708</v>
      </c>
      <c r="AF189">
        <v>2903590.17</v>
      </c>
      <c r="AG189">
        <v>2903590.17</v>
      </c>
      <c r="AH189">
        <v>2589673.04</v>
      </c>
      <c r="AI189">
        <v>-313917.13</v>
      </c>
      <c r="AJ189">
        <v>405425751.71904236</v>
      </c>
      <c r="AK189">
        <v>12.79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4499398.2738799797</v>
      </c>
      <c r="AR189">
        <v>0</v>
      </c>
      <c r="AS189">
        <v>84058314.797808468</v>
      </c>
      <c r="AT189">
        <v>48493202.299999997</v>
      </c>
      <c r="AU189">
        <v>0</v>
      </c>
      <c r="AV189">
        <v>0</v>
      </c>
    </row>
    <row r="190" spans="1:48" x14ac:dyDescent="0.25">
      <c r="A190">
        <v>2244</v>
      </c>
      <c r="B190" t="s">
        <v>456</v>
      </c>
      <c r="C190" t="s">
        <v>446</v>
      </c>
      <c r="D190" t="s">
        <v>457</v>
      </c>
      <c r="E190">
        <v>2230</v>
      </c>
      <c r="F190">
        <v>16886139</v>
      </c>
      <c r="G190">
        <v>0</v>
      </c>
      <c r="H190">
        <v>16886139</v>
      </c>
      <c r="I190">
        <v>5328.68</v>
      </c>
      <c r="J190">
        <v>1</v>
      </c>
      <c r="K190">
        <v>0</v>
      </c>
      <c r="L190">
        <v>569</v>
      </c>
      <c r="M190">
        <v>0</v>
      </c>
      <c r="N190">
        <v>0</v>
      </c>
      <c r="O190">
        <v>0</v>
      </c>
      <c r="P190">
        <v>0.25</v>
      </c>
      <c r="Q190">
        <v>0</v>
      </c>
      <c r="R190">
        <v>0</v>
      </c>
      <c r="S190">
        <v>0</v>
      </c>
      <c r="U190">
        <v>0</v>
      </c>
      <c r="V190">
        <v>0</v>
      </c>
      <c r="W190">
        <v>6010.7425000000003</v>
      </c>
      <c r="X190">
        <v>0.95000000000000107</v>
      </c>
      <c r="Y190">
        <v>47937583.46942579</v>
      </c>
      <c r="Z190">
        <v>1361666.5999999999</v>
      </c>
      <c r="AA190">
        <v>49299250.069425792</v>
      </c>
      <c r="AB190">
        <v>8201.8569368802255</v>
      </c>
      <c r="AC190">
        <v>32413111.069425792</v>
      </c>
      <c r="AD190">
        <v>49335397.06867563</v>
      </c>
      <c r="AE190">
        <v>0</v>
      </c>
      <c r="AF190">
        <v>64228.66</v>
      </c>
      <c r="AG190">
        <v>64228.66</v>
      </c>
      <c r="AH190">
        <v>197637.63</v>
      </c>
      <c r="AI190">
        <v>133408.97</v>
      </c>
      <c r="AJ190">
        <v>49363478.729425788</v>
      </c>
      <c r="AK190">
        <v>14.22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588661.13693846727</v>
      </c>
      <c r="AR190">
        <v>0</v>
      </c>
      <c r="AS190">
        <v>10171710.85988516</v>
      </c>
      <c r="AT190">
        <v>6010742.5</v>
      </c>
      <c r="AU190">
        <v>0</v>
      </c>
      <c r="AV190">
        <v>0</v>
      </c>
    </row>
    <row r="191" spans="1:48" x14ac:dyDescent="0.25">
      <c r="A191">
        <v>2245</v>
      </c>
      <c r="B191" t="s">
        <v>458</v>
      </c>
      <c r="C191" t="s">
        <v>446</v>
      </c>
      <c r="D191" t="s">
        <v>459</v>
      </c>
      <c r="E191">
        <v>2230</v>
      </c>
      <c r="F191">
        <v>2333549</v>
      </c>
      <c r="G191">
        <v>0</v>
      </c>
      <c r="H191">
        <v>2333549</v>
      </c>
      <c r="I191">
        <v>566.16999999999996</v>
      </c>
      <c r="J191">
        <v>1</v>
      </c>
      <c r="K191">
        <v>0</v>
      </c>
      <c r="L191">
        <v>62.278700000000001</v>
      </c>
      <c r="M191">
        <v>9.6</v>
      </c>
      <c r="N191">
        <v>0</v>
      </c>
      <c r="O191">
        <v>0</v>
      </c>
      <c r="P191">
        <v>0.25</v>
      </c>
      <c r="Q191">
        <v>0</v>
      </c>
      <c r="R191">
        <v>0</v>
      </c>
      <c r="S191">
        <v>0</v>
      </c>
      <c r="U191">
        <v>0</v>
      </c>
      <c r="V191">
        <v>0</v>
      </c>
      <c r="W191">
        <v>748.11869999999999</v>
      </c>
      <c r="X191">
        <v>-0.44999999999999929</v>
      </c>
      <c r="Y191">
        <v>5920322.2541352427</v>
      </c>
      <c r="Z191">
        <v>173892.59999999998</v>
      </c>
      <c r="AA191">
        <v>6094214.8541352423</v>
      </c>
      <c r="AB191">
        <v>8146.0533657763699</v>
      </c>
      <c r="AC191">
        <v>3760665.8541352423</v>
      </c>
      <c r="AD191">
        <v>6098679.0316884462</v>
      </c>
      <c r="AE191">
        <v>195321</v>
      </c>
      <c r="AF191">
        <v>11469.4</v>
      </c>
      <c r="AG191">
        <v>11469.4</v>
      </c>
      <c r="AH191">
        <v>81542.62</v>
      </c>
      <c r="AI191">
        <v>70073.22</v>
      </c>
      <c r="AJ191">
        <v>6301005.2541352427</v>
      </c>
      <c r="AK191">
        <v>13.12</v>
      </c>
      <c r="AL191">
        <v>194.62</v>
      </c>
      <c r="AM191">
        <v>194.62</v>
      </c>
      <c r="AN191">
        <v>36993.663416671203</v>
      </c>
      <c r="AO191">
        <v>37351.186363650333</v>
      </c>
      <c r="AP191">
        <v>357.52</v>
      </c>
      <c r="AQ191">
        <v>60974.022397465742</v>
      </c>
      <c r="AR191">
        <v>0</v>
      </c>
      <c r="AS191">
        <v>1308994.2148270486</v>
      </c>
      <c r="AT191">
        <v>748118.7</v>
      </c>
      <c r="AU191">
        <v>0</v>
      </c>
      <c r="AV191">
        <v>0</v>
      </c>
    </row>
    <row r="192" spans="1:48" x14ac:dyDescent="0.25">
      <c r="A192">
        <v>2247</v>
      </c>
      <c r="B192" t="s">
        <v>460</v>
      </c>
      <c r="C192" t="s">
        <v>461</v>
      </c>
      <c r="D192" t="s">
        <v>462</v>
      </c>
      <c r="E192">
        <v>2004</v>
      </c>
      <c r="F192">
        <v>243001</v>
      </c>
      <c r="G192">
        <v>0</v>
      </c>
      <c r="H192">
        <v>243001</v>
      </c>
      <c r="I192">
        <v>60.16</v>
      </c>
      <c r="J192">
        <v>1</v>
      </c>
      <c r="K192">
        <v>0</v>
      </c>
      <c r="L192">
        <v>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U192">
        <v>0</v>
      </c>
      <c r="V192">
        <v>0</v>
      </c>
      <c r="W192">
        <v>151.62</v>
      </c>
      <c r="X192">
        <v>7.68</v>
      </c>
      <c r="Y192">
        <v>1254191.6755821975</v>
      </c>
      <c r="Z192">
        <v>180019.80000000002</v>
      </c>
      <c r="AA192">
        <v>1434211.4755821975</v>
      </c>
      <c r="AB192">
        <v>9459.2499378854864</v>
      </c>
      <c r="AC192">
        <v>1191210.4755821975</v>
      </c>
      <c r="AD192">
        <v>1435157.1900357711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1434211.4755821975</v>
      </c>
      <c r="AK192">
        <v>13.27</v>
      </c>
      <c r="AL192">
        <v>24.76</v>
      </c>
      <c r="AM192">
        <v>24.76</v>
      </c>
      <c r="AN192">
        <v>3926.3213319534475</v>
      </c>
      <c r="AO192">
        <v>4751.9030642481875</v>
      </c>
      <c r="AP192">
        <v>825.58</v>
      </c>
      <c r="AQ192">
        <v>5282.2574140056986</v>
      </c>
      <c r="AR192">
        <v>4209525.58</v>
      </c>
      <c r="AS192">
        <v>322846.25511643954</v>
      </c>
      <c r="AT192">
        <v>151620</v>
      </c>
      <c r="AU192">
        <v>151620</v>
      </c>
      <c r="AV192">
        <v>4057905.58</v>
      </c>
    </row>
    <row r="193" spans="1:48" x14ac:dyDescent="0.25">
      <c r="A193">
        <v>2248</v>
      </c>
      <c r="B193" t="s">
        <v>463</v>
      </c>
      <c r="C193" t="s">
        <v>461</v>
      </c>
      <c r="D193" t="s">
        <v>464</v>
      </c>
      <c r="E193">
        <v>2004</v>
      </c>
      <c r="F193">
        <v>642428</v>
      </c>
      <c r="G193">
        <v>0</v>
      </c>
      <c r="H193">
        <v>642428</v>
      </c>
      <c r="I193">
        <v>750.13</v>
      </c>
      <c r="J193">
        <v>1</v>
      </c>
      <c r="K193">
        <v>0</v>
      </c>
      <c r="L193">
        <v>46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U193">
        <v>0</v>
      </c>
      <c r="V193">
        <v>0</v>
      </c>
      <c r="W193">
        <v>853.34</v>
      </c>
      <c r="X193">
        <v>1.5899999999999999</v>
      </c>
      <c r="Y193">
        <v>6829728.8038578751</v>
      </c>
      <c r="Z193">
        <v>52731</v>
      </c>
      <c r="AA193">
        <v>6882459.8038578751</v>
      </c>
      <c r="AB193">
        <v>8065.319572336788</v>
      </c>
      <c r="AC193">
        <v>6240031.8038578751</v>
      </c>
      <c r="AD193">
        <v>6887609.7130540088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6882459.8038578751</v>
      </c>
      <c r="AK193">
        <v>11.83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4990.2977420777834</v>
      </c>
      <c r="AR193">
        <v>19060208.84</v>
      </c>
      <c r="AS193">
        <v>1387038.1607715751</v>
      </c>
      <c r="AT193">
        <v>853340</v>
      </c>
      <c r="AU193">
        <v>853340</v>
      </c>
      <c r="AV193">
        <v>18206868.84</v>
      </c>
    </row>
    <row r="194" spans="1:48" x14ac:dyDescent="0.25">
      <c r="A194">
        <v>2249</v>
      </c>
      <c r="B194" t="s">
        <v>465</v>
      </c>
      <c r="C194" t="s">
        <v>461</v>
      </c>
      <c r="D194" t="s">
        <v>466</v>
      </c>
      <c r="E194">
        <v>2004</v>
      </c>
      <c r="F194">
        <v>585576</v>
      </c>
      <c r="G194">
        <v>0</v>
      </c>
      <c r="H194">
        <v>585576</v>
      </c>
      <c r="I194">
        <v>581.9</v>
      </c>
      <c r="J194">
        <v>1</v>
      </c>
      <c r="K194">
        <v>0</v>
      </c>
      <c r="L194">
        <v>61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U194">
        <v>0</v>
      </c>
      <c r="V194">
        <v>0</v>
      </c>
      <c r="W194">
        <v>731.81500000000005</v>
      </c>
      <c r="X194">
        <v>-3.0599999999999987</v>
      </c>
      <c r="Y194">
        <v>5707116.7471111277</v>
      </c>
      <c r="Z194">
        <v>146409.9</v>
      </c>
      <c r="AA194">
        <v>5853526.6471111281</v>
      </c>
      <c r="AB194">
        <v>7998.6426174800017</v>
      </c>
      <c r="AC194">
        <v>5267950.6471111281</v>
      </c>
      <c r="AD194">
        <v>5857830.0585442083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5853526.6471111281</v>
      </c>
      <c r="AK194">
        <v>9.7200000000000006</v>
      </c>
      <c r="AL194">
        <v>22.14</v>
      </c>
      <c r="AM194">
        <v>22.14</v>
      </c>
      <c r="AN194">
        <v>5170.7911953568037</v>
      </c>
      <c r="AO194">
        <v>4249.0764879828293</v>
      </c>
      <c r="AP194">
        <v>-921.71</v>
      </c>
      <c r="AQ194">
        <v>4962.4137873581267</v>
      </c>
      <c r="AR194">
        <v>0</v>
      </c>
      <c r="AS194">
        <v>1199987.3094222257</v>
      </c>
      <c r="AT194">
        <v>731815</v>
      </c>
      <c r="AU194">
        <v>0</v>
      </c>
      <c r="AV194">
        <v>0</v>
      </c>
    </row>
    <row r="195" spans="1:48" x14ac:dyDescent="0.25">
      <c r="A195">
        <v>2251</v>
      </c>
      <c r="B195" t="s">
        <v>467</v>
      </c>
      <c r="C195" t="s">
        <v>468</v>
      </c>
      <c r="D195" t="s">
        <v>469</v>
      </c>
      <c r="E195">
        <v>2117</v>
      </c>
      <c r="F195">
        <v>3432815</v>
      </c>
      <c r="G195">
        <v>0</v>
      </c>
      <c r="H195">
        <v>3432815</v>
      </c>
      <c r="I195">
        <v>1009.19</v>
      </c>
      <c r="J195">
        <v>1</v>
      </c>
      <c r="K195">
        <v>0</v>
      </c>
      <c r="L195">
        <v>111.01090000000001</v>
      </c>
      <c r="M195">
        <v>2.9</v>
      </c>
      <c r="N195">
        <v>0</v>
      </c>
      <c r="O195">
        <v>0</v>
      </c>
      <c r="P195">
        <v>1</v>
      </c>
      <c r="Q195">
        <v>0</v>
      </c>
      <c r="R195">
        <v>0</v>
      </c>
      <c r="S195">
        <v>0</v>
      </c>
      <c r="U195">
        <v>0</v>
      </c>
      <c r="V195">
        <v>0</v>
      </c>
      <c r="W195">
        <v>1171.6360999999999</v>
      </c>
      <c r="X195">
        <v>-1.6399999999999988</v>
      </c>
      <c r="Y195">
        <v>9210424.2488336302</v>
      </c>
      <c r="Z195">
        <v>498061.89999999997</v>
      </c>
      <c r="AA195">
        <v>9708486.1488336306</v>
      </c>
      <c r="AB195">
        <v>8286.2640958516313</v>
      </c>
      <c r="AC195">
        <v>6275671.1488336306</v>
      </c>
      <c r="AD195">
        <v>9715431.2047650721</v>
      </c>
      <c r="AE195">
        <v>61606</v>
      </c>
      <c r="AF195">
        <v>9175.52</v>
      </c>
      <c r="AG195">
        <v>9175.52</v>
      </c>
      <c r="AH195">
        <v>71299.19</v>
      </c>
      <c r="AI195">
        <v>62123.67</v>
      </c>
      <c r="AJ195">
        <v>9779267.6688336302</v>
      </c>
      <c r="AK195">
        <v>10.89</v>
      </c>
      <c r="AL195">
        <v>264.01</v>
      </c>
      <c r="AM195">
        <v>264.01</v>
      </c>
      <c r="AN195">
        <v>53391.161464858291</v>
      </c>
      <c r="AO195">
        <v>50668.413893059929</v>
      </c>
      <c r="AP195">
        <v>-2722.75</v>
      </c>
      <c r="AQ195">
        <v>113596.11021863444</v>
      </c>
      <c r="AR195">
        <v>0</v>
      </c>
      <c r="AS195">
        <v>2067890.6477667261</v>
      </c>
      <c r="AT195">
        <v>1171636.0999999999</v>
      </c>
      <c r="AU195">
        <v>0</v>
      </c>
      <c r="AV195">
        <v>0</v>
      </c>
    </row>
    <row r="196" spans="1:48" x14ac:dyDescent="0.25">
      <c r="A196">
        <v>2252</v>
      </c>
      <c r="B196" t="s">
        <v>470</v>
      </c>
      <c r="C196" t="s">
        <v>468</v>
      </c>
      <c r="D196" t="s">
        <v>471</v>
      </c>
      <c r="E196">
        <v>2117</v>
      </c>
      <c r="F196">
        <v>1905742</v>
      </c>
      <c r="G196">
        <v>0</v>
      </c>
      <c r="H196">
        <v>1905742</v>
      </c>
      <c r="I196">
        <v>826.21</v>
      </c>
      <c r="J196">
        <v>1</v>
      </c>
      <c r="K196">
        <v>0</v>
      </c>
      <c r="L196">
        <v>90.883099999999999</v>
      </c>
      <c r="M196">
        <v>6</v>
      </c>
      <c r="N196">
        <v>0</v>
      </c>
      <c r="O196">
        <v>0</v>
      </c>
      <c r="P196">
        <v>1.5</v>
      </c>
      <c r="Q196">
        <v>0</v>
      </c>
      <c r="R196">
        <v>0</v>
      </c>
      <c r="S196">
        <v>0</v>
      </c>
      <c r="U196">
        <v>0</v>
      </c>
      <c r="V196">
        <v>0</v>
      </c>
      <c r="W196">
        <v>1062.5235</v>
      </c>
      <c r="X196">
        <v>-0.16000000000000014</v>
      </c>
      <c r="Y196">
        <v>8421981.1474155746</v>
      </c>
      <c r="Z196">
        <v>315682.5</v>
      </c>
      <c r="AA196">
        <v>8737663.6474155746</v>
      </c>
      <c r="AB196">
        <v>8223.5015483568823</v>
      </c>
      <c r="AC196">
        <v>6831921.6474155746</v>
      </c>
      <c r="AD196">
        <v>8744014.1833455302</v>
      </c>
      <c r="AE196">
        <v>0</v>
      </c>
      <c r="AF196">
        <v>45877.62</v>
      </c>
      <c r="AG196">
        <v>45877.62</v>
      </c>
      <c r="AH196">
        <v>9035.15</v>
      </c>
      <c r="AI196">
        <v>-36842.47</v>
      </c>
      <c r="AJ196">
        <v>8783541.2674155738</v>
      </c>
      <c r="AK196">
        <v>15.18</v>
      </c>
      <c r="AL196">
        <v>246.23</v>
      </c>
      <c r="AM196">
        <v>246.23</v>
      </c>
      <c r="AN196">
        <v>51316.414595324124</v>
      </c>
      <c r="AO196">
        <v>47256.102241915629</v>
      </c>
      <c r="AP196">
        <v>-4060.31</v>
      </c>
      <c r="AQ196">
        <v>95980.786545405354</v>
      </c>
      <c r="AR196">
        <v>0</v>
      </c>
      <c r="AS196">
        <v>1812476.259483115</v>
      </c>
      <c r="AT196">
        <v>1062523.5</v>
      </c>
      <c r="AU196">
        <v>0</v>
      </c>
      <c r="AV196">
        <v>0</v>
      </c>
    </row>
    <row r="197" spans="1:48" x14ac:dyDescent="0.25">
      <c r="A197">
        <v>2253</v>
      </c>
      <c r="B197" t="s">
        <v>472</v>
      </c>
      <c r="C197" t="s">
        <v>468</v>
      </c>
      <c r="D197" t="s">
        <v>473</v>
      </c>
      <c r="E197">
        <v>2117</v>
      </c>
      <c r="F197">
        <v>2460398</v>
      </c>
      <c r="G197">
        <v>0</v>
      </c>
      <c r="H197">
        <v>2460398</v>
      </c>
      <c r="I197">
        <v>1013.35</v>
      </c>
      <c r="J197">
        <v>1</v>
      </c>
      <c r="K197">
        <v>0</v>
      </c>
      <c r="L197">
        <v>111.46850000000001</v>
      </c>
      <c r="M197">
        <v>1.8</v>
      </c>
      <c r="N197">
        <v>0</v>
      </c>
      <c r="O197">
        <v>0</v>
      </c>
      <c r="P197">
        <v>0.75</v>
      </c>
      <c r="Q197">
        <v>0</v>
      </c>
      <c r="R197">
        <v>0</v>
      </c>
      <c r="S197">
        <v>0</v>
      </c>
      <c r="U197">
        <v>0</v>
      </c>
      <c r="V197">
        <v>0</v>
      </c>
      <c r="W197">
        <v>1237.4760000000001</v>
      </c>
      <c r="X197">
        <v>0.48000000000000043</v>
      </c>
      <c r="Y197">
        <v>9843630.290268613</v>
      </c>
      <c r="Z197">
        <v>418195.39999999997</v>
      </c>
      <c r="AA197">
        <v>10261825.690268613</v>
      </c>
      <c r="AB197">
        <v>8292.545221296099</v>
      </c>
      <c r="AC197">
        <v>7801427.6902686134</v>
      </c>
      <c r="AD197">
        <v>10269248.210783126</v>
      </c>
      <c r="AE197">
        <v>0</v>
      </c>
      <c r="AF197">
        <v>71110.3</v>
      </c>
      <c r="AG197">
        <v>71110.3</v>
      </c>
      <c r="AH197">
        <v>37118.92</v>
      </c>
      <c r="AI197">
        <v>-33991.379999999997</v>
      </c>
      <c r="AJ197">
        <v>10332935.990268614</v>
      </c>
      <c r="AK197">
        <v>14.9</v>
      </c>
      <c r="AL197">
        <v>321.74</v>
      </c>
      <c r="AM197">
        <v>321.74</v>
      </c>
      <c r="AN197">
        <v>60585.634656934832</v>
      </c>
      <c r="AO197">
        <v>61747.871239548134</v>
      </c>
      <c r="AP197">
        <v>1162.24</v>
      </c>
      <c r="AQ197">
        <v>110194.52301167896</v>
      </c>
      <c r="AR197">
        <v>0</v>
      </c>
      <c r="AS197">
        <v>2143428.0020537227</v>
      </c>
      <c r="AT197">
        <v>1237476</v>
      </c>
      <c r="AU197">
        <v>0</v>
      </c>
      <c r="AV197">
        <v>0</v>
      </c>
    </row>
    <row r="198" spans="1:48" x14ac:dyDescent="0.25">
      <c r="A198">
        <v>2254</v>
      </c>
      <c r="B198" t="s">
        <v>474</v>
      </c>
      <c r="C198" t="s">
        <v>468</v>
      </c>
      <c r="D198" t="s">
        <v>475</v>
      </c>
      <c r="E198">
        <v>2117</v>
      </c>
      <c r="F198">
        <v>17125593</v>
      </c>
      <c r="G198">
        <v>0</v>
      </c>
      <c r="H198">
        <v>17125593</v>
      </c>
      <c r="I198">
        <v>4910.4799999999996</v>
      </c>
      <c r="J198">
        <v>1</v>
      </c>
      <c r="K198">
        <v>0</v>
      </c>
      <c r="L198">
        <v>540.15279999999996</v>
      </c>
      <c r="M198">
        <v>13.6</v>
      </c>
      <c r="N198">
        <v>0</v>
      </c>
      <c r="O198">
        <v>0</v>
      </c>
      <c r="P198">
        <v>3.5</v>
      </c>
      <c r="Q198">
        <v>0</v>
      </c>
      <c r="R198">
        <v>0</v>
      </c>
      <c r="S198">
        <v>0</v>
      </c>
      <c r="U198">
        <v>0</v>
      </c>
      <c r="V198">
        <v>0</v>
      </c>
      <c r="W198">
        <v>5890.8611000000001</v>
      </c>
      <c r="X198">
        <v>2.42</v>
      </c>
      <c r="Y198">
        <v>47363158.989807099</v>
      </c>
      <c r="Z198">
        <v>1814117.9</v>
      </c>
      <c r="AA198">
        <v>49177276.889807098</v>
      </c>
      <c r="AB198">
        <v>8348.0625421310815</v>
      </c>
      <c r="AC198">
        <v>32051683.889807098</v>
      </c>
      <c r="AD198">
        <v>49212990.748299077</v>
      </c>
      <c r="AE198">
        <v>0</v>
      </c>
      <c r="AF198">
        <v>155523.74</v>
      </c>
      <c r="AG198">
        <v>155523.74</v>
      </c>
      <c r="AH198">
        <v>158503.66</v>
      </c>
      <c r="AI198">
        <v>2979.92</v>
      </c>
      <c r="AJ198">
        <v>49332800.6298071</v>
      </c>
      <c r="AK198">
        <v>15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560199.15879629692</v>
      </c>
      <c r="AR198">
        <v>0</v>
      </c>
      <c r="AS198">
        <v>10229979.689961419</v>
      </c>
      <c r="AT198">
        <v>5890861.0999999996</v>
      </c>
      <c r="AU198">
        <v>0</v>
      </c>
      <c r="AV198">
        <v>0</v>
      </c>
    </row>
    <row r="199" spans="1:48" x14ac:dyDescent="0.25">
      <c r="A199">
        <v>2255</v>
      </c>
      <c r="B199" t="s">
        <v>476</v>
      </c>
      <c r="C199" t="s">
        <v>468</v>
      </c>
      <c r="D199" t="s">
        <v>477</v>
      </c>
      <c r="E199">
        <v>2117</v>
      </c>
      <c r="F199">
        <v>2123868</v>
      </c>
      <c r="G199">
        <v>0</v>
      </c>
      <c r="H199">
        <v>2123868</v>
      </c>
      <c r="I199">
        <v>835.27</v>
      </c>
      <c r="J199">
        <v>1</v>
      </c>
      <c r="K199">
        <v>0</v>
      </c>
      <c r="L199">
        <v>91.8797</v>
      </c>
      <c r="M199">
        <v>23.1</v>
      </c>
      <c r="N199">
        <v>0</v>
      </c>
      <c r="O199">
        <v>0</v>
      </c>
      <c r="P199">
        <v>1.5</v>
      </c>
      <c r="Q199">
        <v>0</v>
      </c>
      <c r="R199">
        <v>0</v>
      </c>
      <c r="S199">
        <v>0</v>
      </c>
      <c r="U199">
        <v>0</v>
      </c>
      <c r="V199">
        <v>0</v>
      </c>
      <c r="W199">
        <v>1091.2293</v>
      </c>
      <c r="X199">
        <v>-2.3999999999999986</v>
      </c>
      <c r="Y199">
        <v>8541780.4937403034</v>
      </c>
      <c r="Z199">
        <v>339864</v>
      </c>
      <c r="AA199">
        <v>8881644.4937403034</v>
      </c>
      <c r="AB199">
        <v>8139.1184178616759</v>
      </c>
      <c r="AC199">
        <v>6757776.4937403034</v>
      </c>
      <c r="AD199">
        <v>8888085.3635287527</v>
      </c>
      <c r="AE199">
        <v>0</v>
      </c>
      <c r="AF199">
        <v>12985.2</v>
      </c>
      <c r="AG199">
        <v>12985.2</v>
      </c>
      <c r="AH199">
        <v>0</v>
      </c>
      <c r="AI199">
        <v>-12985.2</v>
      </c>
      <c r="AJ199">
        <v>8894629.6937403027</v>
      </c>
      <c r="AK199">
        <v>14.19</v>
      </c>
      <c r="AL199">
        <v>257.27</v>
      </c>
      <c r="AM199">
        <v>257.27</v>
      </c>
      <c r="AN199">
        <v>52462.537296270071</v>
      </c>
      <c r="AO199">
        <v>49374.88292969027</v>
      </c>
      <c r="AP199">
        <v>-3087.65</v>
      </c>
      <c r="AQ199">
        <v>98891.559729240456</v>
      </c>
      <c r="AR199">
        <v>0</v>
      </c>
      <c r="AS199">
        <v>1844301.6987480607</v>
      </c>
      <c r="AT199">
        <v>1091229.3</v>
      </c>
      <c r="AU199">
        <v>0</v>
      </c>
      <c r="AV199">
        <v>0</v>
      </c>
    </row>
    <row r="200" spans="1:48" x14ac:dyDescent="0.25">
      <c r="A200">
        <v>2256</v>
      </c>
      <c r="B200" t="s">
        <v>478</v>
      </c>
      <c r="C200" t="s">
        <v>468</v>
      </c>
      <c r="D200" t="s">
        <v>479</v>
      </c>
      <c r="E200">
        <v>2117</v>
      </c>
      <c r="F200">
        <v>15321608</v>
      </c>
      <c r="G200">
        <v>0</v>
      </c>
      <c r="H200">
        <v>15321608</v>
      </c>
      <c r="I200">
        <v>6597.72</v>
      </c>
      <c r="J200">
        <v>1</v>
      </c>
      <c r="K200">
        <v>0</v>
      </c>
      <c r="L200">
        <v>725.74919999999997</v>
      </c>
      <c r="M200">
        <v>8.4</v>
      </c>
      <c r="N200">
        <v>0</v>
      </c>
      <c r="O200">
        <v>0</v>
      </c>
      <c r="P200">
        <v>7.25</v>
      </c>
      <c r="Q200">
        <v>0</v>
      </c>
      <c r="R200">
        <v>0</v>
      </c>
      <c r="S200">
        <v>0</v>
      </c>
      <c r="U200">
        <v>0</v>
      </c>
      <c r="V200">
        <v>0</v>
      </c>
      <c r="W200">
        <v>8101.1907000000001</v>
      </c>
      <c r="X200">
        <v>1.6100000000000012</v>
      </c>
      <c r="Y200">
        <v>64845230.85756515</v>
      </c>
      <c r="Z200">
        <v>1814345.4</v>
      </c>
      <c r="AA200">
        <v>66659576.257565148</v>
      </c>
      <c r="AB200">
        <v>8228.3677456901678</v>
      </c>
      <c r="AC200">
        <v>51337968.257565148</v>
      </c>
      <c r="AD200">
        <v>66708472.349973708</v>
      </c>
      <c r="AE200">
        <v>28322</v>
      </c>
      <c r="AF200">
        <v>1835.1</v>
      </c>
      <c r="AG200">
        <v>1835.1</v>
      </c>
      <c r="AH200">
        <v>86763.14</v>
      </c>
      <c r="AI200">
        <v>84928.04</v>
      </c>
      <c r="AJ200">
        <v>66689733.35756515</v>
      </c>
      <c r="AK200">
        <v>15.38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743109.37607260153</v>
      </c>
      <c r="AR200">
        <v>0</v>
      </c>
      <c r="AS200">
        <v>13717801.359513029</v>
      </c>
      <c r="AT200">
        <v>8101190.7000000002</v>
      </c>
      <c r="AU200">
        <v>0</v>
      </c>
      <c r="AV200">
        <v>0</v>
      </c>
    </row>
    <row r="201" spans="1:48" x14ac:dyDescent="0.25">
      <c r="A201">
        <v>2257</v>
      </c>
      <c r="B201" t="s">
        <v>480</v>
      </c>
      <c r="C201" t="s">
        <v>468</v>
      </c>
      <c r="D201" t="s">
        <v>481</v>
      </c>
      <c r="E201">
        <v>2117</v>
      </c>
      <c r="F201">
        <v>1833633</v>
      </c>
      <c r="G201">
        <v>0</v>
      </c>
      <c r="H201">
        <v>1833633</v>
      </c>
      <c r="I201">
        <v>949.03</v>
      </c>
      <c r="J201">
        <v>1</v>
      </c>
      <c r="K201">
        <v>0</v>
      </c>
      <c r="L201">
        <v>104.3933</v>
      </c>
      <c r="M201">
        <v>5.2</v>
      </c>
      <c r="N201">
        <v>0</v>
      </c>
      <c r="O201">
        <v>0</v>
      </c>
      <c r="P201">
        <v>0.25</v>
      </c>
      <c r="Q201">
        <v>0</v>
      </c>
      <c r="R201">
        <v>0</v>
      </c>
      <c r="S201">
        <v>0</v>
      </c>
      <c r="U201">
        <v>0</v>
      </c>
      <c r="V201">
        <v>0</v>
      </c>
      <c r="W201">
        <v>1203.0195000000001</v>
      </c>
      <c r="X201">
        <v>-4.9799999999999995</v>
      </c>
      <c r="Y201">
        <v>9280038.4004177283</v>
      </c>
      <c r="Z201">
        <v>330643.59999999998</v>
      </c>
      <c r="AA201">
        <v>9610682.000417728</v>
      </c>
      <c r="AB201">
        <v>7988.7998493937357</v>
      </c>
      <c r="AC201">
        <v>7777049.000417728</v>
      </c>
      <c r="AD201">
        <v>9617679.5484128688</v>
      </c>
      <c r="AE201">
        <v>0</v>
      </c>
      <c r="AF201">
        <v>51001.25</v>
      </c>
      <c r="AG201">
        <v>51001.25</v>
      </c>
      <c r="AH201">
        <v>52048.160000000003</v>
      </c>
      <c r="AI201">
        <v>1046.9100000000001</v>
      </c>
      <c r="AJ201">
        <v>9661683.250417728</v>
      </c>
      <c r="AK201">
        <v>12.16</v>
      </c>
      <c r="AL201">
        <v>235.07</v>
      </c>
      <c r="AM201">
        <v>235.07</v>
      </c>
      <c r="AN201">
        <v>42877.47153984422</v>
      </c>
      <c r="AO201">
        <v>45114.291329273881</v>
      </c>
      <c r="AP201">
        <v>2236.8200000000002</v>
      </c>
      <c r="AQ201">
        <v>105914.71044838463</v>
      </c>
      <c r="AR201">
        <v>0</v>
      </c>
      <c r="AS201">
        <v>1998674.7520835456</v>
      </c>
      <c r="AT201">
        <v>1203019.5</v>
      </c>
      <c r="AU201">
        <v>0</v>
      </c>
      <c r="AV201">
        <v>0</v>
      </c>
    </row>
    <row r="202" spans="1:48" x14ac:dyDescent="0.25">
      <c r="A202">
        <v>3476</v>
      </c>
      <c r="C202" t="s">
        <v>482</v>
      </c>
      <c r="D202" t="s">
        <v>483</v>
      </c>
      <c r="E202" t="s">
        <v>484</v>
      </c>
      <c r="F202">
        <v>0</v>
      </c>
      <c r="G202">
        <v>0</v>
      </c>
      <c r="H202">
        <v>0</v>
      </c>
      <c r="I202">
        <v>162.22999999999999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U202">
        <v>0</v>
      </c>
      <c r="V202">
        <v>0</v>
      </c>
      <c r="W202">
        <v>265.97000000000003</v>
      </c>
      <c r="X202">
        <v>0</v>
      </c>
      <c r="Y202">
        <v>2110058.9335597358</v>
      </c>
      <c r="Z202">
        <v>0</v>
      </c>
      <c r="AA202">
        <v>2110058.9335597358</v>
      </c>
      <c r="AB202">
        <v>7933.4471314800003</v>
      </c>
      <c r="AC202">
        <v>2110058.9335597358</v>
      </c>
      <c r="AD202">
        <v>2111650.0087280776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2110058.9335597358</v>
      </c>
      <c r="AK202">
        <v>14.27</v>
      </c>
      <c r="AL202">
        <v>0</v>
      </c>
      <c r="AM202">
        <v>0</v>
      </c>
      <c r="AN202">
        <v>0</v>
      </c>
      <c r="AO202">
        <v>0</v>
      </c>
      <c r="AP202">
        <v>0</v>
      </c>
      <c r="AR202">
        <v>0</v>
      </c>
      <c r="AS202">
        <v>422011.78671194718</v>
      </c>
      <c r="AT202">
        <v>265970</v>
      </c>
      <c r="AU202">
        <v>0</v>
      </c>
      <c r="AV202">
        <v>0</v>
      </c>
    </row>
    <row r="203" spans="1:48" x14ac:dyDescent="0.25">
      <c r="A203">
        <v>3477</v>
      </c>
      <c r="C203" t="s">
        <v>482</v>
      </c>
      <c r="D203" t="s">
        <v>485</v>
      </c>
      <c r="E203" t="s">
        <v>484</v>
      </c>
      <c r="F203">
        <v>0</v>
      </c>
      <c r="G203">
        <v>0</v>
      </c>
      <c r="H203">
        <v>0</v>
      </c>
      <c r="I203">
        <v>324.55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U203">
        <v>0</v>
      </c>
      <c r="V203">
        <v>0</v>
      </c>
      <c r="W203">
        <v>678.72</v>
      </c>
      <c r="X203">
        <v>0</v>
      </c>
      <c r="Y203">
        <v>5384589.2370781051</v>
      </c>
      <c r="Z203">
        <v>0</v>
      </c>
      <c r="AA203">
        <v>5384589.2370781051</v>
      </c>
      <c r="AB203">
        <v>7933.4471314799994</v>
      </c>
      <c r="AC203">
        <v>5384589.2370781051</v>
      </c>
      <c r="AD203">
        <v>5388649.4488999527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5384589.2370781051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1076917.8474156212</v>
      </c>
      <c r="AT203">
        <v>678720</v>
      </c>
      <c r="AU203">
        <v>0</v>
      </c>
      <c r="AV203">
        <v>0</v>
      </c>
    </row>
    <row r="204" spans="1:48" x14ac:dyDescent="0.25">
      <c r="D204" t="s">
        <v>486</v>
      </c>
      <c r="F204">
        <v>1960659459</v>
      </c>
      <c r="G204">
        <v>-9957711.8910148796</v>
      </c>
      <c r="H204">
        <v>1950701747.1089849</v>
      </c>
      <c r="I204">
        <v>573791.59999999974</v>
      </c>
      <c r="K204">
        <v>0</v>
      </c>
      <c r="L204">
        <v>62467.582300000016</v>
      </c>
      <c r="M204">
        <v>6186.7999999999993</v>
      </c>
      <c r="N204">
        <v>0</v>
      </c>
      <c r="O204">
        <v>0</v>
      </c>
      <c r="P204">
        <v>973.25</v>
      </c>
      <c r="Q204">
        <v>0</v>
      </c>
      <c r="R204">
        <v>0</v>
      </c>
      <c r="S204">
        <v>0</v>
      </c>
      <c r="U204">
        <v>0</v>
      </c>
      <c r="V204">
        <v>0</v>
      </c>
      <c r="W204">
        <v>704553.47520000034</v>
      </c>
      <c r="X204">
        <v>21.760000000000094</v>
      </c>
      <c r="Y204">
        <v>5590171923.7464886</v>
      </c>
      <c r="Z204">
        <v>237203764.10000008</v>
      </c>
      <c r="AA204">
        <v>5827375687.8464899</v>
      </c>
      <c r="AB204">
        <v>1667428.546619074</v>
      </c>
      <c r="AC204">
        <v>3876673940.7375059</v>
      </c>
      <c r="AD204">
        <v>5831590917.8541365</v>
      </c>
      <c r="AE204">
        <v>4215231</v>
      </c>
      <c r="AF204">
        <v>35000000</v>
      </c>
      <c r="AG204">
        <v>35000000</v>
      </c>
      <c r="AH204">
        <v>35000000</v>
      </c>
      <c r="AI204">
        <v>-2.7989699447061867E-10</v>
      </c>
      <c r="AJ204">
        <v>5866590918.8464947</v>
      </c>
      <c r="AL204">
        <v>13026.359999999997</v>
      </c>
      <c r="AM204">
        <v>13026.359999999997</v>
      </c>
      <c r="AN204">
        <v>2500000.0000000009</v>
      </c>
      <c r="AO204">
        <v>2500000.0000000014</v>
      </c>
      <c r="AP204">
        <v>-1.9999999996343831E-2</v>
      </c>
      <c r="AQ204">
        <v>60862988.000000007</v>
      </c>
      <c r="AR204">
        <v>129729554.05000001</v>
      </c>
      <c r="AS204">
        <v>1220758936.5892992</v>
      </c>
      <c r="AT204">
        <v>704553475.19999981</v>
      </c>
      <c r="AU204">
        <v>46157079.630000003</v>
      </c>
      <c r="AV204">
        <v>83572474.420000002</v>
      </c>
    </row>
    <row r="206" spans="1:48" x14ac:dyDescent="0.25">
      <c r="D206" t="s">
        <v>487</v>
      </c>
      <c r="H206">
        <v>-1855981645.7446492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1855981645.7446492</v>
      </c>
      <c r="AC206">
        <v>0</v>
      </c>
      <c r="AI206">
        <v>0</v>
      </c>
    </row>
    <row r="208" spans="1:48" x14ac:dyDescent="0.25">
      <c r="D208" t="s">
        <v>486</v>
      </c>
      <c r="F208">
        <v>1960659459</v>
      </c>
      <c r="G208">
        <v>-9957711.8910148796</v>
      </c>
      <c r="H208">
        <v>1950701747.1089849</v>
      </c>
      <c r="I208">
        <v>573791.59999999974</v>
      </c>
      <c r="K208">
        <v>0</v>
      </c>
      <c r="L208">
        <v>62467.582300000016</v>
      </c>
      <c r="M208">
        <v>6186.7999999999993</v>
      </c>
      <c r="N208">
        <v>0</v>
      </c>
      <c r="O208">
        <v>0</v>
      </c>
      <c r="P208">
        <v>973.25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704553.47520000034</v>
      </c>
      <c r="X208">
        <v>21.760000000000094</v>
      </c>
      <c r="Y208">
        <v>5590171923.7464886</v>
      </c>
      <c r="Z208">
        <v>237203764.10000008</v>
      </c>
      <c r="AA208">
        <v>5827375687.8464899</v>
      </c>
      <c r="AB208">
        <v>8271.0197209548696</v>
      </c>
      <c r="AC208">
        <v>3876673940.7375059</v>
      </c>
      <c r="AD208">
        <v>5831590917.8541365</v>
      </c>
      <c r="AE208">
        <v>4215231</v>
      </c>
      <c r="AF208">
        <v>35000000</v>
      </c>
      <c r="AG208">
        <v>35000000</v>
      </c>
      <c r="AH208">
        <v>35000000</v>
      </c>
      <c r="AI208">
        <v>-2.7989699447061867E-10</v>
      </c>
      <c r="AJ208">
        <v>5866590918.8464947</v>
      </c>
      <c r="AK208">
        <v>0</v>
      </c>
      <c r="AL208">
        <v>13026.359999999997</v>
      </c>
      <c r="AM208">
        <v>13026.359999999997</v>
      </c>
      <c r="AN208">
        <v>2500000.0000000009</v>
      </c>
      <c r="AO208">
        <v>2500000.0000000014</v>
      </c>
      <c r="AP208">
        <v>-1.9999999996343831E-2</v>
      </c>
      <c r="AQ208">
        <v>60862988.000000007</v>
      </c>
      <c r="AR208">
        <v>129729554.05000001</v>
      </c>
      <c r="AS208">
        <v>1220758936.5892992</v>
      </c>
      <c r="AT208">
        <v>704553475.19999981</v>
      </c>
      <c r="AU208">
        <v>46157079.630000003</v>
      </c>
      <c r="AV208">
        <v>83572474.420000002</v>
      </c>
    </row>
    <row r="210" spans="4:30" x14ac:dyDescent="0.25">
      <c r="D210" t="s">
        <v>488</v>
      </c>
      <c r="F210">
        <v>94720101.36433579</v>
      </c>
      <c r="G210">
        <v>0</v>
      </c>
      <c r="H210">
        <v>94720101.36433579</v>
      </c>
      <c r="K210">
        <v>533160</v>
      </c>
      <c r="L210">
        <v>57849</v>
      </c>
      <c r="M210">
        <v>5000</v>
      </c>
      <c r="N210">
        <v>27089</v>
      </c>
      <c r="O210">
        <v>1334</v>
      </c>
      <c r="P210">
        <v>861</v>
      </c>
      <c r="Q210">
        <v>20810</v>
      </c>
      <c r="R210">
        <v>2481</v>
      </c>
      <c r="S210">
        <v>6956</v>
      </c>
      <c r="U210">
        <v>655540</v>
      </c>
      <c r="W210">
        <v>704553.47520000034</v>
      </c>
      <c r="AA210">
        <v>5827375687.8559809</v>
      </c>
      <c r="AD210">
        <v>5831590917.8559809</v>
      </c>
    </row>
    <row r="212" spans="4:30" x14ac:dyDescent="0.25">
      <c r="D212" t="s">
        <v>489</v>
      </c>
      <c r="F212">
        <v>1865939357.6356642</v>
      </c>
      <c r="G212">
        <v>-9957711.8910148796</v>
      </c>
      <c r="H212">
        <v>1855981645.7446492</v>
      </c>
      <c r="K212">
        <v>-533160</v>
      </c>
      <c r="L212">
        <v>4618.5823000000164</v>
      </c>
      <c r="M212">
        <v>1186.7999999999993</v>
      </c>
      <c r="N212">
        <v>-27089</v>
      </c>
      <c r="O212">
        <v>-1334</v>
      </c>
      <c r="P212">
        <v>112.25</v>
      </c>
      <c r="Q212">
        <v>-20810</v>
      </c>
      <c r="R212">
        <v>-2481</v>
      </c>
      <c r="S212">
        <v>-6956</v>
      </c>
      <c r="T212">
        <v>0</v>
      </c>
      <c r="AA212">
        <v>9.490966796875E-3</v>
      </c>
      <c r="AD212">
        <v>1.8444061279296875E-3</v>
      </c>
    </row>
    <row r="214" spans="4:30" x14ac:dyDescent="0.25">
      <c r="D214" t="s">
        <v>490</v>
      </c>
      <c r="K214">
        <v>188</v>
      </c>
      <c r="L214">
        <v>145</v>
      </c>
      <c r="M214">
        <v>145</v>
      </c>
      <c r="N214">
        <v>145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165</v>
      </c>
      <c r="V214">
        <v>165</v>
      </c>
    </row>
    <row r="216" spans="4:30" x14ac:dyDescent="0.25">
      <c r="AB216" t="s">
        <v>491</v>
      </c>
      <c r="AC216">
        <v>4004497303.9968681</v>
      </c>
    </row>
    <row r="217" spans="4:30" x14ac:dyDescent="0.25">
      <c r="AB217" t="s">
        <v>492</v>
      </c>
      <c r="AC217">
        <v>7494648.1706378404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EE37-49E3-495B-955A-93B8980D080F}">
  <dimension ref="A1:L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15" x14ac:dyDescent="0.25"/>
  <cols>
    <col min="3" max="3" width="21.5703125" bestFit="1" customWidth="1"/>
    <col min="4" max="4" width="15.28515625" bestFit="1" customWidth="1"/>
    <col min="5" max="5" width="16.28515625" bestFit="1" customWidth="1"/>
    <col min="6" max="6" width="28.85546875" bestFit="1" customWidth="1"/>
    <col min="7" max="7" width="23.7109375" bestFit="1" customWidth="1"/>
    <col min="8" max="8" width="30.28515625" bestFit="1" customWidth="1"/>
    <col min="9" max="9" width="16.28515625" bestFit="1" customWidth="1"/>
    <col min="10" max="10" width="9.7109375" bestFit="1" customWidth="1"/>
    <col min="11" max="12" width="16.28515625" bestFit="1" customWidth="1"/>
  </cols>
  <sheetData>
    <row r="1" spans="1:12" x14ac:dyDescent="0.25">
      <c r="A1" t="s">
        <v>0</v>
      </c>
      <c r="B1" t="s">
        <v>2</v>
      </c>
    </row>
    <row r="2" spans="1:12" x14ac:dyDescent="0.25">
      <c r="A2">
        <v>2019</v>
      </c>
      <c r="B2">
        <v>0</v>
      </c>
    </row>
    <row r="4" spans="1:12" x14ac:dyDescent="0.25">
      <c r="A4" t="s">
        <v>4</v>
      </c>
      <c r="B4" t="s">
        <v>7</v>
      </c>
      <c r="C4" t="s">
        <v>549</v>
      </c>
      <c r="D4" t="s">
        <v>550</v>
      </c>
      <c r="E4" t="s">
        <v>551</v>
      </c>
      <c r="F4" t="s">
        <v>552</v>
      </c>
      <c r="G4" t="s">
        <v>553</v>
      </c>
      <c r="H4" t="s">
        <v>554</v>
      </c>
      <c r="I4" t="s">
        <v>555</v>
      </c>
      <c r="J4" t="s">
        <v>556</v>
      </c>
      <c r="K4" t="s">
        <v>32</v>
      </c>
      <c r="L4" t="s">
        <v>557</v>
      </c>
    </row>
    <row r="5" spans="1:12" x14ac:dyDescent="0.25">
      <c r="A5">
        <v>1902</v>
      </c>
      <c r="B5" t="s">
        <v>558</v>
      </c>
      <c r="C5" s="2">
        <v>587245281.80705643</v>
      </c>
      <c r="D5" s="2">
        <v>69492.493600000002</v>
      </c>
      <c r="E5" s="2">
        <v>17080020</v>
      </c>
      <c r="F5" s="2">
        <v>27671243.645358704</v>
      </c>
      <c r="G5" s="2">
        <v>26842875.780037213</v>
      </c>
      <c r="H5" s="2">
        <v>26842875.780037213</v>
      </c>
      <c r="I5" s="2">
        <v>26160709.72202367</v>
      </c>
      <c r="J5" s="2">
        <v>376.45374869701999</v>
      </c>
      <c r="K5" s="2">
        <v>9080689.7200000007</v>
      </c>
      <c r="L5" s="2">
        <v>9080689.7200000007</v>
      </c>
    </row>
    <row r="6" spans="1:12" x14ac:dyDescent="0.25">
      <c r="A6">
        <v>1949</v>
      </c>
      <c r="B6" t="s">
        <v>559</v>
      </c>
      <c r="C6" s="2">
        <v>131464312.84084392</v>
      </c>
      <c r="D6" s="2">
        <v>15947.787599999998</v>
      </c>
      <c r="E6" s="2">
        <v>3803588</v>
      </c>
      <c r="F6" s="2">
        <v>6194653.4846471008</v>
      </c>
      <c r="G6" s="2">
        <v>6009209.9986495301</v>
      </c>
      <c r="H6" s="2">
        <v>6009209.9986495301</v>
      </c>
      <c r="I6" s="2">
        <v>5856496.1415298348</v>
      </c>
      <c r="J6" s="2">
        <v>367.22937929834455</v>
      </c>
      <c r="K6" s="2">
        <v>2052908.14</v>
      </c>
      <c r="L6" s="2">
        <v>2052908.14</v>
      </c>
    </row>
    <row r="7" spans="1:12" x14ac:dyDescent="0.25">
      <c r="A7">
        <v>1975</v>
      </c>
      <c r="B7" t="s">
        <v>560</v>
      </c>
      <c r="C7" s="2">
        <v>285735824.50221479</v>
      </c>
      <c r="D7" s="2">
        <v>34289.337099999997</v>
      </c>
      <c r="E7" s="2">
        <v>2484250</v>
      </c>
      <c r="F7" s="2">
        <v>13463991.730470866</v>
      </c>
      <c r="G7" s="2">
        <v>13060932.936604654</v>
      </c>
      <c r="H7" s="2">
        <v>13060932.936604654</v>
      </c>
      <c r="I7" s="2">
        <v>12729011.528170133</v>
      </c>
      <c r="J7" s="2">
        <v>371.22361074079015</v>
      </c>
      <c r="K7" s="2">
        <v>10244761.529999999</v>
      </c>
      <c r="L7" s="2">
        <v>10244761.529999999</v>
      </c>
    </row>
    <row r="8" spans="1:12" x14ac:dyDescent="0.25">
      <c r="A8">
        <v>1980</v>
      </c>
      <c r="B8" t="s">
        <v>561</v>
      </c>
      <c r="C8" s="2">
        <v>139527275.69252634</v>
      </c>
      <c r="D8" s="2">
        <v>16684.638800000001</v>
      </c>
      <c r="E8" s="2">
        <v>4469996</v>
      </c>
      <c r="F8" s="2">
        <v>6574583.6713755922</v>
      </c>
      <c r="G8" s="2">
        <v>6377766.5744993407</v>
      </c>
      <c r="H8" s="2">
        <v>6377766.5744993407</v>
      </c>
      <c r="I8" s="2">
        <v>6215686.4785100603</v>
      </c>
      <c r="J8" s="2">
        <v>372.53946897010803</v>
      </c>
      <c r="K8" s="2">
        <v>1745690.48</v>
      </c>
      <c r="L8" s="2">
        <v>1745690.48</v>
      </c>
    </row>
    <row r="9" spans="1:12" x14ac:dyDescent="0.25">
      <c r="A9">
        <v>2004</v>
      </c>
      <c r="B9" t="s">
        <v>562</v>
      </c>
      <c r="C9" s="2">
        <v>23168770.49283183</v>
      </c>
      <c r="D9" s="2">
        <v>2758.1851000000001</v>
      </c>
      <c r="E9" s="2">
        <v>2692504</v>
      </c>
      <c r="F9" s="2">
        <v>1091722.1698193019</v>
      </c>
      <c r="G9" s="2">
        <v>1059040.3151499673</v>
      </c>
      <c r="H9" s="2">
        <v>1316775</v>
      </c>
      <c r="I9" s="2">
        <v>1316775</v>
      </c>
      <c r="J9" s="2">
        <v>477.40632055477346</v>
      </c>
      <c r="K9" s="2">
        <v>-1375729</v>
      </c>
      <c r="L9" s="2">
        <v>0</v>
      </c>
    </row>
    <row r="10" spans="1:12" x14ac:dyDescent="0.25">
      <c r="A10">
        <v>2007</v>
      </c>
      <c r="B10" t="s">
        <v>563</v>
      </c>
      <c r="C10" s="2">
        <v>13125369.187896598</v>
      </c>
      <c r="D10" s="2">
        <v>1530.095</v>
      </c>
      <c r="E10" s="2">
        <v>2190818</v>
      </c>
      <c r="F10" s="2">
        <v>618472.89367052086</v>
      </c>
      <c r="G10" s="2">
        <v>599958.25525183941</v>
      </c>
      <c r="H10" s="2">
        <v>1316775</v>
      </c>
      <c r="I10" s="2">
        <v>1316775</v>
      </c>
      <c r="J10" s="2">
        <v>860.58381995889147</v>
      </c>
      <c r="K10" s="2">
        <v>-874043</v>
      </c>
      <c r="L10" s="2">
        <v>0</v>
      </c>
    </row>
    <row r="11" spans="1:12" x14ac:dyDescent="0.25">
      <c r="A11">
        <v>2013</v>
      </c>
      <c r="B11" t="s">
        <v>564</v>
      </c>
      <c r="C11" s="2">
        <v>20121819.840990212</v>
      </c>
      <c r="D11" s="2">
        <v>2428.652</v>
      </c>
      <c r="E11" s="2">
        <v>496296</v>
      </c>
      <c r="F11" s="2">
        <v>948148.57889482763</v>
      </c>
      <c r="G11" s="2">
        <v>919764.75110693381</v>
      </c>
      <c r="H11" s="2">
        <v>1316775</v>
      </c>
      <c r="I11" s="2">
        <v>1316775</v>
      </c>
      <c r="J11" s="2">
        <v>542.18348285386298</v>
      </c>
      <c r="K11" s="2">
        <v>820479</v>
      </c>
      <c r="L11" s="2">
        <v>820479</v>
      </c>
    </row>
    <row r="12" spans="1:12" x14ac:dyDescent="0.25">
      <c r="A12">
        <v>2025</v>
      </c>
      <c r="B12" t="s">
        <v>565</v>
      </c>
      <c r="C12" s="2">
        <v>503538533.12481713</v>
      </c>
      <c r="D12" s="2">
        <v>61043.385399999992</v>
      </c>
      <c r="E12" s="2">
        <v>11825062</v>
      </c>
      <c r="F12" s="2">
        <v>23726946.58703329</v>
      </c>
      <c r="G12" s="2">
        <v>23016655.414478984</v>
      </c>
      <c r="H12" s="2">
        <v>23016655.414478984</v>
      </c>
      <c r="I12" s="2">
        <v>22431726.242902365</v>
      </c>
      <c r="J12" s="2">
        <v>367.47185785836785</v>
      </c>
      <c r="K12" s="2">
        <v>10606664.24</v>
      </c>
      <c r="L12" s="2">
        <v>10606664.24</v>
      </c>
    </row>
    <row r="13" spans="1:12" x14ac:dyDescent="0.25">
      <c r="A13">
        <v>2049</v>
      </c>
      <c r="B13" t="s">
        <v>566</v>
      </c>
      <c r="C13" s="2">
        <v>40521609.895252489</v>
      </c>
      <c r="D13" s="2">
        <v>4904.7404000000006</v>
      </c>
      <c r="E13" s="2">
        <v>338809</v>
      </c>
      <c r="F13" s="2">
        <v>1909395.2306663494</v>
      </c>
      <c r="G13" s="2">
        <v>1852235.4704635437</v>
      </c>
      <c r="H13" s="2">
        <v>1852235.4704635437</v>
      </c>
      <c r="I13" s="2">
        <v>1805164.0545782661</v>
      </c>
      <c r="J13" s="2">
        <v>368.04477043846521</v>
      </c>
      <c r="K13" s="2">
        <v>1466355.05</v>
      </c>
      <c r="L13" s="2">
        <v>1466355.05</v>
      </c>
    </row>
    <row r="14" spans="1:12" x14ac:dyDescent="0.25">
      <c r="A14">
        <v>2058</v>
      </c>
      <c r="B14" t="s">
        <v>567</v>
      </c>
      <c r="C14" s="2">
        <v>15335138.30003316</v>
      </c>
      <c r="D14" s="2">
        <v>1832.1985999999999</v>
      </c>
      <c r="E14" s="2">
        <v>610645</v>
      </c>
      <c r="F14" s="2">
        <v>722598.13979213906</v>
      </c>
      <c r="G14" s="2">
        <v>700966.40230262105</v>
      </c>
      <c r="H14" s="2">
        <v>1316775</v>
      </c>
      <c r="I14" s="2">
        <v>1316775</v>
      </c>
      <c r="J14" s="2">
        <v>718.68573636067617</v>
      </c>
      <c r="K14" s="2">
        <v>706130</v>
      </c>
      <c r="L14" s="2">
        <v>706130</v>
      </c>
    </row>
    <row r="15" spans="1:12" x14ac:dyDescent="0.25">
      <c r="A15">
        <v>2064</v>
      </c>
      <c r="B15" t="s">
        <v>568</v>
      </c>
      <c r="C15" s="2">
        <v>458278660.52505404</v>
      </c>
      <c r="D15" s="2">
        <v>55052.241500000018</v>
      </c>
      <c r="E15" s="2">
        <v>7444400</v>
      </c>
      <c r="F15" s="2">
        <v>21594282.433117747</v>
      </c>
      <c r="G15" s="2">
        <v>20947834.811481073</v>
      </c>
      <c r="H15" s="2">
        <v>20947834.811481073</v>
      </c>
      <c r="I15" s="2">
        <v>20415481.198762193</v>
      </c>
      <c r="J15" s="2">
        <v>370.8383281498572</v>
      </c>
      <c r="K15" s="2">
        <v>12971081.199999999</v>
      </c>
      <c r="L15" s="2">
        <v>12971081.199999999</v>
      </c>
    </row>
    <row r="16" spans="1:12" x14ac:dyDescent="0.25">
      <c r="A16">
        <v>2098</v>
      </c>
      <c r="B16" t="s">
        <v>569</v>
      </c>
      <c r="C16" s="2">
        <v>371068674.84163487</v>
      </c>
      <c r="D16" s="2">
        <v>45092.199300000007</v>
      </c>
      <c r="E16" s="2">
        <v>7944689</v>
      </c>
      <c r="F16" s="2">
        <v>17484911.379972339</v>
      </c>
      <c r="G16" s="2">
        <v>16961482.115252879</v>
      </c>
      <c r="H16" s="2">
        <v>16961482.115252879</v>
      </c>
      <c r="I16" s="2">
        <v>16530434.879947554</v>
      </c>
      <c r="J16" s="2">
        <v>366.59189697024937</v>
      </c>
      <c r="K16" s="2">
        <v>8585745.8800000008</v>
      </c>
      <c r="L16" s="2">
        <v>8585745.8800000008</v>
      </c>
    </row>
    <row r="17" spans="1:12" x14ac:dyDescent="0.25">
      <c r="A17">
        <v>2106</v>
      </c>
      <c r="B17" t="s">
        <v>570</v>
      </c>
      <c r="C17" s="2">
        <v>62515047.164133549</v>
      </c>
      <c r="D17" s="2">
        <v>7529.894400000001</v>
      </c>
      <c r="E17" s="2">
        <v>675374</v>
      </c>
      <c r="F17" s="2">
        <v>2945735.2066869237</v>
      </c>
      <c r="G17" s="2">
        <v>2857551.5162016251</v>
      </c>
      <c r="H17" s="2">
        <v>2857551.5162016251</v>
      </c>
      <c r="I17" s="2">
        <v>2784931.7019406068</v>
      </c>
      <c r="J17" s="2">
        <v>369.85003427678964</v>
      </c>
      <c r="K17" s="2">
        <v>2109557.7000000002</v>
      </c>
      <c r="L17" s="2">
        <v>2109557.7000000002</v>
      </c>
    </row>
    <row r="18" spans="1:12" x14ac:dyDescent="0.25">
      <c r="A18">
        <v>2117</v>
      </c>
      <c r="B18" t="s">
        <v>571</v>
      </c>
      <c r="C18" s="2">
        <v>866044272.8658241</v>
      </c>
      <c r="D18" s="2">
        <v>105056.80769999999</v>
      </c>
      <c r="E18" s="2">
        <v>11923216</v>
      </c>
      <c r="F18" s="2">
        <v>40808368.878494367</v>
      </c>
      <c r="G18" s="2">
        <v>39586727.312673375</v>
      </c>
      <c r="H18" s="2">
        <v>39586727.312673375</v>
      </c>
      <c r="I18" s="2">
        <v>38580697.931103662</v>
      </c>
      <c r="J18" s="2">
        <v>367.2365339833533</v>
      </c>
      <c r="K18" s="2">
        <v>26657481.93</v>
      </c>
      <c r="L18" s="2">
        <v>26657481.93</v>
      </c>
    </row>
    <row r="19" spans="1:12" x14ac:dyDescent="0.25">
      <c r="A19">
        <v>2148</v>
      </c>
      <c r="B19" t="s">
        <v>572</v>
      </c>
      <c r="C19" s="2">
        <v>959104039.47928035</v>
      </c>
      <c r="D19" s="2">
        <v>114352.4495</v>
      </c>
      <c r="E19" s="2">
        <v>34266248</v>
      </c>
      <c r="F19" s="2">
        <v>45193384.059233144</v>
      </c>
      <c r="G19" s="2">
        <v>43840472.43879427</v>
      </c>
      <c r="H19" s="2">
        <v>43840472.43879427</v>
      </c>
      <c r="I19" s="2">
        <v>42726341.355742991</v>
      </c>
      <c r="J19" s="2">
        <v>373.63730766207146</v>
      </c>
      <c r="K19" s="2">
        <v>8460093.3599999994</v>
      </c>
      <c r="L19" s="2">
        <v>8460093.3599999994</v>
      </c>
    </row>
    <row r="20" spans="1:12" x14ac:dyDescent="0.25">
      <c r="A20">
        <v>2200</v>
      </c>
      <c r="B20" t="s">
        <v>573</v>
      </c>
      <c r="C20" s="2">
        <v>250741576.78710029</v>
      </c>
      <c r="D20" s="2">
        <v>30809.189599999998</v>
      </c>
      <c r="E20" s="2">
        <v>6544605</v>
      </c>
      <c r="F20" s="2">
        <v>11815048.120858138</v>
      </c>
      <c r="G20" s="2">
        <v>11461352.193201937</v>
      </c>
      <c r="H20" s="2">
        <v>11461352.193201937</v>
      </c>
      <c r="I20" s="2">
        <v>11170081.410249686</v>
      </c>
      <c r="J20" s="2">
        <v>362.55680708491229</v>
      </c>
      <c r="K20" s="2">
        <v>4625476.41</v>
      </c>
      <c r="L20" s="2">
        <v>4625476.41</v>
      </c>
    </row>
    <row r="21" spans="1:12" x14ac:dyDescent="0.25">
      <c r="A21">
        <v>2218</v>
      </c>
      <c r="B21" t="s">
        <v>574</v>
      </c>
      <c r="C21" s="2">
        <v>11590459.873284103</v>
      </c>
      <c r="D21" s="2">
        <v>1362.1788999999999</v>
      </c>
      <c r="E21" s="2">
        <v>3001988</v>
      </c>
      <c r="F21" s="2">
        <v>546147.32387202629</v>
      </c>
      <c r="G21" s="2">
        <v>529797.827672104</v>
      </c>
      <c r="H21" s="2">
        <v>1316775</v>
      </c>
      <c r="I21" s="2">
        <v>1316775</v>
      </c>
      <c r="J21" s="2">
        <v>966.66818139673148</v>
      </c>
      <c r="K21" s="2">
        <v>-1685213</v>
      </c>
      <c r="L21" s="2">
        <v>0</v>
      </c>
    </row>
    <row r="22" spans="1:12" x14ac:dyDescent="0.25">
      <c r="A22">
        <v>2223</v>
      </c>
      <c r="B22" t="s">
        <v>575</v>
      </c>
      <c r="C22" s="2">
        <v>80443134.843744934</v>
      </c>
      <c r="D22" s="2">
        <v>9642.1558000000005</v>
      </c>
      <c r="E22" s="2">
        <v>2154162</v>
      </c>
      <c r="F22" s="2">
        <v>3790514.2072968851</v>
      </c>
      <c r="G22" s="2">
        <v>3677041.1663807803</v>
      </c>
      <c r="H22" s="2">
        <v>3677041.1663807803</v>
      </c>
      <c r="I22" s="2">
        <v>3583595.4157027197</v>
      </c>
      <c r="J22" s="2">
        <v>371.65914864212414</v>
      </c>
      <c r="K22" s="2">
        <v>1429433.42</v>
      </c>
      <c r="L22" s="2">
        <v>1429433.42</v>
      </c>
    </row>
    <row r="23" spans="1:12" x14ac:dyDescent="0.25">
      <c r="A23">
        <v>2230</v>
      </c>
      <c r="B23" t="s">
        <v>576</v>
      </c>
      <c r="C23" s="2">
        <v>1039526468.6113358</v>
      </c>
      <c r="D23" s="2">
        <v>123800.15490000001</v>
      </c>
      <c r="E23" s="2">
        <v>12553551</v>
      </c>
      <c r="F23" s="2">
        <v>48982922.604722671</v>
      </c>
      <c r="G23" s="2">
        <v>47516567.150832996</v>
      </c>
      <c r="H23" s="2">
        <v>47516567.150832996</v>
      </c>
      <c r="I23" s="2">
        <v>46309014.369631894</v>
      </c>
      <c r="J23" s="2">
        <v>374.06265288632437</v>
      </c>
      <c r="K23" s="2">
        <v>33755463.369999997</v>
      </c>
      <c r="L23" s="2">
        <v>33755463.369999997</v>
      </c>
    </row>
    <row r="24" spans="1:12" x14ac:dyDescent="0.25">
      <c r="A24" t="s">
        <v>577</v>
      </c>
      <c r="C24" s="2">
        <v>5859096270.6758547</v>
      </c>
      <c r="D24" s="2">
        <v>703608.78520000004</v>
      </c>
      <c r="E24" s="2">
        <v>132500221</v>
      </c>
      <c r="F24" s="2">
        <v>276083070.34598291</v>
      </c>
      <c r="G24" s="2">
        <v>267818232.43103564</v>
      </c>
      <c r="H24" s="2">
        <v>270592579.87955225</v>
      </c>
      <c r="I24" s="2">
        <v>263883247.43079564</v>
      </c>
      <c r="J24" s="2"/>
      <c r="K24" s="2">
        <v>131383026.43000001</v>
      </c>
      <c r="L24" s="2">
        <v>135318011.43000001</v>
      </c>
    </row>
    <row r="25" spans="1:12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t="s">
        <v>578</v>
      </c>
      <c r="C26" s="2"/>
      <c r="D26" s="2"/>
      <c r="E26" s="2"/>
      <c r="F26" s="2"/>
      <c r="G26" s="2"/>
      <c r="H26" s="2">
        <v>3934985</v>
      </c>
      <c r="I26" s="2">
        <v>3934985</v>
      </c>
      <c r="J26" s="2"/>
      <c r="K26" s="2"/>
      <c r="L26" s="2"/>
    </row>
    <row r="27" spans="1:12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t="s">
        <v>486</v>
      </c>
      <c r="C28" s="2">
        <v>5859096270.6758547</v>
      </c>
      <c r="D28" s="2">
        <v>703608.78520000004</v>
      </c>
      <c r="E28" s="2">
        <v>132500221</v>
      </c>
      <c r="F28" s="2">
        <v>276083070.34598291</v>
      </c>
      <c r="G28" s="2">
        <v>267818232.43103564</v>
      </c>
      <c r="H28" s="2">
        <v>274527564.87955225</v>
      </c>
      <c r="I28" s="2">
        <v>267818232.43079564</v>
      </c>
      <c r="J28" s="2"/>
      <c r="K28" s="2">
        <v>131383026.43000001</v>
      </c>
      <c r="L28" s="2">
        <v>135318011.43000001</v>
      </c>
    </row>
    <row r="29" spans="1:12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t="s">
        <v>579</v>
      </c>
      <c r="C30" s="2"/>
      <c r="D30" s="2"/>
      <c r="E30" s="2">
        <v>132500221</v>
      </c>
      <c r="F30" s="2"/>
      <c r="G30" s="2">
        <v>267818232.43300456</v>
      </c>
      <c r="H30" s="2"/>
      <c r="I30" s="4">
        <v>267818232.43300456</v>
      </c>
      <c r="J30" s="2"/>
      <c r="K30" s="2">
        <v>135318011.43300456</v>
      </c>
      <c r="L30" s="2"/>
    </row>
    <row r="32" spans="1:12" x14ac:dyDescent="0.25">
      <c r="A32" t="s">
        <v>580</v>
      </c>
      <c r="G32">
        <v>1.9689202308654785E-3</v>
      </c>
      <c r="I32">
        <v>2.2089183330535889E-3</v>
      </c>
      <c r="K32">
        <v>135318011.43000001</v>
      </c>
    </row>
    <row r="34" spans="3:11" x14ac:dyDescent="0.25">
      <c r="C34" t="s">
        <v>581</v>
      </c>
      <c r="D34">
        <v>380.63514564684908</v>
      </c>
      <c r="F34" t="s">
        <v>582</v>
      </c>
      <c r="G34">
        <v>0.97458669988999969</v>
      </c>
      <c r="H34" t="s">
        <v>583</v>
      </c>
      <c r="I34">
        <v>0.97006394522999939</v>
      </c>
      <c r="J34" t="s">
        <v>584</v>
      </c>
      <c r="K34">
        <v>3.0045509338378906E-3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C9EF-6F4F-4E81-8819-0B47A4A94C64}">
  <dimension ref="A1:X237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3" max="3" width="17.7109375" customWidth="1"/>
    <col min="5" max="5" width="18.7109375" customWidth="1"/>
    <col min="6" max="6" width="16.5703125" customWidth="1"/>
    <col min="7" max="11" width="18.7109375" customWidth="1"/>
    <col min="12" max="12" width="3" customWidth="1"/>
    <col min="13" max="13" width="18.7109375" customWidth="1"/>
    <col min="14" max="14" width="18.28515625" customWidth="1"/>
    <col min="15" max="19" width="18.7109375" customWidth="1"/>
    <col min="20" max="20" width="3.140625" customWidth="1"/>
    <col min="21" max="21" width="14.28515625" bestFit="1" customWidth="1"/>
    <col min="22" max="22" width="16.28515625" bestFit="1" customWidth="1"/>
    <col min="23" max="23" width="15.140625" bestFit="1" customWidth="1"/>
  </cols>
  <sheetData>
    <row r="1" spans="1:24" x14ac:dyDescent="0.25">
      <c r="A1" s="24" t="s">
        <v>585</v>
      </c>
    </row>
    <row r="2" spans="1:24" x14ac:dyDescent="0.25">
      <c r="A2" t="s">
        <v>586</v>
      </c>
    </row>
    <row r="3" spans="1:24" x14ac:dyDescent="0.25">
      <c r="A3" s="23" t="s">
        <v>587</v>
      </c>
      <c r="B3" t="s">
        <v>1051</v>
      </c>
    </row>
    <row r="4" spans="1:24" x14ac:dyDescent="0.25">
      <c r="A4" s="23" t="s">
        <v>493</v>
      </c>
      <c r="B4" s="25">
        <v>45420</v>
      </c>
    </row>
    <row r="5" spans="1:24" x14ac:dyDescent="0.25">
      <c r="A5" s="23"/>
      <c r="B5" s="25"/>
    </row>
    <row r="6" spans="1:24" x14ac:dyDescent="0.25">
      <c r="J6" s="23" t="s">
        <v>583</v>
      </c>
      <c r="K6" s="39">
        <f>'18_19 Assump with'!F50</f>
        <v>1.76612298271</v>
      </c>
      <c r="R6" s="23" t="s">
        <v>583</v>
      </c>
      <c r="S6" s="38">
        <f>'18_19 Assup w_out'!F50</f>
        <v>1.7629882514399999</v>
      </c>
    </row>
    <row r="8" spans="1:24" x14ac:dyDescent="0.25">
      <c r="A8" s="50" t="s">
        <v>1040</v>
      </c>
      <c r="B8" s="51"/>
      <c r="C8" s="51"/>
      <c r="D8" s="52"/>
      <c r="E8" s="46" t="s">
        <v>1042</v>
      </c>
      <c r="F8" s="46"/>
      <c r="G8" s="46"/>
      <c r="H8" s="46"/>
      <c r="I8" s="46"/>
      <c r="J8" s="46"/>
      <c r="K8" s="46"/>
      <c r="L8" s="14"/>
      <c r="M8" s="47" t="s">
        <v>1043</v>
      </c>
      <c r="N8" s="47"/>
      <c r="O8" s="47"/>
      <c r="P8" s="47"/>
      <c r="Q8" s="47"/>
      <c r="R8" s="47"/>
      <c r="S8" s="47"/>
      <c r="T8" s="14"/>
      <c r="U8" s="40" t="s">
        <v>1044</v>
      </c>
      <c r="V8" s="41"/>
      <c r="W8" s="42"/>
    </row>
    <row r="9" spans="1:24" s="33" customFormat="1" ht="57.75" customHeight="1" x14ac:dyDescent="0.25">
      <c r="A9" s="21" t="s">
        <v>596</v>
      </c>
      <c r="B9" s="21" t="s">
        <v>6</v>
      </c>
      <c r="C9" s="21" t="s">
        <v>7</v>
      </c>
      <c r="D9" s="21" t="s">
        <v>8</v>
      </c>
      <c r="E9" s="21" t="s">
        <v>588</v>
      </c>
      <c r="F9" s="21" t="s">
        <v>589</v>
      </c>
      <c r="G9" s="21" t="s">
        <v>590</v>
      </c>
      <c r="H9" s="21" t="s">
        <v>591</v>
      </c>
      <c r="I9" s="21" t="s">
        <v>592</v>
      </c>
      <c r="J9" s="21" t="s">
        <v>593</v>
      </c>
      <c r="K9" s="21" t="s">
        <v>598</v>
      </c>
      <c r="L9" s="32"/>
      <c r="M9" s="21" t="s">
        <v>588</v>
      </c>
      <c r="N9" s="21" t="s">
        <v>589</v>
      </c>
      <c r="O9" s="21" t="s">
        <v>590</v>
      </c>
      <c r="P9" s="21" t="s">
        <v>591</v>
      </c>
      <c r="Q9" s="21" t="s">
        <v>592</v>
      </c>
      <c r="R9" s="21" t="s">
        <v>593</v>
      </c>
      <c r="S9" s="21" t="s">
        <v>598</v>
      </c>
      <c r="T9" s="32"/>
      <c r="U9" s="21" t="s">
        <v>597</v>
      </c>
      <c r="V9" s="21" t="s">
        <v>1038</v>
      </c>
      <c r="W9" s="21" t="s">
        <v>1041</v>
      </c>
      <c r="X9" s="10"/>
    </row>
    <row r="10" spans="1:24" x14ac:dyDescent="0.25">
      <c r="A10" s="12">
        <v>1894</v>
      </c>
      <c r="B10" s="12" t="s">
        <v>53</v>
      </c>
      <c r="C10" s="12" t="s">
        <v>54</v>
      </c>
      <c r="D10" s="12">
        <v>2200</v>
      </c>
      <c r="E10" s="26">
        <f t="shared" ref="E10:E41" si="0">IF(ISNA(VLOOKUP($A10,Dist_with,6,FALSE)),0,VLOOKUP($A10,Dist_with,6,FALSE))</f>
        <v>4989835</v>
      </c>
      <c r="F10" s="26">
        <f t="shared" ref="F10:F41" si="1">IF(ISNA(VLOOKUP($A10,Dist_with,7,FALSE)),0,VLOOKUP($A10,Dist_with,7,FALSE))</f>
        <v>0</v>
      </c>
      <c r="G10" s="26">
        <f t="shared" ref="G10:G41" si="2">IF(ISNA(VLOOKUP($A10,Dist_with,8,FALSE)),0,VLOOKUP($A10,Dist_with,8,FALSE))</f>
        <v>4989835</v>
      </c>
      <c r="H10" s="26">
        <f t="shared" ref="H10:H41" si="3">IF(ISNA(VLOOKUP($A10,Dist_with,25,FALSE)),0,VLOOKUP($A10,Dist_with,25,FALSE))</f>
        <v>34507946.440822579</v>
      </c>
      <c r="I10" s="26">
        <f t="shared" ref="I10:I41" si="4">IF(ISNA(VLOOKUP($A10,Dist_with,26,FALSE)),0,VLOOKUP($A10,Dist_with,26,FALSE))</f>
        <v>505984.49999999994</v>
      </c>
      <c r="J10" s="26">
        <f t="shared" ref="J10:J41" si="5">IF(ISNA(VLOOKUP($A10,Dist_with,27,FALSE)),0,VLOOKUP($A10,Dist_with,27,FALSE))</f>
        <v>35013930.940822579</v>
      </c>
      <c r="K10" s="26">
        <f t="shared" ref="K10:K41" si="6">IF(ISNA(VLOOKUP($A10,Dist_with,29,FALSE)),0,VLOOKUP($A10,Dist_with,29,FALSE))</f>
        <v>30024095.940822579</v>
      </c>
      <c r="L10" s="15"/>
      <c r="M10" s="26">
        <f t="shared" ref="M10:M41" si="7">IF(ISNA(VLOOKUP($A10,Dist_without,6,FALSE)),0,VLOOKUP($A10,Dist_without,6,FALSE))</f>
        <v>4846532</v>
      </c>
      <c r="N10" s="26">
        <f t="shared" ref="N10:N41" si="8">IF(ISNA(VLOOKUP($A10,Dist_without,7,FALSE)),0,VLOOKUP($A10,Dist_without,7,FALSE))</f>
        <v>0</v>
      </c>
      <c r="O10" s="26">
        <f t="shared" ref="O10:O41" si="9">IF(ISNA(VLOOKUP($A10,Dist_without,8,FALSE)),0,VLOOKUP($A10,Dist_without,8,FALSE))</f>
        <v>4846532</v>
      </c>
      <c r="P10" s="26">
        <f t="shared" ref="P10:P41" si="10">IF(ISNA(VLOOKUP($A10,Dist_without,25,FALSE)),0,VLOOKUP($A10,Dist_without,25,FALSE))</f>
        <v>34446697.513182476</v>
      </c>
      <c r="Q10" s="26">
        <f t="shared" ref="Q10:Q41" si="11">IF(ISNA(VLOOKUP($A10,Dist_without,26,FALSE)),0,VLOOKUP($A10,Dist_without,26,FALSE))</f>
        <v>505984.49999999994</v>
      </c>
      <c r="R10" s="26">
        <f t="shared" ref="R10:R41" si="12">IF(ISNA(VLOOKUP($A10,Dist_without,27,FALSE)),0,VLOOKUP($A10,Dist_without,27,FALSE))</f>
        <v>34952682.013182476</v>
      </c>
      <c r="S10" s="26">
        <f t="shared" ref="S10:S41" si="13">IF(ISNA(VLOOKUP($A10,Dist_without,29,FALSE)),0,VLOOKUP($A10,Dist_without,29,FALSE))</f>
        <v>30106150.013182476</v>
      </c>
      <c r="T10" s="34"/>
      <c r="U10" s="29">
        <f t="shared" ref="U10:U41" si="14">S10-K10</f>
        <v>82054.072359897196</v>
      </c>
      <c r="V10" s="26">
        <f t="shared" ref="V10:V41" si="15">IF(ISNA(VLOOKUP($A10,SSFQImport,148,FALSE)),0,VLOOKUP($A10,SSFQImport,148,FALSE))</f>
        <v>143303</v>
      </c>
      <c r="W10" s="29">
        <f t="shared" ref="W10:W41" si="16">IF(U10&lt;0,0,U10)</f>
        <v>82054.072359897196</v>
      </c>
    </row>
    <row r="11" spans="1:24" x14ac:dyDescent="0.25">
      <c r="A11" s="12">
        <v>1895</v>
      </c>
      <c r="B11" s="12" t="s">
        <v>53</v>
      </c>
      <c r="C11" s="12" t="s">
        <v>56</v>
      </c>
      <c r="D11" s="12">
        <v>2106</v>
      </c>
      <c r="E11" s="26">
        <f t="shared" si="0"/>
        <v>1026084</v>
      </c>
      <c r="F11" s="26">
        <f t="shared" si="1"/>
        <v>0</v>
      </c>
      <c r="G11" s="26">
        <f t="shared" si="2"/>
        <v>1026084</v>
      </c>
      <c r="H11" s="26">
        <f t="shared" si="3"/>
        <v>1734183.8627772403</v>
      </c>
      <c r="I11" s="26">
        <f t="shared" si="4"/>
        <v>240468.30000000002</v>
      </c>
      <c r="J11" s="26">
        <f t="shared" si="5"/>
        <v>1974652.1627772404</v>
      </c>
      <c r="K11" s="26">
        <f t="shared" si="6"/>
        <v>948568.16277724039</v>
      </c>
      <c r="L11" s="14"/>
      <c r="M11" s="26">
        <f t="shared" si="7"/>
        <v>1015967</v>
      </c>
      <c r="N11" s="26">
        <f t="shared" si="8"/>
        <v>0</v>
      </c>
      <c r="O11" s="26">
        <f t="shared" si="9"/>
        <v>1015967</v>
      </c>
      <c r="P11" s="26">
        <f t="shared" si="10"/>
        <v>1731105.8209671304</v>
      </c>
      <c r="Q11" s="26">
        <f t="shared" si="11"/>
        <v>240468.30000000002</v>
      </c>
      <c r="R11" s="26">
        <f t="shared" si="12"/>
        <v>1971574.1209671304</v>
      </c>
      <c r="S11" s="26">
        <f t="shared" si="13"/>
        <v>955607.12096713041</v>
      </c>
      <c r="T11" s="34"/>
      <c r="U11" s="29">
        <f t="shared" si="14"/>
        <v>7038.9581898900215</v>
      </c>
      <c r="V11" s="26">
        <f t="shared" si="15"/>
        <v>10117</v>
      </c>
      <c r="W11" s="29">
        <f t="shared" si="16"/>
        <v>7038.9581898900215</v>
      </c>
    </row>
    <row r="12" spans="1:24" x14ac:dyDescent="0.25">
      <c r="A12" s="12">
        <v>1896</v>
      </c>
      <c r="B12" s="12" t="s">
        <v>53</v>
      </c>
      <c r="C12" s="12" t="s">
        <v>58</v>
      </c>
      <c r="D12" s="12">
        <v>2200</v>
      </c>
      <c r="E12" s="26">
        <f t="shared" si="0"/>
        <v>283966</v>
      </c>
      <c r="F12" s="26">
        <f t="shared" si="1"/>
        <v>0</v>
      </c>
      <c r="G12" s="26">
        <f t="shared" si="2"/>
        <v>283966</v>
      </c>
      <c r="H12" s="26">
        <f t="shared" si="3"/>
        <v>1151324.1337799269</v>
      </c>
      <c r="I12" s="26">
        <f t="shared" si="4"/>
        <v>283034.7</v>
      </c>
      <c r="J12" s="26">
        <f t="shared" si="5"/>
        <v>1434358.8337799269</v>
      </c>
      <c r="K12" s="26">
        <f t="shared" si="6"/>
        <v>1150392.8337799269</v>
      </c>
      <c r="L12" s="14"/>
      <c r="M12" s="26">
        <f t="shared" si="7"/>
        <v>280744</v>
      </c>
      <c r="N12" s="26">
        <f t="shared" si="8"/>
        <v>0</v>
      </c>
      <c r="O12" s="26">
        <f t="shared" si="9"/>
        <v>280744</v>
      </c>
      <c r="P12" s="26">
        <f t="shared" si="10"/>
        <v>1149280.6227677278</v>
      </c>
      <c r="Q12" s="26">
        <f t="shared" si="11"/>
        <v>283034.7</v>
      </c>
      <c r="R12" s="26">
        <f t="shared" si="12"/>
        <v>1432315.3227677278</v>
      </c>
      <c r="S12" s="26">
        <f t="shared" si="13"/>
        <v>1151571.3227677278</v>
      </c>
      <c r="T12" s="34"/>
      <c r="U12" s="29">
        <f t="shared" si="14"/>
        <v>1178.488987800898</v>
      </c>
      <c r="V12" s="26">
        <f t="shared" si="15"/>
        <v>3222</v>
      </c>
      <c r="W12" s="29">
        <f t="shared" si="16"/>
        <v>1178.488987800898</v>
      </c>
    </row>
    <row r="13" spans="1:24" x14ac:dyDescent="0.25">
      <c r="A13" s="12">
        <v>1897</v>
      </c>
      <c r="B13" s="12" t="s">
        <v>53</v>
      </c>
      <c r="C13" s="12" t="s">
        <v>60</v>
      </c>
      <c r="D13" s="12">
        <v>2200</v>
      </c>
      <c r="E13" s="26">
        <f t="shared" si="0"/>
        <v>907986</v>
      </c>
      <c r="F13" s="26">
        <f t="shared" si="1"/>
        <v>0</v>
      </c>
      <c r="G13" s="26">
        <f t="shared" si="2"/>
        <v>907986</v>
      </c>
      <c r="H13" s="26">
        <f t="shared" si="3"/>
        <v>2913081.9123085076</v>
      </c>
      <c r="I13" s="26">
        <f t="shared" si="4"/>
        <v>281748.8</v>
      </c>
      <c r="J13" s="26">
        <f t="shared" si="5"/>
        <v>3194830.7123085074</v>
      </c>
      <c r="K13" s="26">
        <f t="shared" si="6"/>
        <v>2286844.7123085074</v>
      </c>
      <c r="L13" s="14"/>
      <c r="M13" s="26">
        <f t="shared" si="7"/>
        <v>887515</v>
      </c>
      <c r="N13" s="26">
        <f t="shared" si="8"/>
        <v>0</v>
      </c>
      <c r="O13" s="26">
        <f t="shared" si="9"/>
        <v>887515</v>
      </c>
      <c r="P13" s="26">
        <f t="shared" si="10"/>
        <v>2907911.417925057</v>
      </c>
      <c r="Q13" s="26">
        <f t="shared" si="11"/>
        <v>281748.8</v>
      </c>
      <c r="R13" s="26">
        <f t="shared" si="12"/>
        <v>3189660.2179250568</v>
      </c>
      <c r="S13" s="26">
        <f t="shared" si="13"/>
        <v>2302145.2179250568</v>
      </c>
      <c r="T13" s="34"/>
      <c r="U13" s="29">
        <f t="shared" si="14"/>
        <v>15300.505616549402</v>
      </c>
      <c r="V13" s="26">
        <f t="shared" si="15"/>
        <v>20471</v>
      </c>
      <c r="W13" s="29">
        <f t="shared" si="16"/>
        <v>15300.505616549402</v>
      </c>
    </row>
    <row r="14" spans="1:24" x14ac:dyDescent="0.25">
      <c r="A14" s="12">
        <v>1898</v>
      </c>
      <c r="B14" s="12" t="s">
        <v>62</v>
      </c>
      <c r="C14" s="12" t="s">
        <v>63</v>
      </c>
      <c r="D14" s="12">
        <v>2098</v>
      </c>
      <c r="E14" s="26">
        <f t="shared" si="0"/>
        <v>1361848</v>
      </c>
      <c r="F14" s="26">
        <f t="shared" si="1"/>
        <v>0</v>
      </c>
      <c r="G14" s="26">
        <f t="shared" si="2"/>
        <v>1361848</v>
      </c>
      <c r="H14" s="26">
        <f t="shared" si="3"/>
        <v>4635347.0732083721</v>
      </c>
      <c r="I14" s="26">
        <f t="shared" si="4"/>
        <v>472855.2</v>
      </c>
      <c r="J14" s="26">
        <f t="shared" si="5"/>
        <v>5108202.2732083723</v>
      </c>
      <c r="K14" s="26">
        <f t="shared" si="6"/>
        <v>3746354.2732083723</v>
      </c>
      <c r="L14" s="14"/>
      <c r="M14" s="26">
        <f t="shared" si="7"/>
        <v>1361848</v>
      </c>
      <c r="N14" s="26">
        <f t="shared" si="8"/>
        <v>0</v>
      </c>
      <c r="O14" s="26">
        <f t="shared" si="9"/>
        <v>1361848</v>
      </c>
      <c r="P14" s="26">
        <f t="shared" si="10"/>
        <v>4627119.6917859334</v>
      </c>
      <c r="Q14" s="26">
        <f t="shared" si="11"/>
        <v>472855.2</v>
      </c>
      <c r="R14" s="26">
        <f t="shared" si="12"/>
        <v>5099974.8917859336</v>
      </c>
      <c r="S14" s="26">
        <f t="shared" si="13"/>
        <v>3738126.8917859336</v>
      </c>
      <c r="T14" s="34"/>
      <c r="U14" s="29">
        <f t="shared" si="14"/>
        <v>-8227.3814224386588</v>
      </c>
      <c r="V14" s="26">
        <f t="shared" si="15"/>
        <v>0</v>
      </c>
      <c r="W14" s="29">
        <f t="shared" si="16"/>
        <v>0</v>
      </c>
    </row>
    <row r="15" spans="1:24" x14ac:dyDescent="0.25">
      <c r="A15" s="12">
        <v>1899</v>
      </c>
      <c r="B15" s="12" t="s">
        <v>62</v>
      </c>
      <c r="C15" s="12" t="s">
        <v>65</v>
      </c>
      <c r="D15" s="12">
        <v>2098</v>
      </c>
      <c r="E15" s="26">
        <f t="shared" si="0"/>
        <v>459791</v>
      </c>
      <c r="F15" s="26">
        <f t="shared" si="1"/>
        <v>0</v>
      </c>
      <c r="G15" s="26">
        <f t="shared" si="2"/>
        <v>459791</v>
      </c>
      <c r="H15" s="26">
        <f t="shared" si="3"/>
        <v>3679696.044444432</v>
      </c>
      <c r="I15" s="26">
        <f t="shared" si="4"/>
        <v>517016.7</v>
      </c>
      <c r="J15" s="26">
        <f t="shared" si="5"/>
        <v>4196712.7444444317</v>
      </c>
      <c r="K15" s="26">
        <f t="shared" si="6"/>
        <v>3736921.7444444317</v>
      </c>
      <c r="L15" s="14"/>
      <c r="M15" s="26">
        <f t="shared" si="7"/>
        <v>459791</v>
      </c>
      <c r="N15" s="26">
        <f t="shared" si="8"/>
        <v>0</v>
      </c>
      <c r="O15" s="26">
        <f t="shared" si="9"/>
        <v>459791</v>
      </c>
      <c r="P15" s="26">
        <f t="shared" si="10"/>
        <v>3673164.8694540495</v>
      </c>
      <c r="Q15" s="26">
        <f t="shared" si="11"/>
        <v>517016.7</v>
      </c>
      <c r="R15" s="26">
        <f t="shared" si="12"/>
        <v>4190181.5694540497</v>
      </c>
      <c r="S15" s="26">
        <f t="shared" si="13"/>
        <v>3730390.5694540497</v>
      </c>
      <c r="T15" s="34"/>
      <c r="U15" s="29">
        <f t="shared" si="14"/>
        <v>-6531.1749903820455</v>
      </c>
      <c r="V15" s="26">
        <f t="shared" si="15"/>
        <v>0</v>
      </c>
      <c r="W15" s="29">
        <f t="shared" si="16"/>
        <v>0</v>
      </c>
    </row>
    <row r="16" spans="1:24" x14ac:dyDescent="0.25">
      <c r="A16" s="12">
        <v>1900</v>
      </c>
      <c r="B16" s="12" t="s">
        <v>62</v>
      </c>
      <c r="C16" s="12" t="s">
        <v>67</v>
      </c>
      <c r="D16" s="12">
        <v>2098</v>
      </c>
      <c r="E16" s="26">
        <f t="shared" si="0"/>
        <v>4578400</v>
      </c>
      <c r="F16" s="26">
        <f t="shared" si="1"/>
        <v>0</v>
      </c>
      <c r="G16" s="26">
        <f t="shared" si="2"/>
        <v>4578400</v>
      </c>
      <c r="H16" s="26">
        <f t="shared" si="3"/>
        <v>15431549.567037379</v>
      </c>
      <c r="I16" s="26">
        <f t="shared" si="4"/>
        <v>523509.69999999995</v>
      </c>
      <c r="J16" s="26">
        <f t="shared" si="5"/>
        <v>15955059.267037379</v>
      </c>
      <c r="K16" s="26">
        <f t="shared" si="6"/>
        <v>11376659.267037379</v>
      </c>
      <c r="L16" s="14"/>
      <c r="M16" s="26">
        <f t="shared" si="7"/>
        <v>4578400</v>
      </c>
      <c r="N16" s="26">
        <f t="shared" si="8"/>
        <v>0</v>
      </c>
      <c r="O16" s="26">
        <f t="shared" si="9"/>
        <v>4578400</v>
      </c>
      <c r="P16" s="26">
        <f t="shared" si="10"/>
        <v>15404159.763809677</v>
      </c>
      <c r="Q16" s="26">
        <f t="shared" si="11"/>
        <v>523509.69999999995</v>
      </c>
      <c r="R16" s="26">
        <f t="shared" si="12"/>
        <v>15927669.463809676</v>
      </c>
      <c r="S16" s="26">
        <f t="shared" si="13"/>
        <v>11349269.463809676</v>
      </c>
      <c r="T16" s="34"/>
      <c r="U16" s="29">
        <f t="shared" si="14"/>
        <v>-27389.803227702156</v>
      </c>
      <c r="V16" s="26">
        <f t="shared" si="15"/>
        <v>0</v>
      </c>
      <c r="W16" s="29">
        <f t="shared" si="16"/>
        <v>0</v>
      </c>
    </row>
    <row r="17" spans="1:23" x14ac:dyDescent="0.25">
      <c r="A17" s="12">
        <v>1901</v>
      </c>
      <c r="B17" s="12" t="s">
        <v>62</v>
      </c>
      <c r="C17" s="12" t="s">
        <v>69</v>
      </c>
      <c r="D17" s="12">
        <v>2098</v>
      </c>
      <c r="E17" s="26">
        <f t="shared" si="0"/>
        <v>30532907</v>
      </c>
      <c r="F17" s="26">
        <f t="shared" si="1"/>
        <v>0</v>
      </c>
      <c r="G17" s="26">
        <f t="shared" si="2"/>
        <v>30532907</v>
      </c>
      <c r="H17" s="26">
        <f t="shared" si="3"/>
        <v>63274307.053271286</v>
      </c>
      <c r="I17" s="26">
        <f t="shared" si="4"/>
        <v>2694239.0999999996</v>
      </c>
      <c r="J17" s="26">
        <f t="shared" si="5"/>
        <v>65968546.153271288</v>
      </c>
      <c r="K17" s="26">
        <f t="shared" si="6"/>
        <v>35435639.153271288</v>
      </c>
      <c r="L17" s="14"/>
      <c r="M17" s="26">
        <f t="shared" si="7"/>
        <v>30528511</v>
      </c>
      <c r="N17" s="26">
        <f t="shared" si="8"/>
        <v>0</v>
      </c>
      <c r="O17" s="26">
        <f t="shared" si="9"/>
        <v>30528511</v>
      </c>
      <c r="P17" s="26">
        <f t="shared" si="10"/>
        <v>63162000.067376614</v>
      </c>
      <c r="Q17" s="26">
        <f t="shared" si="11"/>
        <v>2694239.0999999996</v>
      </c>
      <c r="R17" s="26">
        <f t="shared" si="12"/>
        <v>65856239.167376615</v>
      </c>
      <c r="S17" s="26">
        <f t="shared" si="13"/>
        <v>35327728.167376615</v>
      </c>
      <c r="T17" s="34"/>
      <c r="U17" s="29">
        <f t="shared" si="14"/>
        <v>-107910.98589467257</v>
      </c>
      <c r="V17" s="26">
        <f t="shared" si="15"/>
        <v>4396</v>
      </c>
      <c r="W17" s="29">
        <f t="shared" si="16"/>
        <v>0</v>
      </c>
    </row>
    <row r="18" spans="1:23" x14ac:dyDescent="0.25">
      <c r="A18" s="12">
        <v>1922</v>
      </c>
      <c r="B18" s="12" t="s">
        <v>71</v>
      </c>
      <c r="C18" s="12" t="s">
        <v>72</v>
      </c>
      <c r="D18" s="12">
        <v>1902</v>
      </c>
      <c r="E18" s="26">
        <f t="shared" si="0"/>
        <v>37967536</v>
      </c>
      <c r="F18" s="26">
        <f t="shared" si="1"/>
        <v>0</v>
      </c>
      <c r="G18" s="26">
        <f t="shared" si="2"/>
        <v>37967536</v>
      </c>
      <c r="H18" s="26">
        <f t="shared" si="3"/>
        <v>89980272.970771819</v>
      </c>
      <c r="I18" s="26">
        <f t="shared" si="4"/>
        <v>3586473.0999999996</v>
      </c>
      <c r="J18" s="26">
        <f t="shared" si="5"/>
        <v>93566746.070771813</v>
      </c>
      <c r="K18" s="26">
        <f t="shared" si="6"/>
        <v>55599210.070771813</v>
      </c>
      <c r="L18" s="14"/>
      <c r="M18" s="26">
        <f t="shared" si="7"/>
        <v>37929596</v>
      </c>
      <c r="N18" s="26">
        <f t="shared" si="8"/>
        <v>0</v>
      </c>
      <c r="O18" s="26">
        <f t="shared" si="9"/>
        <v>37929596</v>
      </c>
      <c r="P18" s="26">
        <f t="shared" si="10"/>
        <v>89820564.967350781</v>
      </c>
      <c r="Q18" s="26">
        <f t="shared" si="11"/>
        <v>3586473.0999999996</v>
      </c>
      <c r="R18" s="26">
        <f t="shared" si="12"/>
        <v>93407038.067350775</v>
      </c>
      <c r="S18" s="26">
        <f t="shared" si="13"/>
        <v>55477442.067350775</v>
      </c>
      <c r="T18" s="34"/>
      <c r="U18" s="29">
        <f t="shared" si="14"/>
        <v>-121768.00342103839</v>
      </c>
      <c r="V18" s="26">
        <f t="shared" si="15"/>
        <v>37940</v>
      </c>
      <c r="W18" s="29">
        <f t="shared" si="16"/>
        <v>0</v>
      </c>
    </row>
    <row r="19" spans="1:23" x14ac:dyDescent="0.25">
      <c r="A19" s="12">
        <v>1923</v>
      </c>
      <c r="B19" s="12" t="s">
        <v>71</v>
      </c>
      <c r="C19" s="12" t="s">
        <v>74</v>
      </c>
      <c r="D19" s="12">
        <v>1902</v>
      </c>
      <c r="E19" s="26">
        <f t="shared" si="0"/>
        <v>36637556</v>
      </c>
      <c r="F19" s="26">
        <f t="shared" si="1"/>
        <v>0</v>
      </c>
      <c r="G19" s="26">
        <f t="shared" si="2"/>
        <v>36637556</v>
      </c>
      <c r="H19" s="26">
        <f t="shared" si="3"/>
        <v>62947955.510726668</v>
      </c>
      <c r="I19" s="26">
        <f t="shared" si="4"/>
        <v>2915159.0999999996</v>
      </c>
      <c r="J19" s="26">
        <f t="shared" si="5"/>
        <v>65863114.610726669</v>
      </c>
      <c r="K19" s="26">
        <f t="shared" si="6"/>
        <v>29225558.610726669</v>
      </c>
      <c r="L19" s="14"/>
      <c r="M19" s="26">
        <f t="shared" si="7"/>
        <v>36611171</v>
      </c>
      <c r="N19" s="26">
        <f t="shared" si="8"/>
        <v>0</v>
      </c>
      <c r="O19" s="26">
        <f t="shared" si="9"/>
        <v>36611171</v>
      </c>
      <c r="P19" s="26">
        <f t="shared" si="10"/>
        <v>62836227.773500085</v>
      </c>
      <c r="Q19" s="26">
        <f t="shared" si="11"/>
        <v>2915159.0999999996</v>
      </c>
      <c r="R19" s="26">
        <f t="shared" si="12"/>
        <v>65751386.873500086</v>
      </c>
      <c r="S19" s="26">
        <f t="shared" si="13"/>
        <v>29140215.873500086</v>
      </c>
      <c r="T19" s="34"/>
      <c r="U19" s="29">
        <f t="shared" si="14"/>
        <v>-85342.737226583064</v>
      </c>
      <c r="V19" s="26">
        <f t="shared" si="15"/>
        <v>26385</v>
      </c>
      <c r="W19" s="29">
        <f t="shared" si="16"/>
        <v>0</v>
      </c>
    </row>
    <row r="20" spans="1:23" x14ac:dyDescent="0.25">
      <c r="A20" s="12">
        <v>1924</v>
      </c>
      <c r="B20" s="12" t="s">
        <v>71</v>
      </c>
      <c r="C20" s="12" t="s">
        <v>76</v>
      </c>
      <c r="D20" s="12">
        <v>1902</v>
      </c>
      <c r="E20" s="26">
        <f t="shared" si="0"/>
        <v>70213638</v>
      </c>
      <c r="F20" s="26">
        <f t="shared" si="1"/>
        <v>0</v>
      </c>
      <c r="G20" s="26">
        <f t="shared" si="2"/>
        <v>70213638</v>
      </c>
      <c r="H20" s="26">
        <f t="shared" si="3"/>
        <v>164222791.01616445</v>
      </c>
      <c r="I20" s="26">
        <f t="shared" si="4"/>
        <v>9659757.0999999996</v>
      </c>
      <c r="J20" s="26">
        <f t="shared" si="5"/>
        <v>173882548.11616445</v>
      </c>
      <c r="K20" s="26">
        <f t="shared" si="6"/>
        <v>103668910.11616445</v>
      </c>
      <c r="L20" s="14"/>
      <c r="M20" s="26">
        <f t="shared" si="7"/>
        <v>70146465</v>
      </c>
      <c r="N20" s="26">
        <f t="shared" si="8"/>
        <v>0</v>
      </c>
      <c r="O20" s="26">
        <f t="shared" si="9"/>
        <v>70146465</v>
      </c>
      <c r="P20" s="26">
        <f t="shared" si="10"/>
        <v>163931308.30330426</v>
      </c>
      <c r="Q20" s="26">
        <f t="shared" si="11"/>
        <v>9659757.0999999996</v>
      </c>
      <c r="R20" s="26">
        <f t="shared" si="12"/>
        <v>173591065.40330425</v>
      </c>
      <c r="S20" s="26">
        <f t="shared" si="13"/>
        <v>103444600.40330425</v>
      </c>
      <c r="T20" s="34"/>
      <c r="U20" s="29">
        <f t="shared" si="14"/>
        <v>-224309.71286019683</v>
      </c>
      <c r="V20" s="26">
        <f t="shared" si="15"/>
        <v>67173</v>
      </c>
      <c r="W20" s="29">
        <f t="shared" si="16"/>
        <v>0</v>
      </c>
    </row>
    <row r="21" spans="1:23" x14ac:dyDescent="0.25">
      <c r="A21" s="12">
        <v>1925</v>
      </c>
      <c r="B21" s="12" t="s">
        <v>71</v>
      </c>
      <c r="C21" s="12" t="s">
        <v>78</v>
      </c>
      <c r="D21" s="12">
        <v>1902</v>
      </c>
      <c r="E21" s="26">
        <f t="shared" si="0"/>
        <v>9030935</v>
      </c>
      <c r="F21" s="26">
        <f t="shared" si="1"/>
        <v>0</v>
      </c>
      <c r="G21" s="26">
        <f t="shared" si="2"/>
        <v>9030935</v>
      </c>
      <c r="H21" s="26">
        <f t="shared" si="3"/>
        <v>25314305.272613335</v>
      </c>
      <c r="I21" s="26">
        <f t="shared" si="4"/>
        <v>1600002.5999999999</v>
      </c>
      <c r="J21" s="26">
        <f t="shared" si="5"/>
        <v>26914307.872613337</v>
      </c>
      <c r="K21" s="26">
        <f t="shared" si="6"/>
        <v>17883372.872613337</v>
      </c>
      <c r="L21" s="14"/>
      <c r="M21" s="26">
        <f t="shared" si="7"/>
        <v>9020466</v>
      </c>
      <c r="N21" s="26">
        <f t="shared" si="8"/>
        <v>0</v>
      </c>
      <c r="O21" s="26">
        <f t="shared" si="9"/>
        <v>9020466</v>
      </c>
      <c r="P21" s="26">
        <f t="shared" si="10"/>
        <v>25269374.344759926</v>
      </c>
      <c r="Q21" s="26">
        <f t="shared" si="11"/>
        <v>1600002.5999999999</v>
      </c>
      <c r="R21" s="26">
        <f t="shared" si="12"/>
        <v>26869376.944759928</v>
      </c>
      <c r="S21" s="26">
        <f t="shared" si="13"/>
        <v>17848910.944759928</v>
      </c>
      <c r="T21" s="34"/>
      <c r="U21" s="29">
        <f t="shared" si="14"/>
        <v>-34461.927853409201</v>
      </c>
      <c r="V21" s="26">
        <f t="shared" si="15"/>
        <v>10469</v>
      </c>
      <c r="W21" s="29">
        <f t="shared" si="16"/>
        <v>0</v>
      </c>
    </row>
    <row r="22" spans="1:23" x14ac:dyDescent="0.25">
      <c r="A22" s="12">
        <v>1926</v>
      </c>
      <c r="B22" s="12" t="s">
        <v>71</v>
      </c>
      <c r="C22" s="12" t="s">
        <v>80</v>
      </c>
      <c r="D22" s="12">
        <v>1902</v>
      </c>
      <c r="E22" s="26">
        <f t="shared" si="0"/>
        <v>15931217</v>
      </c>
      <c r="F22" s="26">
        <f t="shared" si="1"/>
        <v>0</v>
      </c>
      <c r="G22" s="26">
        <f t="shared" si="2"/>
        <v>15931217</v>
      </c>
      <c r="H22" s="26">
        <f t="shared" si="3"/>
        <v>40667851.02476164</v>
      </c>
      <c r="I22" s="26">
        <f t="shared" si="4"/>
        <v>2517160.0999999996</v>
      </c>
      <c r="J22" s="26">
        <f t="shared" si="5"/>
        <v>43185011.124761641</v>
      </c>
      <c r="K22" s="26">
        <f t="shared" si="6"/>
        <v>27253794.124761641</v>
      </c>
      <c r="L22" s="14"/>
      <c r="M22" s="26">
        <f t="shared" si="7"/>
        <v>15914277</v>
      </c>
      <c r="N22" s="26">
        <f t="shared" si="8"/>
        <v>0</v>
      </c>
      <c r="O22" s="26">
        <f t="shared" si="9"/>
        <v>15914277</v>
      </c>
      <c r="P22" s="26">
        <f t="shared" si="10"/>
        <v>40595668.744400047</v>
      </c>
      <c r="Q22" s="26">
        <f t="shared" si="11"/>
        <v>2517160.0999999996</v>
      </c>
      <c r="R22" s="26">
        <f t="shared" si="12"/>
        <v>43112828.844400048</v>
      </c>
      <c r="S22" s="26">
        <f t="shared" si="13"/>
        <v>27198551.844400048</v>
      </c>
      <c r="T22" s="34"/>
      <c r="U22" s="29">
        <f t="shared" si="14"/>
        <v>-55242.28036159277</v>
      </c>
      <c r="V22" s="26">
        <f t="shared" si="15"/>
        <v>16940</v>
      </c>
      <c r="W22" s="29">
        <f t="shared" si="16"/>
        <v>0</v>
      </c>
    </row>
    <row r="23" spans="1:23" x14ac:dyDescent="0.25">
      <c r="A23" s="12">
        <v>1927</v>
      </c>
      <c r="B23" s="12" t="s">
        <v>71</v>
      </c>
      <c r="C23" s="12" t="s">
        <v>82</v>
      </c>
      <c r="D23" s="12">
        <v>1902</v>
      </c>
      <c r="E23" s="26">
        <f t="shared" si="0"/>
        <v>1963526</v>
      </c>
      <c r="F23" s="26">
        <f t="shared" si="1"/>
        <v>0</v>
      </c>
      <c r="G23" s="26">
        <f t="shared" si="2"/>
        <v>1963526</v>
      </c>
      <c r="H23" s="26">
        <f t="shared" si="3"/>
        <v>6184894.6685221093</v>
      </c>
      <c r="I23" s="26">
        <f t="shared" si="4"/>
        <v>403953.19999999995</v>
      </c>
      <c r="J23" s="26">
        <f t="shared" si="5"/>
        <v>6588847.8685221095</v>
      </c>
      <c r="K23" s="26">
        <f t="shared" si="6"/>
        <v>4625321.8685221095</v>
      </c>
      <c r="L23" s="14"/>
      <c r="M23" s="26">
        <f t="shared" si="7"/>
        <v>1961133</v>
      </c>
      <c r="N23" s="26">
        <f t="shared" si="8"/>
        <v>0</v>
      </c>
      <c r="O23" s="26">
        <f t="shared" si="9"/>
        <v>1961133</v>
      </c>
      <c r="P23" s="26">
        <f t="shared" si="10"/>
        <v>6173916.9603393404</v>
      </c>
      <c r="Q23" s="26">
        <f t="shared" si="11"/>
        <v>403953.19999999995</v>
      </c>
      <c r="R23" s="26">
        <f t="shared" si="12"/>
        <v>6577870.1603393406</v>
      </c>
      <c r="S23" s="26">
        <f t="shared" si="13"/>
        <v>4616737.1603393406</v>
      </c>
      <c r="T23" s="34"/>
      <c r="U23" s="29">
        <f t="shared" si="14"/>
        <v>-8584.7081827688962</v>
      </c>
      <c r="V23" s="26">
        <f t="shared" si="15"/>
        <v>2393</v>
      </c>
      <c r="W23" s="29">
        <f t="shared" si="16"/>
        <v>0</v>
      </c>
    </row>
    <row r="24" spans="1:23" x14ac:dyDescent="0.25">
      <c r="A24" s="12">
        <v>1928</v>
      </c>
      <c r="B24" s="12" t="s">
        <v>71</v>
      </c>
      <c r="C24" s="12" t="s">
        <v>84</v>
      </c>
      <c r="D24" s="12">
        <v>1902</v>
      </c>
      <c r="E24" s="26">
        <f t="shared" si="0"/>
        <v>28350286</v>
      </c>
      <c r="F24" s="26">
        <f t="shared" si="1"/>
        <v>0</v>
      </c>
      <c r="G24" s="26">
        <f t="shared" si="2"/>
        <v>28350286</v>
      </c>
      <c r="H24" s="26">
        <f t="shared" si="3"/>
        <v>74076303.586102009</v>
      </c>
      <c r="I24" s="26">
        <f t="shared" si="4"/>
        <v>4826342.5</v>
      </c>
      <c r="J24" s="26">
        <f t="shared" si="5"/>
        <v>78902646.086102009</v>
      </c>
      <c r="K24" s="26">
        <f t="shared" si="6"/>
        <v>50552360.086102009</v>
      </c>
      <c r="L24" s="14"/>
      <c r="M24" s="26">
        <f t="shared" si="7"/>
        <v>28319081</v>
      </c>
      <c r="N24" s="26">
        <f t="shared" si="8"/>
        <v>0</v>
      </c>
      <c r="O24" s="26">
        <f t="shared" si="9"/>
        <v>28319081</v>
      </c>
      <c r="P24" s="26">
        <f t="shared" si="10"/>
        <v>73944823.894432381</v>
      </c>
      <c r="Q24" s="26">
        <f t="shared" si="11"/>
        <v>4826342.5</v>
      </c>
      <c r="R24" s="26">
        <f t="shared" si="12"/>
        <v>78771166.394432381</v>
      </c>
      <c r="S24" s="26">
        <f t="shared" si="13"/>
        <v>50452085.394432381</v>
      </c>
      <c r="T24" s="34"/>
      <c r="U24" s="29">
        <f t="shared" si="14"/>
        <v>-100274.69166962802</v>
      </c>
      <c r="V24" s="26">
        <f t="shared" si="15"/>
        <v>31205</v>
      </c>
      <c r="W24" s="29">
        <f t="shared" si="16"/>
        <v>0</v>
      </c>
    </row>
    <row r="25" spans="1:23" x14ac:dyDescent="0.25">
      <c r="A25" s="12">
        <v>1929</v>
      </c>
      <c r="B25" s="12" t="s">
        <v>71</v>
      </c>
      <c r="C25" s="12" t="s">
        <v>86</v>
      </c>
      <c r="D25" s="12">
        <v>1902</v>
      </c>
      <c r="E25" s="26">
        <f t="shared" si="0"/>
        <v>15562539</v>
      </c>
      <c r="F25" s="26">
        <f t="shared" si="1"/>
        <v>0</v>
      </c>
      <c r="G25" s="26">
        <f t="shared" si="2"/>
        <v>15562539</v>
      </c>
      <c r="H25" s="26">
        <f t="shared" si="3"/>
        <v>45084403.329170607</v>
      </c>
      <c r="I25" s="26">
        <f t="shared" si="4"/>
        <v>2493938.2999999998</v>
      </c>
      <c r="J25" s="26">
        <f t="shared" si="5"/>
        <v>47578341.629170604</v>
      </c>
      <c r="K25" s="26">
        <f t="shared" si="6"/>
        <v>32015802.629170604</v>
      </c>
      <c r="L25" s="14"/>
      <c r="M25" s="26">
        <f t="shared" si="7"/>
        <v>15544331</v>
      </c>
      <c r="N25" s="26">
        <f t="shared" si="8"/>
        <v>0</v>
      </c>
      <c r="O25" s="26">
        <f t="shared" si="9"/>
        <v>15544331</v>
      </c>
      <c r="P25" s="26">
        <f t="shared" si="10"/>
        <v>45004382.011126049</v>
      </c>
      <c r="Q25" s="26">
        <f t="shared" si="11"/>
        <v>2493938.2999999998</v>
      </c>
      <c r="R25" s="26">
        <f t="shared" si="12"/>
        <v>47498320.311126046</v>
      </c>
      <c r="S25" s="26">
        <f t="shared" si="13"/>
        <v>31953989.311126046</v>
      </c>
      <c r="T25" s="34"/>
      <c r="U25" s="29">
        <f t="shared" si="14"/>
        <v>-61813.318044558167</v>
      </c>
      <c r="V25" s="26">
        <f t="shared" si="15"/>
        <v>18208</v>
      </c>
      <c r="W25" s="29">
        <f t="shared" si="16"/>
        <v>0</v>
      </c>
    </row>
    <row r="26" spans="1:23" x14ac:dyDescent="0.25">
      <c r="A26" s="12">
        <v>1930</v>
      </c>
      <c r="B26" s="12" t="s">
        <v>71</v>
      </c>
      <c r="C26" s="12" t="s">
        <v>88</v>
      </c>
      <c r="D26" s="12">
        <v>1902</v>
      </c>
      <c r="E26" s="26">
        <f t="shared" si="0"/>
        <v>6594722</v>
      </c>
      <c r="F26" s="26">
        <f t="shared" si="1"/>
        <v>0</v>
      </c>
      <c r="G26" s="26">
        <f t="shared" si="2"/>
        <v>6594722</v>
      </c>
      <c r="H26" s="26">
        <f t="shared" si="3"/>
        <v>26944528.806843489</v>
      </c>
      <c r="I26" s="26">
        <f t="shared" si="4"/>
        <v>1100024.8</v>
      </c>
      <c r="J26" s="26">
        <f t="shared" si="5"/>
        <v>28044553.60684349</v>
      </c>
      <c r="K26" s="26">
        <f t="shared" si="6"/>
        <v>21449831.60684349</v>
      </c>
      <c r="L26" s="14"/>
      <c r="M26" s="26">
        <f t="shared" si="7"/>
        <v>6586265</v>
      </c>
      <c r="N26" s="26">
        <f t="shared" si="8"/>
        <v>0</v>
      </c>
      <c r="O26" s="26">
        <f t="shared" si="9"/>
        <v>6586265</v>
      </c>
      <c r="P26" s="26">
        <f t="shared" si="10"/>
        <v>26896704.358697403</v>
      </c>
      <c r="Q26" s="26">
        <f t="shared" si="11"/>
        <v>1100024.8</v>
      </c>
      <c r="R26" s="26">
        <f t="shared" si="12"/>
        <v>27996729.158697404</v>
      </c>
      <c r="S26" s="26">
        <f t="shared" si="13"/>
        <v>21410464.158697404</v>
      </c>
      <c r="T26" s="34"/>
      <c r="U26" s="29">
        <f t="shared" si="14"/>
        <v>-39367.448146086186</v>
      </c>
      <c r="V26" s="26">
        <f t="shared" si="15"/>
        <v>8457</v>
      </c>
      <c r="W26" s="29">
        <f t="shared" si="16"/>
        <v>0</v>
      </c>
    </row>
    <row r="27" spans="1:23" x14ac:dyDescent="0.25">
      <c r="A27" s="12">
        <v>1931</v>
      </c>
      <c r="B27" s="12" t="s">
        <v>71</v>
      </c>
      <c r="C27" s="12" t="s">
        <v>90</v>
      </c>
      <c r="D27" s="12">
        <v>1902</v>
      </c>
      <c r="E27" s="26">
        <f t="shared" si="0"/>
        <v>4491487</v>
      </c>
      <c r="F27" s="26">
        <f t="shared" si="1"/>
        <v>0</v>
      </c>
      <c r="G27" s="26">
        <f t="shared" si="2"/>
        <v>4491487</v>
      </c>
      <c r="H27" s="26">
        <f t="shared" si="3"/>
        <v>19063043.261933547</v>
      </c>
      <c r="I27" s="26">
        <f t="shared" si="4"/>
        <v>791773.5</v>
      </c>
      <c r="J27" s="26">
        <f t="shared" si="5"/>
        <v>19854816.761933547</v>
      </c>
      <c r="K27" s="26">
        <f t="shared" si="6"/>
        <v>15363329.761933547</v>
      </c>
      <c r="L27" s="14"/>
      <c r="M27" s="26">
        <f t="shared" si="7"/>
        <v>4483423</v>
      </c>
      <c r="N27" s="26">
        <f t="shared" si="8"/>
        <v>0</v>
      </c>
      <c r="O27" s="26">
        <f t="shared" si="9"/>
        <v>4483423</v>
      </c>
      <c r="P27" s="26">
        <f t="shared" si="10"/>
        <v>19029207.839146141</v>
      </c>
      <c r="Q27" s="26">
        <f t="shared" si="11"/>
        <v>791773.5</v>
      </c>
      <c r="R27" s="26">
        <f t="shared" si="12"/>
        <v>19820981.339146141</v>
      </c>
      <c r="S27" s="26">
        <f t="shared" si="13"/>
        <v>15337558.339146141</v>
      </c>
      <c r="T27" s="34"/>
      <c r="U27" s="29">
        <f t="shared" si="14"/>
        <v>-25771.42278740555</v>
      </c>
      <c r="V27" s="26">
        <f t="shared" si="15"/>
        <v>8064</v>
      </c>
      <c r="W27" s="29">
        <f t="shared" si="16"/>
        <v>0</v>
      </c>
    </row>
    <row r="28" spans="1:23" x14ac:dyDescent="0.25">
      <c r="A28" s="12">
        <v>1933</v>
      </c>
      <c r="B28" s="12" t="s">
        <v>92</v>
      </c>
      <c r="C28" s="12" t="s">
        <v>93</v>
      </c>
      <c r="D28" s="12">
        <v>2230</v>
      </c>
      <c r="E28" s="26">
        <f t="shared" si="0"/>
        <v>8520877</v>
      </c>
      <c r="F28" s="26">
        <f t="shared" si="1"/>
        <v>0</v>
      </c>
      <c r="G28" s="26">
        <f t="shared" si="2"/>
        <v>8520877</v>
      </c>
      <c r="H28" s="26">
        <f t="shared" si="3"/>
        <v>17868794.181510177</v>
      </c>
      <c r="I28" s="26">
        <f t="shared" si="4"/>
        <v>855092</v>
      </c>
      <c r="J28" s="26">
        <f t="shared" si="5"/>
        <v>18723886.181510177</v>
      </c>
      <c r="K28" s="26">
        <f t="shared" si="6"/>
        <v>10203009.181510177</v>
      </c>
      <c r="L28" s="14"/>
      <c r="M28" s="26">
        <f t="shared" si="7"/>
        <v>8520877</v>
      </c>
      <c r="N28" s="26">
        <f t="shared" si="8"/>
        <v>0</v>
      </c>
      <c r="O28" s="26">
        <f t="shared" si="9"/>
        <v>8520877</v>
      </c>
      <c r="P28" s="26">
        <f t="shared" si="10"/>
        <v>17837078.458184939</v>
      </c>
      <c r="Q28" s="26">
        <f t="shared" si="11"/>
        <v>855092</v>
      </c>
      <c r="R28" s="26">
        <f t="shared" si="12"/>
        <v>18692170.458184939</v>
      </c>
      <c r="S28" s="26">
        <f t="shared" si="13"/>
        <v>10171293.458184939</v>
      </c>
      <c r="T28" s="34"/>
      <c r="U28" s="29">
        <f t="shared" si="14"/>
        <v>-31715.723325237632</v>
      </c>
      <c r="V28" s="26">
        <f t="shared" si="15"/>
        <v>0</v>
      </c>
      <c r="W28" s="29">
        <f t="shared" si="16"/>
        <v>0</v>
      </c>
    </row>
    <row r="29" spans="1:23" x14ac:dyDescent="0.25">
      <c r="A29" s="12">
        <v>1934</v>
      </c>
      <c r="B29" s="12" t="s">
        <v>92</v>
      </c>
      <c r="C29" s="12" t="s">
        <v>95</v>
      </c>
      <c r="D29" s="12">
        <v>2230</v>
      </c>
      <c r="E29" s="26">
        <f t="shared" si="0"/>
        <v>4256590</v>
      </c>
      <c r="F29" s="26">
        <f t="shared" si="1"/>
        <v>-1645572.9128366425</v>
      </c>
      <c r="G29" s="26">
        <f t="shared" si="2"/>
        <v>2611017.0871633575</v>
      </c>
      <c r="H29" s="26">
        <f t="shared" si="3"/>
        <v>2327745.6871633576</v>
      </c>
      <c r="I29" s="26">
        <f t="shared" si="4"/>
        <v>283271.40000000002</v>
      </c>
      <c r="J29" s="26">
        <f t="shared" si="5"/>
        <v>2611017.0871633575</v>
      </c>
      <c r="K29" s="26">
        <f t="shared" si="6"/>
        <v>0</v>
      </c>
      <c r="L29" s="14"/>
      <c r="M29" s="26">
        <f t="shared" si="7"/>
        <v>4256590</v>
      </c>
      <c r="N29" s="26">
        <f t="shared" si="8"/>
        <v>-1649704.4808336585</v>
      </c>
      <c r="O29" s="26">
        <f t="shared" si="9"/>
        <v>2606885.5191663415</v>
      </c>
      <c r="P29" s="26">
        <f t="shared" si="10"/>
        <v>2323614.1191663416</v>
      </c>
      <c r="Q29" s="26">
        <f t="shared" si="11"/>
        <v>283271.40000000002</v>
      </c>
      <c r="R29" s="26">
        <f t="shared" si="12"/>
        <v>2606885.5191663415</v>
      </c>
      <c r="S29" s="26">
        <f t="shared" si="13"/>
        <v>0</v>
      </c>
      <c r="T29" s="34"/>
      <c r="U29" s="29">
        <f t="shared" si="14"/>
        <v>0</v>
      </c>
      <c r="V29" s="26">
        <f t="shared" si="15"/>
        <v>0</v>
      </c>
      <c r="W29" s="29">
        <f t="shared" si="16"/>
        <v>0</v>
      </c>
    </row>
    <row r="30" spans="1:23" x14ac:dyDescent="0.25">
      <c r="A30" s="12">
        <v>1935</v>
      </c>
      <c r="B30" s="12" t="s">
        <v>92</v>
      </c>
      <c r="C30" s="12" t="s">
        <v>97</v>
      </c>
      <c r="D30" s="12">
        <v>2230</v>
      </c>
      <c r="E30" s="26">
        <f t="shared" si="0"/>
        <v>16632846</v>
      </c>
      <c r="F30" s="26">
        <f t="shared" si="1"/>
        <v>-85385.847059652209</v>
      </c>
      <c r="G30" s="26">
        <f t="shared" si="2"/>
        <v>16547460.152940348</v>
      </c>
      <c r="H30" s="26">
        <f t="shared" si="3"/>
        <v>15916963.852940347</v>
      </c>
      <c r="I30" s="26">
        <f t="shared" si="4"/>
        <v>630496.29999999993</v>
      </c>
      <c r="J30" s="26">
        <f t="shared" si="5"/>
        <v>16547460.152940348</v>
      </c>
      <c r="K30" s="26">
        <f t="shared" si="6"/>
        <v>0</v>
      </c>
      <c r="L30" s="14"/>
      <c r="M30" s="26">
        <f t="shared" si="7"/>
        <v>16632846</v>
      </c>
      <c r="N30" s="26">
        <f t="shared" si="8"/>
        <v>-113637.22298405878</v>
      </c>
      <c r="O30" s="26">
        <f t="shared" si="9"/>
        <v>16519208.777015941</v>
      </c>
      <c r="P30" s="26">
        <f t="shared" si="10"/>
        <v>15888712.47701594</v>
      </c>
      <c r="Q30" s="26">
        <f t="shared" si="11"/>
        <v>630496.29999999993</v>
      </c>
      <c r="R30" s="26">
        <f t="shared" si="12"/>
        <v>16519208.777015941</v>
      </c>
      <c r="S30" s="26">
        <f t="shared" si="13"/>
        <v>0</v>
      </c>
      <c r="T30" s="34"/>
      <c r="U30" s="29">
        <f t="shared" si="14"/>
        <v>0</v>
      </c>
      <c r="V30" s="26">
        <f t="shared" si="15"/>
        <v>0</v>
      </c>
      <c r="W30" s="29">
        <f t="shared" si="16"/>
        <v>0</v>
      </c>
    </row>
    <row r="31" spans="1:23" x14ac:dyDescent="0.25">
      <c r="A31" s="12">
        <v>1936</v>
      </c>
      <c r="B31" s="12" t="s">
        <v>92</v>
      </c>
      <c r="C31" s="12" t="s">
        <v>99</v>
      </c>
      <c r="D31" s="12">
        <v>2230</v>
      </c>
      <c r="E31" s="26">
        <f t="shared" si="0"/>
        <v>5022657</v>
      </c>
      <c r="F31" s="26">
        <f t="shared" si="1"/>
        <v>0</v>
      </c>
      <c r="G31" s="26">
        <f t="shared" si="2"/>
        <v>5022657</v>
      </c>
      <c r="H31" s="26">
        <f t="shared" si="3"/>
        <v>9862551.4035199881</v>
      </c>
      <c r="I31" s="26">
        <f t="shared" si="4"/>
        <v>547546.29999999993</v>
      </c>
      <c r="J31" s="26">
        <f t="shared" si="5"/>
        <v>10410097.703519989</v>
      </c>
      <c r="K31" s="26">
        <f t="shared" si="6"/>
        <v>5387440.7035199888</v>
      </c>
      <c r="L31" s="14"/>
      <c r="M31" s="26">
        <f t="shared" si="7"/>
        <v>5022657</v>
      </c>
      <c r="N31" s="26">
        <f t="shared" si="8"/>
        <v>0</v>
      </c>
      <c r="O31" s="26">
        <f t="shared" si="9"/>
        <v>5022657</v>
      </c>
      <c r="P31" s="26">
        <f t="shared" si="10"/>
        <v>9845046.1399628855</v>
      </c>
      <c r="Q31" s="26">
        <f t="shared" si="11"/>
        <v>547546.29999999993</v>
      </c>
      <c r="R31" s="26">
        <f t="shared" si="12"/>
        <v>10392592.439962886</v>
      </c>
      <c r="S31" s="26">
        <f t="shared" si="13"/>
        <v>5369935.4399628863</v>
      </c>
      <c r="T31" s="34"/>
      <c r="U31" s="29">
        <f t="shared" si="14"/>
        <v>-17505.263557102531</v>
      </c>
      <c r="V31" s="26">
        <f t="shared" si="15"/>
        <v>0</v>
      </c>
      <c r="W31" s="29">
        <f t="shared" si="16"/>
        <v>0</v>
      </c>
    </row>
    <row r="32" spans="1:23" x14ac:dyDescent="0.25">
      <c r="A32" s="12">
        <v>1944</v>
      </c>
      <c r="B32" s="12" t="s">
        <v>103</v>
      </c>
      <c r="C32" s="12" t="s">
        <v>104</v>
      </c>
      <c r="D32" s="12">
        <v>2230</v>
      </c>
      <c r="E32" s="26">
        <f t="shared" si="0"/>
        <v>10245433</v>
      </c>
      <c r="F32" s="26">
        <f t="shared" si="1"/>
        <v>0</v>
      </c>
      <c r="G32" s="26">
        <f t="shared" si="2"/>
        <v>10245433</v>
      </c>
      <c r="H32" s="26">
        <f t="shared" si="3"/>
        <v>21943001.514300197</v>
      </c>
      <c r="I32" s="26">
        <f t="shared" si="4"/>
        <v>1334823.7</v>
      </c>
      <c r="J32" s="26">
        <f t="shared" si="5"/>
        <v>23277825.214300197</v>
      </c>
      <c r="K32" s="26">
        <f t="shared" si="6"/>
        <v>13032392.214300197</v>
      </c>
      <c r="L32" s="14"/>
      <c r="M32" s="26">
        <f t="shared" si="7"/>
        <v>10245433</v>
      </c>
      <c r="N32" s="26">
        <f t="shared" si="8"/>
        <v>0</v>
      </c>
      <c r="O32" s="26">
        <f t="shared" si="9"/>
        <v>10245433</v>
      </c>
      <c r="P32" s="26">
        <f t="shared" si="10"/>
        <v>21904054.389055844</v>
      </c>
      <c r="Q32" s="26">
        <f t="shared" si="11"/>
        <v>1334823.7</v>
      </c>
      <c r="R32" s="26">
        <f t="shared" si="12"/>
        <v>23238878.089055844</v>
      </c>
      <c r="S32" s="26">
        <f t="shared" si="13"/>
        <v>12993445.089055844</v>
      </c>
      <c r="T32" s="34"/>
      <c r="U32" s="29">
        <f t="shared" si="14"/>
        <v>-38947.125244352967</v>
      </c>
      <c r="V32" s="26">
        <f t="shared" si="15"/>
        <v>0</v>
      </c>
      <c r="W32" s="29">
        <f t="shared" si="16"/>
        <v>0</v>
      </c>
    </row>
    <row r="33" spans="1:23" x14ac:dyDescent="0.25">
      <c r="A33" s="12">
        <v>1945</v>
      </c>
      <c r="B33" s="12" t="s">
        <v>103</v>
      </c>
      <c r="C33" s="12" t="s">
        <v>106</v>
      </c>
      <c r="D33" s="12">
        <v>2230</v>
      </c>
      <c r="E33" s="26">
        <f t="shared" si="0"/>
        <v>3741219</v>
      </c>
      <c r="F33" s="26">
        <f t="shared" si="1"/>
        <v>0</v>
      </c>
      <c r="G33" s="26">
        <f t="shared" si="2"/>
        <v>3741219</v>
      </c>
      <c r="H33" s="26">
        <f t="shared" si="3"/>
        <v>7373932.6075751772</v>
      </c>
      <c r="I33" s="26">
        <f t="shared" si="4"/>
        <v>753208</v>
      </c>
      <c r="J33" s="26">
        <f t="shared" si="5"/>
        <v>8127140.6075751772</v>
      </c>
      <c r="K33" s="26">
        <f t="shared" si="6"/>
        <v>4385921.6075751772</v>
      </c>
      <c r="L33" s="14"/>
      <c r="M33" s="26">
        <f t="shared" si="7"/>
        <v>3741219</v>
      </c>
      <c r="N33" s="26">
        <f t="shared" si="8"/>
        <v>0</v>
      </c>
      <c r="O33" s="26">
        <f t="shared" si="9"/>
        <v>3741219</v>
      </c>
      <c r="P33" s="26">
        <f t="shared" si="10"/>
        <v>7360844.4493018668</v>
      </c>
      <c r="Q33" s="26">
        <f t="shared" si="11"/>
        <v>753208</v>
      </c>
      <c r="R33" s="26">
        <f t="shared" si="12"/>
        <v>8114052.4493018668</v>
      </c>
      <c r="S33" s="26">
        <f t="shared" si="13"/>
        <v>4372833.4493018668</v>
      </c>
      <c r="T33" s="34"/>
      <c r="U33" s="29">
        <f t="shared" si="14"/>
        <v>-13088.158273310401</v>
      </c>
      <c r="V33" s="26">
        <f t="shared" si="15"/>
        <v>0</v>
      </c>
      <c r="W33" s="29">
        <f t="shared" si="16"/>
        <v>0</v>
      </c>
    </row>
    <row r="34" spans="1:23" x14ac:dyDescent="0.25">
      <c r="A34" s="12">
        <v>1946</v>
      </c>
      <c r="B34" s="12" t="s">
        <v>103</v>
      </c>
      <c r="C34" s="12" t="s">
        <v>108</v>
      </c>
      <c r="D34" s="12">
        <v>2230</v>
      </c>
      <c r="E34" s="26">
        <f t="shared" si="0"/>
        <v>4147534</v>
      </c>
      <c r="F34" s="26">
        <f t="shared" si="1"/>
        <v>0</v>
      </c>
      <c r="G34" s="26">
        <f t="shared" si="2"/>
        <v>4147534</v>
      </c>
      <c r="H34" s="26">
        <f t="shared" si="3"/>
        <v>8270586.6977753211</v>
      </c>
      <c r="I34" s="26">
        <f t="shared" si="4"/>
        <v>984198.4</v>
      </c>
      <c r="J34" s="26">
        <f t="shared" si="5"/>
        <v>9254785.0977753215</v>
      </c>
      <c r="K34" s="26">
        <f t="shared" si="6"/>
        <v>5107251.0977753215</v>
      </c>
      <c r="L34" s="14"/>
      <c r="M34" s="26">
        <f t="shared" si="7"/>
        <v>4147534</v>
      </c>
      <c r="N34" s="26">
        <f t="shared" si="8"/>
        <v>0</v>
      </c>
      <c r="O34" s="26">
        <f t="shared" si="9"/>
        <v>4147534</v>
      </c>
      <c r="P34" s="26">
        <f t="shared" si="10"/>
        <v>8255907.0480586393</v>
      </c>
      <c r="Q34" s="26">
        <f t="shared" si="11"/>
        <v>984198.4</v>
      </c>
      <c r="R34" s="26">
        <f t="shared" si="12"/>
        <v>9240105.4480586387</v>
      </c>
      <c r="S34" s="26">
        <f t="shared" si="13"/>
        <v>5092571.4480586387</v>
      </c>
      <c r="T34" s="34"/>
      <c r="U34" s="29">
        <f t="shared" si="14"/>
        <v>-14679.649716682732</v>
      </c>
      <c r="V34" s="26">
        <f t="shared" si="15"/>
        <v>0</v>
      </c>
      <c r="W34" s="29">
        <f t="shared" si="16"/>
        <v>0</v>
      </c>
    </row>
    <row r="35" spans="1:23" x14ac:dyDescent="0.25">
      <c r="A35" s="12">
        <v>1947</v>
      </c>
      <c r="B35" s="12" t="s">
        <v>103</v>
      </c>
      <c r="C35" s="12" t="s">
        <v>110</v>
      </c>
      <c r="D35" s="12">
        <v>2230</v>
      </c>
      <c r="E35" s="26">
        <f t="shared" si="0"/>
        <v>4063515</v>
      </c>
      <c r="F35" s="26">
        <f t="shared" si="1"/>
        <v>0</v>
      </c>
      <c r="G35" s="26">
        <f t="shared" si="2"/>
        <v>4063515</v>
      </c>
      <c r="H35" s="26">
        <f t="shared" si="3"/>
        <v>6067388.0245461492</v>
      </c>
      <c r="I35" s="26">
        <f t="shared" si="4"/>
        <v>632948.80000000005</v>
      </c>
      <c r="J35" s="26">
        <f t="shared" si="5"/>
        <v>6700336.824546149</v>
      </c>
      <c r="K35" s="26">
        <f t="shared" si="6"/>
        <v>2636821.824546149</v>
      </c>
      <c r="L35" s="14"/>
      <c r="M35" s="26">
        <f t="shared" si="7"/>
        <v>4063515</v>
      </c>
      <c r="N35" s="26">
        <f t="shared" si="8"/>
        <v>0</v>
      </c>
      <c r="O35" s="26">
        <f t="shared" si="9"/>
        <v>4063515</v>
      </c>
      <c r="P35" s="26">
        <f t="shared" si="10"/>
        <v>6056618.8815397061</v>
      </c>
      <c r="Q35" s="26">
        <f t="shared" si="11"/>
        <v>632948.80000000005</v>
      </c>
      <c r="R35" s="26">
        <f t="shared" si="12"/>
        <v>6689567.681539706</v>
      </c>
      <c r="S35" s="26">
        <f t="shared" si="13"/>
        <v>2626052.681539706</v>
      </c>
      <c r="T35" s="34"/>
      <c r="U35" s="29">
        <f t="shared" si="14"/>
        <v>-10769.143006443046</v>
      </c>
      <c r="V35" s="26">
        <f t="shared" si="15"/>
        <v>0</v>
      </c>
      <c r="W35" s="29">
        <f t="shared" si="16"/>
        <v>0</v>
      </c>
    </row>
    <row r="36" spans="1:23" x14ac:dyDescent="0.25">
      <c r="A36" s="12">
        <v>1948</v>
      </c>
      <c r="B36" s="12" t="s">
        <v>103</v>
      </c>
      <c r="C36" s="12" t="s">
        <v>112</v>
      </c>
      <c r="D36" s="12">
        <v>2230</v>
      </c>
      <c r="E36" s="26">
        <f t="shared" si="0"/>
        <v>10135838</v>
      </c>
      <c r="F36" s="26">
        <f t="shared" si="1"/>
        <v>0</v>
      </c>
      <c r="G36" s="26">
        <f t="shared" si="2"/>
        <v>10135838</v>
      </c>
      <c r="H36" s="26">
        <f t="shared" si="3"/>
        <v>27438881.938016504</v>
      </c>
      <c r="I36" s="26">
        <f t="shared" si="4"/>
        <v>1173733.3999999999</v>
      </c>
      <c r="J36" s="26">
        <f t="shared" si="5"/>
        <v>28612615.338016503</v>
      </c>
      <c r="K36" s="26">
        <f t="shared" si="6"/>
        <v>18476777.338016503</v>
      </c>
      <c r="L36" s="14"/>
      <c r="M36" s="26">
        <f t="shared" si="7"/>
        <v>10135838</v>
      </c>
      <c r="N36" s="26">
        <f t="shared" si="8"/>
        <v>0</v>
      </c>
      <c r="O36" s="26">
        <f t="shared" si="9"/>
        <v>10135838</v>
      </c>
      <c r="P36" s="26">
        <f t="shared" si="10"/>
        <v>27390180.051416878</v>
      </c>
      <c r="Q36" s="26">
        <f t="shared" si="11"/>
        <v>1173733.3999999999</v>
      </c>
      <c r="R36" s="26">
        <f t="shared" si="12"/>
        <v>28563913.451416876</v>
      </c>
      <c r="S36" s="26">
        <f t="shared" si="13"/>
        <v>18428075.451416876</v>
      </c>
      <c r="T36" s="34"/>
      <c r="U36" s="29">
        <f t="shared" si="14"/>
        <v>-48701.886599626392</v>
      </c>
      <c r="V36" s="26">
        <f t="shared" si="15"/>
        <v>0</v>
      </c>
      <c r="W36" s="29">
        <f t="shared" si="16"/>
        <v>0</v>
      </c>
    </row>
    <row r="37" spans="1:23" x14ac:dyDescent="0.25">
      <c r="A37" s="12">
        <v>1964</v>
      </c>
      <c r="B37" s="12" t="s">
        <v>114</v>
      </c>
      <c r="C37" s="12" t="s">
        <v>115</v>
      </c>
      <c r="D37" s="12">
        <v>1949</v>
      </c>
      <c r="E37" s="26">
        <f t="shared" si="0"/>
        <v>2354105</v>
      </c>
      <c r="F37" s="26">
        <f t="shared" si="1"/>
        <v>0</v>
      </c>
      <c r="G37" s="26">
        <f t="shared" si="2"/>
        <v>2354105</v>
      </c>
      <c r="H37" s="26">
        <f t="shared" si="3"/>
        <v>11892519.605029581</v>
      </c>
      <c r="I37" s="26">
        <f t="shared" si="4"/>
        <v>433904.8</v>
      </c>
      <c r="J37" s="26">
        <f t="shared" si="5"/>
        <v>12326424.405029582</v>
      </c>
      <c r="K37" s="26">
        <f t="shared" si="6"/>
        <v>9972319.4050295819</v>
      </c>
      <c r="L37" s="14"/>
      <c r="M37" s="26">
        <f t="shared" si="7"/>
        <v>2347669</v>
      </c>
      <c r="N37" s="26">
        <f t="shared" si="8"/>
        <v>0</v>
      </c>
      <c r="O37" s="26">
        <f t="shared" si="9"/>
        <v>2347669</v>
      </c>
      <c r="P37" s="26">
        <f t="shared" si="10"/>
        <v>11871411.305409487</v>
      </c>
      <c r="Q37" s="26">
        <f t="shared" si="11"/>
        <v>433904.8</v>
      </c>
      <c r="R37" s="26">
        <f t="shared" si="12"/>
        <v>12305316.105409488</v>
      </c>
      <c r="S37" s="26">
        <f t="shared" si="13"/>
        <v>9957647.1054094881</v>
      </c>
      <c r="T37" s="34"/>
      <c r="U37" s="29">
        <f t="shared" si="14"/>
        <v>-14672.299620093778</v>
      </c>
      <c r="V37" s="26">
        <f t="shared" si="15"/>
        <v>6436</v>
      </c>
      <c r="W37" s="29">
        <f t="shared" si="16"/>
        <v>0</v>
      </c>
    </row>
    <row r="38" spans="1:23" x14ac:dyDescent="0.25">
      <c r="A38" s="12">
        <v>1965</v>
      </c>
      <c r="B38" s="12" t="s">
        <v>114</v>
      </c>
      <c r="C38" s="12" t="s">
        <v>117</v>
      </c>
      <c r="D38" s="12">
        <v>1949</v>
      </c>
      <c r="E38" s="26">
        <f t="shared" si="0"/>
        <v>8927650</v>
      </c>
      <c r="F38" s="26">
        <f t="shared" si="1"/>
        <v>0</v>
      </c>
      <c r="G38" s="26">
        <f t="shared" si="2"/>
        <v>8927650</v>
      </c>
      <c r="H38" s="26">
        <f t="shared" si="3"/>
        <v>30902176.297542874</v>
      </c>
      <c r="I38" s="26">
        <f t="shared" si="4"/>
        <v>1525879.5999999999</v>
      </c>
      <c r="J38" s="26">
        <f t="shared" si="5"/>
        <v>32428055.897542875</v>
      </c>
      <c r="K38" s="26">
        <f t="shared" si="6"/>
        <v>23500405.897542875</v>
      </c>
      <c r="L38" s="14"/>
      <c r="M38" s="26">
        <f t="shared" si="7"/>
        <v>8927650</v>
      </c>
      <c r="N38" s="26">
        <f t="shared" si="8"/>
        <v>0</v>
      </c>
      <c r="O38" s="26">
        <f t="shared" si="9"/>
        <v>8927650</v>
      </c>
      <c r="P38" s="26">
        <f t="shared" si="10"/>
        <v>30847327.33215411</v>
      </c>
      <c r="Q38" s="26">
        <f t="shared" si="11"/>
        <v>1525879.5999999999</v>
      </c>
      <c r="R38" s="26">
        <f t="shared" si="12"/>
        <v>32373206.932154112</v>
      </c>
      <c r="S38" s="26">
        <f t="shared" si="13"/>
        <v>23445556.932154112</v>
      </c>
      <c r="T38" s="34"/>
      <c r="U38" s="29">
        <f t="shared" si="14"/>
        <v>-54848.965388763696</v>
      </c>
      <c r="V38" s="26">
        <f t="shared" si="15"/>
        <v>0</v>
      </c>
      <c r="W38" s="29">
        <f t="shared" si="16"/>
        <v>0</v>
      </c>
    </row>
    <row r="39" spans="1:23" x14ac:dyDescent="0.25">
      <c r="A39" s="12">
        <v>1966</v>
      </c>
      <c r="B39" s="12" t="s">
        <v>114</v>
      </c>
      <c r="C39" s="12" t="s">
        <v>119</v>
      </c>
      <c r="D39" s="12">
        <v>1949</v>
      </c>
      <c r="E39" s="26">
        <f t="shared" si="0"/>
        <v>5781870</v>
      </c>
      <c r="F39" s="26">
        <f t="shared" si="1"/>
        <v>0</v>
      </c>
      <c r="G39" s="26">
        <f t="shared" si="2"/>
        <v>5781870</v>
      </c>
      <c r="H39" s="26">
        <f t="shared" si="3"/>
        <v>38543589.531952284</v>
      </c>
      <c r="I39" s="26">
        <f t="shared" si="4"/>
        <v>1084952.3999999999</v>
      </c>
      <c r="J39" s="26">
        <f t="shared" si="5"/>
        <v>39628541.931952283</v>
      </c>
      <c r="K39" s="26">
        <f t="shared" si="6"/>
        <v>33846671.931952283</v>
      </c>
      <c r="L39" s="14"/>
      <c r="M39" s="26">
        <f t="shared" si="7"/>
        <v>5765528</v>
      </c>
      <c r="N39" s="26">
        <f t="shared" si="8"/>
        <v>0</v>
      </c>
      <c r="O39" s="26">
        <f t="shared" si="9"/>
        <v>5765528</v>
      </c>
      <c r="P39" s="26">
        <f t="shared" si="10"/>
        <v>38475177.650930017</v>
      </c>
      <c r="Q39" s="26">
        <f t="shared" si="11"/>
        <v>1084952.3999999999</v>
      </c>
      <c r="R39" s="26">
        <f t="shared" si="12"/>
        <v>39560130.050930016</v>
      </c>
      <c r="S39" s="26">
        <f t="shared" si="13"/>
        <v>33794602.050930016</v>
      </c>
      <c r="T39" s="34"/>
      <c r="U39" s="29">
        <f t="shared" si="14"/>
        <v>-52069.881022267044</v>
      </c>
      <c r="V39" s="26">
        <f t="shared" si="15"/>
        <v>16342</v>
      </c>
      <c r="W39" s="29">
        <f t="shared" si="16"/>
        <v>0</v>
      </c>
    </row>
    <row r="40" spans="1:23" x14ac:dyDescent="0.25">
      <c r="A40" s="12">
        <v>1967</v>
      </c>
      <c r="B40" s="12" t="s">
        <v>114</v>
      </c>
      <c r="C40" s="12" t="s">
        <v>121</v>
      </c>
      <c r="D40" s="12">
        <v>1949</v>
      </c>
      <c r="E40" s="26">
        <f t="shared" si="0"/>
        <v>262754</v>
      </c>
      <c r="F40" s="26">
        <f t="shared" si="1"/>
        <v>0</v>
      </c>
      <c r="G40" s="26">
        <f t="shared" si="2"/>
        <v>262754</v>
      </c>
      <c r="H40" s="26">
        <f t="shared" si="3"/>
        <v>1923010.2613883766</v>
      </c>
      <c r="I40" s="26">
        <f t="shared" si="4"/>
        <v>10839.5</v>
      </c>
      <c r="J40" s="26">
        <f t="shared" si="5"/>
        <v>1933849.7613883766</v>
      </c>
      <c r="K40" s="26">
        <f t="shared" si="6"/>
        <v>1671095.7613883766</v>
      </c>
      <c r="L40" s="14"/>
      <c r="M40" s="26">
        <f t="shared" si="7"/>
        <v>262010</v>
      </c>
      <c r="N40" s="26">
        <f t="shared" si="8"/>
        <v>0</v>
      </c>
      <c r="O40" s="26">
        <f t="shared" si="9"/>
        <v>262010</v>
      </c>
      <c r="P40" s="26">
        <f t="shared" si="10"/>
        <v>1919597.0673707917</v>
      </c>
      <c r="Q40" s="26">
        <f t="shared" si="11"/>
        <v>10839.5</v>
      </c>
      <c r="R40" s="26">
        <f t="shared" si="12"/>
        <v>1930436.5673707917</v>
      </c>
      <c r="S40" s="26">
        <f t="shared" si="13"/>
        <v>1668426.5673707917</v>
      </c>
      <c r="T40" s="34"/>
      <c r="U40" s="29">
        <f t="shared" si="14"/>
        <v>-2669.1940175849013</v>
      </c>
      <c r="V40" s="26">
        <f t="shared" si="15"/>
        <v>744</v>
      </c>
      <c r="W40" s="29">
        <f t="shared" si="16"/>
        <v>0</v>
      </c>
    </row>
    <row r="41" spans="1:23" x14ac:dyDescent="0.25">
      <c r="A41" s="12">
        <v>1968</v>
      </c>
      <c r="B41" s="12" t="s">
        <v>114</v>
      </c>
      <c r="C41" s="12" t="s">
        <v>123</v>
      </c>
      <c r="D41" s="12">
        <v>1949</v>
      </c>
      <c r="E41" s="26">
        <f t="shared" si="0"/>
        <v>1851359</v>
      </c>
      <c r="F41" s="26">
        <f t="shared" si="1"/>
        <v>0</v>
      </c>
      <c r="G41" s="26">
        <f t="shared" si="2"/>
        <v>1851359</v>
      </c>
      <c r="H41" s="26">
        <f t="shared" si="3"/>
        <v>5616981.7720671343</v>
      </c>
      <c r="I41" s="26">
        <f t="shared" si="4"/>
        <v>425953.5</v>
      </c>
      <c r="J41" s="26">
        <f t="shared" si="5"/>
        <v>6042935.2720671343</v>
      </c>
      <c r="K41" s="26">
        <f t="shared" si="6"/>
        <v>4191576.2720671343</v>
      </c>
      <c r="L41" s="14"/>
      <c r="M41" s="26">
        <f t="shared" si="7"/>
        <v>1848425</v>
      </c>
      <c r="N41" s="26">
        <f t="shared" si="8"/>
        <v>0</v>
      </c>
      <c r="O41" s="26">
        <f t="shared" si="9"/>
        <v>1848425</v>
      </c>
      <c r="P41" s="26">
        <f t="shared" si="10"/>
        <v>5607012.0652141599</v>
      </c>
      <c r="Q41" s="26">
        <f t="shared" si="11"/>
        <v>425953.5</v>
      </c>
      <c r="R41" s="26">
        <f t="shared" si="12"/>
        <v>6032965.5652141599</v>
      </c>
      <c r="S41" s="26">
        <f t="shared" si="13"/>
        <v>4184540.5652141599</v>
      </c>
      <c r="T41" s="34"/>
      <c r="U41" s="29">
        <f t="shared" si="14"/>
        <v>-7035.7068529743701</v>
      </c>
      <c r="V41" s="26">
        <f t="shared" si="15"/>
        <v>2934</v>
      </c>
      <c r="W41" s="29">
        <f t="shared" si="16"/>
        <v>0</v>
      </c>
    </row>
    <row r="42" spans="1:23" x14ac:dyDescent="0.25">
      <c r="A42" s="12">
        <v>1969</v>
      </c>
      <c r="B42" s="12" t="s">
        <v>114</v>
      </c>
      <c r="C42" s="12" t="s">
        <v>125</v>
      </c>
      <c r="D42" s="12">
        <v>1949</v>
      </c>
      <c r="E42" s="26">
        <f t="shared" ref="E42:E73" si="17">IF(ISNA(VLOOKUP($A42,Dist_with,6,FALSE)),0,VLOOKUP($A42,Dist_with,6,FALSE))</f>
        <v>3903081</v>
      </c>
      <c r="F42" s="26">
        <f t="shared" ref="F42:F73" si="18">IF(ISNA(VLOOKUP($A42,Dist_with,7,FALSE)),0,VLOOKUP($A42,Dist_with,7,FALSE))</f>
        <v>0</v>
      </c>
      <c r="G42" s="26">
        <f t="shared" ref="G42:G73" si="19">IF(ISNA(VLOOKUP($A42,Dist_with,8,FALSE)),0,VLOOKUP($A42,Dist_with,8,FALSE))</f>
        <v>3903081</v>
      </c>
      <c r="H42" s="26">
        <f t="shared" ref="H42:H73" si="20">IF(ISNA(VLOOKUP($A42,Dist_with,25,FALSE)),0,VLOOKUP($A42,Dist_with,25,FALSE))</f>
        <v>7165444.3585570585</v>
      </c>
      <c r="I42" s="26">
        <f t="shared" ref="I42:I73" si="21">IF(ISNA(VLOOKUP($A42,Dist_with,26,FALSE)),0,VLOOKUP($A42,Dist_with,26,FALSE))</f>
        <v>348220.6</v>
      </c>
      <c r="J42" s="26">
        <f t="shared" ref="J42:J73" si="22">IF(ISNA(VLOOKUP($A42,Dist_with,27,FALSE)),0,VLOOKUP($A42,Dist_with,27,FALSE))</f>
        <v>7513664.9585570581</v>
      </c>
      <c r="K42" s="26">
        <f t="shared" ref="K42:K73" si="23">IF(ISNA(VLOOKUP($A42,Dist_with,29,FALSE)),0,VLOOKUP($A42,Dist_with,29,FALSE))</f>
        <v>3610583.9585570581</v>
      </c>
      <c r="L42" s="14"/>
      <c r="M42" s="26">
        <f t="shared" ref="M42:M73" si="24">IF(ISNA(VLOOKUP($A42,Dist_without,6,FALSE)),0,VLOOKUP($A42,Dist_without,6,FALSE))</f>
        <v>3898588</v>
      </c>
      <c r="N42" s="26">
        <f t="shared" ref="N42:N73" si="25">IF(ISNA(VLOOKUP($A42,Dist_without,7,FALSE)),0,VLOOKUP($A42,Dist_without,7,FALSE))</f>
        <v>0</v>
      </c>
      <c r="O42" s="26">
        <f t="shared" ref="O42:O73" si="26">IF(ISNA(VLOOKUP($A42,Dist_without,8,FALSE)),0,VLOOKUP($A42,Dist_without,8,FALSE))</f>
        <v>3898588</v>
      </c>
      <c r="P42" s="26">
        <f t="shared" ref="P42:P73" si="27">IF(ISNA(VLOOKUP($A42,Dist_without,25,FALSE)),0,VLOOKUP($A42,Dist_without,25,FALSE))</f>
        <v>7152726.2507502353</v>
      </c>
      <c r="Q42" s="26">
        <f t="shared" ref="Q42:Q73" si="28">IF(ISNA(VLOOKUP($A42,Dist_without,26,FALSE)),0,VLOOKUP($A42,Dist_without,26,FALSE))</f>
        <v>348220.6</v>
      </c>
      <c r="R42" s="26">
        <f t="shared" ref="R42:R73" si="29">IF(ISNA(VLOOKUP($A42,Dist_without,27,FALSE)),0,VLOOKUP($A42,Dist_without,27,FALSE))</f>
        <v>7500946.8507502349</v>
      </c>
      <c r="S42" s="26">
        <f t="shared" ref="S42:S73" si="30">IF(ISNA(VLOOKUP($A42,Dist_without,29,FALSE)),0,VLOOKUP($A42,Dist_without,29,FALSE))</f>
        <v>3602358.8507502349</v>
      </c>
      <c r="T42" s="34"/>
      <c r="U42" s="29">
        <f t="shared" ref="U42:U73" si="31">S42-K42</f>
        <v>-8225.1078068232164</v>
      </c>
      <c r="V42" s="26">
        <f t="shared" ref="V42:V73" si="32">IF(ISNA(VLOOKUP($A42,SSFQImport,148,FALSE)),0,VLOOKUP($A42,SSFQImport,148,FALSE))</f>
        <v>4493</v>
      </c>
      <c r="W42" s="29">
        <f t="shared" ref="W42:W73" si="33">IF(U42&lt;0,0,U42)</f>
        <v>0</v>
      </c>
    </row>
    <row r="43" spans="1:23" x14ac:dyDescent="0.25">
      <c r="A43" s="12">
        <v>1970</v>
      </c>
      <c r="B43" s="12" t="s">
        <v>127</v>
      </c>
      <c r="C43" s="12" t="s">
        <v>128</v>
      </c>
      <c r="D43" s="12">
        <v>1975</v>
      </c>
      <c r="E43" s="26">
        <f t="shared" si="17"/>
        <v>10982936</v>
      </c>
      <c r="F43" s="26">
        <f t="shared" si="18"/>
        <v>0</v>
      </c>
      <c r="G43" s="26">
        <f t="shared" si="19"/>
        <v>10982936</v>
      </c>
      <c r="H43" s="26">
        <f t="shared" si="20"/>
        <v>27871847.496312808</v>
      </c>
      <c r="I43" s="26">
        <f t="shared" si="21"/>
        <v>1165222.0999999999</v>
      </c>
      <c r="J43" s="26">
        <f t="shared" si="22"/>
        <v>29037069.59631281</v>
      </c>
      <c r="K43" s="26">
        <f t="shared" si="23"/>
        <v>18054133.59631281</v>
      </c>
      <c r="L43" s="14"/>
      <c r="M43" s="26">
        <f t="shared" si="24"/>
        <v>10679839</v>
      </c>
      <c r="N43" s="26">
        <f t="shared" si="25"/>
        <v>0</v>
      </c>
      <c r="O43" s="26">
        <f t="shared" si="26"/>
        <v>10679839</v>
      </c>
      <c r="P43" s="26">
        <f t="shared" si="27"/>
        <v>27822377.129438754</v>
      </c>
      <c r="Q43" s="26">
        <f t="shared" si="28"/>
        <v>1165222.0999999999</v>
      </c>
      <c r="R43" s="26">
        <f t="shared" si="29"/>
        <v>28987599.229438756</v>
      </c>
      <c r="S43" s="26">
        <f t="shared" si="30"/>
        <v>18307760.229438756</v>
      </c>
      <c r="T43" s="34"/>
      <c r="U43" s="29">
        <f t="shared" si="31"/>
        <v>253626.63312594593</v>
      </c>
      <c r="V43" s="26">
        <f t="shared" si="32"/>
        <v>303097</v>
      </c>
      <c r="W43" s="29">
        <f t="shared" si="33"/>
        <v>253626.63312594593</v>
      </c>
    </row>
    <row r="44" spans="1:23" x14ac:dyDescent="0.25">
      <c r="A44" s="12">
        <v>1972</v>
      </c>
      <c r="B44" s="12" t="s">
        <v>130</v>
      </c>
      <c r="C44" s="12" t="s">
        <v>131</v>
      </c>
      <c r="D44" s="12">
        <v>1949</v>
      </c>
      <c r="E44" s="26">
        <f t="shared" si="17"/>
        <v>3284967</v>
      </c>
      <c r="F44" s="26">
        <f t="shared" si="18"/>
        <v>0</v>
      </c>
      <c r="G44" s="26">
        <f t="shared" si="19"/>
        <v>3284967</v>
      </c>
      <c r="H44" s="26">
        <f t="shared" si="20"/>
        <v>5083577.6148540191</v>
      </c>
      <c r="I44" s="26">
        <f t="shared" si="21"/>
        <v>222714.09999999998</v>
      </c>
      <c r="J44" s="26">
        <f t="shared" si="22"/>
        <v>5306291.7148540188</v>
      </c>
      <c r="K44" s="26">
        <f t="shared" si="23"/>
        <v>2021324.7148540188</v>
      </c>
      <c r="L44" s="14"/>
      <c r="M44" s="26">
        <f t="shared" si="24"/>
        <v>3202976</v>
      </c>
      <c r="N44" s="26">
        <f t="shared" si="25"/>
        <v>0</v>
      </c>
      <c r="O44" s="26">
        <f t="shared" si="26"/>
        <v>3202976</v>
      </c>
      <c r="P44" s="26">
        <f t="shared" si="27"/>
        <v>5074554.65899604</v>
      </c>
      <c r="Q44" s="26">
        <f t="shared" si="28"/>
        <v>222714.09999999998</v>
      </c>
      <c r="R44" s="26">
        <f t="shared" si="29"/>
        <v>5297268.7589960396</v>
      </c>
      <c r="S44" s="26">
        <f t="shared" si="30"/>
        <v>2094292.7589960396</v>
      </c>
      <c r="T44" s="34"/>
      <c r="U44" s="29">
        <f t="shared" si="31"/>
        <v>72968.044142020866</v>
      </c>
      <c r="V44" s="26">
        <f t="shared" si="32"/>
        <v>81991</v>
      </c>
      <c r="W44" s="29">
        <f t="shared" si="33"/>
        <v>72968.044142020866</v>
      </c>
    </row>
    <row r="45" spans="1:23" x14ac:dyDescent="0.25">
      <c r="A45" s="12">
        <v>1973</v>
      </c>
      <c r="B45" s="12" t="s">
        <v>130</v>
      </c>
      <c r="C45" s="12" t="s">
        <v>133</v>
      </c>
      <c r="D45" s="12">
        <v>1949</v>
      </c>
      <c r="E45" s="26">
        <f t="shared" si="17"/>
        <v>1838797</v>
      </c>
      <c r="F45" s="26">
        <f t="shared" si="18"/>
        <v>0</v>
      </c>
      <c r="G45" s="26">
        <f t="shared" si="19"/>
        <v>1838797</v>
      </c>
      <c r="H45" s="26">
        <f t="shared" si="20"/>
        <v>3084703.6020278023</v>
      </c>
      <c r="I45" s="26">
        <f t="shared" si="21"/>
        <v>266461.60000000003</v>
      </c>
      <c r="J45" s="26">
        <f t="shared" si="22"/>
        <v>3351165.2020278024</v>
      </c>
      <c r="K45" s="26">
        <f t="shared" si="23"/>
        <v>1512368.2020278024</v>
      </c>
      <c r="L45" s="14"/>
      <c r="M45" s="26">
        <f t="shared" si="24"/>
        <v>1801018</v>
      </c>
      <c r="N45" s="26">
        <f t="shared" si="25"/>
        <v>0</v>
      </c>
      <c r="O45" s="26">
        <f t="shared" si="26"/>
        <v>1801018</v>
      </c>
      <c r="P45" s="26">
        <f t="shared" si="27"/>
        <v>3079228.4924603356</v>
      </c>
      <c r="Q45" s="26">
        <f t="shared" si="28"/>
        <v>266461.60000000003</v>
      </c>
      <c r="R45" s="26">
        <f t="shared" si="29"/>
        <v>3345690.0924603357</v>
      </c>
      <c r="S45" s="26">
        <f t="shared" si="30"/>
        <v>1544672.0924603357</v>
      </c>
      <c r="T45" s="34"/>
      <c r="U45" s="29">
        <f t="shared" si="31"/>
        <v>32303.890432533342</v>
      </c>
      <c r="V45" s="26">
        <f t="shared" si="32"/>
        <v>37779</v>
      </c>
      <c r="W45" s="29">
        <f t="shared" si="33"/>
        <v>32303.890432533342</v>
      </c>
    </row>
    <row r="46" spans="1:23" x14ac:dyDescent="0.25">
      <c r="A46" s="12">
        <v>1974</v>
      </c>
      <c r="B46" s="12" t="s">
        <v>130</v>
      </c>
      <c r="C46" s="12" t="s">
        <v>135</v>
      </c>
      <c r="D46" s="12">
        <v>1949</v>
      </c>
      <c r="E46" s="26">
        <f t="shared" si="17"/>
        <v>6396774</v>
      </c>
      <c r="F46" s="26">
        <f t="shared" si="18"/>
        <v>0</v>
      </c>
      <c r="G46" s="26">
        <f t="shared" si="19"/>
        <v>6396774</v>
      </c>
      <c r="H46" s="26">
        <f t="shared" si="20"/>
        <v>14652316.213368144</v>
      </c>
      <c r="I46" s="26">
        <f t="shared" si="21"/>
        <v>591966.89999999991</v>
      </c>
      <c r="J46" s="26">
        <f t="shared" si="22"/>
        <v>15244283.113368144</v>
      </c>
      <c r="K46" s="26">
        <f t="shared" si="23"/>
        <v>8847509.1133681443</v>
      </c>
      <c r="L46" s="14"/>
      <c r="M46" s="26">
        <f t="shared" si="24"/>
        <v>6124241</v>
      </c>
      <c r="N46" s="26">
        <f t="shared" si="25"/>
        <v>0</v>
      </c>
      <c r="O46" s="26">
        <f t="shared" si="26"/>
        <v>6124241</v>
      </c>
      <c r="P46" s="26">
        <f t="shared" si="27"/>
        <v>14626309.488886537</v>
      </c>
      <c r="Q46" s="26">
        <f t="shared" si="28"/>
        <v>591966.89999999991</v>
      </c>
      <c r="R46" s="26">
        <f t="shared" si="29"/>
        <v>15218276.388886537</v>
      </c>
      <c r="S46" s="26">
        <f t="shared" si="30"/>
        <v>9094035.3888865374</v>
      </c>
      <c r="T46" s="34"/>
      <c r="U46" s="29">
        <f t="shared" si="31"/>
        <v>246526.27551839314</v>
      </c>
      <c r="V46" s="26">
        <f t="shared" si="32"/>
        <v>272533</v>
      </c>
      <c r="W46" s="29">
        <f t="shared" si="33"/>
        <v>246526.27551839314</v>
      </c>
    </row>
    <row r="47" spans="1:23" x14ac:dyDescent="0.25">
      <c r="A47" s="12">
        <v>1976</v>
      </c>
      <c r="B47" s="12" t="s">
        <v>137</v>
      </c>
      <c r="C47" s="12" t="s">
        <v>138</v>
      </c>
      <c r="D47" s="12">
        <v>1975</v>
      </c>
      <c r="E47" s="26">
        <f t="shared" si="17"/>
        <v>82684702</v>
      </c>
      <c r="F47" s="26">
        <f t="shared" si="18"/>
        <v>0</v>
      </c>
      <c r="G47" s="26">
        <f t="shared" si="19"/>
        <v>82684702</v>
      </c>
      <c r="H47" s="26">
        <f t="shared" si="20"/>
        <v>167741127.8091684</v>
      </c>
      <c r="I47" s="26">
        <f t="shared" si="21"/>
        <v>6778730.6999999993</v>
      </c>
      <c r="J47" s="26">
        <f t="shared" si="22"/>
        <v>174519858.50916839</v>
      </c>
      <c r="K47" s="26">
        <f t="shared" si="23"/>
        <v>91835156.509168386</v>
      </c>
      <c r="L47" s="14"/>
      <c r="M47" s="26">
        <f t="shared" si="24"/>
        <v>82684702</v>
      </c>
      <c r="N47" s="26">
        <f t="shared" si="25"/>
        <v>0</v>
      </c>
      <c r="O47" s="26">
        <f t="shared" si="26"/>
        <v>82684702</v>
      </c>
      <c r="P47" s="26">
        <f t="shared" si="27"/>
        <v>167443400.32147011</v>
      </c>
      <c r="Q47" s="26">
        <f t="shared" si="28"/>
        <v>6778730.6999999993</v>
      </c>
      <c r="R47" s="26">
        <f t="shared" si="29"/>
        <v>174222131.0214701</v>
      </c>
      <c r="S47" s="26">
        <f t="shared" si="30"/>
        <v>91537429.0214701</v>
      </c>
      <c r="T47" s="34"/>
      <c r="U47" s="29">
        <f t="shared" si="31"/>
        <v>-297727.48769828677</v>
      </c>
      <c r="V47" s="26">
        <f t="shared" si="32"/>
        <v>0</v>
      </c>
      <c r="W47" s="29">
        <f t="shared" si="33"/>
        <v>0</v>
      </c>
    </row>
    <row r="48" spans="1:23" x14ac:dyDescent="0.25">
      <c r="A48" s="12">
        <v>1977</v>
      </c>
      <c r="B48" s="12" t="s">
        <v>137</v>
      </c>
      <c r="C48" s="12" t="s">
        <v>140</v>
      </c>
      <c r="D48" s="12">
        <v>1975</v>
      </c>
      <c r="E48" s="26">
        <f t="shared" si="17"/>
        <v>25232426</v>
      </c>
      <c r="F48" s="26">
        <f t="shared" si="18"/>
        <v>0</v>
      </c>
      <c r="G48" s="26">
        <f t="shared" si="19"/>
        <v>25232426</v>
      </c>
      <c r="H48" s="26">
        <f t="shared" si="20"/>
        <v>69143992.976541743</v>
      </c>
      <c r="I48" s="26">
        <f t="shared" si="21"/>
        <v>2343374.5999999996</v>
      </c>
      <c r="J48" s="26">
        <f t="shared" si="22"/>
        <v>71487367.576541737</v>
      </c>
      <c r="K48" s="26">
        <f t="shared" si="23"/>
        <v>46254941.576541737</v>
      </c>
      <c r="L48" s="14"/>
      <c r="M48" s="26">
        <f t="shared" si="24"/>
        <v>25232426</v>
      </c>
      <c r="N48" s="26">
        <f t="shared" si="25"/>
        <v>0</v>
      </c>
      <c r="O48" s="26">
        <f t="shared" si="26"/>
        <v>25232426</v>
      </c>
      <c r="P48" s="26">
        <f t="shared" si="27"/>
        <v>69021267.753531709</v>
      </c>
      <c r="Q48" s="26">
        <f t="shared" si="28"/>
        <v>2343374.5999999996</v>
      </c>
      <c r="R48" s="26">
        <f t="shared" si="29"/>
        <v>71364642.353531703</v>
      </c>
      <c r="S48" s="26">
        <f t="shared" si="30"/>
        <v>46132216.353531703</v>
      </c>
      <c r="T48" s="34"/>
      <c r="U48" s="29">
        <f t="shared" si="31"/>
        <v>-122725.22301003337</v>
      </c>
      <c r="V48" s="26">
        <f t="shared" si="32"/>
        <v>0</v>
      </c>
      <c r="W48" s="29">
        <f t="shared" si="33"/>
        <v>0</v>
      </c>
    </row>
    <row r="49" spans="1:23" x14ac:dyDescent="0.25">
      <c r="A49" s="12">
        <v>1978</v>
      </c>
      <c r="B49" s="12" t="s">
        <v>137</v>
      </c>
      <c r="C49" s="12" t="s">
        <v>142</v>
      </c>
      <c r="D49" s="12">
        <v>1975</v>
      </c>
      <c r="E49" s="26">
        <f t="shared" si="17"/>
        <v>8464106</v>
      </c>
      <c r="F49" s="26">
        <f t="shared" si="18"/>
        <v>0</v>
      </c>
      <c r="G49" s="26">
        <f t="shared" si="19"/>
        <v>8464106</v>
      </c>
      <c r="H49" s="26">
        <f t="shared" si="20"/>
        <v>9822449.5837124642</v>
      </c>
      <c r="I49" s="26">
        <f t="shared" si="21"/>
        <v>512351.69999999995</v>
      </c>
      <c r="J49" s="26">
        <f t="shared" si="22"/>
        <v>10334801.283712463</v>
      </c>
      <c r="K49" s="26">
        <f t="shared" si="23"/>
        <v>1870695.2837124635</v>
      </c>
      <c r="L49" s="14"/>
      <c r="M49" s="26">
        <f t="shared" si="24"/>
        <v>8463440</v>
      </c>
      <c r="N49" s="26">
        <f t="shared" si="25"/>
        <v>0</v>
      </c>
      <c r="O49" s="26">
        <f t="shared" si="26"/>
        <v>8463440</v>
      </c>
      <c r="P49" s="26">
        <f t="shared" si="27"/>
        <v>9805015.4977742266</v>
      </c>
      <c r="Q49" s="26">
        <f t="shared" si="28"/>
        <v>512351.69999999995</v>
      </c>
      <c r="R49" s="26">
        <f t="shared" si="29"/>
        <v>10317367.197774226</v>
      </c>
      <c r="S49" s="26">
        <f t="shared" si="30"/>
        <v>1853927.1977742258</v>
      </c>
      <c r="T49" s="34"/>
      <c r="U49" s="29">
        <f t="shared" si="31"/>
        <v>-16768.085938237607</v>
      </c>
      <c r="V49" s="26">
        <f t="shared" si="32"/>
        <v>666</v>
      </c>
      <c r="W49" s="29">
        <f t="shared" si="33"/>
        <v>0</v>
      </c>
    </row>
    <row r="50" spans="1:23" x14ac:dyDescent="0.25">
      <c r="A50" s="12">
        <v>1990</v>
      </c>
      <c r="B50" s="12" t="s">
        <v>144</v>
      </c>
      <c r="C50" s="12" t="s">
        <v>145</v>
      </c>
      <c r="D50" s="12">
        <v>1980</v>
      </c>
      <c r="E50" s="26">
        <f t="shared" si="17"/>
        <v>1532215</v>
      </c>
      <c r="F50" s="26">
        <f t="shared" si="18"/>
        <v>0</v>
      </c>
      <c r="G50" s="26">
        <f t="shared" si="19"/>
        <v>1532215</v>
      </c>
      <c r="H50" s="26">
        <f t="shared" si="20"/>
        <v>6145451.955921445</v>
      </c>
      <c r="I50" s="26">
        <f t="shared" si="21"/>
        <v>249274.9</v>
      </c>
      <c r="J50" s="26">
        <f t="shared" si="22"/>
        <v>6394726.8559214454</v>
      </c>
      <c r="K50" s="26">
        <f t="shared" si="23"/>
        <v>4862511.8559214454</v>
      </c>
      <c r="L50" s="14"/>
      <c r="M50" s="26">
        <f t="shared" si="24"/>
        <v>1469229</v>
      </c>
      <c r="N50" s="26">
        <f t="shared" si="25"/>
        <v>0</v>
      </c>
      <c r="O50" s="26">
        <f t="shared" si="26"/>
        <v>1469229</v>
      </c>
      <c r="P50" s="26">
        <f t="shared" si="27"/>
        <v>6134544.2554933866</v>
      </c>
      <c r="Q50" s="26">
        <f t="shared" si="28"/>
        <v>249274.9</v>
      </c>
      <c r="R50" s="26">
        <f t="shared" si="29"/>
        <v>6383819.155493387</v>
      </c>
      <c r="S50" s="26">
        <f t="shared" si="30"/>
        <v>4914590.155493387</v>
      </c>
      <c r="T50" s="34"/>
      <c r="U50" s="29">
        <f t="shared" si="31"/>
        <v>52078.299571941607</v>
      </c>
      <c r="V50" s="26">
        <f t="shared" si="32"/>
        <v>62986</v>
      </c>
      <c r="W50" s="29">
        <f t="shared" si="33"/>
        <v>52078.299571941607</v>
      </c>
    </row>
    <row r="51" spans="1:23" x14ac:dyDescent="0.25">
      <c r="A51" s="12">
        <v>1991</v>
      </c>
      <c r="B51" s="12" t="s">
        <v>144</v>
      </c>
      <c r="C51" s="12" t="s">
        <v>147</v>
      </c>
      <c r="D51" s="12">
        <v>1980</v>
      </c>
      <c r="E51" s="26">
        <f t="shared" si="17"/>
        <v>17367773</v>
      </c>
      <c r="F51" s="26">
        <f t="shared" si="18"/>
        <v>0</v>
      </c>
      <c r="G51" s="26">
        <f t="shared" si="19"/>
        <v>17367773</v>
      </c>
      <c r="H51" s="26">
        <f t="shared" si="20"/>
        <v>55195977.452107251</v>
      </c>
      <c r="I51" s="26">
        <f t="shared" si="21"/>
        <v>2559052.2999999998</v>
      </c>
      <c r="J51" s="26">
        <f t="shared" si="22"/>
        <v>57755029.752107248</v>
      </c>
      <c r="K51" s="26">
        <f t="shared" si="23"/>
        <v>40387256.752107248</v>
      </c>
      <c r="L51" s="14"/>
      <c r="M51" s="26">
        <f t="shared" si="24"/>
        <v>16721505</v>
      </c>
      <c r="N51" s="26">
        <f t="shared" si="25"/>
        <v>0</v>
      </c>
      <c r="O51" s="26">
        <f t="shared" si="26"/>
        <v>16721505</v>
      </c>
      <c r="P51" s="26">
        <f t="shared" si="27"/>
        <v>55098008.874499001</v>
      </c>
      <c r="Q51" s="26">
        <f t="shared" si="28"/>
        <v>2559052.2999999998</v>
      </c>
      <c r="R51" s="26">
        <f t="shared" si="29"/>
        <v>57657061.174498998</v>
      </c>
      <c r="S51" s="26">
        <f t="shared" si="30"/>
        <v>40935556.174498998</v>
      </c>
      <c r="T51" s="34"/>
      <c r="U51" s="29">
        <f t="shared" si="31"/>
        <v>548299.42239174992</v>
      </c>
      <c r="V51" s="26">
        <f t="shared" si="32"/>
        <v>646268</v>
      </c>
      <c r="W51" s="29">
        <f t="shared" si="33"/>
        <v>548299.42239174992</v>
      </c>
    </row>
    <row r="52" spans="1:23" x14ac:dyDescent="0.25">
      <c r="A52" s="12">
        <v>1992</v>
      </c>
      <c r="B52" s="12" t="s">
        <v>144</v>
      </c>
      <c r="C52" s="12" t="s">
        <v>149</v>
      </c>
      <c r="D52" s="12">
        <v>1980</v>
      </c>
      <c r="E52" s="26">
        <f t="shared" si="17"/>
        <v>4014622</v>
      </c>
      <c r="F52" s="26">
        <f t="shared" si="18"/>
        <v>0</v>
      </c>
      <c r="G52" s="26">
        <f t="shared" si="19"/>
        <v>4014622</v>
      </c>
      <c r="H52" s="26">
        <f t="shared" si="20"/>
        <v>7701550.9749907861</v>
      </c>
      <c r="I52" s="26">
        <f t="shared" si="21"/>
        <v>399569.1</v>
      </c>
      <c r="J52" s="26">
        <f t="shared" si="22"/>
        <v>8101120.0749907857</v>
      </c>
      <c r="K52" s="26">
        <f t="shared" si="23"/>
        <v>4086498.0749907857</v>
      </c>
      <c r="L52" s="14"/>
      <c r="M52" s="26">
        <f t="shared" si="24"/>
        <v>3939201</v>
      </c>
      <c r="N52" s="26">
        <f t="shared" si="25"/>
        <v>0</v>
      </c>
      <c r="O52" s="26">
        <f t="shared" si="26"/>
        <v>3939201</v>
      </c>
      <c r="P52" s="26">
        <f t="shared" si="27"/>
        <v>7687881.3195335213</v>
      </c>
      <c r="Q52" s="26">
        <f t="shared" si="28"/>
        <v>399569.1</v>
      </c>
      <c r="R52" s="26">
        <f t="shared" si="29"/>
        <v>8087450.4195335209</v>
      </c>
      <c r="S52" s="26">
        <f t="shared" si="30"/>
        <v>4148249.4195335209</v>
      </c>
      <c r="T52" s="34"/>
      <c r="U52" s="29">
        <f t="shared" si="31"/>
        <v>61751.344542735256</v>
      </c>
      <c r="V52" s="26">
        <f t="shared" si="32"/>
        <v>75421</v>
      </c>
      <c r="W52" s="29">
        <f t="shared" si="33"/>
        <v>61751.344542735256</v>
      </c>
    </row>
    <row r="53" spans="1:23" x14ac:dyDescent="0.25">
      <c r="A53" s="12">
        <v>1993</v>
      </c>
      <c r="B53" s="12" t="s">
        <v>144</v>
      </c>
      <c r="C53" s="12" t="s">
        <v>151</v>
      </c>
      <c r="D53" s="12">
        <v>1980</v>
      </c>
      <c r="E53" s="26">
        <f t="shared" si="17"/>
        <v>512890</v>
      </c>
      <c r="F53" s="26">
        <f t="shared" si="18"/>
        <v>0</v>
      </c>
      <c r="G53" s="26">
        <f t="shared" si="19"/>
        <v>512890</v>
      </c>
      <c r="H53" s="26">
        <f t="shared" si="20"/>
        <v>2837144.1217720578</v>
      </c>
      <c r="I53" s="26">
        <f t="shared" si="21"/>
        <v>217479.2</v>
      </c>
      <c r="J53" s="26">
        <f t="shared" si="22"/>
        <v>3054623.321772058</v>
      </c>
      <c r="K53" s="26">
        <f t="shared" si="23"/>
        <v>2541733.321772058</v>
      </c>
      <c r="L53" s="14"/>
      <c r="M53" s="26">
        <f t="shared" si="24"/>
        <v>492882</v>
      </c>
      <c r="N53" s="26">
        <f t="shared" si="25"/>
        <v>0</v>
      </c>
      <c r="O53" s="26">
        <f t="shared" si="26"/>
        <v>492882</v>
      </c>
      <c r="P53" s="26">
        <f t="shared" si="27"/>
        <v>2832108.4110751906</v>
      </c>
      <c r="Q53" s="26">
        <f t="shared" si="28"/>
        <v>217479.2</v>
      </c>
      <c r="R53" s="26">
        <f t="shared" si="29"/>
        <v>3049587.6110751908</v>
      </c>
      <c r="S53" s="26">
        <f t="shared" si="30"/>
        <v>2556705.6110751908</v>
      </c>
      <c r="T53" s="34"/>
      <c r="U53" s="29">
        <f t="shared" si="31"/>
        <v>14972.289303132799</v>
      </c>
      <c r="V53" s="26">
        <f t="shared" si="32"/>
        <v>20008</v>
      </c>
      <c r="W53" s="29">
        <f t="shared" si="33"/>
        <v>14972.289303132799</v>
      </c>
    </row>
    <row r="54" spans="1:23" x14ac:dyDescent="0.25">
      <c r="A54" s="12">
        <v>1994</v>
      </c>
      <c r="B54" s="12" t="s">
        <v>144</v>
      </c>
      <c r="C54" s="12" t="s">
        <v>153</v>
      </c>
      <c r="D54" s="12">
        <v>1980</v>
      </c>
      <c r="E54" s="26">
        <f t="shared" si="17"/>
        <v>3630243</v>
      </c>
      <c r="F54" s="26">
        <f t="shared" si="18"/>
        <v>0</v>
      </c>
      <c r="G54" s="26">
        <f t="shared" si="19"/>
        <v>3630243</v>
      </c>
      <c r="H54" s="26">
        <f t="shared" si="20"/>
        <v>14249519.953804515</v>
      </c>
      <c r="I54" s="26">
        <f t="shared" si="21"/>
        <v>716324</v>
      </c>
      <c r="J54" s="26">
        <f t="shared" si="22"/>
        <v>14965843.953804515</v>
      </c>
      <c r="K54" s="26">
        <f t="shared" si="23"/>
        <v>11335600.953804515</v>
      </c>
      <c r="L54" s="14"/>
      <c r="M54" s="26">
        <f t="shared" si="24"/>
        <v>3475982</v>
      </c>
      <c r="N54" s="26">
        <f t="shared" si="25"/>
        <v>0</v>
      </c>
      <c r="O54" s="26">
        <f t="shared" si="26"/>
        <v>3475982</v>
      </c>
      <c r="P54" s="26">
        <f t="shared" si="27"/>
        <v>14224228.161432762</v>
      </c>
      <c r="Q54" s="26">
        <f t="shared" si="28"/>
        <v>716324</v>
      </c>
      <c r="R54" s="26">
        <f t="shared" si="29"/>
        <v>14940552.161432762</v>
      </c>
      <c r="S54" s="26">
        <f t="shared" si="30"/>
        <v>11464570.161432762</v>
      </c>
      <c r="T54" s="34"/>
      <c r="U54" s="29">
        <f t="shared" si="31"/>
        <v>128969.2076282464</v>
      </c>
      <c r="V54" s="26">
        <f t="shared" si="32"/>
        <v>154261</v>
      </c>
      <c r="W54" s="29">
        <f t="shared" si="33"/>
        <v>128969.2076282464</v>
      </c>
    </row>
    <row r="55" spans="1:23" x14ac:dyDescent="0.25">
      <c r="A55" s="12">
        <v>1995</v>
      </c>
      <c r="B55" s="12" t="s">
        <v>144</v>
      </c>
      <c r="C55" s="12" t="s">
        <v>155</v>
      </c>
      <c r="D55" s="12">
        <v>1980</v>
      </c>
      <c r="E55" s="26">
        <f t="shared" si="17"/>
        <v>314933</v>
      </c>
      <c r="F55" s="26">
        <f t="shared" si="18"/>
        <v>0</v>
      </c>
      <c r="G55" s="26">
        <f t="shared" si="19"/>
        <v>314933</v>
      </c>
      <c r="H55" s="26">
        <f t="shared" si="20"/>
        <v>2896988.5134322438</v>
      </c>
      <c r="I55" s="26">
        <f t="shared" si="21"/>
        <v>107506</v>
      </c>
      <c r="J55" s="26">
        <f t="shared" si="22"/>
        <v>3004494.5134322438</v>
      </c>
      <c r="K55" s="26">
        <f t="shared" si="23"/>
        <v>2689561.5134322438</v>
      </c>
      <c r="L55" s="14"/>
      <c r="M55" s="26">
        <f t="shared" si="24"/>
        <v>293053</v>
      </c>
      <c r="N55" s="26">
        <f t="shared" si="25"/>
        <v>0</v>
      </c>
      <c r="O55" s="26">
        <f t="shared" si="26"/>
        <v>293053</v>
      </c>
      <c r="P55" s="26">
        <f t="shared" si="27"/>
        <v>2891846.5835831952</v>
      </c>
      <c r="Q55" s="26">
        <f t="shared" si="28"/>
        <v>107506</v>
      </c>
      <c r="R55" s="26">
        <f t="shared" si="29"/>
        <v>2999352.5835831952</v>
      </c>
      <c r="S55" s="26">
        <f t="shared" si="30"/>
        <v>2706299.5835831952</v>
      </c>
      <c r="T55" s="34"/>
      <c r="U55" s="29">
        <f t="shared" si="31"/>
        <v>16738.070150951389</v>
      </c>
      <c r="V55" s="26">
        <f t="shared" si="32"/>
        <v>21880</v>
      </c>
      <c r="W55" s="29">
        <f t="shared" si="33"/>
        <v>16738.070150951389</v>
      </c>
    </row>
    <row r="56" spans="1:23" x14ac:dyDescent="0.25">
      <c r="A56" s="12">
        <v>1996</v>
      </c>
      <c r="B56" s="12" t="s">
        <v>144</v>
      </c>
      <c r="C56" s="12" t="s">
        <v>157</v>
      </c>
      <c r="D56" s="12">
        <v>1980</v>
      </c>
      <c r="E56" s="26">
        <f t="shared" si="17"/>
        <v>1030461</v>
      </c>
      <c r="F56" s="26">
        <f t="shared" si="18"/>
        <v>0</v>
      </c>
      <c r="G56" s="26">
        <f t="shared" si="19"/>
        <v>1030461</v>
      </c>
      <c r="H56" s="26">
        <f t="shared" si="20"/>
        <v>3627328.1053519701</v>
      </c>
      <c r="I56" s="26">
        <f t="shared" si="21"/>
        <v>202364.4</v>
      </c>
      <c r="J56" s="26">
        <f t="shared" si="22"/>
        <v>3829692.50535197</v>
      </c>
      <c r="K56" s="26">
        <f t="shared" si="23"/>
        <v>2799231.50535197</v>
      </c>
      <c r="L56" s="14"/>
      <c r="M56" s="26">
        <f t="shared" si="24"/>
        <v>995994</v>
      </c>
      <c r="N56" s="26">
        <f t="shared" si="25"/>
        <v>0</v>
      </c>
      <c r="O56" s="26">
        <f t="shared" si="26"/>
        <v>995994</v>
      </c>
      <c r="P56" s="26">
        <f t="shared" si="27"/>
        <v>3620889.87939052</v>
      </c>
      <c r="Q56" s="26">
        <f t="shared" si="28"/>
        <v>202364.4</v>
      </c>
      <c r="R56" s="26">
        <f t="shared" si="29"/>
        <v>3823254.27939052</v>
      </c>
      <c r="S56" s="26">
        <f t="shared" si="30"/>
        <v>2827260.27939052</v>
      </c>
      <c r="T56" s="34"/>
      <c r="U56" s="29">
        <f t="shared" si="31"/>
        <v>28028.774038549978</v>
      </c>
      <c r="V56" s="26">
        <f t="shared" si="32"/>
        <v>34467</v>
      </c>
      <c r="W56" s="29">
        <f t="shared" si="33"/>
        <v>28028.774038549978</v>
      </c>
    </row>
    <row r="57" spans="1:23" x14ac:dyDescent="0.25">
      <c r="A57" s="12">
        <v>1997</v>
      </c>
      <c r="B57" s="12" t="s">
        <v>144</v>
      </c>
      <c r="C57" s="12" t="s">
        <v>159</v>
      </c>
      <c r="D57" s="12">
        <v>1980</v>
      </c>
      <c r="E57" s="26">
        <f t="shared" si="17"/>
        <v>1015169</v>
      </c>
      <c r="F57" s="26">
        <f t="shared" si="18"/>
        <v>0</v>
      </c>
      <c r="G57" s="26">
        <f t="shared" si="19"/>
        <v>1015169</v>
      </c>
      <c r="H57" s="26">
        <f t="shared" si="20"/>
        <v>3320745.0977275358</v>
      </c>
      <c r="I57" s="26">
        <f t="shared" si="21"/>
        <v>283719.2</v>
      </c>
      <c r="J57" s="26">
        <f t="shared" si="22"/>
        <v>3604464.2977275359</v>
      </c>
      <c r="K57" s="26">
        <f t="shared" si="23"/>
        <v>2589295.2977275359</v>
      </c>
      <c r="L57" s="14"/>
      <c r="M57" s="26">
        <f t="shared" si="24"/>
        <v>991317</v>
      </c>
      <c r="N57" s="26">
        <f t="shared" si="25"/>
        <v>0</v>
      </c>
      <c r="O57" s="26">
        <f t="shared" si="26"/>
        <v>991317</v>
      </c>
      <c r="P57" s="26">
        <f t="shared" si="27"/>
        <v>3314851.0328184357</v>
      </c>
      <c r="Q57" s="26">
        <f t="shared" si="28"/>
        <v>283719.2</v>
      </c>
      <c r="R57" s="26">
        <f t="shared" si="29"/>
        <v>3598570.2328184359</v>
      </c>
      <c r="S57" s="26">
        <f t="shared" si="30"/>
        <v>2607253.2328184359</v>
      </c>
      <c r="T57" s="34"/>
      <c r="U57" s="29">
        <f t="shared" si="31"/>
        <v>17957.935090899933</v>
      </c>
      <c r="V57" s="26">
        <f t="shared" si="32"/>
        <v>23852</v>
      </c>
      <c r="W57" s="29">
        <f t="shared" si="33"/>
        <v>17957.935090899933</v>
      </c>
    </row>
    <row r="58" spans="1:23" x14ac:dyDescent="0.25">
      <c r="A58" s="12">
        <v>1998</v>
      </c>
      <c r="B58" s="12" t="s">
        <v>144</v>
      </c>
      <c r="C58" s="12" t="s">
        <v>161</v>
      </c>
      <c r="D58" s="12">
        <v>1980</v>
      </c>
      <c r="E58" s="26">
        <f t="shared" si="17"/>
        <v>844065</v>
      </c>
      <c r="F58" s="26">
        <f t="shared" si="18"/>
        <v>0</v>
      </c>
      <c r="G58" s="26">
        <f t="shared" si="19"/>
        <v>844065</v>
      </c>
      <c r="H58" s="26">
        <f t="shared" si="20"/>
        <v>3199236.2889094898</v>
      </c>
      <c r="I58" s="26">
        <f t="shared" si="21"/>
        <v>445658.4</v>
      </c>
      <c r="J58" s="26">
        <f t="shared" si="22"/>
        <v>3644894.6889094897</v>
      </c>
      <c r="K58" s="26">
        <f t="shared" si="23"/>
        <v>2800829.6889094897</v>
      </c>
      <c r="L58" s="14"/>
      <c r="M58" s="26">
        <f t="shared" si="24"/>
        <v>819393</v>
      </c>
      <c r="N58" s="26">
        <f t="shared" si="25"/>
        <v>0</v>
      </c>
      <c r="O58" s="26">
        <f t="shared" si="26"/>
        <v>819393</v>
      </c>
      <c r="P58" s="26">
        <f t="shared" si="27"/>
        <v>3193557.8927088045</v>
      </c>
      <c r="Q58" s="26">
        <f t="shared" si="28"/>
        <v>445658.4</v>
      </c>
      <c r="R58" s="26">
        <f t="shared" si="29"/>
        <v>3639216.2927088044</v>
      </c>
      <c r="S58" s="26">
        <f t="shared" si="30"/>
        <v>2819823.2927088044</v>
      </c>
      <c r="T58" s="34"/>
      <c r="U58" s="29">
        <f t="shared" si="31"/>
        <v>18993.603799314704</v>
      </c>
      <c r="V58" s="26">
        <f t="shared" si="32"/>
        <v>24672</v>
      </c>
      <c r="W58" s="29">
        <f t="shared" si="33"/>
        <v>18993.603799314704</v>
      </c>
    </row>
    <row r="59" spans="1:23" x14ac:dyDescent="0.25">
      <c r="A59" s="12">
        <v>1999</v>
      </c>
      <c r="B59" s="12" t="s">
        <v>144</v>
      </c>
      <c r="C59" s="12" t="s">
        <v>163</v>
      </c>
      <c r="D59" s="12">
        <v>1980</v>
      </c>
      <c r="E59" s="26">
        <f t="shared" si="17"/>
        <v>1226085</v>
      </c>
      <c r="F59" s="26">
        <f t="shared" si="18"/>
        <v>0</v>
      </c>
      <c r="G59" s="26">
        <f t="shared" si="19"/>
        <v>1226085</v>
      </c>
      <c r="H59" s="26">
        <f t="shared" si="20"/>
        <v>4375294.0272723716</v>
      </c>
      <c r="I59" s="26">
        <f t="shared" si="21"/>
        <v>195527.5</v>
      </c>
      <c r="J59" s="26">
        <f t="shared" si="22"/>
        <v>4570821.5272723716</v>
      </c>
      <c r="K59" s="26">
        <f t="shared" si="23"/>
        <v>3344736.5272723716</v>
      </c>
      <c r="L59" s="14"/>
      <c r="M59" s="26">
        <f t="shared" si="24"/>
        <v>1182754</v>
      </c>
      <c r="N59" s="26">
        <f t="shared" si="25"/>
        <v>0</v>
      </c>
      <c r="O59" s="26">
        <f t="shared" si="26"/>
        <v>1182754</v>
      </c>
      <c r="P59" s="26">
        <f t="shared" si="27"/>
        <v>4367528.2198303044</v>
      </c>
      <c r="Q59" s="26">
        <f t="shared" si="28"/>
        <v>195527.5</v>
      </c>
      <c r="R59" s="26">
        <f t="shared" si="29"/>
        <v>4563055.7198303044</v>
      </c>
      <c r="S59" s="26">
        <f t="shared" si="30"/>
        <v>3380301.7198303044</v>
      </c>
      <c r="T59" s="34"/>
      <c r="U59" s="29">
        <f t="shared" si="31"/>
        <v>35565.192557932809</v>
      </c>
      <c r="V59" s="26">
        <f t="shared" si="32"/>
        <v>43331</v>
      </c>
      <c r="W59" s="29">
        <f t="shared" si="33"/>
        <v>35565.192557932809</v>
      </c>
    </row>
    <row r="60" spans="1:23" x14ac:dyDescent="0.25">
      <c r="A60" s="12">
        <v>2000</v>
      </c>
      <c r="B60" s="12" t="s">
        <v>144</v>
      </c>
      <c r="C60" s="12" t="s">
        <v>165</v>
      </c>
      <c r="D60" s="12">
        <v>1980</v>
      </c>
      <c r="E60" s="26">
        <f t="shared" si="17"/>
        <v>1127598</v>
      </c>
      <c r="F60" s="26">
        <f t="shared" si="18"/>
        <v>0</v>
      </c>
      <c r="G60" s="26">
        <f t="shared" si="19"/>
        <v>1127598</v>
      </c>
      <c r="H60" s="26">
        <f t="shared" si="20"/>
        <v>3753604.3488428178</v>
      </c>
      <c r="I60" s="26">
        <f t="shared" si="21"/>
        <v>290944</v>
      </c>
      <c r="J60" s="26">
        <f t="shared" si="22"/>
        <v>4044548.3488428178</v>
      </c>
      <c r="K60" s="26">
        <f t="shared" si="23"/>
        <v>2916950.3488428178</v>
      </c>
      <c r="L60" s="14"/>
      <c r="M60" s="26">
        <f t="shared" si="24"/>
        <v>1098213</v>
      </c>
      <c r="N60" s="26">
        <f t="shared" si="25"/>
        <v>0</v>
      </c>
      <c r="O60" s="26">
        <f t="shared" si="26"/>
        <v>1098213</v>
      </c>
      <c r="P60" s="26">
        <f t="shared" si="27"/>
        <v>3746941.9923462896</v>
      </c>
      <c r="Q60" s="26">
        <f t="shared" si="28"/>
        <v>290944</v>
      </c>
      <c r="R60" s="26">
        <f t="shared" si="29"/>
        <v>4037885.9923462896</v>
      </c>
      <c r="S60" s="26">
        <f t="shared" si="30"/>
        <v>2939672.9923462896</v>
      </c>
      <c r="T60" s="34"/>
      <c r="U60" s="29">
        <f t="shared" si="31"/>
        <v>22722.643503471743</v>
      </c>
      <c r="V60" s="26">
        <f t="shared" si="32"/>
        <v>29385</v>
      </c>
      <c r="W60" s="29">
        <f t="shared" si="33"/>
        <v>22722.643503471743</v>
      </c>
    </row>
    <row r="61" spans="1:23" x14ac:dyDescent="0.25">
      <c r="A61" s="12">
        <v>2001</v>
      </c>
      <c r="B61" s="12" t="s">
        <v>144</v>
      </c>
      <c r="C61" s="12" t="s">
        <v>167</v>
      </c>
      <c r="D61" s="12">
        <v>1949</v>
      </c>
      <c r="E61" s="26">
        <f t="shared" si="17"/>
        <v>2178756</v>
      </c>
      <c r="F61" s="26">
        <f t="shared" si="18"/>
        <v>0</v>
      </c>
      <c r="G61" s="26">
        <f t="shared" si="19"/>
        <v>2178756</v>
      </c>
      <c r="H61" s="26">
        <f t="shared" si="20"/>
        <v>7156535.4137932658</v>
      </c>
      <c r="I61" s="26">
        <f t="shared" si="21"/>
        <v>356071.8</v>
      </c>
      <c r="J61" s="26">
        <f t="shared" si="22"/>
        <v>7512607.2137932656</v>
      </c>
      <c r="K61" s="26">
        <f t="shared" si="23"/>
        <v>5333851.2137932656</v>
      </c>
      <c r="L61" s="14"/>
      <c r="M61" s="26">
        <f t="shared" si="24"/>
        <v>2107182</v>
      </c>
      <c r="N61" s="26">
        <f t="shared" si="25"/>
        <v>0</v>
      </c>
      <c r="O61" s="26">
        <f t="shared" si="26"/>
        <v>2107182</v>
      </c>
      <c r="P61" s="26">
        <f t="shared" si="27"/>
        <v>7143833.1186721986</v>
      </c>
      <c r="Q61" s="26">
        <f t="shared" si="28"/>
        <v>356071.8</v>
      </c>
      <c r="R61" s="26">
        <f t="shared" si="29"/>
        <v>7499904.9186721984</v>
      </c>
      <c r="S61" s="26">
        <f t="shared" si="30"/>
        <v>5392722.9186721984</v>
      </c>
      <c r="T61" s="34"/>
      <c r="U61" s="29">
        <f t="shared" si="31"/>
        <v>58871.704878932796</v>
      </c>
      <c r="V61" s="26">
        <f t="shared" si="32"/>
        <v>71574</v>
      </c>
      <c r="W61" s="29">
        <f t="shared" si="33"/>
        <v>58871.704878932796</v>
      </c>
    </row>
    <row r="62" spans="1:23" x14ac:dyDescent="0.25">
      <c r="A62" s="12">
        <v>2002</v>
      </c>
      <c r="B62" s="12" t="s">
        <v>144</v>
      </c>
      <c r="C62" s="12" t="s">
        <v>169</v>
      </c>
      <c r="D62" s="12">
        <v>1980</v>
      </c>
      <c r="E62" s="26">
        <f t="shared" si="17"/>
        <v>3402158</v>
      </c>
      <c r="F62" s="26">
        <f t="shared" si="18"/>
        <v>0</v>
      </c>
      <c r="G62" s="26">
        <f t="shared" si="19"/>
        <v>3402158</v>
      </c>
      <c r="H62" s="26">
        <f t="shared" si="20"/>
        <v>12858189.636833228</v>
      </c>
      <c r="I62" s="26">
        <f t="shared" si="21"/>
        <v>647947.29999999993</v>
      </c>
      <c r="J62" s="26">
        <f t="shared" si="22"/>
        <v>13506136.936833229</v>
      </c>
      <c r="K62" s="26">
        <f t="shared" si="23"/>
        <v>10103978.936833229</v>
      </c>
      <c r="L62" s="14"/>
      <c r="M62" s="26">
        <f t="shared" si="24"/>
        <v>3251294</v>
      </c>
      <c r="N62" s="26">
        <f t="shared" si="25"/>
        <v>0</v>
      </c>
      <c r="O62" s="26">
        <f t="shared" si="26"/>
        <v>3251294</v>
      </c>
      <c r="P62" s="26">
        <f t="shared" si="27"/>
        <v>12835367.347828006</v>
      </c>
      <c r="Q62" s="26">
        <f t="shared" si="28"/>
        <v>647947.29999999993</v>
      </c>
      <c r="R62" s="26">
        <f t="shared" si="29"/>
        <v>13483314.647828007</v>
      </c>
      <c r="S62" s="26">
        <f t="shared" si="30"/>
        <v>10232020.647828007</v>
      </c>
      <c r="T62" s="34"/>
      <c r="U62" s="29">
        <f t="shared" si="31"/>
        <v>128041.7109947782</v>
      </c>
      <c r="V62" s="26">
        <f t="shared" si="32"/>
        <v>150864</v>
      </c>
      <c r="W62" s="29">
        <f t="shared" si="33"/>
        <v>128041.7109947782</v>
      </c>
    </row>
    <row r="63" spans="1:23" x14ac:dyDescent="0.25">
      <c r="A63" s="12">
        <v>2003</v>
      </c>
      <c r="B63" s="12" t="s">
        <v>144</v>
      </c>
      <c r="C63" s="12" t="s">
        <v>171</v>
      </c>
      <c r="D63" s="12">
        <v>1980</v>
      </c>
      <c r="E63" s="26">
        <f t="shared" si="17"/>
        <v>3152037</v>
      </c>
      <c r="F63" s="26">
        <f t="shared" si="18"/>
        <v>0</v>
      </c>
      <c r="G63" s="26">
        <f t="shared" si="19"/>
        <v>3152037</v>
      </c>
      <c r="H63" s="26">
        <f t="shared" si="20"/>
        <v>12671274.551216954</v>
      </c>
      <c r="I63" s="26">
        <f t="shared" si="21"/>
        <v>519446.89999999997</v>
      </c>
      <c r="J63" s="26">
        <f t="shared" si="22"/>
        <v>13190721.451216955</v>
      </c>
      <c r="K63" s="26">
        <f t="shared" si="23"/>
        <v>10038684.451216955</v>
      </c>
      <c r="L63" s="14"/>
      <c r="M63" s="26">
        <f t="shared" si="24"/>
        <v>3008235</v>
      </c>
      <c r="N63" s="26">
        <f t="shared" si="25"/>
        <v>0</v>
      </c>
      <c r="O63" s="26">
        <f t="shared" si="26"/>
        <v>3008235</v>
      </c>
      <c r="P63" s="26">
        <f t="shared" si="27"/>
        <v>12648784.021986932</v>
      </c>
      <c r="Q63" s="26">
        <f t="shared" si="28"/>
        <v>519446.89999999997</v>
      </c>
      <c r="R63" s="26">
        <f t="shared" si="29"/>
        <v>13168230.921986932</v>
      </c>
      <c r="S63" s="26">
        <f t="shared" si="30"/>
        <v>10159995.921986932</v>
      </c>
      <c r="T63" s="34"/>
      <c r="U63" s="29">
        <f t="shared" si="31"/>
        <v>121311.4707699772</v>
      </c>
      <c r="V63" s="26">
        <f t="shared" si="32"/>
        <v>143802</v>
      </c>
      <c r="W63" s="29">
        <f t="shared" si="33"/>
        <v>121311.4707699772</v>
      </c>
    </row>
    <row r="64" spans="1:23" x14ac:dyDescent="0.25">
      <c r="A64" s="12">
        <v>2005</v>
      </c>
      <c r="B64" s="12" t="s">
        <v>173</v>
      </c>
      <c r="C64" s="12" t="s">
        <v>174</v>
      </c>
      <c r="D64" s="12">
        <v>2004</v>
      </c>
      <c r="E64" s="26">
        <f t="shared" si="17"/>
        <v>2034268</v>
      </c>
      <c r="F64" s="26">
        <f t="shared" si="18"/>
        <v>0</v>
      </c>
      <c r="G64" s="26">
        <f t="shared" si="19"/>
        <v>2034268</v>
      </c>
      <c r="H64" s="26">
        <f t="shared" si="20"/>
        <v>2512886.1546570682</v>
      </c>
      <c r="I64" s="26">
        <f t="shared" si="21"/>
        <v>288200.7</v>
      </c>
      <c r="J64" s="26">
        <f t="shared" si="22"/>
        <v>2801086.8546570684</v>
      </c>
      <c r="K64" s="26">
        <f t="shared" si="23"/>
        <v>766818.85465706838</v>
      </c>
      <c r="L64" s="14"/>
      <c r="M64" s="26">
        <f t="shared" si="24"/>
        <v>2034268</v>
      </c>
      <c r="N64" s="26">
        <f t="shared" si="25"/>
        <v>0</v>
      </c>
      <c r="O64" s="26">
        <f t="shared" si="26"/>
        <v>2034268</v>
      </c>
      <c r="P64" s="26">
        <f t="shared" si="27"/>
        <v>2508425.9766943385</v>
      </c>
      <c r="Q64" s="26">
        <f t="shared" si="28"/>
        <v>288200.7</v>
      </c>
      <c r="R64" s="26">
        <f t="shared" si="29"/>
        <v>2796626.6766943387</v>
      </c>
      <c r="S64" s="26">
        <f t="shared" si="30"/>
        <v>762358.67669433868</v>
      </c>
      <c r="T64" s="34"/>
      <c r="U64" s="29">
        <f t="shared" si="31"/>
        <v>-4460.1779627297074</v>
      </c>
      <c r="V64" s="26">
        <f t="shared" si="32"/>
        <v>0</v>
      </c>
      <c r="W64" s="29">
        <f t="shared" si="33"/>
        <v>0</v>
      </c>
    </row>
    <row r="65" spans="1:23" x14ac:dyDescent="0.25">
      <c r="A65" s="12">
        <v>2006</v>
      </c>
      <c r="B65" s="12" t="s">
        <v>173</v>
      </c>
      <c r="C65" s="12" t="s">
        <v>176</v>
      </c>
      <c r="D65" s="12">
        <v>2004</v>
      </c>
      <c r="E65" s="26">
        <f t="shared" si="17"/>
        <v>791886</v>
      </c>
      <c r="F65" s="26">
        <f t="shared" si="18"/>
        <v>0</v>
      </c>
      <c r="G65" s="26">
        <f t="shared" si="19"/>
        <v>791886</v>
      </c>
      <c r="H65" s="26">
        <f t="shared" si="20"/>
        <v>2235365.5904858857</v>
      </c>
      <c r="I65" s="26">
        <f t="shared" si="21"/>
        <v>185206.40000000002</v>
      </c>
      <c r="J65" s="26">
        <f t="shared" si="22"/>
        <v>2420571.9904858856</v>
      </c>
      <c r="K65" s="26">
        <f t="shared" si="23"/>
        <v>1628685.9904858856</v>
      </c>
      <c r="L65" s="14"/>
      <c r="M65" s="26">
        <f t="shared" si="24"/>
        <v>791886</v>
      </c>
      <c r="N65" s="26">
        <f t="shared" si="25"/>
        <v>0</v>
      </c>
      <c r="O65" s="26">
        <f t="shared" si="26"/>
        <v>791886</v>
      </c>
      <c r="P65" s="26">
        <f t="shared" si="27"/>
        <v>2231397.9899931806</v>
      </c>
      <c r="Q65" s="26">
        <f t="shared" si="28"/>
        <v>185206.40000000002</v>
      </c>
      <c r="R65" s="26">
        <f t="shared" si="29"/>
        <v>2416604.3899931805</v>
      </c>
      <c r="S65" s="26">
        <f t="shared" si="30"/>
        <v>1624718.3899931805</v>
      </c>
      <c r="T65" s="34"/>
      <c r="U65" s="29">
        <f t="shared" si="31"/>
        <v>-3967.6004927051254</v>
      </c>
      <c r="V65" s="26">
        <f t="shared" si="32"/>
        <v>0</v>
      </c>
      <c r="W65" s="29">
        <f t="shared" si="33"/>
        <v>0</v>
      </c>
    </row>
    <row r="66" spans="1:23" x14ac:dyDescent="0.25">
      <c r="A66" s="12">
        <v>2008</v>
      </c>
      <c r="B66" s="12" t="s">
        <v>178</v>
      </c>
      <c r="C66" s="12" t="s">
        <v>179</v>
      </c>
      <c r="D66" s="12">
        <v>2007</v>
      </c>
      <c r="E66" s="26">
        <f t="shared" si="17"/>
        <v>1642894</v>
      </c>
      <c r="F66" s="26">
        <f t="shared" si="18"/>
        <v>0</v>
      </c>
      <c r="G66" s="26">
        <f t="shared" si="19"/>
        <v>1642894</v>
      </c>
      <c r="H66" s="26">
        <f t="shared" si="20"/>
        <v>6628798.2066966174</v>
      </c>
      <c r="I66" s="26">
        <f t="shared" si="21"/>
        <v>614955.20000000007</v>
      </c>
      <c r="J66" s="26">
        <f t="shared" si="22"/>
        <v>7243753.4066966176</v>
      </c>
      <c r="K66" s="26">
        <f t="shared" si="23"/>
        <v>5600859.4066966176</v>
      </c>
      <c r="L66" s="14"/>
      <c r="M66" s="26">
        <f t="shared" si="24"/>
        <v>1209959</v>
      </c>
      <c r="N66" s="26">
        <f t="shared" si="25"/>
        <v>0</v>
      </c>
      <c r="O66" s="26">
        <f t="shared" si="26"/>
        <v>1209959</v>
      </c>
      <c r="P66" s="26">
        <f t="shared" si="27"/>
        <v>6617032.6041737581</v>
      </c>
      <c r="Q66" s="26">
        <f t="shared" si="28"/>
        <v>614955.20000000007</v>
      </c>
      <c r="R66" s="26">
        <f t="shared" si="29"/>
        <v>7231987.8041737583</v>
      </c>
      <c r="S66" s="26">
        <f t="shared" si="30"/>
        <v>6022028.8041737583</v>
      </c>
      <c r="T66" s="34"/>
      <c r="U66" s="29">
        <f t="shared" si="31"/>
        <v>421169.39747714065</v>
      </c>
      <c r="V66" s="26">
        <f t="shared" si="32"/>
        <v>432935</v>
      </c>
      <c r="W66" s="29">
        <f t="shared" si="33"/>
        <v>421169.39747714065</v>
      </c>
    </row>
    <row r="67" spans="1:23" x14ac:dyDescent="0.25">
      <c r="A67" s="12">
        <v>2009</v>
      </c>
      <c r="B67" s="12" t="s">
        <v>178</v>
      </c>
      <c r="C67" s="12" t="s">
        <v>181</v>
      </c>
      <c r="D67" s="12">
        <v>2007</v>
      </c>
      <c r="E67" s="26">
        <f t="shared" si="17"/>
        <v>513984</v>
      </c>
      <c r="F67" s="26">
        <f t="shared" si="18"/>
        <v>0</v>
      </c>
      <c r="G67" s="26">
        <f t="shared" si="19"/>
        <v>513984</v>
      </c>
      <c r="H67" s="26">
        <f t="shared" si="20"/>
        <v>2383037.0449903412</v>
      </c>
      <c r="I67" s="26">
        <f t="shared" si="21"/>
        <v>102825.09999999999</v>
      </c>
      <c r="J67" s="26">
        <f t="shared" si="22"/>
        <v>2485862.1449903413</v>
      </c>
      <c r="K67" s="26">
        <f t="shared" si="23"/>
        <v>1971878.1449903413</v>
      </c>
      <c r="L67" s="14"/>
      <c r="M67" s="26">
        <f t="shared" si="24"/>
        <v>352498</v>
      </c>
      <c r="N67" s="26">
        <f t="shared" si="25"/>
        <v>0</v>
      </c>
      <c r="O67" s="26">
        <f t="shared" si="26"/>
        <v>352498</v>
      </c>
      <c r="P67" s="26">
        <f t="shared" si="27"/>
        <v>2378807.339122952</v>
      </c>
      <c r="Q67" s="26">
        <f t="shared" si="28"/>
        <v>102825.09999999999</v>
      </c>
      <c r="R67" s="26">
        <f t="shared" si="29"/>
        <v>2481632.4391229521</v>
      </c>
      <c r="S67" s="26">
        <f t="shared" si="30"/>
        <v>2129134.4391229521</v>
      </c>
      <c r="T67" s="34"/>
      <c r="U67" s="29">
        <f t="shared" si="31"/>
        <v>157256.29413261078</v>
      </c>
      <c r="V67" s="26">
        <f t="shared" si="32"/>
        <v>161486</v>
      </c>
      <c r="W67" s="29">
        <f t="shared" si="33"/>
        <v>157256.29413261078</v>
      </c>
    </row>
    <row r="68" spans="1:23" x14ac:dyDescent="0.25">
      <c r="A68" s="12">
        <v>2010</v>
      </c>
      <c r="B68" s="12" t="s">
        <v>178</v>
      </c>
      <c r="C68" s="12" t="s">
        <v>183</v>
      </c>
      <c r="D68" s="12">
        <v>2007</v>
      </c>
      <c r="E68" s="26">
        <f t="shared" si="17"/>
        <v>267304</v>
      </c>
      <c r="F68" s="26">
        <f t="shared" si="18"/>
        <v>0</v>
      </c>
      <c r="G68" s="26">
        <f t="shared" si="19"/>
        <v>267304</v>
      </c>
      <c r="H68" s="26">
        <f t="shared" si="20"/>
        <v>1122444.2864262238</v>
      </c>
      <c r="I68" s="26">
        <f t="shared" si="21"/>
        <v>131504.4</v>
      </c>
      <c r="J68" s="26">
        <f t="shared" si="22"/>
        <v>1253948.6864262237</v>
      </c>
      <c r="K68" s="26">
        <f t="shared" si="23"/>
        <v>986644.68642622372</v>
      </c>
      <c r="L68" s="14"/>
      <c r="M68" s="26">
        <f t="shared" si="24"/>
        <v>191338</v>
      </c>
      <c r="N68" s="26">
        <f t="shared" si="25"/>
        <v>0</v>
      </c>
      <c r="O68" s="26">
        <f t="shared" si="26"/>
        <v>191338</v>
      </c>
      <c r="P68" s="26">
        <f t="shared" si="27"/>
        <v>1120452.0349024402</v>
      </c>
      <c r="Q68" s="26">
        <f t="shared" si="28"/>
        <v>131504.4</v>
      </c>
      <c r="R68" s="26">
        <f t="shared" si="29"/>
        <v>1251956.4349024401</v>
      </c>
      <c r="S68" s="26">
        <f t="shared" si="30"/>
        <v>1060618.4349024401</v>
      </c>
      <c r="T68" s="34"/>
      <c r="U68" s="29">
        <f t="shared" si="31"/>
        <v>73973.748476216337</v>
      </c>
      <c r="V68" s="26">
        <f t="shared" si="32"/>
        <v>75966</v>
      </c>
      <c r="W68" s="29">
        <f t="shared" si="33"/>
        <v>73973.748476216337</v>
      </c>
    </row>
    <row r="69" spans="1:23" x14ac:dyDescent="0.25">
      <c r="A69" s="12">
        <v>2011</v>
      </c>
      <c r="B69" s="12" t="s">
        <v>178</v>
      </c>
      <c r="C69" s="12" t="s">
        <v>185</v>
      </c>
      <c r="D69" s="12">
        <v>2007</v>
      </c>
      <c r="E69" s="26">
        <f t="shared" si="17"/>
        <v>160164</v>
      </c>
      <c r="F69" s="26">
        <f t="shared" si="18"/>
        <v>0</v>
      </c>
      <c r="G69" s="26">
        <f t="shared" si="19"/>
        <v>160164</v>
      </c>
      <c r="H69" s="26">
        <f t="shared" si="20"/>
        <v>1068777.4913057515</v>
      </c>
      <c r="I69" s="26">
        <f t="shared" si="21"/>
        <v>42379.200000000004</v>
      </c>
      <c r="J69" s="26">
        <f t="shared" si="22"/>
        <v>1111156.6913057514</v>
      </c>
      <c r="K69" s="26">
        <f t="shared" si="23"/>
        <v>950992.69130575145</v>
      </c>
      <c r="L69" s="14"/>
      <c r="M69" s="26">
        <f t="shared" si="24"/>
        <v>90344</v>
      </c>
      <c r="N69" s="26">
        <f t="shared" si="25"/>
        <v>0</v>
      </c>
      <c r="O69" s="26">
        <f t="shared" si="26"/>
        <v>90344</v>
      </c>
      <c r="P69" s="26">
        <f t="shared" si="27"/>
        <v>1066880.494179579</v>
      </c>
      <c r="Q69" s="26">
        <f t="shared" si="28"/>
        <v>42379.200000000004</v>
      </c>
      <c r="R69" s="26">
        <f t="shared" si="29"/>
        <v>1109259.6941795789</v>
      </c>
      <c r="S69" s="26">
        <f t="shared" si="30"/>
        <v>1018915.6941795789</v>
      </c>
      <c r="T69" s="34"/>
      <c r="U69" s="29">
        <f t="shared" si="31"/>
        <v>67923.00287382747</v>
      </c>
      <c r="V69" s="26">
        <f t="shared" si="32"/>
        <v>69820</v>
      </c>
      <c r="W69" s="29">
        <f t="shared" si="33"/>
        <v>67923.00287382747</v>
      </c>
    </row>
    <row r="70" spans="1:23" x14ac:dyDescent="0.25">
      <c r="A70" s="12">
        <v>2012</v>
      </c>
      <c r="B70" s="12" t="s">
        <v>178</v>
      </c>
      <c r="C70" s="12" t="s">
        <v>187</v>
      </c>
      <c r="D70" s="12">
        <v>2007</v>
      </c>
      <c r="E70" s="26">
        <f t="shared" si="17"/>
        <v>197923</v>
      </c>
      <c r="F70" s="26">
        <f t="shared" si="18"/>
        <v>0</v>
      </c>
      <c r="G70" s="26">
        <f t="shared" si="19"/>
        <v>197923</v>
      </c>
      <c r="H70" s="26">
        <f t="shared" si="20"/>
        <v>948897.36472022743</v>
      </c>
      <c r="I70" s="26">
        <f t="shared" si="21"/>
        <v>98961.3</v>
      </c>
      <c r="J70" s="26">
        <f t="shared" si="22"/>
        <v>1047858.6647202275</v>
      </c>
      <c r="K70" s="26">
        <f t="shared" si="23"/>
        <v>849935.66472022748</v>
      </c>
      <c r="L70" s="14"/>
      <c r="M70" s="26">
        <f t="shared" si="24"/>
        <v>135832</v>
      </c>
      <c r="N70" s="26">
        <f t="shared" si="25"/>
        <v>0</v>
      </c>
      <c r="O70" s="26">
        <f t="shared" si="26"/>
        <v>135832</v>
      </c>
      <c r="P70" s="26">
        <f t="shared" si="27"/>
        <v>947213.14551786752</v>
      </c>
      <c r="Q70" s="26">
        <f t="shared" si="28"/>
        <v>98961.3</v>
      </c>
      <c r="R70" s="26">
        <f t="shared" si="29"/>
        <v>1046174.4455178676</v>
      </c>
      <c r="S70" s="26">
        <f t="shared" si="30"/>
        <v>910342.44551786757</v>
      </c>
      <c r="T70" s="34"/>
      <c r="U70" s="29">
        <f t="shared" si="31"/>
        <v>60406.780797640095</v>
      </c>
      <c r="V70" s="26">
        <f t="shared" si="32"/>
        <v>62091</v>
      </c>
      <c r="W70" s="29">
        <f t="shared" si="33"/>
        <v>60406.780797640095</v>
      </c>
    </row>
    <row r="71" spans="1:23" x14ac:dyDescent="0.25">
      <c r="A71" s="12">
        <v>2014</v>
      </c>
      <c r="B71" s="12" t="s">
        <v>189</v>
      </c>
      <c r="C71" s="12" t="s">
        <v>190</v>
      </c>
      <c r="D71" s="12">
        <v>2013</v>
      </c>
      <c r="E71" s="26">
        <f t="shared" si="17"/>
        <v>1984784</v>
      </c>
      <c r="F71" s="26">
        <f t="shared" si="18"/>
        <v>0</v>
      </c>
      <c r="G71" s="26">
        <f t="shared" si="19"/>
        <v>1984784</v>
      </c>
      <c r="H71" s="26">
        <f t="shared" si="20"/>
        <v>8721742.3905455247</v>
      </c>
      <c r="I71" s="26">
        <f t="shared" si="21"/>
        <v>273297.5</v>
      </c>
      <c r="J71" s="26">
        <f t="shared" si="22"/>
        <v>8995039.8905455247</v>
      </c>
      <c r="K71" s="26">
        <f t="shared" si="23"/>
        <v>7010255.8905455247</v>
      </c>
      <c r="L71" s="14"/>
      <c r="M71" s="26">
        <f t="shared" si="24"/>
        <v>1815748</v>
      </c>
      <c r="N71" s="26">
        <f t="shared" si="25"/>
        <v>0</v>
      </c>
      <c r="O71" s="26">
        <f t="shared" si="26"/>
        <v>1815748</v>
      </c>
      <c r="P71" s="26">
        <f t="shared" si="27"/>
        <v>8706261.9744770024</v>
      </c>
      <c r="Q71" s="26">
        <f t="shared" si="28"/>
        <v>273297.5</v>
      </c>
      <c r="R71" s="26">
        <f t="shared" si="29"/>
        <v>8979559.4744770024</v>
      </c>
      <c r="S71" s="26">
        <f t="shared" si="30"/>
        <v>7163811.4744770024</v>
      </c>
      <c r="T71" s="34"/>
      <c r="U71" s="29">
        <f t="shared" si="31"/>
        <v>153555.58393147774</v>
      </c>
      <c r="V71" s="26">
        <f t="shared" si="32"/>
        <v>169036</v>
      </c>
      <c r="W71" s="29">
        <f t="shared" si="33"/>
        <v>153555.58393147774</v>
      </c>
    </row>
    <row r="72" spans="1:23" x14ac:dyDescent="0.25">
      <c r="A72" s="12">
        <v>2015</v>
      </c>
      <c r="B72" s="12" t="s">
        <v>189</v>
      </c>
      <c r="C72" s="12" t="s">
        <v>192</v>
      </c>
      <c r="D72" s="12">
        <v>2013</v>
      </c>
      <c r="E72" s="26">
        <f t="shared" si="17"/>
        <v>289719</v>
      </c>
      <c r="F72" s="26">
        <f t="shared" si="18"/>
        <v>0</v>
      </c>
      <c r="G72" s="26">
        <f t="shared" si="19"/>
        <v>289719</v>
      </c>
      <c r="H72" s="26">
        <f t="shared" si="20"/>
        <v>3867659.0350690712</v>
      </c>
      <c r="I72" s="26">
        <f t="shared" si="21"/>
        <v>43556.1</v>
      </c>
      <c r="J72" s="26">
        <f t="shared" si="22"/>
        <v>3911215.1350690713</v>
      </c>
      <c r="K72" s="26">
        <f t="shared" si="23"/>
        <v>3621496.1350690713</v>
      </c>
      <c r="L72" s="14"/>
      <c r="M72" s="26">
        <f t="shared" si="24"/>
        <v>228055</v>
      </c>
      <c r="N72" s="26">
        <f t="shared" si="25"/>
        <v>0</v>
      </c>
      <c r="O72" s="26">
        <f t="shared" si="26"/>
        <v>228055</v>
      </c>
      <c r="P72" s="26">
        <f t="shared" si="27"/>
        <v>3860794.2403534022</v>
      </c>
      <c r="Q72" s="26">
        <f t="shared" si="28"/>
        <v>43556.1</v>
      </c>
      <c r="R72" s="26">
        <f t="shared" si="29"/>
        <v>3904350.3403534023</v>
      </c>
      <c r="S72" s="26">
        <f t="shared" si="30"/>
        <v>3676295.3403534023</v>
      </c>
      <c r="T72" s="34"/>
      <c r="U72" s="29">
        <f t="shared" si="31"/>
        <v>54799.205284330994</v>
      </c>
      <c r="V72" s="26">
        <f t="shared" si="32"/>
        <v>61664</v>
      </c>
      <c r="W72" s="29">
        <f t="shared" si="33"/>
        <v>54799.205284330994</v>
      </c>
    </row>
    <row r="73" spans="1:23" x14ac:dyDescent="0.25">
      <c r="A73" s="12">
        <v>2016</v>
      </c>
      <c r="B73" s="12" t="s">
        <v>189</v>
      </c>
      <c r="C73" s="12" t="s">
        <v>194</v>
      </c>
      <c r="D73" s="12">
        <v>2013</v>
      </c>
      <c r="E73" s="26">
        <f t="shared" si="17"/>
        <v>31042</v>
      </c>
      <c r="F73" s="26">
        <f t="shared" si="18"/>
        <v>0</v>
      </c>
      <c r="G73" s="26">
        <f t="shared" si="19"/>
        <v>31042</v>
      </c>
      <c r="H73" s="26">
        <f t="shared" si="20"/>
        <v>287886.81718999287</v>
      </c>
      <c r="I73" s="26">
        <f t="shared" si="21"/>
        <v>2285.5</v>
      </c>
      <c r="J73" s="26">
        <f t="shared" si="22"/>
        <v>290172.31718999287</v>
      </c>
      <c r="K73" s="26">
        <f t="shared" si="23"/>
        <v>259130.31718999287</v>
      </c>
      <c r="L73" s="14"/>
      <c r="M73" s="26">
        <f t="shared" si="24"/>
        <v>25931</v>
      </c>
      <c r="N73" s="26">
        <f t="shared" si="25"/>
        <v>0</v>
      </c>
      <c r="O73" s="26">
        <f t="shared" si="26"/>
        <v>25931</v>
      </c>
      <c r="P73" s="26">
        <f t="shared" si="27"/>
        <v>287375.84042512369</v>
      </c>
      <c r="Q73" s="26">
        <f t="shared" si="28"/>
        <v>2285.5</v>
      </c>
      <c r="R73" s="26">
        <f t="shared" si="29"/>
        <v>289661.34042512369</v>
      </c>
      <c r="S73" s="26">
        <f t="shared" si="30"/>
        <v>263730.34042512369</v>
      </c>
      <c r="T73" s="34"/>
      <c r="U73" s="29">
        <f t="shared" si="31"/>
        <v>4600.0232351308223</v>
      </c>
      <c r="V73" s="26">
        <f t="shared" si="32"/>
        <v>5111</v>
      </c>
      <c r="W73" s="29">
        <f t="shared" si="33"/>
        <v>4600.0232351308223</v>
      </c>
    </row>
    <row r="74" spans="1:23" x14ac:dyDescent="0.25">
      <c r="A74" s="12">
        <v>2017</v>
      </c>
      <c r="B74" s="12" t="s">
        <v>189</v>
      </c>
      <c r="C74" s="12" t="s">
        <v>196</v>
      </c>
      <c r="D74" s="12">
        <v>2013</v>
      </c>
      <c r="E74" s="26">
        <f t="shared" ref="E74:E105" si="34">IF(ISNA(VLOOKUP($A74,Dist_with,6,FALSE)),0,VLOOKUP($A74,Dist_with,6,FALSE))</f>
        <v>39180</v>
      </c>
      <c r="F74" s="26">
        <f t="shared" ref="F74:F105" si="35">IF(ISNA(VLOOKUP($A74,Dist_with,7,FALSE)),0,VLOOKUP($A74,Dist_with,7,FALSE))</f>
        <v>0</v>
      </c>
      <c r="G74" s="26">
        <f t="shared" ref="G74:G105" si="36">IF(ISNA(VLOOKUP($A74,Dist_with,8,FALSE)),0,VLOOKUP($A74,Dist_with,8,FALSE))</f>
        <v>39180</v>
      </c>
      <c r="H74" s="26">
        <f t="shared" ref="H74:H105" si="37">IF(ISNA(VLOOKUP($A74,Dist_with,25,FALSE)),0,VLOOKUP($A74,Dist_with,25,FALSE))</f>
        <v>255921.87543539904</v>
      </c>
      <c r="I74" s="26">
        <f t="shared" ref="I74:I105" si="38">IF(ISNA(VLOOKUP($A74,Dist_with,26,FALSE)),0,VLOOKUP($A74,Dist_with,26,FALSE))</f>
        <v>6263.2000000000007</v>
      </c>
      <c r="J74" s="26">
        <f t="shared" ref="J74:J105" si="39">IF(ISNA(VLOOKUP($A74,Dist_with,27,FALSE)),0,VLOOKUP($A74,Dist_with,27,FALSE))</f>
        <v>262185.07543539902</v>
      </c>
      <c r="K74" s="26">
        <f t="shared" ref="K74:K105" si="40">IF(ISNA(VLOOKUP($A74,Dist_with,29,FALSE)),0,VLOOKUP($A74,Dist_with,29,FALSE))</f>
        <v>223005.07543539902</v>
      </c>
      <c r="L74" s="14"/>
      <c r="M74" s="26">
        <f t="shared" ref="M74:M105" si="41">IF(ISNA(VLOOKUP($A74,Dist_without,6,FALSE)),0,VLOOKUP($A74,Dist_without,6,FALSE))</f>
        <v>34315</v>
      </c>
      <c r="N74" s="26">
        <f t="shared" ref="N74:N105" si="42">IF(ISNA(VLOOKUP($A74,Dist_without,7,FALSE)),0,VLOOKUP($A74,Dist_without,7,FALSE))</f>
        <v>0</v>
      </c>
      <c r="O74" s="26">
        <f t="shared" ref="O74:O105" si="43">IF(ISNA(VLOOKUP($A74,Dist_without,8,FALSE)),0,VLOOKUP($A74,Dist_without,8,FALSE))</f>
        <v>34315</v>
      </c>
      <c r="P74" s="26">
        <f t="shared" ref="P74:P105" si="44">IF(ISNA(VLOOKUP($A74,Dist_without,25,FALSE)),0,VLOOKUP($A74,Dist_without,25,FALSE))</f>
        <v>255467.63396215043</v>
      </c>
      <c r="Q74" s="26">
        <f t="shared" ref="Q74:Q105" si="45">IF(ISNA(VLOOKUP($A74,Dist_without,26,FALSE)),0,VLOOKUP($A74,Dist_without,26,FALSE))</f>
        <v>6263.2000000000007</v>
      </c>
      <c r="R74" s="26">
        <f t="shared" ref="R74:R105" si="46">IF(ISNA(VLOOKUP($A74,Dist_without,27,FALSE)),0,VLOOKUP($A74,Dist_without,27,FALSE))</f>
        <v>261730.83396215044</v>
      </c>
      <c r="S74" s="26">
        <f t="shared" ref="S74:S105" si="47">IF(ISNA(VLOOKUP($A74,Dist_without,29,FALSE)),0,VLOOKUP($A74,Dist_without,29,FALSE))</f>
        <v>227415.83396215044</v>
      </c>
      <c r="T74" s="34"/>
      <c r="U74" s="29">
        <f t="shared" ref="U74:U105" si="48">S74-K74</f>
        <v>4410.7585267514223</v>
      </c>
      <c r="V74" s="26">
        <f t="shared" ref="V74:V105" si="49">IF(ISNA(VLOOKUP($A74,SSFQImport,148,FALSE)),0,VLOOKUP($A74,SSFQImport,148,FALSE))</f>
        <v>4865</v>
      </c>
      <c r="W74" s="29">
        <f t="shared" ref="W74:W105" si="50">IF(U74&lt;0,0,U74)</f>
        <v>4410.7585267514223</v>
      </c>
    </row>
    <row r="75" spans="1:23" x14ac:dyDescent="0.25">
      <c r="A75" s="12">
        <v>2018</v>
      </c>
      <c r="B75" s="12" t="s">
        <v>189</v>
      </c>
      <c r="C75" s="12" t="s">
        <v>198</v>
      </c>
      <c r="D75" s="12">
        <v>2013</v>
      </c>
      <c r="E75" s="26">
        <f t="shared" si="34"/>
        <v>35944</v>
      </c>
      <c r="F75" s="26">
        <f t="shared" si="35"/>
        <v>0</v>
      </c>
      <c r="G75" s="26">
        <f t="shared" si="36"/>
        <v>35944</v>
      </c>
      <c r="H75" s="26">
        <f t="shared" si="37"/>
        <v>309262.93438311614</v>
      </c>
      <c r="I75" s="26">
        <f t="shared" si="38"/>
        <v>2811.8999999999996</v>
      </c>
      <c r="J75" s="26">
        <f t="shared" si="39"/>
        <v>312074.83438311616</v>
      </c>
      <c r="K75" s="26">
        <f t="shared" si="40"/>
        <v>276130.83438311616</v>
      </c>
      <c r="L75" s="14"/>
      <c r="M75" s="26">
        <f t="shared" si="41"/>
        <v>30159</v>
      </c>
      <c r="N75" s="26">
        <f t="shared" si="42"/>
        <v>0</v>
      </c>
      <c r="O75" s="26">
        <f t="shared" si="43"/>
        <v>30159</v>
      </c>
      <c r="P75" s="26">
        <f t="shared" si="44"/>
        <v>308714.01666869107</v>
      </c>
      <c r="Q75" s="26">
        <f t="shared" si="45"/>
        <v>2811.8999999999996</v>
      </c>
      <c r="R75" s="26">
        <f t="shared" si="46"/>
        <v>311525.91666869109</v>
      </c>
      <c r="S75" s="26">
        <f t="shared" si="47"/>
        <v>281366.91666869109</v>
      </c>
      <c r="T75" s="34"/>
      <c r="U75" s="29">
        <f t="shared" si="48"/>
        <v>5236.0822855749284</v>
      </c>
      <c r="V75" s="26">
        <f t="shared" si="49"/>
        <v>5785</v>
      </c>
      <c r="W75" s="29">
        <f t="shared" si="50"/>
        <v>5236.0822855749284</v>
      </c>
    </row>
    <row r="76" spans="1:23" x14ac:dyDescent="0.25">
      <c r="A76" s="12">
        <v>2019</v>
      </c>
      <c r="B76" s="12" t="s">
        <v>189</v>
      </c>
      <c r="C76" s="12" t="s">
        <v>200</v>
      </c>
      <c r="D76" s="12">
        <v>2013</v>
      </c>
      <c r="E76" s="26">
        <f t="shared" si="34"/>
        <v>46661</v>
      </c>
      <c r="F76" s="26">
        <f t="shared" si="35"/>
        <v>0</v>
      </c>
      <c r="G76" s="26">
        <f t="shared" si="36"/>
        <v>46661</v>
      </c>
      <c r="H76" s="26">
        <f t="shared" si="37"/>
        <v>293859.87492084346</v>
      </c>
      <c r="I76" s="26">
        <f t="shared" si="38"/>
        <v>1353.8</v>
      </c>
      <c r="J76" s="26">
        <f t="shared" si="39"/>
        <v>295213.67492084345</v>
      </c>
      <c r="K76" s="26">
        <f t="shared" si="40"/>
        <v>248552.67492084345</v>
      </c>
      <c r="L76" s="14"/>
      <c r="M76" s="26">
        <f t="shared" si="41"/>
        <v>41555</v>
      </c>
      <c r="N76" s="26">
        <f t="shared" si="42"/>
        <v>0</v>
      </c>
      <c r="O76" s="26">
        <f t="shared" si="43"/>
        <v>41555</v>
      </c>
      <c r="P76" s="26">
        <f t="shared" si="44"/>
        <v>293338.29644192051</v>
      </c>
      <c r="Q76" s="26">
        <f t="shared" si="45"/>
        <v>1353.8</v>
      </c>
      <c r="R76" s="26">
        <f t="shared" si="46"/>
        <v>294692.0964419205</v>
      </c>
      <c r="S76" s="26">
        <f t="shared" si="47"/>
        <v>253137.0964419205</v>
      </c>
      <c r="T76" s="34"/>
      <c r="U76" s="29">
        <f t="shared" si="48"/>
        <v>4584.421521077049</v>
      </c>
      <c r="V76" s="26">
        <f t="shared" si="49"/>
        <v>5106</v>
      </c>
      <c r="W76" s="29">
        <f t="shared" si="50"/>
        <v>4584.421521077049</v>
      </c>
    </row>
    <row r="77" spans="1:23" x14ac:dyDescent="0.25">
      <c r="A77" s="12">
        <v>2020</v>
      </c>
      <c r="B77" s="12" t="s">
        <v>189</v>
      </c>
      <c r="C77" s="12" t="s">
        <v>202</v>
      </c>
      <c r="D77" s="12">
        <v>2013</v>
      </c>
      <c r="E77" s="26">
        <f t="shared" si="34"/>
        <v>92860</v>
      </c>
      <c r="F77" s="26">
        <f t="shared" si="35"/>
        <v>0</v>
      </c>
      <c r="G77" s="26">
        <f t="shared" si="36"/>
        <v>92860</v>
      </c>
      <c r="H77" s="26">
        <f t="shared" si="37"/>
        <v>3886562.0612877747</v>
      </c>
      <c r="I77" s="26">
        <f t="shared" si="38"/>
        <v>3632.9999999999995</v>
      </c>
      <c r="J77" s="26">
        <f t="shared" si="39"/>
        <v>3890195.0612877747</v>
      </c>
      <c r="K77" s="26">
        <f t="shared" si="40"/>
        <v>3797335.0612877747</v>
      </c>
      <c r="L77" s="14"/>
      <c r="M77" s="26">
        <f t="shared" si="41"/>
        <v>18899</v>
      </c>
      <c r="N77" s="26">
        <f t="shared" si="42"/>
        <v>0</v>
      </c>
      <c r="O77" s="26">
        <f t="shared" si="43"/>
        <v>18899</v>
      </c>
      <c r="P77" s="26">
        <f t="shared" si="44"/>
        <v>3879663.715167155</v>
      </c>
      <c r="Q77" s="26">
        <f t="shared" si="45"/>
        <v>3632.9999999999995</v>
      </c>
      <c r="R77" s="26">
        <f t="shared" si="46"/>
        <v>3883296.715167155</v>
      </c>
      <c r="S77" s="26">
        <f t="shared" si="47"/>
        <v>3864397.715167155</v>
      </c>
      <c r="T77" s="34"/>
      <c r="U77" s="29">
        <f t="shared" si="48"/>
        <v>67062.653879380319</v>
      </c>
      <c r="V77" s="26">
        <f t="shared" si="49"/>
        <v>73961</v>
      </c>
      <c r="W77" s="29">
        <f t="shared" si="50"/>
        <v>67062.653879380319</v>
      </c>
    </row>
    <row r="78" spans="1:23" x14ac:dyDescent="0.25">
      <c r="A78" s="12">
        <v>2021</v>
      </c>
      <c r="B78" s="12" t="s">
        <v>189</v>
      </c>
      <c r="C78" s="12" t="s">
        <v>204</v>
      </c>
      <c r="D78" s="12">
        <v>2013</v>
      </c>
      <c r="E78" s="26">
        <f t="shared" si="34"/>
        <v>8984</v>
      </c>
      <c r="F78" s="26">
        <f t="shared" si="35"/>
        <v>0</v>
      </c>
      <c r="G78" s="26">
        <f t="shared" si="36"/>
        <v>8984</v>
      </c>
      <c r="H78" s="26">
        <f t="shared" si="37"/>
        <v>236166.62312879227</v>
      </c>
      <c r="I78" s="26">
        <f t="shared" si="38"/>
        <v>2571.1</v>
      </c>
      <c r="J78" s="26">
        <f t="shared" si="39"/>
        <v>238737.72312879228</v>
      </c>
      <c r="K78" s="26">
        <f t="shared" si="40"/>
        <v>229753.72312879228</v>
      </c>
      <c r="L78" s="14"/>
      <c r="M78" s="26">
        <f t="shared" si="41"/>
        <v>4472</v>
      </c>
      <c r="N78" s="26">
        <f t="shared" si="42"/>
        <v>0</v>
      </c>
      <c r="O78" s="26">
        <f t="shared" si="43"/>
        <v>4472</v>
      </c>
      <c r="P78" s="26">
        <f t="shared" si="44"/>
        <v>235747.44569568045</v>
      </c>
      <c r="Q78" s="26">
        <f t="shared" si="45"/>
        <v>2571.1</v>
      </c>
      <c r="R78" s="26">
        <f t="shared" si="46"/>
        <v>238318.54569568046</v>
      </c>
      <c r="S78" s="26">
        <f t="shared" si="47"/>
        <v>233846.54569568046</v>
      </c>
      <c r="T78" s="34"/>
      <c r="U78" s="29">
        <f t="shared" si="48"/>
        <v>4092.8225668881787</v>
      </c>
      <c r="V78" s="26">
        <f t="shared" si="49"/>
        <v>4512</v>
      </c>
      <c r="W78" s="29">
        <f t="shared" si="50"/>
        <v>4092.8225668881787</v>
      </c>
    </row>
    <row r="79" spans="1:23" x14ac:dyDescent="0.25">
      <c r="A79" s="12">
        <v>2022</v>
      </c>
      <c r="B79" s="12" t="s">
        <v>189</v>
      </c>
      <c r="C79" s="12" t="s">
        <v>206</v>
      </c>
      <c r="D79" s="12">
        <v>2013</v>
      </c>
      <c r="E79" s="26">
        <f t="shared" si="34"/>
        <v>36019</v>
      </c>
      <c r="F79" s="26">
        <f t="shared" si="35"/>
        <v>0</v>
      </c>
      <c r="G79" s="26">
        <f t="shared" si="36"/>
        <v>36019</v>
      </c>
      <c r="H79" s="26">
        <f t="shared" si="37"/>
        <v>332201.1028013085</v>
      </c>
      <c r="I79" s="26">
        <f t="shared" si="38"/>
        <v>102555.90000000001</v>
      </c>
      <c r="J79" s="26">
        <f t="shared" si="39"/>
        <v>434757.00280130852</v>
      </c>
      <c r="K79" s="26">
        <f t="shared" si="40"/>
        <v>398738.00280130852</v>
      </c>
      <c r="L79" s="14"/>
      <c r="M79" s="26">
        <f t="shared" si="41"/>
        <v>29653</v>
      </c>
      <c r="N79" s="26">
        <f t="shared" si="42"/>
        <v>0</v>
      </c>
      <c r="O79" s="26">
        <f t="shared" si="43"/>
        <v>29653</v>
      </c>
      <c r="P79" s="26">
        <f t="shared" si="44"/>
        <v>331611.47161759454</v>
      </c>
      <c r="Q79" s="26">
        <f t="shared" si="45"/>
        <v>102555.90000000001</v>
      </c>
      <c r="R79" s="26">
        <f t="shared" si="46"/>
        <v>434167.37161759456</v>
      </c>
      <c r="S79" s="26">
        <f t="shared" si="47"/>
        <v>404514.37161759456</v>
      </c>
      <c r="T79" s="34"/>
      <c r="U79" s="29">
        <f t="shared" si="48"/>
        <v>5776.3688162860344</v>
      </c>
      <c r="V79" s="26">
        <f t="shared" si="49"/>
        <v>6366</v>
      </c>
      <c r="W79" s="29">
        <f t="shared" si="50"/>
        <v>5776.3688162860344</v>
      </c>
    </row>
    <row r="80" spans="1:23" x14ac:dyDescent="0.25">
      <c r="A80" s="12">
        <v>2023</v>
      </c>
      <c r="B80" s="12" t="s">
        <v>189</v>
      </c>
      <c r="C80" s="12" t="s">
        <v>208</v>
      </c>
      <c r="D80" s="12">
        <v>2013</v>
      </c>
      <c r="E80" s="26">
        <f t="shared" si="34"/>
        <v>521974</v>
      </c>
      <c r="F80" s="26">
        <f t="shared" si="35"/>
        <v>0</v>
      </c>
      <c r="G80" s="26">
        <f t="shared" si="36"/>
        <v>521974</v>
      </c>
      <c r="H80" s="26">
        <f t="shared" si="37"/>
        <v>1159558.0317237177</v>
      </c>
      <c r="I80" s="26">
        <f t="shared" si="38"/>
        <v>367017.3</v>
      </c>
      <c r="J80" s="26">
        <f t="shared" si="39"/>
        <v>1526575.3317237177</v>
      </c>
      <c r="K80" s="26">
        <f t="shared" si="40"/>
        <v>1004601.3317237177</v>
      </c>
      <c r="L80" s="14"/>
      <c r="M80" s="26">
        <f t="shared" si="41"/>
        <v>501595</v>
      </c>
      <c r="N80" s="26">
        <f t="shared" si="42"/>
        <v>0</v>
      </c>
      <c r="O80" s="26">
        <f t="shared" si="43"/>
        <v>501595</v>
      </c>
      <c r="P80" s="26">
        <f t="shared" si="44"/>
        <v>1157499.906181494</v>
      </c>
      <c r="Q80" s="26">
        <f t="shared" si="45"/>
        <v>367017.3</v>
      </c>
      <c r="R80" s="26">
        <f t="shared" si="46"/>
        <v>1524517.2061814941</v>
      </c>
      <c r="S80" s="26">
        <f t="shared" si="47"/>
        <v>1022922.2061814941</v>
      </c>
      <c r="T80" s="34"/>
      <c r="U80" s="29">
        <f t="shared" si="48"/>
        <v>18320.874457776314</v>
      </c>
      <c r="V80" s="26">
        <f t="shared" si="49"/>
        <v>20379</v>
      </c>
      <c r="W80" s="29">
        <f t="shared" si="50"/>
        <v>18320.874457776314</v>
      </c>
    </row>
    <row r="81" spans="1:23" x14ac:dyDescent="0.25">
      <c r="A81" s="12">
        <v>2024</v>
      </c>
      <c r="B81" s="12" t="s">
        <v>210</v>
      </c>
      <c r="C81" s="12" t="s">
        <v>211</v>
      </c>
      <c r="D81" s="12">
        <v>2223</v>
      </c>
      <c r="E81" s="26">
        <f t="shared" si="34"/>
        <v>11753873</v>
      </c>
      <c r="F81" s="26">
        <f t="shared" si="35"/>
        <v>0</v>
      </c>
      <c r="G81" s="26">
        <f t="shared" si="36"/>
        <v>11753873</v>
      </c>
      <c r="H81" s="26">
        <f t="shared" si="37"/>
        <v>40348973.075343318</v>
      </c>
      <c r="I81" s="26">
        <f t="shared" si="38"/>
        <v>1536481.7999999998</v>
      </c>
      <c r="J81" s="26">
        <f t="shared" si="39"/>
        <v>41885454.875343315</v>
      </c>
      <c r="K81" s="26">
        <f t="shared" si="40"/>
        <v>30131581.875343315</v>
      </c>
      <c r="L81" s="14"/>
      <c r="M81" s="26">
        <f t="shared" si="41"/>
        <v>11634859</v>
      </c>
      <c r="N81" s="26">
        <f t="shared" si="42"/>
        <v>0</v>
      </c>
      <c r="O81" s="26">
        <f t="shared" si="43"/>
        <v>11634859</v>
      </c>
      <c r="P81" s="26">
        <f t="shared" si="44"/>
        <v>40277356.778601862</v>
      </c>
      <c r="Q81" s="26">
        <f t="shared" si="45"/>
        <v>1536481.7999999998</v>
      </c>
      <c r="R81" s="26">
        <f t="shared" si="46"/>
        <v>41813838.57860186</v>
      </c>
      <c r="S81" s="26">
        <f t="shared" si="47"/>
        <v>30178979.57860186</v>
      </c>
      <c r="T81" s="34"/>
      <c r="U81" s="29">
        <f t="shared" si="48"/>
        <v>47397.703258544207</v>
      </c>
      <c r="V81" s="26">
        <f t="shared" si="49"/>
        <v>119014</v>
      </c>
      <c r="W81" s="29">
        <f t="shared" si="50"/>
        <v>47397.703258544207</v>
      </c>
    </row>
    <row r="82" spans="1:23" x14ac:dyDescent="0.25">
      <c r="A82" s="12">
        <v>2039</v>
      </c>
      <c r="B82" s="12" t="s">
        <v>213</v>
      </c>
      <c r="C82" s="12" t="s">
        <v>214</v>
      </c>
      <c r="D82" s="12">
        <v>2025</v>
      </c>
      <c r="E82" s="26">
        <f t="shared" si="34"/>
        <v>9095272</v>
      </c>
      <c r="F82" s="26">
        <f t="shared" si="35"/>
        <v>0</v>
      </c>
      <c r="G82" s="26">
        <f t="shared" si="36"/>
        <v>9095272</v>
      </c>
      <c r="H82" s="26">
        <f t="shared" si="37"/>
        <v>25523875.875354279</v>
      </c>
      <c r="I82" s="26">
        <f t="shared" si="38"/>
        <v>1248536.7999999998</v>
      </c>
      <c r="J82" s="26">
        <f t="shared" si="39"/>
        <v>26772412.67535428</v>
      </c>
      <c r="K82" s="26">
        <f t="shared" si="40"/>
        <v>17677140.67535428</v>
      </c>
      <c r="L82" s="14"/>
      <c r="M82" s="26">
        <f t="shared" si="41"/>
        <v>9067011</v>
      </c>
      <c r="N82" s="26">
        <f t="shared" si="42"/>
        <v>0</v>
      </c>
      <c r="O82" s="26">
        <f t="shared" si="43"/>
        <v>9067011</v>
      </c>
      <c r="P82" s="26">
        <f t="shared" si="44"/>
        <v>25478572.975940499</v>
      </c>
      <c r="Q82" s="26">
        <f t="shared" si="45"/>
        <v>1248536.7999999998</v>
      </c>
      <c r="R82" s="26">
        <f t="shared" si="46"/>
        <v>26727109.7759405</v>
      </c>
      <c r="S82" s="26">
        <f t="shared" si="47"/>
        <v>17660098.7759405</v>
      </c>
      <c r="T82" s="34"/>
      <c r="U82" s="29">
        <f t="shared" si="48"/>
        <v>-17041.899413779378</v>
      </c>
      <c r="V82" s="26">
        <f t="shared" si="49"/>
        <v>28261</v>
      </c>
      <c r="W82" s="29">
        <f t="shared" si="50"/>
        <v>0</v>
      </c>
    </row>
    <row r="83" spans="1:23" x14ac:dyDescent="0.25">
      <c r="A83" s="12">
        <v>2041</v>
      </c>
      <c r="B83" s="12" t="s">
        <v>213</v>
      </c>
      <c r="C83" s="12" t="s">
        <v>216</v>
      </c>
      <c r="D83" s="12">
        <v>2025</v>
      </c>
      <c r="E83" s="26">
        <f t="shared" si="34"/>
        <v>13997660</v>
      </c>
      <c r="F83" s="26">
        <f t="shared" si="35"/>
        <v>0</v>
      </c>
      <c r="G83" s="26">
        <f t="shared" si="36"/>
        <v>13997660</v>
      </c>
      <c r="H83" s="26">
        <f t="shared" si="37"/>
        <v>26356306.663362183</v>
      </c>
      <c r="I83" s="26">
        <f t="shared" si="38"/>
        <v>691021.1</v>
      </c>
      <c r="J83" s="26">
        <f t="shared" si="39"/>
        <v>27047327.763362184</v>
      </c>
      <c r="K83" s="26">
        <f t="shared" si="40"/>
        <v>13049667.763362184</v>
      </c>
      <c r="L83" s="14"/>
      <c r="M83" s="26">
        <f t="shared" si="41"/>
        <v>13966236</v>
      </c>
      <c r="N83" s="26">
        <f t="shared" si="42"/>
        <v>0</v>
      </c>
      <c r="O83" s="26">
        <f t="shared" si="43"/>
        <v>13966236</v>
      </c>
      <c r="P83" s="26">
        <f t="shared" si="44"/>
        <v>26309526.263883673</v>
      </c>
      <c r="Q83" s="26">
        <f t="shared" si="45"/>
        <v>691021.1</v>
      </c>
      <c r="R83" s="26">
        <f t="shared" si="46"/>
        <v>27000547.363883674</v>
      </c>
      <c r="S83" s="26">
        <f t="shared" si="47"/>
        <v>13034311.363883674</v>
      </c>
      <c r="T83" s="34"/>
      <c r="U83" s="29">
        <f t="shared" si="48"/>
        <v>-15356.399478510022</v>
      </c>
      <c r="V83" s="26">
        <f t="shared" si="49"/>
        <v>31424</v>
      </c>
      <c r="W83" s="29">
        <f t="shared" si="50"/>
        <v>0</v>
      </c>
    </row>
    <row r="84" spans="1:23" x14ac:dyDescent="0.25">
      <c r="A84" s="12">
        <v>2042</v>
      </c>
      <c r="B84" s="12" t="s">
        <v>213</v>
      </c>
      <c r="C84" s="12" t="s">
        <v>218</v>
      </c>
      <c r="D84" s="12">
        <v>2025</v>
      </c>
      <c r="E84" s="26">
        <f t="shared" si="34"/>
        <v>11998948</v>
      </c>
      <c r="F84" s="26">
        <f t="shared" si="35"/>
        <v>0</v>
      </c>
      <c r="G84" s="26">
        <f t="shared" si="36"/>
        <v>11998948</v>
      </c>
      <c r="H84" s="26">
        <f t="shared" si="37"/>
        <v>44204713.863223381</v>
      </c>
      <c r="I84" s="26">
        <f t="shared" si="38"/>
        <v>1549331.7</v>
      </c>
      <c r="J84" s="26">
        <f t="shared" si="39"/>
        <v>45754045.563223384</v>
      </c>
      <c r="K84" s="26">
        <f t="shared" si="40"/>
        <v>33755097.563223384</v>
      </c>
      <c r="L84" s="14"/>
      <c r="M84" s="26">
        <f t="shared" si="41"/>
        <v>11947617</v>
      </c>
      <c r="N84" s="26">
        <f t="shared" si="42"/>
        <v>0</v>
      </c>
      <c r="O84" s="26">
        <f t="shared" si="43"/>
        <v>11947617</v>
      </c>
      <c r="P84" s="26">
        <f t="shared" si="44"/>
        <v>44126253.92573034</v>
      </c>
      <c r="Q84" s="26">
        <f t="shared" si="45"/>
        <v>1549331.7</v>
      </c>
      <c r="R84" s="26">
        <f t="shared" si="46"/>
        <v>45675585.625730343</v>
      </c>
      <c r="S84" s="26">
        <f t="shared" si="47"/>
        <v>33727968.625730343</v>
      </c>
      <c r="T84" s="34"/>
      <c r="U84" s="29">
        <f t="shared" si="48"/>
        <v>-27128.937493041158</v>
      </c>
      <c r="V84" s="26">
        <f t="shared" si="49"/>
        <v>51331</v>
      </c>
      <c r="W84" s="29">
        <f t="shared" si="50"/>
        <v>0</v>
      </c>
    </row>
    <row r="85" spans="1:23" x14ac:dyDescent="0.25">
      <c r="A85" s="12">
        <v>2043</v>
      </c>
      <c r="B85" s="12" t="s">
        <v>213</v>
      </c>
      <c r="C85" s="12" t="s">
        <v>220</v>
      </c>
      <c r="D85" s="12">
        <v>2025</v>
      </c>
      <c r="E85" s="26">
        <f t="shared" si="34"/>
        <v>10904057</v>
      </c>
      <c r="F85" s="26">
        <f t="shared" si="35"/>
        <v>0</v>
      </c>
      <c r="G85" s="26">
        <f t="shared" si="36"/>
        <v>10904057</v>
      </c>
      <c r="H85" s="26">
        <f t="shared" si="37"/>
        <v>38798925.830989234</v>
      </c>
      <c r="I85" s="26">
        <f t="shared" si="38"/>
        <v>1265075</v>
      </c>
      <c r="J85" s="26">
        <f t="shared" si="39"/>
        <v>40064000.830989234</v>
      </c>
      <c r="K85" s="26">
        <f t="shared" si="40"/>
        <v>29159943.830989234</v>
      </c>
      <c r="L85" s="14"/>
      <c r="M85" s="26">
        <f t="shared" si="41"/>
        <v>10859032</v>
      </c>
      <c r="N85" s="26">
        <f t="shared" si="42"/>
        <v>0</v>
      </c>
      <c r="O85" s="26">
        <f t="shared" si="43"/>
        <v>10859032</v>
      </c>
      <c r="P85" s="26">
        <f t="shared" si="44"/>
        <v>38730060.747846387</v>
      </c>
      <c r="Q85" s="26">
        <f t="shared" si="45"/>
        <v>1265075</v>
      </c>
      <c r="R85" s="26">
        <f t="shared" si="46"/>
        <v>39995135.747846387</v>
      </c>
      <c r="S85" s="26">
        <f t="shared" si="47"/>
        <v>29136103.747846387</v>
      </c>
      <c r="T85" s="34"/>
      <c r="U85" s="29">
        <f t="shared" si="48"/>
        <v>-23840.083142846823</v>
      </c>
      <c r="V85" s="26">
        <f t="shared" si="49"/>
        <v>45025</v>
      </c>
      <c r="W85" s="29">
        <f t="shared" si="50"/>
        <v>0</v>
      </c>
    </row>
    <row r="86" spans="1:23" x14ac:dyDescent="0.25">
      <c r="A86" s="12">
        <v>2044</v>
      </c>
      <c r="B86" s="12" t="s">
        <v>213</v>
      </c>
      <c r="C86" s="12" t="s">
        <v>222</v>
      </c>
      <c r="D86" s="12">
        <v>2025</v>
      </c>
      <c r="E86" s="26">
        <f t="shared" si="34"/>
        <v>3482444</v>
      </c>
      <c r="F86" s="26">
        <f t="shared" si="35"/>
        <v>0</v>
      </c>
      <c r="G86" s="26">
        <f t="shared" si="36"/>
        <v>3482444</v>
      </c>
      <c r="H86" s="26">
        <f t="shared" si="37"/>
        <v>10161778.281709712</v>
      </c>
      <c r="I86" s="26">
        <f t="shared" si="38"/>
        <v>611734.19999999995</v>
      </c>
      <c r="J86" s="26">
        <f t="shared" si="39"/>
        <v>10773512.481709711</v>
      </c>
      <c r="K86" s="26">
        <f t="shared" si="40"/>
        <v>7291068.4817097113</v>
      </c>
      <c r="L86" s="14"/>
      <c r="M86" s="26">
        <f t="shared" si="41"/>
        <v>3472308</v>
      </c>
      <c r="N86" s="26">
        <f t="shared" si="42"/>
        <v>0</v>
      </c>
      <c r="O86" s="26">
        <f t="shared" si="43"/>
        <v>3472308</v>
      </c>
      <c r="P86" s="26">
        <f t="shared" si="44"/>
        <v>10143741.913659282</v>
      </c>
      <c r="Q86" s="26">
        <f t="shared" si="45"/>
        <v>611734.19999999995</v>
      </c>
      <c r="R86" s="26">
        <f t="shared" si="46"/>
        <v>10755476.113659281</v>
      </c>
      <c r="S86" s="26">
        <f t="shared" si="47"/>
        <v>7283168.1136592813</v>
      </c>
      <c r="T86" s="34"/>
      <c r="U86" s="29">
        <f t="shared" si="48"/>
        <v>-7900.36805042997</v>
      </c>
      <c r="V86" s="26">
        <f t="shared" si="49"/>
        <v>10136</v>
      </c>
      <c r="W86" s="29">
        <f t="shared" si="50"/>
        <v>0</v>
      </c>
    </row>
    <row r="87" spans="1:23" x14ac:dyDescent="0.25">
      <c r="A87" s="12">
        <v>2045</v>
      </c>
      <c r="B87" s="12" t="s">
        <v>213</v>
      </c>
      <c r="C87" s="12" t="s">
        <v>224</v>
      </c>
      <c r="D87" s="12">
        <v>2025</v>
      </c>
      <c r="E87" s="26">
        <f t="shared" si="34"/>
        <v>543037</v>
      </c>
      <c r="F87" s="26">
        <f t="shared" si="35"/>
        <v>0</v>
      </c>
      <c r="G87" s="26">
        <f t="shared" si="36"/>
        <v>543037</v>
      </c>
      <c r="H87" s="26">
        <f t="shared" si="37"/>
        <v>2994456.0161090912</v>
      </c>
      <c r="I87" s="26">
        <f t="shared" si="38"/>
        <v>173110</v>
      </c>
      <c r="J87" s="26">
        <f t="shared" si="39"/>
        <v>3167566.0161090912</v>
      </c>
      <c r="K87" s="26">
        <f t="shared" si="40"/>
        <v>2624529.0161090912</v>
      </c>
      <c r="L87" s="14"/>
      <c r="M87" s="26">
        <f t="shared" si="41"/>
        <v>540576</v>
      </c>
      <c r="N87" s="26">
        <f t="shared" si="42"/>
        <v>0</v>
      </c>
      <c r="O87" s="26">
        <f t="shared" si="43"/>
        <v>540576</v>
      </c>
      <c r="P87" s="26">
        <f t="shared" si="44"/>
        <v>2989141.0890047885</v>
      </c>
      <c r="Q87" s="26">
        <f t="shared" si="45"/>
        <v>173110</v>
      </c>
      <c r="R87" s="26">
        <f t="shared" si="46"/>
        <v>3162251.0890047885</v>
      </c>
      <c r="S87" s="26">
        <f t="shared" si="47"/>
        <v>2621675.0890047885</v>
      </c>
      <c r="T87" s="34"/>
      <c r="U87" s="29">
        <f t="shared" si="48"/>
        <v>-2853.927104302682</v>
      </c>
      <c r="V87" s="26">
        <f t="shared" si="49"/>
        <v>2461</v>
      </c>
      <c r="W87" s="29">
        <f t="shared" si="50"/>
        <v>0</v>
      </c>
    </row>
    <row r="88" spans="1:23" x14ac:dyDescent="0.25">
      <c r="A88" s="12">
        <v>2046</v>
      </c>
      <c r="B88" s="12" t="s">
        <v>213</v>
      </c>
      <c r="C88" s="12" t="s">
        <v>226</v>
      </c>
      <c r="D88" s="12">
        <v>2025</v>
      </c>
      <c r="E88" s="26">
        <f t="shared" si="34"/>
        <v>466755</v>
      </c>
      <c r="F88" s="26">
        <f t="shared" si="35"/>
        <v>0</v>
      </c>
      <c r="G88" s="26">
        <f t="shared" si="36"/>
        <v>466755</v>
      </c>
      <c r="H88" s="26">
        <f t="shared" si="37"/>
        <v>3151136.5863848263</v>
      </c>
      <c r="I88" s="26">
        <f t="shared" si="38"/>
        <v>125029.79999999999</v>
      </c>
      <c r="J88" s="26">
        <f t="shared" si="39"/>
        <v>3276166.3863848262</v>
      </c>
      <c r="K88" s="26">
        <f t="shared" si="40"/>
        <v>2809411.3863848262</v>
      </c>
      <c r="L88" s="14"/>
      <c r="M88" s="26">
        <f t="shared" si="41"/>
        <v>466755</v>
      </c>
      <c r="N88" s="26">
        <f t="shared" si="42"/>
        <v>0</v>
      </c>
      <c r="O88" s="26">
        <f t="shared" si="43"/>
        <v>466755</v>
      </c>
      <c r="P88" s="26">
        <f t="shared" si="44"/>
        <v>3145543.5634243162</v>
      </c>
      <c r="Q88" s="26">
        <f t="shared" si="45"/>
        <v>125029.79999999999</v>
      </c>
      <c r="R88" s="26">
        <f t="shared" si="46"/>
        <v>3270573.363424316</v>
      </c>
      <c r="S88" s="26">
        <f t="shared" si="47"/>
        <v>2803818.363424316</v>
      </c>
      <c r="T88" s="34"/>
      <c r="U88" s="29">
        <f t="shared" si="48"/>
        <v>-5593.0229605101049</v>
      </c>
      <c r="V88" s="26">
        <f t="shared" si="49"/>
        <v>0</v>
      </c>
      <c r="W88" s="29">
        <f t="shared" si="50"/>
        <v>0</v>
      </c>
    </row>
    <row r="89" spans="1:23" x14ac:dyDescent="0.25">
      <c r="A89" s="12">
        <v>2047</v>
      </c>
      <c r="B89" s="12" t="s">
        <v>213</v>
      </c>
      <c r="C89" s="12" t="s">
        <v>228</v>
      </c>
      <c r="D89" s="12">
        <v>2025</v>
      </c>
      <c r="E89" s="26">
        <f t="shared" si="34"/>
        <v>205076</v>
      </c>
      <c r="F89" s="26">
        <f t="shared" si="35"/>
        <v>0</v>
      </c>
      <c r="G89" s="26">
        <f t="shared" si="36"/>
        <v>205076</v>
      </c>
      <c r="H89" s="26">
        <f t="shared" si="37"/>
        <v>381699.19271587708</v>
      </c>
      <c r="I89" s="26">
        <f t="shared" si="38"/>
        <v>11443.599999999999</v>
      </c>
      <c r="J89" s="26">
        <f t="shared" si="39"/>
        <v>393142.79271587706</v>
      </c>
      <c r="K89" s="26">
        <f t="shared" si="40"/>
        <v>188066.79271587706</v>
      </c>
      <c r="L89" s="14"/>
      <c r="M89" s="26">
        <f t="shared" si="41"/>
        <v>204840</v>
      </c>
      <c r="N89" s="26">
        <f t="shared" si="42"/>
        <v>0</v>
      </c>
      <c r="O89" s="26">
        <f t="shared" si="43"/>
        <v>204840</v>
      </c>
      <c r="P89" s="26">
        <f t="shared" si="44"/>
        <v>381021.70626286452</v>
      </c>
      <c r="Q89" s="26">
        <f t="shared" si="45"/>
        <v>11443.599999999999</v>
      </c>
      <c r="R89" s="26">
        <f t="shared" si="46"/>
        <v>392465.3062628645</v>
      </c>
      <c r="S89" s="26">
        <f t="shared" si="47"/>
        <v>187625.3062628645</v>
      </c>
      <c r="T89" s="34"/>
      <c r="U89" s="29">
        <f t="shared" si="48"/>
        <v>-441.48645301256329</v>
      </c>
      <c r="V89" s="26">
        <f t="shared" si="49"/>
        <v>236</v>
      </c>
      <c r="W89" s="29">
        <f t="shared" si="50"/>
        <v>0</v>
      </c>
    </row>
    <row r="90" spans="1:23" x14ac:dyDescent="0.25">
      <c r="A90" s="12">
        <v>2048</v>
      </c>
      <c r="B90" s="12" t="s">
        <v>213</v>
      </c>
      <c r="C90" s="12" t="s">
        <v>230</v>
      </c>
      <c r="D90" s="12">
        <v>2025</v>
      </c>
      <c r="E90" s="26">
        <f t="shared" si="34"/>
        <v>38993336</v>
      </c>
      <c r="F90" s="26">
        <f t="shared" si="35"/>
        <v>0</v>
      </c>
      <c r="G90" s="26">
        <f t="shared" si="36"/>
        <v>38993336</v>
      </c>
      <c r="H90" s="26">
        <f t="shared" si="37"/>
        <v>135474370.80561826</v>
      </c>
      <c r="I90" s="26">
        <f t="shared" si="38"/>
        <v>4134980.4999999995</v>
      </c>
      <c r="J90" s="26">
        <f t="shared" si="39"/>
        <v>139609351.30561826</v>
      </c>
      <c r="K90" s="26">
        <f t="shared" si="40"/>
        <v>100616015.30561826</v>
      </c>
      <c r="L90" s="14"/>
      <c r="M90" s="26">
        <f t="shared" si="41"/>
        <v>38839528</v>
      </c>
      <c r="N90" s="26">
        <f t="shared" si="42"/>
        <v>0</v>
      </c>
      <c r="O90" s="26">
        <f t="shared" si="43"/>
        <v>38839528</v>
      </c>
      <c r="P90" s="26">
        <f t="shared" si="44"/>
        <v>135233914.30819115</v>
      </c>
      <c r="Q90" s="26">
        <f t="shared" si="45"/>
        <v>4134980.4999999995</v>
      </c>
      <c r="R90" s="26">
        <f t="shared" si="46"/>
        <v>139368894.80819115</v>
      </c>
      <c r="S90" s="26">
        <f t="shared" si="47"/>
        <v>100529366.80819115</v>
      </c>
      <c r="T90" s="34"/>
      <c r="U90" s="29">
        <f t="shared" si="48"/>
        <v>-86648.497427105904</v>
      </c>
      <c r="V90" s="26">
        <f t="shared" si="49"/>
        <v>153808</v>
      </c>
      <c r="W90" s="29">
        <f t="shared" si="50"/>
        <v>0</v>
      </c>
    </row>
    <row r="91" spans="1:23" x14ac:dyDescent="0.25">
      <c r="A91" s="12">
        <v>2050</v>
      </c>
      <c r="B91" s="12" t="s">
        <v>232</v>
      </c>
      <c r="C91" s="12" t="s">
        <v>233</v>
      </c>
      <c r="D91" s="12">
        <v>2049</v>
      </c>
      <c r="E91" s="26">
        <f t="shared" si="34"/>
        <v>1672887</v>
      </c>
      <c r="F91" s="26">
        <f t="shared" si="35"/>
        <v>0</v>
      </c>
      <c r="G91" s="26">
        <f t="shared" si="36"/>
        <v>1672887</v>
      </c>
      <c r="H91" s="26">
        <f t="shared" si="37"/>
        <v>7259354.8340463145</v>
      </c>
      <c r="I91" s="26">
        <f t="shared" si="38"/>
        <v>250359.9</v>
      </c>
      <c r="J91" s="26">
        <f t="shared" si="39"/>
        <v>7509714.7340463148</v>
      </c>
      <c r="K91" s="26">
        <f t="shared" si="40"/>
        <v>5836827.7340463148</v>
      </c>
      <c r="L91" s="14"/>
      <c r="M91" s="26">
        <f t="shared" si="41"/>
        <v>1672887</v>
      </c>
      <c r="N91" s="26">
        <f t="shared" si="42"/>
        <v>0</v>
      </c>
      <c r="O91" s="26">
        <f t="shared" si="43"/>
        <v>1672887</v>
      </c>
      <c r="P91" s="26">
        <f t="shared" si="44"/>
        <v>7246470.0424315231</v>
      </c>
      <c r="Q91" s="26">
        <f t="shared" si="45"/>
        <v>250359.9</v>
      </c>
      <c r="R91" s="26">
        <f t="shared" si="46"/>
        <v>7496829.9424315235</v>
      </c>
      <c r="S91" s="26">
        <f t="shared" si="47"/>
        <v>5823942.9424315235</v>
      </c>
      <c r="T91" s="34"/>
      <c r="U91" s="29">
        <f t="shared" si="48"/>
        <v>-12884.791614791378</v>
      </c>
      <c r="V91" s="26">
        <f t="shared" si="49"/>
        <v>0</v>
      </c>
      <c r="W91" s="29">
        <f t="shared" si="50"/>
        <v>0</v>
      </c>
    </row>
    <row r="92" spans="1:23" x14ac:dyDescent="0.25">
      <c r="A92" s="12">
        <v>2051</v>
      </c>
      <c r="B92" s="12" t="s">
        <v>232</v>
      </c>
      <c r="C92" s="12" t="s">
        <v>235</v>
      </c>
      <c r="D92" s="12">
        <v>2049</v>
      </c>
      <c r="E92" s="26">
        <f t="shared" si="34"/>
        <v>866</v>
      </c>
      <c r="F92" s="26">
        <f t="shared" si="35"/>
        <v>0</v>
      </c>
      <c r="G92" s="26">
        <f t="shared" si="36"/>
        <v>866</v>
      </c>
      <c r="H92" s="26">
        <f t="shared" si="37"/>
        <v>244105.46956468251</v>
      </c>
      <c r="I92" s="26">
        <f t="shared" si="38"/>
        <v>40304.700000000004</v>
      </c>
      <c r="J92" s="26">
        <f t="shared" si="39"/>
        <v>284410.16956468252</v>
      </c>
      <c r="K92" s="26">
        <f t="shared" si="40"/>
        <v>283544.16956468252</v>
      </c>
      <c r="L92" s="14"/>
      <c r="M92" s="26">
        <f t="shared" si="41"/>
        <v>866</v>
      </c>
      <c r="N92" s="26">
        <f t="shared" si="42"/>
        <v>0</v>
      </c>
      <c r="O92" s="26">
        <f t="shared" si="43"/>
        <v>866</v>
      </c>
      <c r="P92" s="26">
        <f t="shared" si="44"/>
        <v>243672.20129508086</v>
      </c>
      <c r="Q92" s="26">
        <f t="shared" si="45"/>
        <v>40304.700000000004</v>
      </c>
      <c r="R92" s="26">
        <f t="shared" si="46"/>
        <v>283976.90129508084</v>
      </c>
      <c r="S92" s="26">
        <f t="shared" si="47"/>
        <v>283110.90129508084</v>
      </c>
      <c r="T92" s="34"/>
      <c r="U92" s="29">
        <f t="shared" si="48"/>
        <v>-433.26826960168546</v>
      </c>
      <c r="V92" s="26">
        <f t="shared" si="49"/>
        <v>0</v>
      </c>
      <c r="W92" s="29">
        <f t="shared" si="50"/>
        <v>0</v>
      </c>
    </row>
    <row r="93" spans="1:23" x14ac:dyDescent="0.25">
      <c r="A93" s="12">
        <v>2052</v>
      </c>
      <c r="B93" s="12" t="s">
        <v>232</v>
      </c>
      <c r="C93" s="12" t="s">
        <v>237</v>
      </c>
      <c r="D93" s="12">
        <v>2049</v>
      </c>
      <c r="E93" s="26">
        <f t="shared" si="34"/>
        <v>283498</v>
      </c>
      <c r="F93" s="26">
        <f t="shared" si="35"/>
        <v>0</v>
      </c>
      <c r="G93" s="26">
        <f t="shared" si="36"/>
        <v>283498</v>
      </c>
      <c r="H93" s="26">
        <f t="shared" si="37"/>
        <v>475373.6358029347</v>
      </c>
      <c r="I93" s="26">
        <f t="shared" si="38"/>
        <v>21889.699999999997</v>
      </c>
      <c r="J93" s="26">
        <f t="shared" si="39"/>
        <v>497263.33580293471</v>
      </c>
      <c r="K93" s="26">
        <f t="shared" si="40"/>
        <v>213765.33580293471</v>
      </c>
      <c r="L93" s="14"/>
      <c r="M93" s="26">
        <f t="shared" si="41"/>
        <v>283498</v>
      </c>
      <c r="N93" s="26">
        <f t="shared" si="42"/>
        <v>0</v>
      </c>
      <c r="O93" s="26">
        <f t="shared" si="43"/>
        <v>283498</v>
      </c>
      <c r="P93" s="26">
        <f t="shared" si="44"/>
        <v>474529.88448115613</v>
      </c>
      <c r="Q93" s="26">
        <f t="shared" si="45"/>
        <v>21889.699999999997</v>
      </c>
      <c r="R93" s="26">
        <f t="shared" si="46"/>
        <v>496419.58448115614</v>
      </c>
      <c r="S93" s="26">
        <f t="shared" si="47"/>
        <v>212921.58448115614</v>
      </c>
      <c r="T93" s="34"/>
      <c r="U93" s="29">
        <f t="shared" si="48"/>
        <v>-843.75132177857449</v>
      </c>
      <c r="V93" s="26">
        <f t="shared" si="49"/>
        <v>0</v>
      </c>
      <c r="W93" s="29">
        <f t="shared" si="50"/>
        <v>0</v>
      </c>
    </row>
    <row r="94" spans="1:23" x14ac:dyDescent="0.25">
      <c r="A94" s="12">
        <v>2053</v>
      </c>
      <c r="B94" s="12" t="s">
        <v>232</v>
      </c>
      <c r="C94" s="12" t="s">
        <v>239</v>
      </c>
      <c r="D94" s="12">
        <v>2049</v>
      </c>
      <c r="E94" s="26">
        <f t="shared" si="34"/>
        <v>4817557</v>
      </c>
      <c r="F94" s="26">
        <f t="shared" si="35"/>
        <v>0</v>
      </c>
      <c r="G94" s="26">
        <f t="shared" si="36"/>
        <v>4817557</v>
      </c>
      <c r="H94" s="26">
        <f t="shared" si="37"/>
        <v>30673826.008386753</v>
      </c>
      <c r="I94" s="26">
        <f t="shared" si="38"/>
        <v>1556184.7</v>
      </c>
      <c r="J94" s="26">
        <f t="shared" si="39"/>
        <v>32230010.708386753</v>
      </c>
      <c r="K94" s="26">
        <f t="shared" si="40"/>
        <v>27412453.708386753</v>
      </c>
      <c r="L94" s="14"/>
      <c r="M94" s="26">
        <f t="shared" si="41"/>
        <v>4817557</v>
      </c>
      <c r="N94" s="26">
        <f t="shared" si="42"/>
        <v>0</v>
      </c>
      <c r="O94" s="26">
        <f t="shared" si="43"/>
        <v>4817557</v>
      </c>
      <c r="P94" s="26">
        <f t="shared" si="44"/>
        <v>30619382.347044729</v>
      </c>
      <c r="Q94" s="26">
        <f t="shared" si="45"/>
        <v>1556184.7</v>
      </c>
      <c r="R94" s="26">
        <f t="shared" si="46"/>
        <v>32175567.047044728</v>
      </c>
      <c r="S94" s="26">
        <f t="shared" si="47"/>
        <v>27358010.047044728</v>
      </c>
      <c r="T94" s="34"/>
      <c r="U94" s="29">
        <f t="shared" si="48"/>
        <v>-54443.661342024803</v>
      </c>
      <c r="V94" s="26">
        <f t="shared" si="49"/>
        <v>0</v>
      </c>
      <c r="W94" s="29">
        <f t="shared" si="50"/>
        <v>0</v>
      </c>
    </row>
    <row r="95" spans="1:23" x14ac:dyDescent="0.25">
      <c r="A95" s="12">
        <v>2054</v>
      </c>
      <c r="B95" s="12" t="s">
        <v>241</v>
      </c>
      <c r="C95" s="12" t="s">
        <v>242</v>
      </c>
      <c r="D95" s="12">
        <v>2025</v>
      </c>
      <c r="E95" s="26">
        <f t="shared" si="34"/>
        <v>15429053</v>
      </c>
      <c r="F95" s="26">
        <f t="shared" si="35"/>
        <v>0</v>
      </c>
      <c r="G95" s="26">
        <f t="shared" si="36"/>
        <v>15429053</v>
      </c>
      <c r="H95" s="26">
        <f t="shared" si="37"/>
        <v>56983707.844050184</v>
      </c>
      <c r="I95" s="26">
        <f t="shared" si="38"/>
        <v>1991245.9</v>
      </c>
      <c r="J95" s="26">
        <f t="shared" si="39"/>
        <v>58974953.744050182</v>
      </c>
      <c r="K95" s="26">
        <f t="shared" si="40"/>
        <v>43545900.744050182</v>
      </c>
      <c r="L95" s="14"/>
      <c r="M95" s="26">
        <f t="shared" si="41"/>
        <v>15224645</v>
      </c>
      <c r="N95" s="26">
        <f t="shared" si="42"/>
        <v>0</v>
      </c>
      <c r="O95" s="26">
        <f t="shared" si="43"/>
        <v>15224645</v>
      </c>
      <c r="P95" s="26">
        <f t="shared" si="44"/>
        <v>56882566.183696955</v>
      </c>
      <c r="Q95" s="26">
        <f t="shared" si="45"/>
        <v>1991245.9</v>
      </c>
      <c r="R95" s="26">
        <f t="shared" si="46"/>
        <v>58873812.083696954</v>
      </c>
      <c r="S95" s="26">
        <f t="shared" si="47"/>
        <v>43649167.083696954</v>
      </c>
      <c r="T95" s="34"/>
      <c r="U95" s="29">
        <f t="shared" si="48"/>
        <v>103266.33964677155</v>
      </c>
      <c r="V95" s="26">
        <f t="shared" si="49"/>
        <v>204408</v>
      </c>
      <c r="W95" s="29">
        <f t="shared" si="50"/>
        <v>103266.33964677155</v>
      </c>
    </row>
    <row r="96" spans="1:23" x14ac:dyDescent="0.25">
      <c r="A96" s="12">
        <v>2055</v>
      </c>
      <c r="B96" s="12" t="s">
        <v>241</v>
      </c>
      <c r="C96" s="12" t="s">
        <v>244</v>
      </c>
      <c r="D96" s="12">
        <v>2025</v>
      </c>
      <c r="E96" s="26">
        <f t="shared" si="34"/>
        <v>17449566</v>
      </c>
      <c r="F96" s="26">
        <f t="shared" si="35"/>
        <v>0</v>
      </c>
      <c r="G96" s="26">
        <f t="shared" si="36"/>
        <v>17449566</v>
      </c>
      <c r="H96" s="26">
        <f t="shared" si="37"/>
        <v>45534460.317628026</v>
      </c>
      <c r="I96" s="26">
        <f t="shared" si="38"/>
        <v>3369550.8</v>
      </c>
      <c r="J96" s="26">
        <f t="shared" si="39"/>
        <v>48904011.117628023</v>
      </c>
      <c r="K96" s="26">
        <f t="shared" si="40"/>
        <v>31454445.117628023</v>
      </c>
      <c r="L96" s="14"/>
      <c r="M96" s="26">
        <f t="shared" si="41"/>
        <v>17277540</v>
      </c>
      <c r="N96" s="26">
        <f t="shared" si="42"/>
        <v>0</v>
      </c>
      <c r="O96" s="26">
        <f t="shared" si="43"/>
        <v>17277540</v>
      </c>
      <c r="P96" s="26">
        <f t="shared" si="44"/>
        <v>45453640.183346532</v>
      </c>
      <c r="Q96" s="26">
        <f t="shared" si="45"/>
        <v>3369550.8</v>
      </c>
      <c r="R96" s="26">
        <f t="shared" si="46"/>
        <v>48823190.983346529</v>
      </c>
      <c r="S96" s="26">
        <f t="shared" si="47"/>
        <v>31545650.983346529</v>
      </c>
      <c r="T96" s="34"/>
      <c r="U96" s="29">
        <f t="shared" si="48"/>
        <v>91205.865718506277</v>
      </c>
      <c r="V96" s="26">
        <f t="shared" si="49"/>
        <v>172026</v>
      </c>
      <c r="W96" s="29">
        <f t="shared" si="50"/>
        <v>91205.865718506277</v>
      </c>
    </row>
    <row r="97" spans="1:23" x14ac:dyDescent="0.25">
      <c r="A97" s="12">
        <v>2056</v>
      </c>
      <c r="B97" s="12" t="s">
        <v>246</v>
      </c>
      <c r="C97" s="12" t="s">
        <v>247</v>
      </c>
      <c r="D97" s="12">
        <v>2025</v>
      </c>
      <c r="E97" s="26">
        <f t="shared" si="34"/>
        <v>7034413</v>
      </c>
      <c r="F97" s="26">
        <f t="shared" si="35"/>
        <v>0</v>
      </c>
      <c r="G97" s="26">
        <f t="shared" si="36"/>
        <v>7034413</v>
      </c>
      <c r="H97" s="26">
        <f t="shared" si="37"/>
        <v>28546854.957646221</v>
      </c>
      <c r="I97" s="26">
        <f t="shared" si="38"/>
        <v>1084402.8999999999</v>
      </c>
      <c r="J97" s="26">
        <f t="shared" si="39"/>
        <v>29631257.857646219</v>
      </c>
      <c r="K97" s="26">
        <f t="shared" si="40"/>
        <v>22596844.857646219</v>
      </c>
      <c r="L97" s="14"/>
      <c r="M97" s="26">
        <f t="shared" si="41"/>
        <v>6645907</v>
      </c>
      <c r="N97" s="26">
        <f t="shared" si="42"/>
        <v>0</v>
      </c>
      <c r="O97" s="26">
        <f t="shared" si="43"/>
        <v>6645907</v>
      </c>
      <c r="P97" s="26">
        <f t="shared" si="44"/>
        <v>28496186.504898623</v>
      </c>
      <c r="Q97" s="26">
        <f t="shared" si="45"/>
        <v>1084402.8999999999</v>
      </c>
      <c r="R97" s="26">
        <f t="shared" si="46"/>
        <v>29580589.404898621</v>
      </c>
      <c r="S97" s="26">
        <f t="shared" si="47"/>
        <v>22934682.404898621</v>
      </c>
      <c r="T97" s="34"/>
      <c r="U97" s="29">
        <f t="shared" si="48"/>
        <v>337837.54725240171</v>
      </c>
      <c r="V97" s="26">
        <f t="shared" si="49"/>
        <v>388506</v>
      </c>
      <c r="W97" s="29">
        <f t="shared" si="50"/>
        <v>337837.54725240171</v>
      </c>
    </row>
    <row r="98" spans="1:23" x14ac:dyDescent="0.25">
      <c r="A98" s="12">
        <v>2057</v>
      </c>
      <c r="B98" s="12" t="s">
        <v>246</v>
      </c>
      <c r="C98" s="12" t="s">
        <v>249</v>
      </c>
      <c r="D98" s="12">
        <v>2025</v>
      </c>
      <c r="E98" s="26">
        <f t="shared" si="34"/>
        <v>18216969</v>
      </c>
      <c r="F98" s="26">
        <f t="shared" si="35"/>
        <v>0</v>
      </c>
      <c r="G98" s="26">
        <f t="shared" si="36"/>
        <v>18216969</v>
      </c>
      <c r="H98" s="26">
        <f t="shared" si="37"/>
        <v>65851196.193122223</v>
      </c>
      <c r="I98" s="26">
        <f t="shared" si="38"/>
        <v>2934509.1999999997</v>
      </c>
      <c r="J98" s="26">
        <f t="shared" si="39"/>
        <v>68785705.393122226</v>
      </c>
      <c r="K98" s="26">
        <f t="shared" si="40"/>
        <v>50568736.393122226</v>
      </c>
      <c r="L98" s="14"/>
      <c r="M98" s="26">
        <f t="shared" si="41"/>
        <v>17270543</v>
      </c>
      <c r="N98" s="26">
        <f t="shared" si="42"/>
        <v>0</v>
      </c>
      <c r="O98" s="26">
        <f t="shared" si="43"/>
        <v>17270543</v>
      </c>
      <c r="P98" s="26">
        <f t="shared" si="44"/>
        <v>65734315.428931758</v>
      </c>
      <c r="Q98" s="26">
        <f t="shared" si="45"/>
        <v>2934509.1999999997</v>
      </c>
      <c r="R98" s="26">
        <f t="shared" si="46"/>
        <v>68668824.628931761</v>
      </c>
      <c r="S98" s="26">
        <f t="shared" si="47"/>
        <v>51398281.628931761</v>
      </c>
      <c r="T98" s="34"/>
      <c r="U98" s="29">
        <f t="shared" si="48"/>
        <v>829545.23580953479</v>
      </c>
      <c r="V98" s="26">
        <f t="shared" si="49"/>
        <v>946426</v>
      </c>
      <c r="W98" s="29">
        <f t="shared" si="50"/>
        <v>829545.23580953479</v>
      </c>
    </row>
    <row r="99" spans="1:23" x14ac:dyDescent="0.25">
      <c r="A99" s="12">
        <v>2059</v>
      </c>
      <c r="B99" s="12" t="s">
        <v>251</v>
      </c>
      <c r="C99" s="12" t="s">
        <v>252</v>
      </c>
      <c r="D99" s="12">
        <v>2058</v>
      </c>
      <c r="E99" s="26">
        <f t="shared" si="34"/>
        <v>3204959</v>
      </c>
      <c r="F99" s="26">
        <f t="shared" si="35"/>
        <v>0</v>
      </c>
      <c r="G99" s="26">
        <f t="shared" si="36"/>
        <v>3204959</v>
      </c>
      <c r="H99" s="26">
        <f t="shared" si="37"/>
        <v>8037576.2080770712</v>
      </c>
      <c r="I99" s="26">
        <f t="shared" si="38"/>
        <v>277649.39999999997</v>
      </c>
      <c r="J99" s="26">
        <f t="shared" si="39"/>
        <v>8315225.6080770716</v>
      </c>
      <c r="K99" s="26">
        <f t="shared" si="40"/>
        <v>5110266.6080770716</v>
      </c>
      <c r="L99" s="14"/>
      <c r="M99" s="26">
        <f t="shared" si="41"/>
        <v>2821913</v>
      </c>
      <c r="N99" s="26">
        <f t="shared" si="42"/>
        <v>0</v>
      </c>
      <c r="O99" s="26">
        <f t="shared" si="43"/>
        <v>2821913</v>
      </c>
      <c r="P99" s="26">
        <f t="shared" si="44"/>
        <v>8023310.1339015309</v>
      </c>
      <c r="Q99" s="26">
        <f t="shared" si="45"/>
        <v>277649.39999999997</v>
      </c>
      <c r="R99" s="26">
        <f t="shared" si="46"/>
        <v>8300959.5339015312</v>
      </c>
      <c r="S99" s="26">
        <f t="shared" si="47"/>
        <v>5479046.5339015312</v>
      </c>
      <c r="T99" s="34"/>
      <c r="U99" s="29">
        <f t="shared" si="48"/>
        <v>368779.92582445964</v>
      </c>
      <c r="V99" s="26">
        <f t="shared" si="49"/>
        <v>383046</v>
      </c>
      <c r="W99" s="29">
        <f t="shared" si="50"/>
        <v>368779.92582445964</v>
      </c>
    </row>
    <row r="100" spans="1:23" x14ac:dyDescent="0.25">
      <c r="A100" s="12">
        <v>2060</v>
      </c>
      <c r="B100" s="12" t="s">
        <v>251</v>
      </c>
      <c r="C100" s="12" t="s">
        <v>254</v>
      </c>
      <c r="D100" s="12">
        <v>2058</v>
      </c>
      <c r="E100" s="26">
        <f t="shared" si="34"/>
        <v>419202</v>
      </c>
      <c r="F100" s="26">
        <f t="shared" si="35"/>
        <v>0</v>
      </c>
      <c r="G100" s="26">
        <f t="shared" si="36"/>
        <v>419202</v>
      </c>
      <c r="H100" s="26">
        <f t="shared" si="37"/>
        <v>2808623.1999715785</v>
      </c>
      <c r="I100" s="26">
        <f t="shared" si="38"/>
        <v>45321.5</v>
      </c>
      <c r="J100" s="26">
        <f t="shared" si="39"/>
        <v>2853944.6999715785</v>
      </c>
      <c r="K100" s="26">
        <f t="shared" si="40"/>
        <v>2434742.6999715785</v>
      </c>
      <c r="L100" s="14"/>
      <c r="M100" s="26">
        <f t="shared" si="41"/>
        <v>380420</v>
      </c>
      <c r="N100" s="26">
        <f t="shared" si="42"/>
        <v>0</v>
      </c>
      <c r="O100" s="26">
        <f t="shared" si="43"/>
        <v>380420</v>
      </c>
      <c r="P100" s="26">
        <f t="shared" si="44"/>
        <v>2803638.1116981166</v>
      </c>
      <c r="Q100" s="26">
        <f t="shared" si="45"/>
        <v>45321.5</v>
      </c>
      <c r="R100" s="26">
        <f t="shared" si="46"/>
        <v>2848959.6116981166</v>
      </c>
      <c r="S100" s="26">
        <f t="shared" si="47"/>
        <v>2468539.6116981166</v>
      </c>
      <c r="T100" s="34"/>
      <c r="U100" s="29">
        <f t="shared" si="48"/>
        <v>33796.911726538092</v>
      </c>
      <c r="V100" s="26">
        <f t="shared" si="49"/>
        <v>38782</v>
      </c>
      <c r="W100" s="29">
        <f t="shared" si="50"/>
        <v>33796.911726538092</v>
      </c>
    </row>
    <row r="101" spans="1:23" x14ac:dyDescent="0.25">
      <c r="A101" s="12">
        <v>2061</v>
      </c>
      <c r="B101" s="12" t="s">
        <v>251</v>
      </c>
      <c r="C101" s="12" t="s">
        <v>256</v>
      </c>
      <c r="D101" s="12">
        <v>2058</v>
      </c>
      <c r="E101" s="26">
        <f t="shared" si="34"/>
        <v>1030655</v>
      </c>
      <c r="F101" s="26">
        <f t="shared" si="35"/>
        <v>0</v>
      </c>
      <c r="G101" s="26">
        <f t="shared" si="36"/>
        <v>1030655</v>
      </c>
      <c r="H101" s="26">
        <f t="shared" si="37"/>
        <v>3230312.2335424554</v>
      </c>
      <c r="I101" s="26">
        <f t="shared" si="38"/>
        <v>304940</v>
      </c>
      <c r="J101" s="26">
        <f t="shared" si="39"/>
        <v>3535252.2335424554</v>
      </c>
      <c r="K101" s="26">
        <f t="shared" si="40"/>
        <v>2504597.2335424554</v>
      </c>
      <c r="L101" s="14"/>
      <c r="M101" s="26">
        <f t="shared" si="41"/>
        <v>921333</v>
      </c>
      <c r="N101" s="26">
        <f t="shared" si="42"/>
        <v>0</v>
      </c>
      <c r="O101" s="26">
        <f t="shared" si="43"/>
        <v>921333</v>
      </c>
      <c r="P101" s="26">
        <f t="shared" si="44"/>
        <v>3224578.6799510675</v>
      </c>
      <c r="Q101" s="26">
        <f t="shared" si="45"/>
        <v>304940</v>
      </c>
      <c r="R101" s="26">
        <f t="shared" si="46"/>
        <v>3529518.6799510675</v>
      </c>
      <c r="S101" s="26">
        <f t="shared" si="47"/>
        <v>2608185.6799510675</v>
      </c>
      <c r="T101" s="34"/>
      <c r="U101" s="29">
        <f t="shared" si="48"/>
        <v>103588.44640861219</v>
      </c>
      <c r="V101" s="26">
        <f t="shared" si="49"/>
        <v>109322</v>
      </c>
      <c r="W101" s="29">
        <f t="shared" si="50"/>
        <v>103588.44640861219</v>
      </c>
    </row>
    <row r="102" spans="1:23" x14ac:dyDescent="0.25">
      <c r="A102" s="12">
        <v>2062</v>
      </c>
      <c r="B102" s="12" t="s">
        <v>251</v>
      </c>
      <c r="C102" s="12" t="s">
        <v>258</v>
      </c>
      <c r="D102" s="12">
        <v>2058</v>
      </c>
      <c r="E102" s="26">
        <f t="shared" si="34"/>
        <v>42193</v>
      </c>
      <c r="F102" s="26">
        <f t="shared" si="35"/>
        <v>0</v>
      </c>
      <c r="G102" s="26">
        <f t="shared" si="36"/>
        <v>42193</v>
      </c>
      <c r="H102" s="26">
        <f t="shared" si="37"/>
        <v>290762.46494701656</v>
      </c>
      <c r="I102" s="26">
        <f t="shared" si="38"/>
        <v>57364.200000000004</v>
      </c>
      <c r="J102" s="26">
        <f t="shared" si="39"/>
        <v>348126.66494701657</v>
      </c>
      <c r="K102" s="26">
        <f t="shared" si="40"/>
        <v>305933.66494701657</v>
      </c>
      <c r="L102" s="14"/>
      <c r="M102" s="26">
        <f t="shared" si="41"/>
        <v>38049</v>
      </c>
      <c r="N102" s="26">
        <f t="shared" si="42"/>
        <v>0</v>
      </c>
      <c r="O102" s="26">
        <f t="shared" si="43"/>
        <v>38049</v>
      </c>
      <c r="P102" s="26">
        <f t="shared" si="44"/>
        <v>290246.38413048524</v>
      </c>
      <c r="Q102" s="26">
        <f t="shared" si="45"/>
        <v>57364.200000000004</v>
      </c>
      <c r="R102" s="26">
        <f t="shared" si="46"/>
        <v>347610.58413048525</v>
      </c>
      <c r="S102" s="26">
        <f t="shared" si="47"/>
        <v>309561.58413048525</v>
      </c>
      <c r="T102" s="34"/>
      <c r="U102" s="29">
        <f t="shared" si="48"/>
        <v>3627.919183468679</v>
      </c>
      <c r="V102" s="26">
        <f t="shared" si="49"/>
        <v>4144</v>
      </c>
      <c r="W102" s="29">
        <f t="shared" si="50"/>
        <v>3627.919183468679</v>
      </c>
    </row>
    <row r="103" spans="1:23" x14ac:dyDescent="0.25">
      <c r="A103" s="12">
        <v>2063</v>
      </c>
      <c r="B103" s="12" t="s">
        <v>251</v>
      </c>
      <c r="C103" s="12" t="s">
        <v>260</v>
      </c>
      <c r="D103" s="12">
        <v>2058</v>
      </c>
      <c r="E103" s="26">
        <f t="shared" si="34"/>
        <v>211699</v>
      </c>
      <c r="F103" s="26">
        <f t="shared" si="35"/>
        <v>0</v>
      </c>
      <c r="G103" s="26">
        <f t="shared" si="36"/>
        <v>211699</v>
      </c>
      <c r="H103" s="26">
        <f t="shared" si="37"/>
        <v>269934.70350785379</v>
      </c>
      <c r="I103" s="26">
        <f t="shared" si="38"/>
        <v>38634.300000000003</v>
      </c>
      <c r="J103" s="26">
        <f t="shared" si="39"/>
        <v>308569.00350785378</v>
      </c>
      <c r="K103" s="26">
        <f t="shared" si="40"/>
        <v>96870.003507853777</v>
      </c>
      <c r="L103" s="14"/>
      <c r="M103" s="26">
        <f t="shared" si="41"/>
        <v>207727</v>
      </c>
      <c r="N103" s="26">
        <f t="shared" si="42"/>
        <v>0</v>
      </c>
      <c r="O103" s="26">
        <f t="shared" si="43"/>
        <v>207727</v>
      </c>
      <c r="P103" s="26">
        <f t="shared" si="44"/>
        <v>269455.59035195917</v>
      </c>
      <c r="Q103" s="26">
        <f t="shared" si="45"/>
        <v>38634.300000000003</v>
      </c>
      <c r="R103" s="26">
        <f t="shared" si="46"/>
        <v>308089.89035195915</v>
      </c>
      <c r="S103" s="26">
        <f t="shared" si="47"/>
        <v>100362.89035195915</v>
      </c>
      <c r="T103" s="34"/>
      <c r="U103" s="29">
        <f t="shared" si="48"/>
        <v>3492.8868441053783</v>
      </c>
      <c r="V103" s="26">
        <f t="shared" si="49"/>
        <v>3972</v>
      </c>
      <c r="W103" s="29">
        <f t="shared" si="50"/>
        <v>3492.8868441053783</v>
      </c>
    </row>
    <row r="104" spans="1:23" x14ac:dyDescent="0.25">
      <c r="A104" s="12">
        <v>2081</v>
      </c>
      <c r="B104" s="12" t="s">
        <v>262</v>
      </c>
      <c r="C104" s="12" t="s">
        <v>263</v>
      </c>
      <c r="D104" s="12">
        <v>2064</v>
      </c>
      <c r="E104" s="26">
        <f t="shared" si="34"/>
        <v>3186064</v>
      </c>
      <c r="F104" s="26">
        <f t="shared" si="35"/>
        <v>0</v>
      </c>
      <c r="G104" s="26">
        <f t="shared" si="36"/>
        <v>3186064</v>
      </c>
      <c r="H104" s="26">
        <f t="shared" si="37"/>
        <v>9591745.2674250994</v>
      </c>
      <c r="I104" s="26">
        <f t="shared" si="38"/>
        <v>504475.3</v>
      </c>
      <c r="J104" s="26">
        <f t="shared" si="39"/>
        <v>10096220.5674251</v>
      </c>
      <c r="K104" s="26">
        <f t="shared" si="40"/>
        <v>6910156.5674251001</v>
      </c>
      <c r="L104" s="14"/>
      <c r="M104" s="26">
        <f t="shared" si="41"/>
        <v>3186064</v>
      </c>
      <c r="N104" s="26">
        <f t="shared" si="42"/>
        <v>0</v>
      </c>
      <c r="O104" s="26">
        <f t="shared" si="43"/>
        <v>3186064</v>
      </c>
      <c r="P104" s="26">
        <f t="shared" si="44"/>
        <v>9574720.6637491211</v>
      </c>
      <c r="Q104" s="26">
        <f t="shared" si="45"/>
        <v>504475.3</v>
      </c>
      <c r="R104" s="26">
        <f t="shared" si="46"/>
        <v>10079195.963749122</v>
      </c>
      <c r="S104" s="26">
        <f t="shared" si="47"/>
        <v>6893131.9637491219</v>
      </c>
      <c r="T104" s="34"/>
      <c r="U104" s="29">
        <f t="shared" si="48"/>
        <v>-17024.603675978258</v>
      </c>
      <c r="V104" s="26">
        <f t="shared" si="49"/>
        <v>0</v>
      </c>
      <c r="W104" s="29">
        <f t="shared" si="50"/>
        <v>0</v>
      </c>
    </row>
    <row r="105" spans="1:23" x14ac:dyDescent="0.25">
      <c r="A105" s="12">
        <v>2082</v>
      </c>
      <c r="B105" s="12" t="s">
        <v>262</v>
      </c>
      <c r="C105" s="12" t="s">
        <v>265</v>
      </c>
      <c r="D105" s="12">
        <v>2064</v>
      </c>
      <c r="E105" s="26">
        <f t="shared" si="34"/>
        <v>76419563</v>
      </c>
      <c r="F105" s="26">
        <f t="shared" si="35"/>
        <v>0</v>
      </c>
      <c r="G105" s="26">
        <f t="shared" si="36"/>
        <v>76419563</v>
      </c>
      <c r="H105" s="26">
        <f t="shared" si="37"/>
        <v>158629774.07834965</v>
      </c>
      <c r="I105" s="26">
        <f t="shared" si="38"/>
        <v>6231588.2999999998</v>
      </c>
      <c r="J105" s="26">
        <f t="shared" si="39"/>
        <v>164861362.37834966</v>
      </c>
      <c r="K105" s="26">
        <f t="shared" si="40"/>
        <v>88441799.378349662</v>
      </c>
      <c r="L105" s="14"/>
      <c r="M105" s="26">
        <f t="shared" si="41"/>
        <v>75727558</v>
      </c>
      <c r="N105" s="26">
        <f t="shared" si="42"/>
        <v>0</v>
      </c>
      <c r="O105" s="26">
        <f t="shared" si="43"/>
        <v>75727558</v>
      </c>
      <c r="P105" s="26">
        <f t="shared" si="44"/>
        <v>158348218.53662091</v>
      </c>
      <c r="Q105" s="26">
        <f t="shared" si="45"/>
        <v>6231588.2999999998</v>
      </c>
      <c r="R105" s="26">
        <f t="shared" si="46"/>
        <v>164579806.83662093</v>
      </c>
      <c r="S105" s="26">
        <f t="shared" si="47"/>
        <v>88852248.836620927</v>
      </c>
      <c r="T105" s="34"/>
      <c r="U105" s="29">
        <f t="shared" si="48"/>
        <v>410449.45827126503</v>
      </c>
      <c r="V105" s="26">
        <f t="shared" si="49"/>
        <v>692005</v>
      </c>
      <c r="W105" s="29">
        <f t="shared" si="50"/>
        <v>410449.45827126503</v>
      </c>
    </row>
    <row r="106" spans="1:23" x14ac:dyDescent="0.25">
      <c r="A106" s="12">
        <v>2083</v>
      </c>
      <c r="B106" s="12" t="s">
        <v>262</v>
      </c>
      <c r="C106" s="12" t="s">
        <v>267</v>
      </c>
      <c r="D106" s="12">
        <v>2064</v>
      </c>
      <c r="E106" s="26">
        <f t="shared" ref="E106:E137" si="51">IF(ISNA(VLOOKUP($A106,Dist_with,6,FALSE)),0,VLOOKUP($A106,Dist_with,6,FALSE))</f>
        <v>28560173</v>
      </c>
      <c r="F106" s="26">
        <f t="shared" ref="F106:F137" si="52">IF(ISNA(VLOOKUP($A106,Dist_with,7,FALSE)),0,VLOOKUP($A106,Dist_with,7,FALSE))</f>
        <v>0</v>
      </c>
      <c r="G106" s="26">
        <f t="shared" ref="G106:G137" si="53">IF(ISNA(VLOOKUP($A106,Dist_with,8,FALSE)),0,VLOOKUP($A106,Dist_with,8,FALSE))</f>
        <v>28560173</v>
      </c>
      <c r="H106" s="26">
        <f t="shared" ref="H106:H137" si="54">IF(ISNA(VLOOKUP($A106,Dist_with,25,FALSE)),0,VLOOKUP($A106,Dist_with,25,FALSE))</f>
        <v>100878860.7530155</v>
      </c>
      <c r="I106" s="26">
        <f t="shared" ref="I106:I137" si="55">IF(ISNA(VLOOKUP($A106,Dist_with,26,FALSE)),0,VLOOKUP($A106,Dist_with,26,FALSE))</f>
        <v>4012475.5999999996</v>
      </c>
      <c r="J106" s="26">
        <f t="shared" ref="J106:J137" si="56">IF(ISNA(VLOOKUP($A106,Dist_with,27,FALSE)),0,VLOOKUP($A106,Dist_with,27,FALSE))</f>
        <v>104891336.3530155</v>
      </c>
      <c r="K106" s="26">
        <f t="shared" ref="K106:K137" si="57">IF(ISNA(VLOOKUP($A106,Dist_with,29,FALSE)),0,VLOOKUP($A106,Dist_with,29,FALSE))</f>
        <v>76331163.353015497</v>
      </c>
      <c r="L106" s="14"/>
      <c r="M106" s="26">
        <f t="shared" ref="M106:M137" si="58">IF(ISNA(VLOOKUP($A106,Dist_without,6,FALSE)),0,VLOOKUP($A106,Dist_without,6,FALSE))</f>
        <v>28131007</v>
      </c>
      <c r="N106" s="26">
        <f t="shared" ref="N106:N137" si="59">IF(ISNA(VLOOKUP($A106,Dist_without,7,FALSE)),0,VLOOKUP($A106,Dist_without,7,FALSE))</f>
        <v>0</v>
      </c>
      <c r="O106" s="26">
        <f t="shared" ref="O106:O137" si="60">IF(ISNA(VLOOKUP($A106,Dist_without,8,FALSE)),0,VLOOKUP($A106,Dist_without,8,FALSE))</f>
        <v>28131007</v>
      </c>
      <c r="P106" s="26">
        <f t="shared" ref="P106:P137" si="61">IF(ISNA(VLOOKUP($A106,Dist_without,25,FALSE)),0,VLOOKUP($A106,Dist_without,25,FALSE))</f>
        <v>100699808.60184582</v>
      </c>
      <c r="Q106" s="26">
        <f t="shared" ref="Q106:Q137" si="62">IF(ISNA(VLOOKUP($A106,Dist_without,26,FALSE)),0,VLOOKUP($A106,Dist_without,26,FALSE))</f>
        <v>4012475.5999999996</v>
      </c>
      <c r="R106" s="26">
        <f t="shared" ref="R106:R137" si="63">IF(ISNA(VLOOKUP($A106,Dist_without,27,FALSE)),0,VLOOKUP($A106,Dist_without,27,FALSE))</f>
        <v>104712284.20184581</v>
      </c>
      <c r="S106" s="26">
        <f t="shared" ref="S106:S137" si="64">IF(ISNA(VLOOKUP($A106,Dist_without,29,FALSE)),0,VLOOKUP($A106,Dist_without,29,FALSE))</f>
        <v>76581277.20184581</v>
      </c>
      <c r="T106" s="34"/>
      <c r="U106" s="29">
        <f t="shared" ref="U106:U137" si="65">S106-K106</f>
        <v>250113.84883031249</v>
      </c>
      <c r="V106" s="26">
        <f t="shared" ref="V106:V137" si="66">IF(ISNA(VLOOKUP($A106,SSFQImport,148,FALSE)),0,VLOOKUP($A106,SSFQImport,148,FALSE))</f>
        <v>429166</v>
      </c>
      <c r="W106" s="29">
        <f t="shared" ref="W106:W137" si="67">IF(U106&lt;0,0,U106)</f>
        <v>250113.84883031249</v>
      </c>
    </row>
    <row r="107" spans="1:23" x14ac:dyDescent="0.25">
      <c r="A107" s="12">
        <v>2084</v>
      </c>
      <c r="B107" s="12" t="s">
        <v>262</v>
      </c>
      <c r="C107" s="12" t="s">
        <v>269</v>
      </c>
      <c r="D107" s="12">
        <v>2064</v>
      </c>
      <c r="E107" s="26">
        <f t="shared" si="51"/>
        <v>6290892</v>
      </c>
      <c r="F107" s="26">
        <f t="shared" si="52"/>
        <v>0</v>
      </c>
      <c r="G107" s="26">
        <f t="shared" si="53"/>
        <v>6290892</v>
      </c>
      <c r="H107" s="26">
        <f t="shared" si="54"/>
        <v>13870341.218377627</v>
      </c>
      <c r="I107" s="26">
        <f t="shared" si="55"/>
        <v>690804.1</v>
      </c>
      <c r="J107" s="26">
        <f t="shared" si="56"/>
        <v>14561145.318377627</v>
      </c>
      <c r="K107" s="26">
        <f t="shared" si="57"/>
        <v>8270253.3183776271</v>
      </c>
      <c r="L107" s="14"/>
      <c r="M107" s="26">
        <f t="shared" si="58"/>
        <v>6231814</v>
      </c>
      <c r="N107" s="26">
        <f t="shared" si="59"/>
        <v>0</v>
      </c>
      <c r="O107" s="26">
        <f t="shared" si="60"/>
        <v>6231814</v>
      </c>
      <c r="P107" s="26">
        <f t="shared" si="61"/>
        <v>13845722.438842749</v>
      </c>
      <c r="Q107" s="26">
        <f t="shared" si="62"/>
        <v>690804.1</v>
      </c>
      <c r="R107" s="26">
        <f t="shared" si="63"/>
        <v>14536526.538842749</v>
      </c>
      <c r="S107" s="26">
        <f t="shared" si="64"/>
        <v>8304712.5388427489</v>
      </c>
      <c r="T107" s="34"/>
      <c r="U107" s="29">
        <f t="shared" si="65"/>
        <v>34459.220465121791</v>
      </c>
      <c r="V107" s="26">
        <f t="shared" si="66"/>
        <v>59078</v>
      </c>
      <c r="W107" s="29">
        <f t="shared" si="67"/>
        <v>34459.220465121791</v>
      </c>
    </row>
    <row r="108" spans="1:23" x14ac:dyDescent="0.25">
      <c r="A108" s="12">
        <v>2085</v>
      </c>
      <c r="B108" s="12" t="s">
        <v>262</v>
      </c>
      <c r="C108" s="12" t="s">
        <v>271</v>
      </c>
      <c r="D108" s="12">
        <v>2064</v>
      </c>
      <c r="E108" s="26">
        <f t="shared" si="51"/>
        <v>1114997</v>
      </c>
      <c r="F108" s="26">
        <f t="shared" si="52"/>
        <v>0</v>
      </c>
      <c r="G108" s="26">
        <f t="shared" si="53"/>
        <v>1114997</v>
      </c>
      <c r="H108" s="26">
        <f t="shared" si="54"/>
        <v>2352409.5939546064</v>
      </c>
      <c r="I108" s="26">
        <f t="shared" si="55"/>
        <v>236970</v>
      </c>
      <c r="J108" s="26">
        <f t="shared" si="56"/>
        <v>2589379.5939546064</v>
      </c>
      <c r="K108" s="26">
        <f t="shared" si="57"/>
        <v>1474382.5939546064</v>
      </c>
      <c r="L108" s="14"/>
      <c r="M108" s="26">
        <f t="shared" si="58"/>
        <v>1114997</v>
      </c>
      <c r="N108" s="26">
        <f t="shared" si="59"/>
        <v>0</v>
      </c>
      <c r="O108" s="26">
        <f t="shared" si="60"/>
        <v>1114997</v>
      </c>
      <c r="P108" s="26">
        <f t="shared" si="61"/>
        <v>2348234.2494365806</v>
      </c>
      <c r="Q108" s="26">
        <f t="shared" si="62"/>
        <v>236970</v>
      </c>
      <c r="R108" s="26">
        <f t="shared" si="63"/>
        <v>2585204.2494365806</v>
      </c>
      <c r="S108" s="26">
        <f t="shared" si="64"/>
        <v>1470207.2494365806</v>
      </c>
      <c r="T108" s="34"/>
      <c r="U108" s="29">
        <f t="shared" si="65"/>
        <v>-4175.3445180258714</v>
      </c>
      <c r="V108" s="26">
        <f t="shared" si="66"/>
        <v>0</v>
      </c>
      <c r="W108" s="29">
        <f t="shared" si="67"/>
        <v>0</v>
      </c>
    </row>
    <row r="109" spans="1:23" x14ac:dyDescent="0.25">
      <c r="A109" s="12">
        <v>2086</v>
      </c>
      <c r="B109" s="12" t="s">
        <v>262</v>
      </c>
      <c r="C109" s="12" t="s">
        <v>273</v>
      </c>
      <c r="D109" s="12">
        <v>2064</v>
      </c>
      <c r="E109" s="26">
        <f t="shared" si="51"/>
        <v>3589043</v>
      </c>
      <c r="F109" s="26">
        <f t="shared" si="52"/>
        <v>0</v>
      </c>
      <c r="G109" s="26">
        <f t="shared" si="53"/>
        <v>3589043</v>
      </c>
      <c r="H109" s="26">
        <f t="shared" si="54"/>
        <v>12234920.46940749</v>
      </c>
      <c r="I109" s="26">
        <f t="shared" si="55"/>
        <v>678974.79999999993</v>
      </c>
      <c r="J109" s="26">
        <f t="shared" si="56"/>
        <v>12913895.26940749</v>
      </c>
      <c r="K109" s="26">
        <f t="shared" si="57"/>
        <v>9324852.2694074903</v>
      </c>
      <c r="L109" s="14"/>
      <c r="M109" s="26">
        <f t="shared" si="58"/>
        <v>3589043</v>
      </c>
      <c r="N109" s="26">
        <f t="shared" si="59"/>
        <v>0</v>
      </c>
      <c r="O109" s="26">
        <f t="shared" si="60"/>
        <v>3589043</v>
      </c>
      <c r="P109" s="26">
        <f t="shared" si="61"/>
        <v>12213204.434818229</v>
      </c>
      <c r="Q109" s="26">
        <f t="shared" si="62"/>
        <v>678974.79999999993</v>
      </c>
      <c r="R109" s="26">
        <f t="shared" si="63"/>
        <v>12892179.234818229</v>
      </c>
      <c r="S109" s="26">
        <f t="shared" si="64"/>
        <v>9303136.2348182295</v>
      </c>
      <c r="T109" s="34"/>
      <c r="U109" s="29">
        <f t="shared" si="65"/>
        <v>-21716.034589260817</v>
      </c>
      <c r="V109" s="26">
        <f t="shared" si="66"/>
        <v>0</v>
      </c>
      <c r="W109" s="29">
        <f t="shared" si="67"/>
        <v>0</v>
      </c>
    </row>
    <row r="110" spans="1:23" x14ac:dyDescent="0.25">
      <c r="A110" s="12">
        <v>2087</v>
      </c>
      <c r="B110" s="12" t="s">
        <v>262</v>
      </c>
      <c r="C110" s="12" t="s">
        <v>275</v>
      </c>
      <c r="D110" s="12">
        <v>2064</v>
      </c>
      <c r="E110" s="26">
        <f t="shared" si="51"/>
        <v>7775857</v>
      </c>
      <c r="F110" s="26">
        <f t="shared" si="52"/>
        <v>0</v>
      </c>
      <c r="G110" s="26">
        <f t="shared" si="53"/>
        <v>7775857</v>
      </c>
      <c r="H110" s="26">
        <f t="shared" si="54"/>
        <v>27138572.350671705</v>
      </c>
      <c r="I110" s="26">
        <f t="shared" si="55"/>
        <v>1754703.2999999998</v>
      </c>
      <c r="J110" s="26">
        <f t="shared" si="56"/>
        <v>28893275.650671706</v>
      </c>
      <c r="K110" s="26">
        <f t="shared" si="57"/>
        <v>21117418.650671706</v>
      </c>
      <c r="L110" s="14"/>
      <c r="M110" s="26">
        <f t="shared" si="58"/>
        <v>7666056</v>
      </c>
      <c r="N110" s="26">
        <f t="shared" si="59"/>
        <v>0</v>
      </c>
      <c r="O110" s="26">
        <f t="shared" si="60"/>
        <v>7666056</v>
      </c>
      <c r="P110" s="26">
        <f t="shared" si="61"/>
        <v>27090403.49029015</v>
      </c>
      <c r="Q110" s="26">
        <f t="shared" si="62"/>
        <v>1754703.2999999998</v>
      </c>
      <c r="R110" s="26">
        <f t="shared" si="63"/>
        <v>28845106.790290151</v>
      </c>
      <c r="S110" s="26">
        <f t="shared" si="64"/>
        <v>21179050.790290151</v>
      </c>
      <c r="T110" s="34"/>
      <c r="U110" s="29">
        <f t="shared" si="65"/>
        <v>61632.139618445188</v>
      </c>
      <c r="V110" s="26">
        <f t="shared" si="66"/>
        <v>109801</v>
      </c>
      <c r="W110" s="29">
        <f t="shared" si="67"/>
        <v>61632.139618445188</v>
      </c>
    </row>
    <row r="111" spans="1:23" x14ac:dyDescent="0.25">
      <c r="A111" s="12">
        <v>2088</v>
      </c>
      <c r="B111" s="12" t="s">
        <v>262</v>
      </c>
      <c r="C111" s="12" t="s">
        <v>277</v>
      </c>
      <c r="D111" s="12">
        <v>2064</v>
      </c>
      <c r="E111" s="26">
        <f t="shared" si="51"/>
        <v>17463959</v>
      </c>
      <c r="F111" s="26">
        <f t="shared" si="52"/>
        <v>0</v>
      </c>
      <c r="G111" s="26">
        <f t="shared" si="53"/>
        <v>17463959</v>
      </c>
      <c r="H111" s="26">
        <f t="shared" si="54"/>
        <v>53539253.589917921</v>
      </c>
      <c r="I111" s="26">
        <f t="shared" si="55"/>
        <v>2250655.4</v>
      </c>
      <c r="J111" s="26">
        <f t="shared" si="56"/>
        <v>55789908.989917919</v>
      </c>
      <c r="K111" s="26">
        <f t="shared" si="57"/>
        <v>38325949.989917919</v>
      </c>
      <c r="L111" s="14"/>
      <c r="M111" s="26">
        <f t="shared" si="58"/>
        <v>17239862</v>
      </c>
      <c r="N111" s="26">
        <f t="shared" si="59"/>
        <v>0</v>
      </c>
      <c r="O111" s="26">
        <f t="shared" si="60"/>
        <v>17239862</v>
      </c>
      <c r="P111" s="26">
        <f t="shared" si="61"/>
        <v>53444225.56862846</v>
      </c>
      <c r="Q111" s="26">
        <f t="shared" si="62"/>
        <v>2250655.4</v>
      </c>
      <c r="R111" s="26">
        <f t="shared" si="63"/>
        <v>55694880.968628459</v>
      </c>
      <c r="S111" s="26">
        <f t="shared" si="64"/>
        <v>38455018.968628459</v>
      </c>
      <c r="T111" s="34"/>
      <c r="U111" s="29">
        <f t="shared" si="65"/>
        <v>129068.97871053964</v>
      </c>
      <c r="V111" s="26">
        <f t="shared" si="66"/>
        <v>224097</v>
      </c>
      <c r="W111" s="29">
        <f t="shared" si="67"/>
        <v>129068.97871053964</v>
      </c>
    </row>
    <row r="112" spans="1:23" x14ac:dyDescent="0.25">
      <c r="A112" s="12">
        <v>2089</v>
      </c>
      <c r="B112" s="12" t="s">
        <v>262</v>
      </c>
      <c r="C112" s="12" t="s">
        <v>279</v>
      </c>
      <c r="D112" s="12">
        <v>2064</v>
      </c>
      <c r="E112" s="26">
        <f t="shared" si="51"/>
        <v>1302094</v>
      </c>
      <c r="F112" s="26">
        <f t="shared" si="52"/>
        <v>0</v>
      </c>
      <c r="G112" s="26">
        <f t="shared" si="53"/>
        <v>1302094</v>
      </c>
      <c r="H112" s="26">
        <f t="shared" si="54"/>
        <v>3214772.1879742034</v>
      </c>
      <c r="I112" s="26">
        <f t="shared" si="55"/>
        <v>285469.60000000003</v>
      </c>
      <c r="J112" s="26">
        <f t="shared" si="56"/>
        <v>3500241.7879742035</v>
      </c>
      <c r="K112" s="26">
        <f t="shared" si="57"/>
        <v>2198147.7879742035</v>
      </c>
      <c r="L112" s="14"/>
      <c r="M112" s="26">
        <f t="shared" si="58"/>
        <v>1292773</v>
      </c>
      <c r="N112" s="26">
        <f t="shared" si="59"/>
        <v>0</v>
      </c>
      <c r="O112" s="26">
        <f t="shared" si="60"/>
        <v>1292773</v>
      </c>
      <c r="P112" s="26">
        <f t="shared" si="61"/>
        <v>3209066.2167580281</v>
      </c>
      <c r="Q112" s="26">
        <f t="shared" si="62"/>
        <v>285469.60000000003</v>
      </c>
      <c r="R112" s="26">
        <f t="shared" si="63"/>
        <v>3494535.8167580282</v>
      </c>
      <c r="S112" s="26">
        <f t="shared" si="64"/>
        <v>2201762.8167580282</v>
      </c>
      <c r="T112" s="34"/>
      <c r="U112" s="29">
        <f t="shared" si="65"/>
        <v>3615.0287838247605</v>
      </c>
      <c r="V112" s="26">
        <f t="shared" si="66"/>
        <v>9321</v>
      </c>
      <c r="W112" s="29">
        <f t="shared" si="67"/>
        <v>3615.0287838247605</v>
      </c>
    </row>
    <row r="113" spans="1:23" x14ac:dyDescent="0.25">
      <c r="A113" s="12">
        <v>2090</v>
      </c>
      <c r="B113" s="12" t="s">
        <v>262</v>
      </c>
      <c r="C113" s="12" t="s">
        <v>281</v>
      </c>
      <c r="D113" s="12">
        <v>2064</v>
      </c>
      <c r="E113" s="26">
        <f t="shared" si="51"/>
        <v>1841722</v>
      </c>
      <c r="F113" s="26">
        <f t="shared" si="52"/>
        <v>0</v>
      </c>
      <c r="G113" s="26">
        <f t="shared" si="53"/>
        <v>1841722</v>
      </c>
      <c r="H113" s="26">
        <f t="shared" si="54"/>
        <v>2835620.804582255</v>
      </c>
      <c r="I113" s="26">
        <f t="shared" si="55"/>
        <v>238691.20000000001</v>
      </c>
      <c r="J113" s="26">
        <f t="shared" si="56"/>
        <v>3074312.0045822551</v>
      </c>
      <c r="K113" s="26">
        <f t="shared" si="57"/>
        <v>1232590.0045822551</v>
      </c>
      <c r="L113" s="14"/>
      <c r="M113" s="26">
        <f t="shared" si="58"/>
        <v>1833645</v>
      </c>
      <c r="N113" s="26">
        <f t="shared" si="59"/>
        <v>0</v>
      </c>
      <c r="O113" s="26">
        <f t="shared" si="60"/>
        <v>1833645</v>
      </c>
      <c r="P113" s="26">
        <f t="shared" si="61"/>
        <v>2830587.7976552136</v>
      </c>
      <c r="Q113" s="26">
        <f t="shared" si="62"/>
        <v>238691.20000000001</v>
      </c>
      <c r="R113" s="26">
        <f t="shared" si="63"/>
        <v>3069278.9976552138</v>
      </c>
      <c r="S113" s="26">
        <f t="shared" si="64"/>
        <v>1235633.9976552138</v>
      </c>
      <c r="T113" s="34"/>
      <c r="U113" s="29">
        <f t="shared" si="65"/>
        <v>3043.9930729586631</v>
      </c>
      <c r="V113" s="26">
        <f t="shared" si="66"/>
        <v>8077</v>
      </c>
      <c r="W113" s="29">
        <f t="shared" si="67"/>
        <v>3043.9930729586631</v>
      </c>
    </row>
    <row r="114" spans="1:23" x14ac:dyDescent="0.25">
      <c r="A114" s="12">
        <v>2091</v>
      </c>
      <c r="B114" s="12" t="s">
        <v>262</v>
      </c>
      <c r="C114" s="12" t="s">
        <v>283</v>
      </c>
      <c r="D114" s="12">
        <v>2064</v>
      </c>
      <c r="E114" s="26">
        <f t="shared" si="51"/>
        <v>5537371</v>
      </c>
      <c r="F114" s="26">
        <f t="shared" si="52"/>
        <v>0</v>
      </c>
      <c r="G114" s="26">
        <f t="shared" si="53"/>
        <v>5537371</v>
      </c>
      <c r="H114" s="26">
        <f t="shared" si="54"/>
        <v>15692432.881781455</v>
      </c>
      <c r="I114" s="26">
        <f t="shared" si="55"/>
        <v>925987.29999999993</v>
      </c>
      <c r="J114" s="26">
        <f t="shared" si="56"/>
        <v>16618420.181781456</v>
      </c>
      <c r="K114" s="26">
        <f t="shared" si="57"/>
        <v>11081049.181781456</v>
      </c>
      <c r="L114" s="14"/>
      <c r="M114" s="26">
        <f t="shared" si="58"/>
        <v>5537371</v>
      </c>
      <c r="N114" s="26">
        <f t="shared" si="59"/>
        <v>0</v>
      </c>
      <c r="O114" s="26">
        <f t="shared" si="60"/>
        <v>5537371</v>
      </c>
      <c r="P114" s="26">
        <f t="shared" si="61"/>
        <v>15664580.030910665</v>
      </c>
      <c r="Q114" s="26">
        <f t="shared" si="62"/>
        <v>925987.29999999993</v>
      </c>
      <c r="R114" s="26">
        <f t="shared" si="63"/>
        <v>16590567.330910666</v>
      </c>
      <c r="S114" s="26">
        <f t="shared" si="64"/>
        <v>11053196.330910666</v>
      </c>
      <c r="T114" s="34"/>
      <c r="U114" s="29">
        <f t="shared" si="65"/>
        <v>-27852.85087078996</v>
      </c>
      <c r="V114" s="26">
        <f t="shared" si="66"/>
        <v>0</v>
      </c>
      <c r="W114" s="29">
        <f t="shared" si="67"/>
        <v>0</v>
      </c>
    </row>
    <row r="115" spans="1:23" x14ac:dyDescent="0.25">
      <c r="A115" s="12">
        <v>2092</v>
      </c>
      <c r="B115" s="12" t="s">
        <v>262</v>
      </c>
      <c r="C115" s="12" t="s">
        <v>285</v>
      </c>
      <c r="D115" s="12">
        <v>2064</v>
      </c>
      <c r="E115" s="26">
        <f t="shared" si="51"/>
        <v>1368398</v>
      </c>
      <c r="F115" s="26">
        <f t="shared" si="52"/>
        <v>0</v>
      </c>
      <c r="G115" s="26">
        <f t="shared" si="53"/>
        <v>1368398</v>
      </c>
      <c r="H115" s="26">
        <f t="shared" si="54"/>
        <v>8973052.7784662899</v>
      </c>
      <c r="I115" s="26">
        <f t="shared" si="55"/>
        <v>499100.69999999995</v>
      </c>
      <c r="J115" s="26">
        <f t="shared" si="56"/>
        <v>9472153.4784662891</v>
      </c>
      <c r="K115" s="26">
        <f t="shared" si="57"/>
        <v>8103755.4784662891</v>
      </c>
      <c r="L115" s="14"/>
      <c r="M115" s="26">
        <f t="shared" si="58"/>
        <v>1329471</v>
      </c>
      <c r="N115" s="26">
        <f t="shared" si="59"/>
        <v>0</v>
      </c>
      <c r="O115" s="26">
        <f t="shared" si="60"/>
        <v>1329471</v>
      </c>
      <c r="P115" s="26">
        <f t="shared" si="61"/>
        <v>8957126.3059570771</v>
      </c>
      <c r="Q115" s="26">
        <f t="shared" si="62"/>
        <v>499100.69999999995</v>
      </c>
      <c r="R115" s="26">
        <f t="shared" si="63"/>
        <v>9456227.0059570763</v>
      </c>
      <c r="S115" s="26">
        <f t="shared" si="64"/>
        <v>8126756.0059570763</v>
      </c>
      <c r="T115" s="34"/>
      <c r="U115" s="29">
        <f t="shared" si="65"/>
        <v>23000.527490787208</v>
      </c>
      <c r="V115" s="26">
        <f t="shared" si="66"/>
        <v>38927</v>
      </c>
      <c r="W115" s="29">
        <f t="shared" si="67"/>
        <v>23000.527490787208</v>
      </c>
    </row>
    <row r="116" spans="1:23" x14ac:dyDescent="0.25">
      <c r="A116" s="12">
        <v>2093</v>
      </c>
      <c r="B116" s="12" t="s">
        <v>262</v>
      </c>
      <c r="C116" s="12" t="s">
        <v>287</v>
      </c>
      <c r="D116" s="12">
        <v>2064</v>
      </c>
      <c r="E116" s="26">
        <f t="shared" si="51"/>
        <v>1345297</v>
      </c>
      <c r="F116" s="26">
        <f t="shared" si="52"/>
        <v>0</v>
      </c>
      <c r="G116" s="26">
        <f t="shared" si="53"/>
        <v>1345297</v>
      </c>
      <c r="H116" s="26">
        <f t="shared" si="54"/>
        <v>6153688.3547395328</v>
      </c>
      <c r="I116" s="26">
        <f t="shared" si="55"/>
        <v>245827.4</v>
      </c>
      <c r="J116" s="26">
        <f t="shared" si="56"/>
        <v>6399515.7547395332</v>
      </c>
      <c r="K116" s="26">
        <f t="shared" si="57"/>
        <v>5054218.7547395332</v>
      </c>
      <c r="L116" s="14"/>
      <c r="M116" s="26">
        <f t="shared" si="58"/>
        <v>1345297</v>
      </c>
      <c r="N116" s="26">
        <f t="shared" si="59"/>
        <v>0</v>
      </c>
      <c r="O116" s="26">
        <f t="shared" si="60"/>
        <v>1345297</v>
      </c>
      <c r="P116" s="26">
        <f t="shared" si="61"/>
        <v>6142766.0353425909</v>
      </c>
      <c r="Q116" s="26">
        <f t="shared" si="62"/>
        <v>245827.4</v>
      </c>
      <c r="R116" s="26">
        <f t="shared" si="63"/>
        <v>6388593.4353425913</v>
      </c>
      <c r="S116" s="26">
        <f t="shared" si="64"/>
        <v>5043296.4353425913</v>
      </c>
      <c r="T116" s="34"/>
      <c r="U116" s="29">
        <f t="shared" si="65"/>
        <v>-10922.319396941923</v>
      </c>
      <c r="V116" s="26">
        <f t="shared" si="66"/>
        <v>0</v>
      </c>
      <c r="W116" s="29">
        <f t="shared" si="67"/>
        <v>0</v>
      </c>
    </row>
    <row r="117" spans="1:23" x14ac:dyDescent="0.25">
      <c r="A117" s="12">
        <v>2094</v>
      </c>
      <c r="B117" s="12" t="s">
        <v>262</v>
      </c>
      <c r="C117" s="12" t="s">
        <v>289</v>
      </c>
      <c r="D117" s="12">
        <v>2064</v>
      </c>
      <c r="E117" s="26">
        <f t="shared" si="51"/>
        <v>940325</v>
      </c>
      <c r="F117" s="26">
        <f t="shared" si="52"/>
        <v>0</v>
      </c>
      <c r="G117" s="26">
        <f t="shared" si="53"/>
        <v>940325</v>
      </c>
      <c r="H117" s="26">
        <f t="shared" si="54"/>
        <v>5864991.3941985369</v>
      </c>
      <c r="I117" s="26">
        <f t="shared" si="55"/>
        <v>166454.39999999999</v>
      </c>
      <c r="J117" s="26">
        <f t="shared" si="56"/>
        <v>6031445.7941985372</v>
      </c>
      <c r="K117" s="26">
        <f t="shared" si="57"/>
        <v>5091120.7941985372</v>
      </c>
      <c r="L117" s="14"/>
      <c r="M117" s="26">
        <f t="shared" si="58"/>
        <v>927472</v>
      </c>
      <c r="N117" s="26">
        <f t="shared" si="59"/>
        <v>0</v>
      </c>
      <c r="O117" s="26">
        <f t="shared" si="60"/>
        <v>927472</v>
      </c>
      <c r="P117" s="26">
        <f t="shared" si="61"/>
        <v>5854581.4895080579</v>
      </c>
      <c r="Q117" s="26">
        <f t="shared" si="62"/>
        <v>166454.39999999999</v>
      </c>
      <c r="R117" s="26">
        <f t="shared" si="63"/>
        <v>6021035.8895080583</v>
      </c>
      <c r="S117" s="26">
        <f t="shared" si="64"/>
        <v>5093563.8895080583</v>
      </c>
      <c r="T117" s="34"/>
      <c r="U117" s="29">
        <f t="shared" si="65"/>
        <v>2443.0953095210716</v>
      </c>
      <c r="V117" s="26">
        <f t="shared" si="66"/>
        <v>12853</v>
      </c>
      <c r="W117" s="29">
        <f t="shared" si="67"/>
        <v>2443.0953095210716</v>
      </c>
    </row>
    <row r="118" spans="1:23" x14ac:dyDescent="0.25">
      <c r="A118" s="12">
        <v>2095</v>
      </c>
      <c r="B118" s="12" t="s">
        <v>262</v>
      </c>
      <c r="C118" s="12" t="s">
        <v>291</v>
      </c>
      <c r="D118" s="12">
        <v>2064</v>
      </c>
      <c r="E118" s="26">
        <f t="shared" si="51"/>
        <v>545509</v>
      </c>
      <c r="F118" s="26">
        <f t="shared" si="52"/>
        <v>0</v>
      </c>
      <c r="G118" s="26">
        <f t="shared" si="53"/>
        <v>545509</v>
      </c>
      <c r="H118" s="26">
        <f t="shared" si="54"/>
        <v>3078764.9560994431</v>
      </c>
      <c r="I118" s="26">
        <f t="shared" si="55"/>
        <v>157661</v>
      </c>
      <c r="J118" s="26">
        <f t="shared" si="56"/>
        <v>3236425.9560994431</v>
      </c>
      <c r="K118" s="26">
        <f t="shared" si="57"/>
        <v>2690916.9560994431</v>
      </c>
      <c r="L118" s="14"/>
      <c r="M118" s="26">
        <f t="shared" si="58"/>
        <v>536513</v>
      </c>
      <c r="N118" s="26">
        <f t="shared" si="59"/>
        <v>0</v>
      </c>
      <c r="O118" s="26">
        <f t="shared" si="60"/>
        <v>536513</v>
      </c>
      <c r="P118" s="26">
        <f t="shared" si="61"/>
        <v>3073300.3871677504</v>
      </c>
      <c r="Q118" s="26">
        <f t="shared" si="62"/>
        <v>157661</v>
      </c>
      <c r="R118" s="26">
        <f t="shared" si="63"/>
        <v>3230961.3871677504</v>
      </c>
      <c r="S118" s="26">
        <f t="shared" si="64"/>
        <v>2694448.3871677504</v>
      </c>
      <c r="T118" s="34"/>
      <c r="U118" s="29">
        <f t="shared" si="65"/>
        <v>3531.4310683072545</v>
      </c>
      <c r="V118" s="26">
        <f t="shared" si="66"/>
        <v>8996</v>
      </c>
      <c r="W118" s="29">
        <f t="shared" si="67"/>
        <v>3531.4310683072545</v>
      </c>
    </row>
    <row r="119" spans="1:23" x14ac:dyDescent="0.25">
      <c r="A119" s="12">
        <v>2096</v>
      </c>
      <c r="B119" s="12" t="s">
        <v>262</v>
      </c>
      <c r="C119" s="12" t="s">
        <v>293</v>
      </c>
      <c r="D119" s="12">
        <v>2064</v>
      </c>
      <c r="E119" s="26">
        <f t="shared" si="51"/>
        <v>7597831</v>
      </c>
      <c r="F119" s="26">
        <f t="shared" si="52"/>
        <v>0</v>
      </c>
      <c r="G119" s="26">
        <f t="shared" si="53"/>
        <v>7597831</v>
      </c>
      <c r="H119" s="26">
        <f t="shared" si="54"/>
        <v>12672701.609670749</v>
      </c>
      <c r="I119" s="26">
        <f t="shared" si="55"/>
        <v>678983.2</v>
      </c>
      <c r="J119" s="26">
        <f t="shared" si="56"/>
        <v>13351684.809670748</v>
      </c>
      <c r="K119" s="26">
        <f t="shared" si="57"/>
        <v>5753853.8096707482</v>
      </c>
      <c r="L119" s="14"/>
      <c r="M119" s="26">
        <f t="shared" si="58"/>
        <v>7543931</v>
      </c>
      <c r="N119" s="26">
        <f t="shared" si="59"/>
        <v>0</v>
      </c>
      <c r="O119" s="26">
        <f t="shared" si="60"/>
        <v>7543931</v>
      </c>
      <c r="P119" s="26">
        <f t="shared" si="61"/>
        <v>12650208.547522688</v>
      </c>
      <c r="Q119" s="26">
        <f t="shared" si="62"/>
        <v>678983.2</v>
      </c>
      <c r="R119" s="26">
        <f t="shared" si="63"/>
        <v>13329191.747522688</v>
      </c>
      <c r="S119" s="26">
        <f t="shared" si="64"/>
        <v>5785260.7475226875</v>
      </c>
      <c r="T119" s="34"/>
      <c r="U119" s="29">
        <f t="shared" si="65"/>
        <v>31406.93785193935</v>
      </c>
      <c r="V119" s="26">
        <f t="shared" si="66"/>
        <v>53900</v>
      </c>
      <c r="W119" s="29">
        <f t="shared" si="67"/>
        <v>31406.93785193935</v>
      </c>
    </row>
    <row r="120" spans="1:23" x14ac:dyDescent="0.25">
      <c r="A120" s="12">
        <v>2097</v>
      </c>
      <c r="B120" s="12" t="s">
        <v>295</v>
      </c>
      <c r="C120" s="12" t="s">
        <v>296</v>
      </c>
      <c r="D120" s="12">
        <v>2098</v>
      </c>
      <c r="E120" s="26">
        <f t="shared" si="51"/>
        <v>38133331</v>
      </c>
      <c r="F120" s="26">
        <f t="shared" si="52"/>
        <v>0</v>
      </c>
      <c r="G120" s="26">
        <f t="shared" si="53"/>
        <v>38133331</v>
      </c>
      <c r="H120" s="26">
        <f t="shared" si="54"/>
        <v>55025788.558401331</v>
      </c>
      <c r="I120" s="26">
        <f t="shared" si="55"/>
        <v>2530574.1999999997</v>
      </c>
      <c r="J120" s="26">
        <f t="shared" si="56"/>
        <v>57556362.758401334</v>
      </c>
      <c r="K120" s="26">
        <f t="shared" si="57"/>
        <v>19423031.758401334</v>
      </c>
      <c r="L120" s="14"/>
      <c r="M120" s="26">
        <f t="shared" si="58"/>
        <v>37828526</v>
      </c>
      <c r="N120" s="26">
        <f t="shared" si="59"/>
        <v>0</v>
      </c>
      <c r="O120" s="26">
        <f t="shared" si="60"/>
        <v>37828526</v>
      </c>
      <c r="P120" s="26">
        <f t="shared" si="61"/>
        <v>54928122.05287534</v>
      </c>
      <c r="Q120" s="26">
        <f t="shared" si="62"/>
        <v>2530574.1999999997</v>
      </c>
      <c r="R120" s="26">
        <f t="shared" si="63"/>
        <v>57458696.252875343</v>
      </c>
      <c r="S120" s="26">
        <f t="shared" si="64"/>
        <v>19630170.252875343</v>
      </c>
      <c r="T120" s="34"/>
      <c r="U120" s="29">
        <f t="shared" si="65"/>
        <v>207138.49447400868</v>
      </c>
      <c r="V120" s="26">
        <f t="shared" si="66"/>
        <v>304805</v>
      </c>
      <c r="W120" s="29">
        <f t="shared" si="67"/>
        <v>207138.49447400868</v>
      </c>
    </row>
    <row r="121" spans="1:23" x14ac:dyDescent="0.25">
      <c r="A121" s="12">
        <v>2099</v>
      </c>
      <c r="B121" s="12" t="s">
        <v>298</v>
      </c>
      <c r="C121" s="12" t="s">
        <v>299</v>
      </c>
      <c r="D121" s="12">
        <v>2098</v>
      </c>
      <c r="E121" s="26">
        <f t="shared" si="51"/>
        <v>1971152</v>
      </c>
      <c r="F121" s="26">
        <f t="shared" si="52"/>
        <v>0</v>
      </c>
      <c r="G121" s="26">
        <f t="shared" si="53"/>
        <v>1971152</v>
      </c>
      <c r="H121" s="26">
        <f t="shared" si="54"/>
        <v>8203564.3744714521</v>
      </c>
      <c r="I121" s="26">
        <f t="shared" si="55"/>
        <v>218849.4</v>
      </c>
      <c r="J121" s="26">
        <f t="shared" si="56"/>
        <v>8422413.7744714525</v>
      </c>
      <c r="K121" s="26">
        <f t="shared" si="57"/>
        <v>6451261.7744714525</v>
      </c>
      <c r="L121" s="14"/>
      <c r="M121" s="26">
        <f t="shared" si="58"/>
        <v>1912221</v>
      </c>
      <c r="N121" s="26">
        <f t="shared" si="59"/>
        <v>0</v>
      </c>
      <c r="O121" s="26">
        <f t="shared" si="60"/>
        <v>1912221</v>
      </c>
      <c r="P121" s="26">
        <f t="shared" si="61"/>
        <v>8189003.6841787212</v>
      </c>
      <c r="Q121" s="26">
        <f t="shared" si="62"/>
        <v>218849.4</v>
      </c>
      <c r="R121" s="26">
        <f t="shared" si="63"/>
        <v>8407853.0841787215</v>
      </c>
      <c r="S121" s="26">
        <f t="shared" si="64"/>
        <v>6495632.0841787215</v>
      </c>
      <c r="T121" s="34"/>
      <c r="U121" s="29">
        <f t="shared" si="65"/>
        <v>44370.309707269073</v>
      </c>
      <c r="V121" s="26">
        <f t="shared" si="66"/>
        <v>58931</v>
      </c>
      <c r="W121" s="29">
        <f t="shared" si="67"/>
        <v>44370.309707269073</v>
      </c>
    </row>
    <row r="122" spans="1:23" x14ac:dyDescent="0.25">
      <c r="A122" s="12">
        <v>2100</v>
      </c>
      <c r="B122" s="12" t="s">
        <v>298</v>
      </c>
      <c r="C122" s="12" t="s">
        <v>301</v>
      </c>
      <c r="D122" s="12">
        <v>2098</v>
      </c>
      <c r="E122" s="26">
        <f t="shared" si="51"/>
        <v>27703947</v>
      </c>
      <c r="F122" s="26">
        <f t="shared" si="52"/>
        <v>0</v>
      </c>
      <c r="G122" s="26">
        <f t="shared" si="53"/>
        <v>27703947</v>
      </c>
      <c r="H122" s="26">
        <f t="shared" si="54"/>
        <v>88080422.12497282</v>
      </c>
      <c r="I122" s="26">
        <f t="shared" si="55"/>
        <v>3809990.8</v>
      </c>
      <c r="J122" s="26">
        <f t="shared" si="56"/>
        <v>91890412.924972817</v>
      </c>
      <c r="K122" s="26">
        <f t="shared" si="57"/>
        <v>64186465.924972817</v>
      </c>
      <c r="L122" s="14"/>
      <c r="M122" s="26">
        <f t="shared" si="58"/>
        <v>27358165</v>
      </c>
      <c r="N122" s="26">
        <f t="shared" si="59"/>
        <v>0</v>
      </c>
      <c r="O122" s="26">
        <f t="shared" si="60"/>
        <v>27358165</v>
      </c>
      <c r="P122" s="26">
        <f t="shared" si="61"/>
        <v>87924086.209403515</v>
      </c>
      <c r="Q122" s="26">
        <f t="shared" si="62"/>
        <v>3809990.8</v>
      </c>
      <c r="R122" s="26">
        <f t="shared" si="63"/>
        <v>91734077.009403512</v>
      </c>
      <c r="S122" s="26">
        <f t="shared" si="64"/>
        <v>64375912.009403512</v>
      </c>
      <c r="T122" s="34"/>
      <c r="U122" s="29">
        <f t="shared" si="65"/>
        <v>189446.08443069458</v>
      </c>
      <c r="V122" s="26">
        <f t="shared" si="66"/>
        <v>345782</v>
      </c>
      <c r="W122" s="29">
        <f t="shared" si="67"/>
        <v>189446.08443069458</v>
      </c>
    </row>
    <row r="123" spans="1:23" x14ac:dyDescent="0.25">
      <c r="A123" s="12">
        <v>2101</v>
      </c>
      <c r="B123" s="12" t="s">
        <v>298</v>
      </c>
      <c r="C123" s="12" t="s">
        <v>303</v>
      </c>
      <c r="D123" s="12">
        <v>2098</v>
      </c>
      <c r="E123" s="26">
        <f t="shared" si="51"/>
        <v>10962813</v>
      </c>
      <c r="F123" s="26">
        <f t="shared" si="52"/>
        <v>0</v>
      </c>
      <c r="G123" s="26">
        <f t="shared" si="53"/>
        <v>10962813</v>
      </c>
      <c r="H123" s="26">
        <f t="shared" si="54"/>
        <v>38855630.003002472</v>
      </c>
      <c r="I123" s="26">
        <f t="shared" si="55"/>
        <v>1279456.5</v>
      </c>
      <c r="J123" s="26">
        <f t="shared" si="56"/>
        <v>40135086.503002472</v>
      </c>
      <c r="K123" s="26">
        <f t="shared" si="57"/>
        <v>29172273.503002472</v>
      </c>
      <c r="L123" s="14"/>
      <c r="M123" s="26">
        <f t="shared" si="58"/>
        <v>10783335</v>
      </c>
      <c r="N123" s="26">
        <f t="shared" si="59"/>
        <v>0</v>
      </c>
      <c r="O123" s="26">
        <f t="shared" si="60"/>
        <v>10783335</v>
      </c>
      <c r="P123" s="26">
        <f t="shared" si="61"/>
        <v>38786664.274353683</v>
      </c>
      <c r="Q123" s="26">
        <f t="shared" si="62"/>
        <v>1279456.5</v>
      </c>
      <c r="R123" s="26">
        <f t="shared" si="63"/>
        <v>40066120.774353683</v>
      </c>
      <c r="S123" s="26">
        <f t="shared" si="64"/>
        <v>29282785.774353683</v>
      </c>
      <c r="T123" s="34"/>
      <c r="U123" s="29">
        <f t="shared" si="65"/>
        <v>110512.27135121077</v>
      </c>
      <c r="V123" s="26">
        <f t="shared" si="66"/>
        <v>179478</v>
      </c>
      <c r="W123" s="29">
        <f t="shared" si="67"/>
        <v>110512.27135121077</v>
      </c>
    </row>
    <row r="124" spans="1:23" x14ac:dyDescent="0.25">
      <c r="A124" s="12">
        <v>2102</v>
      </c>
      <c r="B124" s="12" t="s">
        <v>298</v>
      </c>
      <c r="C124" s="12" t="s">
        <v>305</v>
      </c>
      <c r="D124" s="12">
        <v>2098</v>
      </c>
      <c r="E124" s="26">
        <f t="shared" si="51"/>
        <v>5237733</v>
      </c>
      <c r="F124" s="26">
        <f t="shared" si="52"/>
        <v>0</v>
      </c>
      <c r="G124" s="26">
        <f t="shared" si="53"/>
        <v>5237733</v>
      </c>
      <c r="H124" s="26">
        <f t="shared" si="54"/>
        <v>21605598.073456902</v>
      </c>
      <c r="I124" s="26">
        <f t="shared" si="55"/>
        <v>989826.6</v>
      </c>
      <c r="J124" s="26">
        <f t="shared" si="56"/>
        <v>22595424.673456904</v>
      </c>
      <c r="K124" s="26">
        <f t="shared" si="57"/>
        <v>17357691.673456904</v>
      </c>
      <c r="L124" s="14"/>
      <c r="M124" s="26">
        <f t="shared" si="58"/>
        <v>5077896</v>
      </c>
      <c r="N124" s="26">
        <f t="shared" si="59"/>
        <v>0</v>
      </c>
      <c r="O124" s="26">
        <f t="shared" si="60"/>
        <v>5077896</v>
      </c>
      <c r="P124" s="26">
        <f t="shared" si="61"/>
        <v>21567249.813142665</v>
      </c>
      <c r="Q124" s="26">
        <f t="shared" si="62"/>
        <v>989826.6</v>
      </c>
      <c r="R124" s="26">
        <f t="shared" si="63"/>
        <v>22557076.413142666</v>
      </c>
      <c r="S124" s="26">
        <f t="shared" si="64"/>
        <v>17479180.413142666</v>
      </c>
      <c r="T124" s="34"/>
      <c r="U124" s="29">
        <f t="shared" si="65"/>
        <v>121488.73968576267</v>
      </c>
      <c r="V124" s="26">
        <f t="shared" si="66"/>
        <v>159837</v>
      </c>
      <c r="W124" s="29">
        <f t="shared" si="67"/>
        <v>121488.73968576267</v>
      </c>
    </row>
    <row r="125" spans="1:23" x14ac:dyDescent="0.25">
      <c r="A125" s="12">
        <v>2103</v>
      </c>
      <c r="B125" s="12" t="s">
        <v>298</v>
      </c>
      <c r="C125" s="12" t="s">
        <v>307</v>
      </c>
      <c r="D125" s="12">
        <v>2098</v>
      </c>
      <c r="E125" s="26">
        <f t="shared" si="51"/>
        <v>1764051</v>
      </c>
      <c r="F125" s="26">
        <f t="shared" si="52"/>
        <v>0</v>
      </c>
      <c r="G125" s="26">
        <f t="shared" si="53"/>
        <v>1764051</v>
      </c>
      <c r="H125" s="26">
        <f t="shared" si="54"/>
        <v>7628663.9706800031</v>
      </c>
      <c r="I125" s="26">
        <f t="shared" si="55"/>
        <v>425539.8</v>
      </c>
      <c r="J125" s="26">
        <f t="shared" si="56"/>
        <v>8054203.7706800029</v>
      </c>
      <c r="K125" s="26">
        <f t="shared" si="57"/>
        <v>6290152.7706800029</v>
      </c>
      <c r="L125" s="14"/>
      <c r="M125" s="26">
        <f t="shared" si="58"/>
        <v>1609985</v>
      </c>
      <c r="N125" s="26">
        <f t="shared" si="59"/>
        <v>0</v>
      </c>
      <c r="O125" s="26">
        <f t="shared" si="60"/>
        <v>1609985</v>
      </c>
      <c r="P125" s="26">
        <f t="shared" si="61"/>
        <v>7615123.6840004651</v>
      </c>
      <c r="Q125" s="26">
        <f t="shared" si="62"/>
        <v>425539.8</v>
      </c>
      <c r="R125" s="26">
        <f t="shared" si="63"/>
        <v>8040663.4840004649</v>
      </c>
      <c r="S125" s="26">
        <f t="shared" si="64"/>
        <v>6430678.4840004649</v>
      </c>
      <c r="T125" s="34"/>
      <c r="U125" s="29">
        <f t="shared" si="65"/>
        <v>140525.71332046203</v>
      </c>
      <c r="V125" s="26">
        <f t="shared" si="66"/>
        <v>154066</v>
      </c>
      <c r="W125" s="29">
        <f t="shared" si="67"/>
        <v>140525.71332046203</v>
      </c>
    </row>
    <row r="126" spans="1:23" x14ac:dyDescent="0.25">
      <c r="A126" s="12">
        <v>2104</v>
      </c>
      <c r="B126" s="12" t="s">
        <v>298</v>
      </c>
      <c r="C126" s="12" t="s">
        <v>309</v>
      </c>
      <c r="D126" s="12">
        <v>2098</v>
      </c>
      <c r="E126" s="26">
        <f t="shared" si="51"/>
        <v>4081908</v>
      </c>
      <c r="F126" s="26">
        <f t="shared" si="52"/>
        <v>0</v>
      </c>
      <c r="G126" s="26">
        <f t="shared" si="53"/>
        <v>4081908</v>
      </c>
      <c r="H126" s="26">
        <f t="shared" si="54"/>
        <v>43149047.220760711</v>
      </c>
      <c r="I126" s="26">
        <f t="shared" si="55"/>
        <v>281820.69999999995</v>
      </c>
      <c r="J126" s="26">
        <f t="shared" si="56"/>
        <v>43430867.920760714</v>
      </c>
      <c r="K126" s="26">
        <f t="shared" si="57"/>
        <v>39348959.920760714</v>
      </c>
      <c r="L126" s="14"/>
      <c r="M126" s="26">
        <f t="shared" si="58"/>
        <v>4064015</v>
      </c>
      <c r="N126" s="26">
        <f t="shared" si="59"/>
        <v>0</v>
      </c>
      <c r="O126" s="26">
        <f t="shared" si="60"/>
        <v>4064015</v>
      </c>
      <c r="P126" s="26">
        <f t="shared" si="61"/>
        <v>43072461.009654351</v>
      </c>
      <c r="Q126" s="26">
        <f t="shared" si="62"/>
        <v>281820.69999999995</v>
      </c>
      <c r="R126" s="26">
        <f t="shared" si="63"/>
        <v>43354281.709654354</v>
      </c>
      <c r="S126" s="26">
        <f t="shared" si="64"/>
        <v>39290266.709654354</v>
      </c>
      <c r="T126" s="34"/>
      <c r="U126" s="29">
        <f t="shared" si="65"/>
        <v>-58693.211106359959</v>
      </c>
      <c r="V126" s="26">
        <f t="shared" si="66"/>
        <v>17893</v>
      </c>
      <c r="W126" s="29">
        <f t="shared" si="67"/>
        <v>0</v>
      </c>
    </row>
    <row r="127" spans="1:23" x14ac:dyDescent="0.25">
      <c r="A127" s="12">
        <v>2105</v>
      </c>
      <c r="B127" s="12" t="s">
        <v>298</v>
      </c>
      <c r="C127" s="12" t="s">
        <v>311</v>
      </c>
      <c r="D127" s="12">
        <v>2098</v>
      </c>
      <c r="E127" s="26">
        <f t="shared" si="51"/>
        <v>3371906</v>
      </c>
      <c r="F127" s="26">
        <f t="shared" si="52"/>
        <v>0</v>
      </c>
      <c r="G127" s="26">
        <f t="shared" si="53"/>
        <v>3371906</v>
      </c>
      <c r="H127" s="26">
        <f t="shared" si="54"/>
        <v>6613764.851082908</v>
      </c>
      <c r="I127" s="26">
        <f t="shared" si="55"/>
        <v>420986.3</v>
      </c>
      <c r="J127" s="26">
        <f t="shared" si="56"/>
        <v>7034751.1510829078</v>
      </c>
      <c r="K127" s="26">
        <f t="shared" si="57"/>
        <v>3662845.1510829078</v>
      </c>
      <c r="L127" s="14"/>
      <c r="M127" s="26">
        <f t="shared" si="58"/>
        <v>3328069</v>
      </c>
      <c r="N127" s="26">
        <f t="shared" si="59"/>
        <v>0</v>
      </c>
      <c r="O127" s="26">
        <f t="shared" si="60"/>
        <v>3328069</v>
      </c>
      <c r="P127" s="26">
        <f t="shared" si="61"/>
        <v>6602025.9315999029</v>
      </c>
      <c r="Q127" s="26">
        <f t="shared" si="62"/>
        <v>420986.3</v>
      </c>
      <c r="R127" s="26">
        <f t="shared" si="63"/>
        <v>7023012.2315999027</v>
      </c>
      <c r="S127" s="26">
        <f t="shared" si="64"/>
        <v>3694943.2315999027</v>
      </c>
      <c r="T127" s="34"/>
      <c r="U127" s="29">
        <f t="shared" si="65"/>
        <v>32098.080516994931</v>
      </c>
      <c r="V127" s="26">
        <f t="shared" si="66"/>
        <v>43837</v>
      </c>
      <c r="W127" s="29">
        <f t="shared" si="67"/>
        <v>32098.080516994931</v>
      </c>
    </row>
    <row r="128" spans="1:23" x14ac:dyDescent="0.25">
      <c r="A128" s="12">
        <v>2107</v>
      </c>
      <c r="B128" s="12" t="s">
        <v>313</v>
      </c>
      <c r="C128" s="12" t="s">
        <v>314</v>
      </c>
      <c r="D128" s="12">
        <v>2106</v>
      </c>
      <c r="E128" s="26">
        <f t="shared" si="51"/>
        <v>191074</v>
      </c>
      <c r="F128" s="26">
        <f t="shared" si="52"/>
        <v>0</v>
      </c>
      <c r="G128" s="26">
        <f t="shared" si="53"/>
        <v>191074</v>
      </c>
      <c r="H128" s="26">
        <f t="shared" si="54"/>
        <v>1355787.7308833897</v>
      </c>
      <c r="I128" s="26">
        <f t="shared" si="55"/>
        <v>99659.7</v>
      </c>
      <c r="J128" s="26">
        <f t="shared" si="56"/>
        <v>1455447.4308833897</v>
      </c>
      <c r="K128" s="26">
        <f t="shared" si="57"/>
        <v>1264373.4308833897</v>
      </c>
      <c r="L128" s="14"/>
      <c r="M128" s="26">
        <f t="shared" si="58"/>
        <v>191074</v>
      </c>
      <c r="N128" s="26">
        <f t="shared" si="59"/>
        <v>0</v>
      </c>
      <c r="O128" s="26">
        <f t="shared" si="60"/>
        <v>191074</v>
      </c>
      <c r="P128" s="26">
        <f t="shared" si="61"/>
        <v>1353381.3128496008</v>
      </c>
      <c r="Q128" s="26">
        <f t="shared" si="62"/>
        <v>99659.7</v>
      </c>
      <c r="R128" s="26">
        <f t="shared" si="63"/>
        <v>1453041.0128496008</v>
      </c>
      <c r="S128" s="26">
        <f t="shared" si="64"/>
        <v>1261967.0128496008</v>
      </c>
      <c r="T128" s="34"/>
      <c r="U128" s="29">
        <f t="shared" si="65"/>
        <v>-2406.418033788912</v>
      </c>
      <c r="V128" s="26">
        <f t="shared" si="66"/>
        <v>0</v>
      </c>
      <c r="W128" s="29">
        <f t="shared" si="67"/>
        <v>0</v>
      </c>
    </row>
    <row r="129" spans="1:23" x14ac:dyDescent="0.25">
      <c r="A129" s="12">
        <v>2108</v>
      </c>
      <c r="B129" s="12" t="s">
        <v>313</v>
      </c>
      <c r="C129" s="12" t="s">
        <v>316</v>
      </c>
      <c r="D129" s="12">
        <v>2106</v>
      </c>
      <c r="E129" s="26">
        <f t="shared" si="51"/>
        <v>4325640</v>
      </c>
      <c r="F129" s="26">
        <f t="shared" si="52"/>
        <v>0</v>
      </c>
      <c r="G129" s="26">
        <f t="shared" si="53"/>
        <v>4325640</v>
      </c>
      <c r="H129" s="26">
        <f t="shared" si="54"/>
        <v>26624730.101571012</v>
      </c>
      <c r="I129" s="26">
        <f t="shared" si="55"/>
        <v>891921.79999999993</v>
      </c>
      <c r="J129" s="26">
        <f t="shared" si="56"/>
        <v>27516651.901571013</v>
      </c>
      <c r="K129" s="26">
        <f t="shared" si="57"/>
        <v>23191011.901571013</v>
      </c>
      <c r="L129" s="14"/>
      <c r="M129" s="26">
        <f t="shared" si="58"/>
        <v>4325640</v>
      </c>
      <c r="N129" s="26">
        <f t="shared" si="59"/>
        <v>0</v>
      </c>
      <c r="O129" s="26">
        <f t="shared" si="60"/>
        <v>4325640</v>
      </c>
      <c r="P129" s="26">
        <f t="shared" si="61"/>
        <v>26577473.271315262</v>
      </c>
      <c r="Q129" s="26">
        <f t="shared" si="62"/>
        <v>891921.79999999993</v>
      </c>
      <c r="R129" s="26">
        <f t="shared" si="63"/>
        <v>27469395.071315262</v>
      </c>
      <c r="S129" s="26">
        <f t="shared" si="64"/>
        <v>23143755.071315262</v>
      </c>
      <c r="T129" s="34"/>
      <c r="U129" s="29">
        <f t="shared" si="65"/>
        <v>-47256.830255750567</v>
      </c>
      <c r="V129" s="26">
        <f t="shared" si="66"/>
        <v>0</v>
      </c>
      <c r="W129" s="29">
        <f t="shared" si="67"/>
        <v>0</v>
      </c>
    </row>
    <row r="130" spans="1:23" x14ac:dyDescent="0.25">
      <c r="A130" s="12">
        <v>2109</v>
      </c>
      <c r="B130" s="12" t="s">
        <v>313</v>
      </c>
      <c r="C130" s="12" t="s">
        <v>318</v>
      </c>
      <c r="D130" s="12">
        <v>2106</v>
      </c>
      <c r="E130" s="26">
        <f t="shared" si="51"/>
        <v>61100</v>
      </c>
      <c r="F130" s="26">
        <f t="shared" si="52"/>
        <v>0</v>
      </c>
      <c r="G130" s="26">
        <f t="shared" si="53"/>
        <v>61100</v>
      </c>
      <c r="H130" s="26">
        <f t="shared" si="54"/>
        <v>219772.06553550679</v>
      </c>
      <c r="I130" s="26">
        <f t="shared" si="55"/>
        <v>25641</v>
      </c>
      <c r="J130" s="26">
        <f t="shared" si="56"/>
        <v>245413.06553550679</v>
      </c>
      <c r="K130" s="26">
        <f t="shared" si="57"/>
        <v>184313.06553550679</v>
      </c>
      <c r="L130" s="14"/>
      <c r="M130" s="26">
        <f t="shared" si="58"/>
        <v>61100</v>
      </c>
      <c r="N130" s="26">
        <f t="shared" si="59"/>
        <v>0</v>
      </c>
      <c r="O130" s="26">
        <f t="shared" si="60"/>
        <v>61100</v>
      </c>
      <c r="P130" s="26">
        <f t="shared" si="61"/>
        <v>219381.98717015449</v>
      </c>
      <c r="Q130" s="26">
        <f t="shared" si="62"/>
        <v>25641</v>
      </c>
      <c r="R130" s="26">
        <f t="shared" si="63"/>
        <v>245022.98717015449</v>
      </c>
      <c r="S130" s="26">
        <f t="shared" si="64"/>
        <v>183922.98717015449</v>
      </c>
      <c r="T130" s="34"/>
      <c r="U130" s="29">
        <f t="shared" si="65"/>
        <v>-390.0783653522958</v>
      </c>
      <c r="V130" s="26">
        <f t="shared" si="66"/>
        <v>0</v>
      </c>
      <c r="W130" s="29">
        <f t="shared" si="67"/>
        <v>0</v>
      </c>
    </row>
    <row r="131" spans="1:23" x14ac:dyDescent="0.25">
      <c r="A131" s="12">
        <v>2110</v>
      </c>
      <c r="B131" s="12" t="s">
        <v>313</v>
      </c>
      <c r="C131" s="12" t="s">
        <v>320</v>
      </c>
      <c r="D131" s="12">
        <v>2106</v>
      </c>
      <c r="E131" s="26">
        <f t="shared" si="51"/>
        <v>1012813</v>
      </c>
      <c r="F131" s="26">
        <f t="shared" si="52"/>
        <v>0</v>
      </c>
      <c r="G131" s="26">
        <f t="shared" si="53"/>
        <v>1012813</v>
      </c>
      <c r="H131" s="26">
        <f t="shared" si="54"/>
        <v>12646516.426488956</v>
      </c>
      <c r="I131" s="26">
        <f t="shared" si="55"/>
        <v>328872.59999999998</v>
      </c>
      <c r="J131" s="26">
        <f t="shared" si="56"/>
        <v>12975389.026488956</v>
      </c>
      <c r="K131" s="26">
        <f t="shared" si="57"/>
        <v>11962576.026488956</v>
      </c>
      <c r="L131" s="14"/>
      <c r="M131" s="26">
        <f t="shared" si="58"/>
        <v>1012813</v>
      </c>
      <c r="N131" s="26">
        <f t="shared" si="59"/>
        <v>0</v>
      </c>
      <c r="O131" s="26">
        <f t="shared" si="60"/>
        <v>1012813</v>
      </c>
      <c r="P131" s="26">
        <f t="shared" si="61"/>
        <v>12624069.841009472</v>
      </c>
      <c r="Q131" s="26">
        <f t="shared" si="62"/>
        <v>328872.59999999998</v>
      </c>
      <c r="R131" s="26">
        <f t="shared" si="63"/>
        <v>12952942.441009471</v>
      </c>
      <c r="S131" s="26">
        <f t="shared" si="64"/>
        <v>11940129.441009471</v>
      </c>
      <c r="T131" s="34"/>
      <c r="U131" s="29">
        <f t="shared" si="65"/>
        <v>-22446.585479484871</v>
      </c>
      <c r="V131" s="26">
        <f t="shared" si="66"/>
        <v>0</v>
      </c>
      <c r="W131" s="29">
        <f t="shared" si="67"/>
        <v>0</v>
      </c>
    </row>
    <row r="132" spans="1:23" x14ac:dyDescent="0.25">
      <c r="A132" s="12">
        <v>2111</v>
      </c>
      <c r="B132" s="12" t="s">
        <v>313</v>
      </c>
      <c r="C132" s="12" t="s">
        <v>322</v>
      </c>
      <c r="D132" s="12">
        <v>2106</v>
      </c>
      <c r="E132" s="26">
        <f t="shared" si="51"/>
        <v>205854</v>
      </c>
      <c r="F132" s="26">
        <f t="shared" si="52"/>
        <v>0</v>
      </c>
      <c r="G132" s="26">
        <f t="shared" si="53"/>
        <v>205854</v>
      </c>
      <c r="H132" s="26">
        <f t="shared" si="54"/>
        <v>1562451.2364712057</v>
      </c>
      <c r="I132" s="26">
        <f t="shared" si="55"/>
        <v>64789.2</v>
      </c>
      <c r="J132" s="26">
        <f t="shared" si="56"/>
        <v>1627240.4364712057</v>
      </c>
      <c r="K132" s="26">
        <f t="shared" si="57"/>
        <v>1421386.4364712057</v>
      </c>
      <c r="L132" s="14"/>
      <c r="M132" s="26">
        <f t="shared" si="58"/>
        <v>205854</v>
      </c>
      <c r="N132" s="26">
        <f t="shared" si="59"/>
        <v>0</v>
      </c>
      <c r="O132" s="26">
        <f t="shared" si="60"/>
        <v>205854</v>
      </c>
      <c r="P132" s="26">
        <f t="shared" si="61"/>
        <v>1559678.0067489464</v>
      </c>
      <c r="Q132" s="26">
        <f t="shared" si="62"/>
        <v>64789.2</v>
      </c>
      <c r="R132" s="26">
        <f t="shared" si="63"/>
        <v>1624467.2067489463</v>
      </c>
      <c r="S132" s="26">
        <f t="shared" si="64"/>
        <v>1418613.2067489463</v>
      </c>
      <c r="T132" s="34"/>
      <c r="U132" s="29">
        <f t="shared" si="65"/>
        <v>-2773.2297222593334</v>
      </c>
      <c r="V132" s="26">
        <f t="shared" si="66"/>
        <v>0</v>
      </c>
      <c r="W132" s="29">
        <f t="shared" si="67"/>
        <v>0</v>
      </c>
    </row>
    <row r="133" spans="1:23" x14ac:dyDescent="0.25">
      <c r="A133" s="12">
        <v>2112</v>
      </c>
      <c r="B133" s="12" t="s">
        <v>313</v>
      </c>
      <c r="C133" s="12" t="s">
        <v>324</v>
      </c>
      <c r="D133" s="12">
        <v>2106</v>
      </c>
      <c r="E133" s="26">
        <f t="shared" si="51"/>
        <v>20025</v>
      </c>
      <c r="F133" s="26">
        <f t="shared" si="52"/>
        <v>0</v>
      </c>
      <c r="G133" s="26">
        <f t="shared" si="53"/>
        <v>20025</v>
      </c>
      <c r="H133" s="26">
        <f t="shared" si="54"/>
        <v>25829.548622133749</v>
      </c>
      <c r="I133" s="26">
        <f t="shared" si="55"/>
        <v>407.4</v>
      </c>
      <c r="J133" s="26">
        <f t="shared" si="56"/>
        <v>26236.94862213375</v>
      </c>
      <c r="K133" s="26">
        <f t="shared" si="57"/>
        <v>6211.9486221337502</v>
      </c>
      <c r="L133" s="14"/>
      <c r="M133" s="26">
        <f t="shared" si="58"/>
        <v>20025</v>
      </c>
      <c r="N133" s="26">
        <f t="shared" si="59"/>
        <v>0</v>
      </c>
      <c r="O133" s="26">
        <f t="shared" si="60"/>
        <v>20025</v>
      </c>
      <c r="P133" s="26">
        <f t="shared" si="61"/>
        <v>25783.703177309999</v>
      </c>
      <c r="Q133" s="26">
        <f t="shared" si="62"/>
        <v>407.4</v>
      </c>
      <c r="R133" s="26">
        <f t="shared" si="63"/>
        <v>26191.10317731</v>
      </c>
      <c r="S133" s="26">
        <f t="shared" si="64"/>
        <v>6166.1031773100003</v>
      </c>
      <c r="T133" s="34"/>
      <c r="U133" s="29">
        <f t="shared" si="65"/>
        <v>-45.845444823749858</v>
      </c>
      <c r="V133" s="26">
        <f t="shared" si="66"/>
        <v>0</v>
      </c>
      <c r="W133" s="29">
        <f t="shared" si="67"/>
        <v>0</v>
      </c>
    </row>
    <row r="134" spans="1:23" x14ac:dyDescent="0.25">
      <c r="A134" s="12">
        <v>2113</v>
      </c>
      <c r="B134" s="12" t="s">
        <v>313</v>
      </c>
      <c r="C134" s="12" t="s">
        <v>326</v>
      </c>
      <c r="D134" s="12">
        <v>2106</v>
      </c>
      <c r="E134" s="26">
        <f t="shared" si="51"/>
        <v>373265</v>
      </c>
      <c r="F134" s="26">
        <f t="shared" si="52"/>
        <v>0</v>
      </c>
      <c r="G134" s="26">
        <f t="shared" si="53"/>
        <v>373265</v>
      </c>
      <c r="H134" s="26">
        <f t="shared" si="54"/>
        <v>3932822.8858349863</v>
      </c>
      <c r="I134" s="26">
        <f t="shared" si="55"/>
        <v>155309</v>
      </c>
      <c r="J134" s="26">
        <f t="shared" si="56"/>
        <v>4088131.8858349863</v>
      </c>
      <c r="K134" s="26">
        <f t="shared" si="57"/>
        <v>3714866.8858349863</v>
      </c>
      <c r="L134" s="14"/>
      <c r="M134" s="26">
        <f t="shared" si="58"/>
        <v>373265</v>
      </c>
      <c r="N134" s="26">
        <f t="shared" si="59"/>
        <v>0</v>
      </c>
      <c r="O134" s="26">
        <f t="shared" si="60"/>
        <v>373265</v>
      </c>
      <c r="P134" s="26">
        <f t="shared" si="61"/>
        <v>3925842.4303399324</v>
      </c>
      <c r="Q134" s="26">
        <f t="shared" si="62"/>
        <v>155309</v>
      </c>
      <c r="R134" s="26">
        <f t="shared" si="63"/>
        <v>4081151.4303399324</v>
      </c>
      <c r="S134" s="26">
        <f t="shared" si="64"/>
        <v>3707886.4303399324</v>
      </c>
      <c r="T134" s="34"/>
      <c r="U134" s="29">
        <f t="shared" si="65"/>
        <v>-6980.4554950539023</v>
      </c>
      <c r="V134" s="26">
        <f t="shared" si="66"/>
        <v>0</v>
      </c>
      <c r="W134" s="29">
        <f t="shared" si="67"/>
        <v>0</v>
      </c>
    </row>
    <row r="135" spans="1:23" x14ac:dyDescent="0.25">
      <c r="A135" s="12">
        <v>2114</v>
      </c>
      <c r="B135" s="12" t="s">
        <v>313</v>
      </c>
      <c r="C135" s="12" t="s">
        <v>328</v>
      </c>
      <c r="D135" s="12">
        <v>2106</v>
      </c>
      <c r="E135" s="26">
        <f t="shared" si="51"/>
        <v>120379</v>
      </c>
      <c r="F135" s="26">
        <f t="shared" si="52"/>
        <v>0</v>
      </c>
      <c r="G135" s="26">
        <f t="shared" si="53"/>
        <v>120379</v>
      </c>
      <c r="H135" s="26">
        <f t="shared" si="54"/>
        <v>1857936.2374917918</v>
      </c>
      <c r="I135" s="26">
        <f t="shared" si="55"/>
        <v>169569.9</v>
      </c>
      <c r="J135" s="26">
        <f t="shared" si="56"/>
        <v>2027506.1374917917</v>
      </c>
      <c r="K135" s="26">
        <f t="shared" si="57"/>
        <v>1907127.1374917917</v>
      </c>
      <c r="L135" s="14"/>
      <c r="M135" s="26">
        <f t="shared" si="58"/>
        <v>120379</v>
      </c>
      <c r="N135" s="26">
        <f t="shared" si="59"/>
        <v>0</v>
      </c>
      <c r="O135" s="26">
        <f t="shared" si="60"/>
        <v>120379</v>
      </c>
      <c r="P135" s="26">
        <f t="shared" si="61"/>
        <v>1854638.5448178677</v>
      </c>
      <c r="Q135" s="26">
        <f t="shared" si="62"/>
        <v>169569.9</v>
      </c>
      <c r="R135" s="26">
        <f t="shared" si="63"/>
        <v>2024208.4448178676</v>
      </c>
      <c r="S135" s="26">
        <f t="shared" si="64"/>
        <v>1903829.4448178676</v>
      </c>
      <c r="T135" s="34"/>
      <c r="U135" s="29">
        <f t="shared" si="65"/>
        <v>-3297.6926739241462</v>
      </c>
      <c r="V135" s="26">
        <f t="shared" si="66"/>
        <v>0</v>
      </c>
      <c r="W135" s="29">
        <f t="shared" si="67"/>
        <v>0</v>
      </c>
    </row>
    <row r="136" spans="1:23" x14ac:dyDescent="0.25">
      <c r="A136" s="12">
        <v>2115</v>
      </c>
      <c r="B136" s="12" t="s">
        <v>313</v>
      </c>
      <c r="C136" s="12" t="s">
        <v>330</v>
      </c>
      <c r="D136" s="12">
        <v>2106</v>
      </c>
      <c r="E136" s="26">
        <f t="shared" si="51"/>
        <v>80788</v>
      </c>
      <c r="F136" s="26">
        <f t="shared" si="52"/>
        <v>0</v>
      </c>
      <c r="G136" s="26">
        <f t="shared" si="53"/>
        <v>80788</v>
      </c>
      <c r="H136" s="26">
        <f t="shared" si="54"/>
        <v>359259.52376858861</v>
      </c>
      <c r="I136" s="26">
        <f t="shared" si="55"/>
        <v>95873.400000000009</v>
      </c>
      <c r="J136" s="26">
        <f t="shared" si="56"/>
        <v>455132.92376858863</v>
      </c>
      <c r="K136" s="26">
        <f t="shared" si="57"/>
        <v>374344.92376858863</v>
      </c>
      <c r="L136" s="14"/>
      <c r="M136" s="26">
        <f t="shared" si="58"/>
        <v>80788</v>
      </c>
      <c r="N136" s="26">
        <f t="shared" si="59"/>
        <v>0</v>
      </c>
      <c r="O136" s="26">
        <f t="shared" si="60"/>
        <v>80788</v>
      </c>
      <c r="P136" s="26">
        <f t="shared" si="61"/>
        <v>358621.86598698009</v>
      </c>
      <c r="Q136" s="26">
        <f t="shared" si="62"/>
        <v>95873.400000000009</v>
      </c>
      <c r="R136" s="26">
        <f t="shared" si="63"/>
        <v>454495.26598698011</v>
      </c>
      <c r="S136" s="26">
        <f t="shared" si="64"/>
        <v>373707.26598698011</v>
      </c>
      <c r="T136" s="34"/>
      <c r="U136" s="29">
        <f t="shared" si="65"/>
        <v>-637.65778160851914</v>
      </c>
      <c r="V136" s="26">
        <f t="shared" si="66"/>
        <v>0</v>
      </c>
      <c r="W136" s="29">
        <f t="shared" si="67"/>
        <v>0</v>
      </c>
    </row>
    <row r="137" spans="1:23" x14ac:dyDescent="0.25">
      <c r="A137" s="12">
        <v>2116</v>
      </c>
      <c r="B137" s="12" t="s">
        <v>313</v>
      </c>
      <c r="C137" s="12" t="s">
        <v>332</v>
      </c>
      <c r="D137" s="12">
        <v>2106</v>
      </c>
      <c r="E137" s="26">
        <f t="shared" si="51"/>
        <v>1797051</v>
      </c>
      <c r="F137" s="26">
        <f t="shared" si="52"/>
        <v>0</v>
      </c>
      <c r="G137" s="26">
        <f t="shared" si="53"/>
        <v>1797051</v>
      </c>
      <c r="H137" s="26">
        <f t="shared" si="54"/>
        <v>9912293.5517618842</v>
      </c>
      <c r="I137" s="26">
        <f t="shared" si="55"/>
        <v>308943.59999999998</v>
      </c>
      <c r="J137" s="26">
        <f t="shared" si="56"/>
        <v>10221237.151761884</v>
      </c>
      <c r="K137" s="26">
        <f t="shared" si="57"/>
        <v>8424186.1517618839</v>
      </c>
      <c r="L137" s="14"/>
      <c r="M137" s="26">
        <f t="shared" si="58"/>
        <v>1797051</v>
      </c>
      <c r="N137" s="26">
        <f t="shared" si="59"/>
        <v>0</v>
      </c>
      <c r="O137" s="26">
        <f t="shared" si="60"/>
        <v>1797051</v>
      </c>
      <c r="P137" s="26">
        <f t="shared" si="61"/>
        <v>9894699.9997508861</v>
      </c>
      <c r="Q137" s="26">
        <f t="shared" si="62"/>
        <v>308943.59999999998</v>
      </c>
      <c r="R137" s="26">
        <f t="shared" si="63"/>
        <v>10203643.599750886</v>
      </c>
      <c r="S137" s="26">
        <f t="shared" si="64"/>
        <v>8406592.5997508857</v>
      </c>
      <c r="T137" s="34"/>
      <c r="U137" s="29">
        <f t="shared" si="65"/>
        <v>-17593.55201099813</v>
      </c>
      <c r="V137" s="26">
        <f t="shared" si="66"/>
        <v>0</v>
      </c>
      <c r="W137" s="29">
        <f t="shared" si="67"/>
        <v>0</v>
      </c>
    </row>
    <row r="138" spans="1:23" x14ac:dyDescent="0.25">
      <c r="A138" s="12">
        <v>2137</v>
      </c>
      <c r="B138" s="12" t="s">
        <v>334</v>
      </c>
      <c r="C138" s="12" t="s">
        <v>335</v>
      </c>
      <c r="D138" s="12">
        <v>2117</v>
      </c>
      <c r="E138" s="26">
        <f t="shared" ref="E138:E169" si="68">IF(ISNA(VLOOKUP($A138,Dist_with,6,FALSE)),0,VLOOKUP($A138,Dist_with,6,FALSE))</f>
        <v>2642607</v>
      </c>
      <c r="F138" s="26">
        <f t="shared" ref="F138:F169" si="69">IF(ISNA(VLOOKUP($A138,Dist_with,7,FALSE)),0,VLOOKUP($A138,Dist_with,7,FALSE))</f>
        <v>0</v>
      </c>
      <c r="G138" s="26">
        <f t="shared" ref="G138:G169" si="70">IF(ISNA(VLOOKUP($A138,Dist_with,8,FALSE)),0,VLOOKUP($A138,Dist_with,8,FALSE))</f>
        <v>2642607</v>
      </c>
      <c r="H138" s="26">
        <f t="shared" ref="H138:H169" si="71">IF(ISNA(VLOOKUP($A138,Dist_with,25,FALSE)),0,VLOOKUP($A138,Dist_with,25,FALSE))</f>
        <v>13147181.724074811</v>
      </c>
      <c r="I138" s="26">
        <f t="shared" ref="I138:I169" si="72">IF(ISNA(VLOOKUP($A138,Dist_with,26,FALSE)),0,VLOOKUP($A138,Dist_with,26,FALSE))</f>
        <v>612382.39999999991</v>
      </c>
      <c r="J138" s="26">
        <f t="shared" ref="J138:J169" si="73">IF(ISNA(VLOOKUP($A138,Dist_with,27,FALSE)),0,VLOOKUP($A138,Dist_with,27,FALSE))</f>
        <v>13759564.124074811</v>
      </c>
      <c r="K138" s="26">
        <f t="shared" ref="K138:K169" si="74">IF(ISNA(VLOOKUP($A138,Dist_with,29,FALSE)),0,VLOOKUP($A138,Dist_with,29,FALSE))</f>
        <v>11116957.124074811</v>
      </c>
      <c r="L138" s="14"/>
      <c r="M138" s="26">
        <f t="shared" ref="M138:M169" si="75">IF(ISNA(VLOOKUP($A138,Dist_without,6,FALSE)),0,VLOOKUP($A138,Dist_without,6,FALSE))</f>
        <v>2642607</v>
      </c>
      <c r="N138" s="26">
        <f t="shared" ref="N138:N169" si="76">IF(ISNA(VLOOKUP($A138,Dist_without,7,FALSE)),0,VLOOKUP($A138,Dist_without,7,FALSE))</f>
        <v>0</v>
      </c>
      <c r="O138" s="26">
        <f t="shared" ref="O138:O169" si="77">IF(ISNA(VLOOKUP($A138,Dist_without,8,FALSE)),0,VLOOKUP($A138,Dist_without,8,FALSE))</f>
        <v>2642607</v>
      </c>
      <c r="P138" s="26">
        <f t="shared" ref="P138:P169" si="78">IF(ISNA(VLOOKUP($A138,Dist_without,25,FALSE)),0,VLOOKUP($A138,Dist_without,25,FALSE))</f>
        <v>13123846.49653613</v>
      </c>
      <c r="Q138" s="26">
        <f t="shared" ref="Q138:Q169" si="79">IF(ISNA(VLOOKUP($A138,Dist_without,26,FALSE)),0,VLOOKUP($A138,Dist_without,26,FALSE))</f>
        <v>612382.39999999991</v>
      </c>
      <c r="R138" s="26">
        <f t="shared" ref="R138:R169" si="80">IF(ISNA(VLOOKUP($A138,Dist_without,27,FALSE)),0,VLOOKUP($A138,Dist_without,27,FALSE))</f>
        <v>13736228.89653613</v>
      </c>
      <c r="S138" s="26">
        <f t="shared" ref="S138:S169" si="81">IF(ISNA(VLOOKUP($A138,Dist_without,29,FALSE)),0,VLOOKUP($A138,Dist_without,29,FALSE))</f>
        <v>11093621.89653613</v>
      </c>
      <c r="T138" s="34"/>
      <c r="U138" s="29">
        <f t="shared" ref="U138:U169" si="82">S138-K138</f>
        <v>-23335.227538680658</v>
      </c>
      <c r="V138" s="26">
        <f t="shared" ref="V138:V169" si="83">IF(ISNA(VLOOKUP($A138,SSFQImport,148,FALSE)),0,VLOOKUP($A138,SSFQImport,148,FALSE))</f>
        <v>0</v>
      </c>
      <c r="W138" s="29">
        <f t="shared" ref="W138:W169" si="84">IF(U138&lt;0,0,U138)</f>
        <v>0</v>
      </c>
    </row>
    <row r="139" spans="1:23" x14ac:dyDescent="0.25">
      <c r="A139" s="12">
        <v>2138</v>
      </c>
      <c r="B139" s="12" t="s">
        <v>334</v>
      </c>
      <c r="C139" s="12" t="s">
        <v>337</v>
      </c>
      <c r="D139" s="12">
        <v>2117</v>
      </c>
      <c r="E139" s="26">
        <f t="shared" si="68"/>
        <v>9593398</v>
      </c>
      <c r="F139" s="26">
        <f t="shared" si="69"/>
        <v>0</v>
      </c>
      <c r="G139" s="26">
        <f t="shared" si="70"/>
        <v>9593398</v>
      </c>
      <c r="H139" s="26">
        <f t="shared" si="71"/>
        <v>36466738.486034967</v>
      </c>
      <c r="I139" s="26">
        <f t="shared" si="72"/>
        <v>1715289.0999999999</v>
      </c>
      <c r="J139" s="26">
        <f t="shared" si="73"/>
        <v>38182027.586034968</v>
      </c>
      <c r="K139" s="26">
        <f t="shared" si="74"/>
        <v>28588629.586034968</v>
      </c>
      <c r="L139" s="14"/>
      <c r="M139" s="26">
        <f t="shared" si="75"/>
        <v>9592514</v>
      </c>
      <c r="N139" s="26">
        <f t="shared" si="76"/>
        <v>0</v>
      </c>
      <c r="O139" s="26">
        <f t="shared" si="77"/>
        <v>9592514</v>
      </c>
      <c r="P139" s="26">
        <f t="shared" si="78"/>
        <v>36402012.854487114</v>
      </c>
      <c r="Q139" s="26">
        <f t="shared" si="79"/>
        <v>1715289.0999999999</v>
      </c>
      <c r="R139" s="26">
        <f t="shared" si="80"/>
        <v>38117301.954487115</v>
      </c>
      <c r="S139" s="26">
        <f t="shared" si="81"/>
        <v>28524787.954487115</v>
      </c>
      <c r="T139" s="34"/>
      <c r="U139" s="29">
        <f t="shared" si="82"/>
        <v>-63841.631547853351</v>
      </c>
      <c r="V139" s="26">
        <f t="shared" si="83"/>
        <v>884</v>
      </c>
      <c r="W139" s="29">
        <f t="shared" si="84"/>
        <v>0</v>
      </c>
    </row>
    <row r="140" spans="1:23" x14ac:dyDescent="0.25">
      <c r="A140" s="12">
        <v>2139</v>
      </c>
      <c r="B140" s="12" t="s">
        <v>334</v>
      </c>
      <c r="C140" s="12" t="s">
        <v>339</v>
      </c>
      <c r="D140" s="12">
        <v>2117</v>
      </c>
      <c r="E140" s="26">
        <f t="shared" si="68"/>
        <v>5706128</v>
      </c>
      <c r="F140" s="26">
        <f t="shared" si="69"/>
        <v>0</v>
      </c>
      <c r="G140" s="26">
        <f t="shared" si="70"/>
        <v>5706128</v>
      </c>
      <c r="H140" s="26">
        <f t="shared" si="71"/>
        <v>22063312.190055307</v>
      </c>
      <c r="I140" s="26">
        <f t="shared" si="72"/>
        <v>1200567.2</v>
      </c>
      <c r="J140" s="26">
        <f t="shared" si="73"/>
        <v>23263879.390055306</v>
      </c>
      <c r="K140" s="26">
        <f t="shared" si="74"/>
        <v>17557751.390055306</v>
      </c>
      <c r="L140" s="14"/>
      <c r="M140" s="26">
        <f t="shared" si="75"/>
        <v>5706128</v>
      </c>
      <c r="N140" s="26">
        <f t="shared" si="76"/>
        <v>0</v>
      </c>
      <c r="O140" s="26">
        <f t="shared" si="77"/>
        <v>5706128</v>
      </c>
      <c r="P140" s="26">
        <f t="shared" si="78"/>
        <v>22024151.522695769</v>
      </c>
      <c r="Q140" s="26">
        <f t="shared" si="79"/>
        <v>1200567.2</v>
      </c>
      <c r="R140" s="26">
        <f t="shared" si="80"/>
        <v>23224718.722695768</v>
      </c>
      <c r="S140" s="26">
        <f t="shared" si="81"/>
        <v>17518590.722695768</v>
      </c>
      <c r="T140" s="34"/>
      <c r="U140" s="29">
        <f t="shared" si="82"/>
        <v>-39160.667359538376</v>
      </c>
      <c r="V140" s="26">
        <f t="shared" si="83"/>
        <v>0</v>
      </c>
      <c r="W140" s="29">
        <f t="shared" si="84"/>
        <v>0</v>
      </c>
    </row>
    <row r="141" spans="1:23" x14ac:dyDescent="0.25">
      <c r="A141" s="12">
        <v>2140</v>
      </c>
      <c r="B141" s="12" t="s">
        <v>334</v>
      </c>
      <c r="C141" s="12" t="s">
        <v>341</v>
      </c>
      <c r="D141" s="12">
        <v>2117</v>
      </c>
      <c r="E141" s="26">
        <f t="shared" si="68"/>
        <v>2422677</v>
      </c>
      <c r="F141" s="26">
        <f t="shared" si="69"/>
        <v>0</v>
      </c>
      <c r="G141" s="26">
        <f t="shared" si="70"/>
        <v>2422677</v>
      </c>
      <c r="H141" s="26">
        <f t="shared" si="71"/>
        <v>8790530.1379772387</v>
      </c>
      <c r="I141" s="26">
        <f t="shared" si="72"/>
        <v>395321.5</v>
      </c>
      <c r="J141" s="26">
        <f t="shared" si="73"/>
        <v>9185851.6379772387</v>
      </c>
      <c r="K141" s="26">
        <f t="shared" si="74"/>
        <v>6763174.6379772387</v>
      </c>
      <c r="L141" s="14"/>
      <c r="M141" s="26">
        <f t="shared" si="75"/>
        <v>2421438</v>
      </c>
      <c r="N141" s="26">
        <f t="shared" si="76"/>
        <v>0</v>
      </c>
      <c r="O141" s="26">
        <f t="shared" si="77"/>
        <v>2421438</v>
      </c>
      <c r="P141" s="26">
        <f t="shared" si="78"/>
        <v>8774927.6289939117</v>
      </c>
      <c r="Q141" s="26">
        <f t="shared" si="79"/>
        <v>395321.5</v>
      </c>
      <c r="R141" s="26">
        <f t="shared" si="80"/>
        <v>9170249.1289939117</v>
      </c>
      <c r="S141" s="26">
        <f t="shared" si="81"/>
        <v>6748811.1289939117</v>
      </c>
      <c r="T141" s="34"/>
      <c r="U141" s="29">
        <f t="shared" si="82"/>
        <v>-14363.508983327076</v>
      </c>
      <c r="V141" s="26">
        <f t="shared" si="83"/>
        <v>1239</v>
      </c>
      <c r="W141" s="29">
        <f t="shared" si="84"/>
        <v>0</v>
      </c>
    </row>
    <row r="142" spans="1:23" x14ac:dyDescent="0.25">
      <c r="A142" s="12">
        <v>2141</v>
      </c>
      <c r="B142" s="12" t="s">
        <v>334</v>
      </c>
      <c r="C142" s="12" t="s">
        <v>343</v>
      </c>
      <c r="D142" s="12">
        <v>2117</v>
      </c>
      <c r="E142" s="26">
        <f t="shared" si="68"/>
        <v>3857157</v>
      </c>
      <c r="F142" s="26">
        <f t="shared" si="69"/>
        <v>0</v>
      </c>
      <c r="G142" s="26">
        <f t="shared" si="70"/>
        <v>3857157</v>
      </c>
      <c r="H142" s="26">
        <f t="shared" si="71"/>
        <v>18313304.37392202</v>
      </c>
      <c r="I142" s="26">
        <f t="shared" si="72"/>
        <v>910313.6</v>
      </c>
      <c r="J142" s="26">
        <f t="shared" si="73"/>
        <v>19223617.973922022</v>
      </c>
      <c r="K142" s="26">
        <f t="shared" si="74"/>
        <v>15366460.973922022</v>
      </c>
      <c r="L142" s="14"/>
      <c r="M142" s="26">
        <f t="shared" si="75"/>
        <v>3857157</v>
      </c>
      <c r="N142" s="26">
        <f t="shared" si="76"/>
        <v>0</v>
      </c>
      <c r="O142" s="26">
        <f t="shared" si="77"/>
        <v>3857157</v>
      </c>
      <c r="P142" s="26">
        <f t="shared" si="78"/>
        <v>18280799.679492489</v>
      </c>
      <c r="Q142" s="26">
        <f t="shared" si="79"/>
        <v>910313.6</v>
      </c>
      <c r="R142" s="26">
        <f t="shared" si="80"/>
        <v>19191113.27949249</v>
      </c>
      <c r="S142" s="26">
        <f t="shared" si="81"/>
        <v>15333956.27949249</v>
      </c>
      <c r="T142" s="34"/>
      <c r="U142" s="29">
        <f t="shared" si="82"/>
        <v>-32504.694429531693</v>
      </c>
      <c r="V142" s="26">
        <f t="shared" si="83"/>
        <v>0</v>
      </c>
      <c r="W142" s="29">
        <f t="shared" si="84"/>
        <v>0</v>
      </c>
    </row>
    <row r="143" spans="1:23" x14ac:dyDescent="0.25">
      <c r="A143" s="12">
        <v>2142</v>
      </c>
      <c r="B143" s="12" t="s">
        <v>334</v>
      </c>
      <c r="C143" s="12" t="s">
        <v>345</v>
      </c>
      <c r="D143" s="12">
        <v>2117</v>
      </c>
      <c r="E143" s="26">
        <f t="shared" si="68"/>
        <v>89912465</v>
      </c>
      <c r="F143" s="26">
        <f t="shared" si="69"/>
        <v>0</v>
      </c>
      <c r="G143" s="26">
        <f t="shared" si="70"/>
        <v>89912465</v>
      </c>
      <c r="H143" s="26">
        <f t="shared" si="71"/>
        <v>416945409.47080129</v>
      </c>
      <c r="I143" s="26">
        <f t="shared" si="72"/>
        <v>13802229</v>
      </c>
      <c r="J143" s="26">
        <f t="shared" si="73"/>
        <v>430747638.47080129</v>
      </c>
      <c r="K143" s="26">
        <f t="shared" si="74"/>
        <v>340835173.47080129</v>
      </c>
      <c r="L143" s="14"/>
      <c r="M143" s="26">
        <f t="shared" si="75"/>
        <v>89912080</v>
      </c>
      <c r="N143" s="26">
        <f t="shared" si="76"/>
        <v>0</v>
      </c>
      <c r="O143" s="26">
        <f t="shared" si="77"/>
        <v>89912080</v>
      </c>
      <c r="P143" s="26">
        <f t="shared" si="78"/>
        <v>416205363.7176196</v>
      </c>
      <c r="Q143" s="26">
        <f t="shared" si="79"/>
        <v>13802229</v>
      </c>
      <c r="R143" s="26">
        <f t="shared" si="80"/>
        <v>430007592.7176196</v>
      </c>
      <c r="S143" s="26">
        <f t="shared" si="81"/>
        <v>340095512.7176196</v>
      </c>
      <c r="T143" s="34"/>
      <c r="U143" s="29">
        <f t="shared" si="82"/>
        <v>-739660.75318169594</v>
      </c>
      <c r="V143" s="26">
        <f t="shared" si="83"/>
        <v>385</v>
      </c>
      <c r="W143" s="29">
        <f t="shared" si="84"/>
        <v>0</v>
      </c>
    </row>
    <row r="144" spans="1:23" x14ac:dyDescent="0.25">
      <c r="A144" s="12">
        <v>2143</v>
      </c>
      <c r="B144" s="12" t="s">
        <v>334</v>
      </c>
      <c r="C144" s="12" t="s">
        <v>347</v>
      </c>
      <c r="D144" s="12">
        <v>2117</v>
      </c>
      <c r="E144" s="26">
        <f t="shared" si="68"/>
        <v>7780249</v>
      </c>
      <c r="F144" s="26">
        <f t="shared" si="69"/>
        <v>0</v>
      </c>
      <c r="G144" s="26">
        <f t="shared" si="70"/>
        <v>7780249</v>
      </c>
      <c r="H144" s="26">
        <f t="shared" si="71"/>
        <v>21024621.198811006</v>
      </c>
      <c r="I144" s="26">
        <f t="shared" si="72"/>
        <v>605687.6</v>
      </c>
      <c r="J144" s="26">
        <f t="shared" si="73"/>
        <v>21630308.798811007</v>
      </c>
      <c r="K144" s="26">
        <f t="shared" si="74"/>
        <v>13850059.798811007</v>
      </c>
      <c r="L144" s="14"/>
      <c r="M144" s="26">
        <f t="shared" si="75"/>
        <v>7769485</v>
      </c>
      <c r="N144" s="26">
        <f t="shared" si="76"/>
        <v>0</v>
      </c>
      <c r="O144" s="26">
        <f t="shared" si="77"/>
        <v>7769485</v>
      </c>
      <c r="P144" s="26">
        <f t="shared" si="78"/>
        <v>20987304.127374288</v>
      </c>
      <c r="Q144" s="26">
        <f t="shared" si="79"/>
        <v>605687.6</v>
      </c>
      <c r="R144" s="26">
        <f t="shared" si="80"/>
        <v>21592991.727374289</v>
      </c>
      <c r="S144" s="26">
        <f t="shared" si="81"/>
        <v>13823506.727374289</v>
      </c>
      <c r="T144" s="34"/>
      <c r="U144" s="29">
        <f t="shared" si="82"/>
        <v>-26553.071436718106</v>
      </c>
      <c r="V144" s="26">
        <f t="shared" si="83"/>
        <v>10764</v>
      </c>
      <c r="W144" s="29">
        <f t="shared" si="84"/>
        <v>0</v>
      </c>
    </row>
    <row r="145" spans="1:23" x14ac:dyDescent="0.25">
      <c r="A145" s="12">
        <v>2144</v>
      </c>
      <c r="B145" s="12" t="s">
        <v>334</v>
      </c>
      <c r="C145" s="12" t="s">
        <v>349</v>
      </c>
      <c r="D145" s="12">
        <v>2117</v>
      </c>
      <c r="E145" s="26">
        <f t="shared" si="68"/>
        <v>824518</v>
      </c>
      <c r="F145" s="26">
        <f t="shared" si="69"/>
        <v>0</v>
      </c>
      <c r="G145" s="26">
        <f t="shared" si="70"/>
        <v>824518</v>
      </c>
      <c r="H145" s="26">
        <f t="shared" si="71"/>
        <v>3195521.0174117177</v>
      </c>
      <c r="I145" s="26">
        <f t="shared" si="72"/>
        <v>105354.9</v>
      </c>
      <c r="J145" s="26">
        <f t="shared" si="73"/>
        <v>3300875.9174117176</v>
      </c>
      <c r="K145" s="26">
        <f t="shared" si="74"/>
        <v>2476357.9174117176</v>
      </c>
      <c r="L145" s="14"/>
      <c r="M145" s="26">
        <f t="shared" si="75"/>
        <v>824518</v>
      </c>
      <c r="N145" s="26">
        <f t="shared" si="76"/>
        <v>0</v>
      </c>
      <c r="O145" s="26">
        <f t="shared" si="77"/>
        <v>824518</v>
      </c>
      <c r="P145" s="26">
        <f t="shared" si="78"/>
        <v>3189849.2155296924</v>
      </c>
      <c r="Q145" s="26">
        <f t="shared" si="79"/>
        <v>105354.9</v>
      </c>
      <c r="R145" s="26">
        <f t="shared" si="80"/>
        <v>3295204.1155296923</v>
      </c>
      <c r="S145" s="26">
        <f t="shared" si="81"/>
        <v>2470686.1155296923</v>
      </c>
      <c r="T145" s="34"/>
      <c r="U145" s="29">
        <f t="shared" si="82"/>
        <v>-5671.8018820253201</v>
      </c>
      <c r="V145" s="26">
        <f t="shared" si="83"/>
        <v>0</v>
      </c>
      <c r="W145" s="29">
        <f t="shared" si="84"/>
        <v>0</v>
      </c>
    </row>
    <row r="146" spans="1:23" x14ac:dyDescent="0.25">
      <c r="A146" s="12">
        <v>2145</v>
      </c>
      <c r="B146" s="12" t="s">
        <v>334</v>
      </c>
      <c r="C146" s="12" t="s">
        <v>351</v>
      </c>
      <c r="D146" s="12">
        <v>2117</v>
      </c>
      <c r="E146" s="26">
        <f t="shared" si="68"/>
        <v>1280879</v>
      </c>
      <c r="F146" s="26">
        <f t="shared" si="69"/>
        <v>0</v>
      </c>
      <c r="G146" s="26">
        <f t="shared" si="70"/>
        <v>1280879</v>
      </c>
      <c r="H146" s="26">
        <f t="shared" si="71"/>
        <v>7902347.9521187423</v>
      </c>
      <c r="I146" s="26">
        <f t="shared" si="72"/>
        <v>178945.19999999998</v>
      </c>
      <c r="J146" s="26">
        <f t="shared" si="73"/>
        <v>8081293.1521187425</v>
      </c>
      <c r="K146" s="26">
        <f t="shared" si="74"/>
        <v>6800414.1521187425</v>
      </c>
      <c r="L146" s="14"/>
      <c r="M146" s="26">
        <f t="shared" si="75"/>
        <v>1280879</v>
      </c>
      <c r="N146" s="26">
        <f t="shared" si="76"/>
        <v>0</v>
      </c>
      <c r="O146" s="26">
        <f t="shared" si="77"/>
        <v>1280879</v>
      </c>
      <c r="P146" s="26">
        <f t="shared" si="78"/>
        <v>7888321.8976058699</v>
      </c>
      <c r="Q146" s="26">
        <f t="shared" si="79"/>
        <v>178945.19999999998</v>
      </c>
      <c r="R146" s="26">
        <f t="shared" si="80"/>
        <v>8067267.0976058701</v>
      </c>
      <c r="S146" s="26">
        <f t="shared" si="81"/>
        <v>6786388.0976058701</v>
      </c>
      <c r="T146" s="34"/>
      <c r="U146" s="29">
        <f t="shared" si="82"/>
        <v>-14026.054512872361</v>
      </c>
      <c r="V146" s="26">
        <f t="shared" si="83"/>
        <v>0</v>
      </c>
      <c r="W146" s="29">
        <f t="shared" si="84"/>
        <v>0</v>
      </c>
    </row>
    <row r="147" spans="1:23" x14ac:dyDescent="0.25">
      <c r="A147" s="12">
        <v>2146</v>
      </c>
      <c r="B147" s="12" t="s">
        <v>334</v>
      </c>
      <c r="C147" s="12" t="s">
        <v>353</v>
      </c>
      <c r="D147" s="12">
        <v>2117</v>
      </c>
      <c r="E147" s="26">
        <f t="shared" si="68"/>
        <v>8906408</v>
      </c>
      <c r="F147" s="26">
        <f t="shared" si="69"/>
        <v>0</v>
      </c>
      <c r="G147" s="26">
        <f t="shared" si="70"/>
        <v>8906408</v>
      </c>
      <c r="H147" s="26">
        <f t="shared" si="71"/>
        <v>59272402.85605792</v>
      </c>
      <c r="I147" s="26">
        <f t="shared" si="72"/>
        <v>2021231.0999999999</v>
      </c>
      <c r="J147" s="26">
        <f t="shared" si="73"/>
        <v>61293633.956057921</v>
      </c>
      <c r="K147" s="26">
        <f t="shared" si="74"/>
        <v>52387225.956057921</v>
      </c>
      <c r="L147" s="14"/>
      <c r="M147" s="26">
        <f t="shared" si="75"/>
        <v>8906408</v>
      </c>
      <c r="N147" s="26">
        <f t="shared" si="76"/>
        <v>0</v>
      </c>
      <c r="O147" s="26">
        <f t="shared" si="77"/>
        <v>8906408</v>
      </c>
      <c r="P147" s="26">
        <f t="shared" si="78"/>
        <v>59167198.939626336</v>
      </c>
      <c r="Q147" s="26">
        <f t="shared" si="79"/>
        <v>2021231.0999999999</v>
      </c>
      <c r="R147" s="26">
        <f t="shared" si="80"/>
        <v>61188430.039626338</v>
      </c>
      <c r="S147" s="26">
        <f t="shared" si="81"/>
        <v>52282022.039626338</v>
      </c>
      <c r="T147" s="34"/>
      <c r="U147" s="29">
        <f t="shared" si="82"/>
        <v>-105203.91643158346</v>
      </c>
      <c r="V147" s="26">
        <f t="shared" si="83"/>
        <v>0</v>
      </c>
      <c r="W147" s="29">
        <f t="shared" si="84"/>
        <v>0</v>
      </c>
    </row>
    <row r="148" spans="1:23" x14ac:dyDescent="0.25">
      <c r="A148" s="12">
        <v>2147</v>
      </c>
      <c r="B148" s="12" t="s">
        <v>355</v>
      </c>
      <c r="C148" s="12" t="s">
        <v>356</v>
      </c>
      <c r="D148" s="12">
        <v>2200</v>
      </c>
      <c r="E148" s="26">
        <f t="shared" si="68"/>
        <v>8353422</v>
      </c>
      <c r="F148" s="26">
        <f t="shared" si="69"/>
        <v>0</v>
      </c>
      <c r="G148" s="26">
        <f t="shared" si="70"/>
        <v>8353422</v>
      </c>
      <c r="H148" s="26">
        <f t="shared" si="71"/>
        <v>24531084.39932362</v>
      </c>
      <c r="I148" s="26">
        <f t="shared" si="72"/>
        <v>714714</v>
      </c>
      <c r="J148" s="26">
        <f t="shared" si="73"/>
        <v>25245798.39932362</v>
      </c>
      <c r="K148" s="26">
        <f t="shared" si="74"/>
        <v>16892376.39932362</v>
      </c>
      <c r="L148" s="14"/>
      <c r="M148" s="26">
        <f t="shared" si="75"/>
        <v>8312677</v>
      </c>
      <c r="N148" s="26">
        <f t="shared" si="76"/>
        <v>0</v>
      </c>
      <c r="O148" s="26">
        <f t="shared" si="77"/>
        <v>8312677</v>
      </c>
      <c r="P148" s="26">
        <f t="shared" si="78"/>
        <v>24487543.627754264</v>
      </c>
      <c r="Q148" s="26">
        <f t="shared" si="79"/>
        <v>714714</v>
      </c>
      <c r="R148" s="26">
        <f t="shared" si="80"/>
        <v>25202257.627754264</v>
      </c>
      <c r="S148" s="26">
        <f t="shared" si="81"/>
        <v>16889580.627754264</v>
      </c>
      <c r="T148" s="34"/>
      <c r="U148" s="29">
        <f t="shared" si="82"/>
        <v>-2795.7715693563223</v>
      </c>
      <c r="V148" s="26">
        <f t="shared" si="83"/>
        <v>40745</v>
      </c>
      <c r="W148" s="29">
        <f t="shared" si="84"/>
        <v>0</v>
      </c>
    </row>
    <row r="149" spans="1:23" x14ac:dyDescent="0.25">
      <c r="A149" s="12">
        <v>2180</v>
      </c>
      <c r="B149" s="12" t="s">
        <v>360</v>
      </c>
      <c r="C149" s="12" t="s">
        <v>361</v>
      </c>
      <c r="D149" s="12">
        <v>2148</v>
      </c>
      <c r="E149" s="26">
        <f t="shared" si="68"/>
        <v>247489920</v>
      </c>
      <c r="F149" s="26">
        <f t="shared" si="69"/>
        <v>0</v>
      </c>
      <c r="G149" s="26">
        <f t="shared" si="70"/>
        <v>247489920</v>
      </c>
      <c r="H149" s="26">
        <f t="shared" si="71"/>
        <v>458531842.92735833</v>
      </c>
      <c r="I149" s="26">
        <f t="shared" si="72"/>
        <v>18786622.399999999</v>
      </c>
      <c r="J149" s="26">
        <f t="shared" si="73"/>
        <v>477318465.32735831</v>
      </c>
      <c r="K149" s="26">
        <f t="shared" si="74"/>
        <v>229828545.32735831</v>
      </c>
      <c r="L149" s="14"/>
      <c r="M149" s="26">
        <f t="shared" si="75"/>
        <v>247489174</v>
      </c>
      <c r="N149" s="26">
        <f t="shared" si="76"/>
        <v>0</v>
      </c>
      <c r="O149" s="26">
        <f t="shared" si="77"/>
        <v>247489174</v>
      </c>
      <c r="P149" s="26">
        <f t="shared" si="78"/>
        <v>457717984.48126668</v>
      </c>
      <c r="Q149" s="26">
        <f t="shared" si="79"/>
        <v>18786622.399999999</v>
      </c>
      <c r="R149" s="26">
        <f t="shared" si="80"/>
        <v>476504606.88126665</v>
      </c>
      <c r="S149" s="26">
        <f t="shared" si="81"/>
        <v>229015432.88126665</v>
      </c>
      <c r="T149" s="34"/>
      <c r="U149" s="29">
        <f t="shared" si="82"/>
        <v>-813112.44609165192</v>
      </c>
      <c r="V149" s="26">
        <f t="shared" si="83"/>
        <v>746</v>
      </c>
      <c r="W149" s="29">
        <f t="shared" si="84"/>
        <v>0</v>
      </c>
    </row>
    <row r="150" spans="1:23" x14ac:dyDescent="0.25">
      <c r="A150" s="12">
        <v>2181</v>
      </c>
      <c r="B150" s="12" t="s">
        <v>360</v>
      </c>
      <c r="C150" s="12" t="s">
        <v>363</v>
      </c>
      <c r="D150" s="12">
        <v>2148</v>
      </c>
      <c r="E150" s="26">
        <f t="shared" si="68"/>
        <v>21222124</v>
      </c>
      <c r="F150" s="26">
        <f t="shared" si="69"/>
        <v>0</v>
      </c>
      <c r="G150" s="26">
        <f t="shared" si="70"/>
        <v>21222124</v>
      </c>
      <c r="H150" s="26">
        <f t="shared" si="71"/>
        <v>31769555.406930678</v>
      </c>
      <c r="I150" s="26">
        <f t="shared" si="72"/>
        <v>1322727.7</v>
      </c>
      <c r="J150" s="26">
        <f t="shared" si="73"/>
        <v>33092283.106930677</v>
      </c>
      <c r="K150" s="26">
        <f t="shared" si="74"/>
        <v>11870159.106930677</v>
      </c>
      <c r="L150" s="14"/>
      <c r="M150" s="26">
        <f t="shared" si="75"/>
        <v>21222124</v>
      </c>
      <c r="N150" s="26">
        <f t="shared" si="76"/>
        <v>0</v>
      </c>
      <c r="O150" s="26">
        <f t="shared" si="77"/>
        <v>21222124</v>
      </c>
      <c r="P150" s="26">
        <f t="shared" si="78"/>
        <v>31713166.910918191</v>
      </c>
      <c r="Q150" s="26">
        <f t="shared" si="79"/>
        <v>1322727.7</v>
      </c>
      <c r="R150" s="26">
        <f t="shared" si="80"/>
        <v>33035894.61091819</v>
      </c>
      <c r="S150" s="26">
        <f t="shared" si="81"/>
        <v>11813770.61091819</v>
      </c>
      <c r="T150" s="34"/>
      <c r="U150" s="29">
        <f t="shared" si="82"/>
        <v>-56388.496012486517</v>
      </c>
      <c r="V150" s="26">
        <f t="shared" si="83"/>
        <v>0</v>
      </c>
      <c r="W150" s="29">
        <f t="shared" si="84"/>
        <v>0</v>
      </c>
    </row>
    <row r="151" spans="1:23" x14ac:dyDescent="0.25">
      <c r="A151" s="12">
        <v>2182</v>
      </c>
      <c r="B151" s="12" t="s">
        <v>360</v>
      </c>
      <c r="C151" s="12" t="s">
        <v>365</v>
      </c>
      <c r="D151" s="12">
        <v>2148</v>
      </c>
      <c r="E151" s="26">
        <f t="shared" si="68"/>
        <v>28538047</v>
      </c>
      <c r="F151" s="26">
        <f t="shared" si="69"/>
        <v>0</v>
      </c>
      <c r="G151" s="26">
        <f t="shared" si="70"/>
        <v>28538047</v>
      </c>
      <c r="H151" s="26">
        <f t="shared" si="71"/>
        <v>118629458.64910755</v>
      </c>
      <c r="I151" s="26">
        <f t="shared" si="72"/>
        <v>5747430.5</v>
      </c>
      <c r="J151" s="26">
        <f t="shared" si="73"/>
        <v>124376889.14910755</v>
      </c>
      <c r="K151" s="26">
        <f t="shared" si="74"/>
        <v>95838842.149107546</v>
      </c>
      <c r="L151" s="14"/>
      <c r="M151" s="26">
        <f t="shared" si="75"/>
        <v>28538047</v>
      </c>
      <c r="N151" s="26">
        <f t="shared" si="76"/>
        <v>0</v>
      </c>
      <c r="O151" s="26">
        <f t="shared" si="77"/>
        <v>28538047</v>
      </c>
      <c r="P151" s="26">
        <f t="shared" si="78"/>
        <v>118418900.56384899</v>
      </c>
      <c r="Q151" s="26">
        <f t="shared" si="79"/>
        <v>5747430.5</v>
      </c>
      <c r="R151" s="26">
        <f t="shared" si="80"/>
        <v>124166331.06384899</v>
      </c>
      <c r="S151" s="26">
        <f t="shared" si="81"/>
        <v>95628284.063848987</v>
      </c>
      <c r="T151" s="34"/>
      <c r="U151" s="29">
        <f t="shared" si="82"/>
        <v>-210558.08525855839</v>
      </c>
      <c r="V151" s="26">
        <f t="shared" si="83"/>
        <v>0</v>
      </c>
      <c r="W151" s="29">
        <f t="shared" si="84"/>
        <v>0</v>
      </c>
    </row>
    <row r="152" spans="1:23" x14ac:dyDescent="0.25">
      <c r="A152" s="12">
        <v>2183</v>
      </c>
      <c r="B152" s="12" t="s">
        <v>360</v>
      </c>
      <c r="C152" s="12" t="s">
        <v>367</v>
      </c>
      <c r="D152" s="12">
        <v>2148</v>
      </c>
      <c r="E152" s="26">
        <f t="shared" si="68"/>
        <v>31157022</v>
      </c>
      <c r="F152" s="26">
        <f t="shared" si="69"/>
        <v>0</v>
      </c>
      <c r="G152" s="26">
        <f t="shared" si="70"/>
        <v>31157022</v>
      </c>
      <c r="H152" s="26">
        <f t="shared" si="71"/>
        <v>114322418.29575209</v>
      </c>
      <c r="I152" s="26">
        <f t="shared" si="72"/>
        <v>5089016.8</v>
      </c>
      <c r="J152" s="26">
        <f t="shared" si="73"/>
        <v>119411435.09575209</v>
      </c>
      <c r="K152" s="26">
        <f t="shared" si="74"/>
        <v>88254413.09575209</v>
      </c>
      <c r="L152" s="14"/>
      <c r="M152" s="26">
        <f t="shared" si="75"/>
        <v>31152650</v>
      </c>
      <c r="N152" s="26">
        <f t="shared" si="76"/>
        <v>0</v>
      </c>
      <c r="O152" s="26">
        <f t="shared" si="77"/>
        <v>31152650</v>
      </c>
      <c r="P152" s="26">
        <f t="shared" si="78"/>
        <v>114119504.87295985</v>
      </c>
      <c r="Q152" s="26">
        <f t="shared" si="79"/>
        <v>5089016.8</v>
      </c>
      <c r="R152" s="26">
        <f t="shared" si="80"/>
        <v>119208521.67295985</v>
      </c>
      <c r="S152" s="26">
        <f t="shared" si="81"/>
        <v>88055871.672959849</v>
      </c>
      <c r="T152" s="34"/>
      <c r="U152" s="29">
        <f t="shared" si="82"/>
        <v>-198541.42279224098</v>
      </c>
      <c r="V152" s="26">
        <f t="shared" si="83"/>
        <v>4372</v>
      </c>
      <c r="W152" s="29">
        <f t="shared" si="84"/>
        <v>0</v>
      </c>
    </row>
    <row r="153" spans="1:23" x14ac:dyDescent="0.25">
      <c r="A153" s="12">
        <v>2185</v>
      </c>
      <c r="B153" s="12" t="s">
        <v>360</v>
      </c>
      <c r="C153" s="12" t="s">
        <v>369</v>
      </c>
      <c r="D153" s="12">
        <v>2148</v>
      </c>
      <c r="E153" s="26">
        <f t="shared" si="68"/>
        <v>13586425</v>
      </c>
      <c r="F153" s="26">
        <f t="shared" si="69"/>
        <v>0</v>
      </c>
      <c r="G153" s="26">
        <f t="shared" si="70"/>
        <v>13586425</v>
      </c>
      <c r="H153" s="26">
        <f t="shared" si="71"/>
        <v>62730655.816735394</v>
      </c>
      <c r="I153" s="26">
        <f t="shared" si="72"/>
        <v>2243035.1999999997</v>
      </c>
      <c r="J153" s="26">
        <f t="shared" si="73"/>
        <v>64973691.016735397</v>
      </c>
      <c r="K153" s="26">
        <f t="shared" si="74"/>
        <v>51387266.016735397</v>
      </c>
      <c r="L153" s="14"/>
      <c r="M153" s="26">
        <f t="shared" si="75"/>
        <v>13583254</v>
      </c>
      <c r="N153" s="26">
        <f t="shared" si="76"/>
        <v>0</v>
      </c>
      <c r="O153" s="26">
        <f t="shared" si="77"/>
        <v>13583254</v>
      </c>
      <c r="P153" s="26">
        <f t="shared" si="78"/>
        <v>62619313.769606493</v>
      </c>
      <c r="Q153" s="26">
        <f t="shared" si="79"/>
        <v>2243035.1999999997</v>
      </c>
      <c r="R153" s="26">
        <f t="shared" si="80"/>
        <v>64862348.969606496</v>
      </c>
      <c r="S153" s="26">
        <f t="shared" si="81"/>
        <v>51279094.969606496</v>
      </c>
      <c r="T153" s="34"/>
      <c r="U153" s="29">
        <f t="shared" si="82"/>
        <v>-108171.04712890089</v>
      </c>
      <c r="V153" s="26">
        <f t="shared" si="83"/>
        <v>3171</v>
      </c>
      <c r="W153" s="29">
        <f t="shared" si="84"/>
        <v>0</v>
      </c>
    </row>
    <row r="154" spans="1:23" x14ac:dyDescent="0.25">
      <c r="A154" s="12">
        <v>2186</v>
      </c>
      <c r="B154" s="12" t="s">
        <v>360</v>
      </c>
      <c r="C154" s="12" t="s">
        <v>371</v>
      </c>
      <c r="D154" s="12">
        <v>2148</v>
      </c>
      <c r="E154" s="26">
        <f t="shared" si="68"/>
        <v>1995080</v>
      </c>
      <c r="F154" s="26">
        <f t="shared" si="69"/>
        <v>0</v>
      </c>
      <c r="G154" s="26">
        <f t="shared" si="70"/>
        <v>1995080</v>
      </c>
      <c r="H154" s="26">
        <f t="shared" si="71"/>
        <v>10818431.788829558</v>
      </c>
      <c r="I154" s="26">
        <f t="shared" si="72"/>
        <v>532837.19999999995</v>
      </c>
      <c r="J154" s="26">
        <f t="shared" si="73"/>
        <v>11351268.988829557</v>
      </c>
      <c r="K154" s="26">
        <f t="shared" si="74"/>
        <v>9356188.9888295569</v>
      </c>
      <c r="L154" s="14"/>
      <c r="M154" s="26">
        <f t="shared" si="75"/>
        <v>1995080</v>
      </c>
      <c r="N154" s="26">
        <f t="shared" si="76"/>
        <v>0</v>
      </c>
      <c r="O154" s="26">
        <f t="shared" si="77"/>
        <v>1995080</v>
      </c>
      <c r="P154" s="26">
        <f t="shared" si="78"/>
        <v>10799229.911750324</v>
      </c>
      <c r="Q154" s="26">
        <f t="shared" si="79"/>
        <v>532837.19999999995</v>
      </c>
      <c r="R154" s="26">
        <f t="shared" si="80"/>
        <v>11332067.111750323</v>
      </c>
      <c r="S154" s="26">
        <f t="shared" si="81"/>
        <v>9336987.1117503233</v>
      </c>
      <c r="T154" s="34"/>
      <c r="U154" s="29">
        <f t="shared" si="82"/>
        <v>-19201.877079233527</v>
      </c>
      <c r="V154" s="26">
        <f t="shared" si="83"/>
        <v>0</v>
      </c>
      <c r="W154" s="29">
        <f t="shared" si="84"/>
        <v>0</v>
      </c>
    </row>
    <row r="155" spans="1:23" x14ac:dyDescent="0.25">
      <c r="A155" s="12">
        <v>2187</v>
      </c>
      <c r="B155" s="12" t="s">
        <v>360</v>
      </c>
      <c r="C155" s="12" t="s">
        <v>373</v>
      </c>
      <c r="D155" s="12">
        <v>2148</v>
      </c>
      <c r="E155" s="26">
        <f t="shared" si="68"/>
        <v>16791129</v>
      </c>
      <c r="F155" s="26">
        <f t="shared" si="69"/>
        <v>0</v>
      </c>
      <c r="G155" s="26">
        <f t="shared" si="70"/>
        <v>16791129</v>
      </c>
      <c r="H155" s="26">
        <f t="shared" si="71"/>
        <v>106391155.52691214</v>
      </c>
      <c r="I155" s="26">
        <f t="shared" si="72"/>
        <v>4170772.9</v>
      </c>
      <c r="J155" s="26">
        <f t="shared" si="73"/>
        <v>110561928.42691214</v>
      </c>
      <c r="K155" s="26">
        <f t="shared" si="74"/>
        <v>93770799.426912144</v>
      </c>
      <c r="L155" s="14"/>
      <c r="M155" s="26">
        <f t="shared" si="75"/>
        <v>16791129</v>
      </c>
      <c r="N155" s="26">
        <f t="shared" si="76"/>
        <v>0</v>
      </c>
      <c r="O155" s="26">
        <f t="shared" si="77"/>
        <v>16791129</v>
      </c>
      <c r="P155" s="26">
        <f t="shared" si="78"/>
        <v>106202319.4801891</v>
      </c>
      <c r="Q155" s="26">
        <f t="shared" si="79"/>
        <v>4170772.9</v>
      </c>
      <c r="R155" s="26">
        <f t="shared" si="80"/>
        <v>110373092.38018911</v>
      </c>
      <c r="S155" s="26">
        <f t="shared" si="81"/>
        <v>93581963.380189106</v>
      </c>
      <c r="T155" s="34"/>
      <c r="U155" s="29">
        <f t="shared" si="82"/>
        <v>-188836.04672303796</v>
      </c>
      <c r="V155" s="26">
        <f t="shared" si="83"/>
        <v>0</v>
      </c>
      <c r="W155" s="29">
        <f t="shared" si="84"/>
        <v>0</v>
      </c>
    </row>
    <row r="156" spans="1:23" x14ac:dyDescent="0.25">
      <c r="A156" s="12">
        <v>2188</v>
      </c>
      <c r="B156" s="12" t="s">
        <v>360</v>
      </c>
      <c r="C156" s="12" t="s">
        <v>375</v>
      </c>
      <c r="D156" s="12">
        <v>2148</v>
      </c>
      <c r="E156" s="26">
        <f t="shared" si="68"/>
        <v>2753942</v>
      </c>
      <c r="F156" s="26">
        <f t="shared" si="69"/>
        <v>0</v>
      </c>
      <c r="G156" s="26">
        <f t="shared" si="70"/>
        <v>2753942</v>
      </c>
      <c r="H156" s="26">
        <f t="shared" si="71"/>
        <v>5726302.1407666244</v>
      </c>
      <c r="I156" s="26">
        <f t="shared" si="72"/>
        <v>123825.79999999999</v>
      </c>
      <c r="J156" s="26">
        <f t="shared" si="73"/>
        <v>5850127.9407666242</v>
      </c>
      <c r="K156" s="26">
        <f t="shared" si="74"/>
        <v>3096185.9407666242</v>
      </c>
      <c r="L156" s="14"/>
      <c r="M156" s="26">
        <f t="shared" si="75"/>
        <v>2753942</v>
      </c>
      <c r="N156" s="26">
        <f t="shared" si="76"/>
        <v>0</v>
      </c>
      <c r="O156" s="26">
        <f t="shared" si="77"/>
        <v>2753942</v>
      </c>
      <c r="P156" s="26">
        <f t="shared" si="78"/>
        <v>5716138.3987408085</v>
      </c>
      <c r="Q156" s="26">
        <f t="shared" si="79"/>
        <v>123825.79999999999</v>
      </c>
      <c r="R156" s="26">
        <f t="shared" si="80"/>
        <v>5839964.1987408083</v>
      </c>
      <c r="S156" s="26">
        <f t="shared" si="81"/>
        <v>3086022.1987408083</v>
      </c>
      <c r="T156" s="34"/>
      <c r="U156" s="29">
        <f t="shared" si="82"/>
        <v>-10163.742025815882</v>
      </c>
      <c r="V156" s="26">
        <f t="shared" si="83"/>
        <v>0</v>
      </c>
      <c r="W156" s="29">
        <f t="shared" si="84"/>
        <v>0</v>
      </c>
    </row>
    <row r="157" spans="1:23" x14ac:dyDescent="0.25">
      <c r="A157" s="12">
        <v>2190</v>
      </c>
      <c r="B157" s="12" t="s">
        <v>377</v>
      </c>
      <c r="C157" s="12" t="s">
        <v>378</v>
      </c>
      <c r="D157" s="12">
        <v>2117</v>
      </c>
      <c r="E157" s="26">
        <f t="shared" si="68"/>
        <v>7658536</v>
      </c>
      <c r="F157" s="26">
        <f t="shared" si="69"/>
        <v>0</v>
      </c>
      <c r="G157" s="26">
        <f t="shared" si="70"/>
        <v>7658536</v>
      </c>
      <c r="H157" s="26">
        <f t="shared" si="71"/>
        <v>30539141.011548836</v>
      </c>
      <c r="I157" s="26">
        <f t="shared" si="72"/>
        <v>1269507.3999999999</v>
      </c>
      <c r="J157" s="26">
        <f t="shared" si="73"/>
        <v>31808648.411548834</v>
      </c>
      <c r="K157" s="26">
        <f t="shared" si="74"/>
        <v>24150112.411548834</v>
      </c>
      <c r="L157" s="14"/>
      <c r="M157" s="26">
        <f t="shared" si="75"/>
        <v>7658304</v>
      </c>
      <c r="N157" s="26">
        <f t="shared" si="76"/>
        <v>0</v>
      </c>
      <c r="O157" s="26">
        <f t="shared" si="77"/>
        <v>7658304</v>
      </c>
      <c r="P157" s="26">
        <f t="shared" si="78"/>
        <v>30484936.405626688</v>
      </c>
      <c r="Q157" s="26">
        <f t="shared" si="79"/>
        <v>1269507.3999999999</v>
      </c>
      <c r="R157" s="26">
        <f t="shared" si="80"/>
        <v>31754443.805626687</v>
      </c>
      <c r="S157" s="26">
        <f t="shared" si="81"/>
        <v>24096139.805626687</v>
      </c>
      <c r="T157" s="34"/>
      <c r="U157" s="29">
        <f t="shared" si="82"/>
        <v>-53972.605922147632</v>
      </c>
      <c r="V157" s="26">
        <f t="shared" si="83"/>
        <v>232</v>
      </c>
      <c r="W157" s="29">
        <f t="shared" si="84"/>
        <v>0</v>
      </c>
    </row>
    <row r="158" spans="1:23" x14ac:dyDescent="0.25">
      <c r="A158" s="12">
        <v>2191</v>
      </c>
      <c r="B158" s="12" t="s">
        <v>377</v>
      </c>
      <c r="C158" s="12" t="s">
        <v>380</v>
      </c>
      <c r="D158" s="12">
        <v>2117</v>
      </c>
      <c r="E158" s="26">
        <f t="shared" si="68"/>
        <v>6996880</v>
      </c>
      <c r="F158" s="26">
        <f t="shared" si="69"/>
        <v>0</v>
      </c>
      <c r="G158" s="26">
        <f t="shared" si="70"/>
        <v>6996880</v>
      </c>
      <c r="H158" s="26">
        <f t="shared" si="71"/>
        <v>31252799.295189541</v>
      </c>
      <c r="I158" s="26">
        <f t="shared" si="72"/>
        <v>1108280.5999999999</v>
      </c>
      <c r="J158" s="26">
        <f t="shared" si="73"/>
        <v>32361079.895189542</v>
      </c>
      <c r="K158" s="26">
        <f t="shared" si="74"/>
        <v>25364199.895189542</v>
      </c>
      <c r="L158" s="14"/>
      <c r="M158" s="26">
        <f t="shared" si="75"/>
        <v>6996634</v>
      </c>
      <c r="N158" s="26">
        <f t="shared" si="76"/>
        <v>0</v>
      </c>
      <c r="O158" s="26">
        <f t="shared" si="77"/>
        <v>6996634</v>
      </c>
      <c r="P158" s="26">
        <f t="shared" si="78"/>
        <v>31197328.001182973</v>
      </c>
      <c r="Q158" s="26">
        <f t="shared" si="79"/>
        <v>1108280.5999999999</v>
      </c>
      <c r="R158" s="26">
        <f t="shared" si="80"/>
        <v>32305608.601182975</v>
      </c>
      <c r="S158" s="26">
        <f t="shared" si="81"/>
        <v>25308974.601182975</v>
      </c>
      <c r="T158" s="34"/>
      <c r="U158" s="29">
        <f t="shared" si="82"/>
        <v>-55225.294006567448</v>
      </c>
      <c r="V158" s="26">
        <f t="shared" si="83"/>
        <v>246</v>
      </c>
      <c r="W158" s="29">
        <f t="shared" si="84"/>
        <v>0</v>
      </c>
    </row>
    <row r="159" spans="1:23" x14ac:dyDescent="0.25">
      <c r="A159" s="12">
        <v>2192</v>
      </c>
      <c r="B159" s="12" t="s">
        <v>377</v>
      </c>
      <c r="C159" s="12" t="s">
        <v>382</v>
      </c>
      <c r="D159" s="12">
        <v>2117</v>
      </c>
      <c r="E159" s="26">
        <f t="shared" si="68"/>
        <v>552414</v>
      </c>
      <c r="F159" s="26">
        <f t="shared" si="69"/>
        <v>0</v>
      </c>
      <c r="G159" s="26">
        <f t="shared" si="70"/>
        <v>552414</v>
      </c>
      <c r="H159" s="26">
        <f t="shared" si="71"/>
        <v>3656448.7849444537</v>
      </c>
      <c r="I159" s="26">
        <f t="shared" si="72"/>
        <v>85175.299999999988</v>
      </c>
      <c r="J159" s="26">
        <f t="shared" si="73"/>
        <v>3741624.0849444536</v>
      </c>
      <c r="K159" s="26">
        <f t="shared" si="74"/>
        <v>3189210.0849444536</v>
      </c>
      <c r="L159" s="14"/>
      <c r="M159" s="26">
        <f t="shared" si="75"/>
        <v>552414</v>
      </c>
      <c r="N159" s="26">
        <f t="shared" si="76"/>
        <v>0</v>
      </c>
      <c r="O159" s="26">
        <f t="shared" si="77"/>
        <v>552414</v>
      </c>
      <c r="P159" s="26">
        <f t="shared" si="78"/>
        <v>3649958.8720360491</v>
      </c>
      <c r="Q159" s="26">
        <f t="shared" si="79"/>
        <v>85175.299999999988</v>
      </c>
      <c r="R159" s="26">
        <f t="shared" si="80"/>
        <v>3735134.172036049</v>
      </c>
      <c r="S159" s="26">
        <f t="shared" si="81"/>
        <v>3182720.172036049</v>
      </c>
      <c r="T159" s="34"/>
      <c r="U159" s="29">
        <f t="shared" si="82"/>
        <v>-6489.9129084045999</v>
      </c>
      <c r="V159" s="26">
        <f t="shared" si="83"/>
        <v>0</v>
      </c>
      <c r="W159" s="29">
        <f t="shared" si="84"/>
        <v>0</v>
      </c>
    </row>
    <row r="160" spans="1:23" x14ac:dyDescent="0.25">
      <c r="A160" s="12">
        <v>2193</v>
      </c>
      <c r="B160" s="12" t="s">
        <v>377</v>
      </c>
      <c r="C160" s="12" t="s">
        <v>384</v>
      </c>
      <c r="D160" s="12">
        <v>2117</v>
      </c>
      <c r="E160" s="26">
        <f t="shared" si="68"/>
        <v>406989</v>
      </c>
      <c r="F160" s="26">
        <f t="shared" si="69"/>
        <v>0</v>
      </c>
      <c r="G160" s="26">
        <f t="shared" si="70"/>
        <v>406989</v>
      </c>
      <c r="H160" s="26">
        <f t="shared" si="71"/>
        <v>2915627.4214338637</v>
      </c>
      <c r="I160" s="26">
        <f t="shared" si="72"/>
        <v>67036.899999999994</v>
      </c>
      <c r="J160" s="26">
        <f t="shared" si="73"/>
        <v>2982664.3214338636</v>
      </c>
      <c r="K160" s="26">
        <f t="shared" si="74"/>
        <v>2575675.3214338636</v>
      </c>
      <c r="L160" s="14"/>
      <c r="M160" s="26">
        <f t="shared" si="75"/>
        <v>406973</v>
      </c>
      <c r="N160" s="26">
        <f t="shared" si="76"/>
        <v>0</v>
      </c>
      <c r="O160" s="26">
        <f t="shared" si="77"/>
        <v>406973</v>
      </c>
      <c r="P160" s="26">
        <f t="shared" si="78"/>
        <v>2910452.4089692086</v>
      </c>
      <c r="Q160" s="26">
        <f t="shared" si="79"/>
        <v>67036.899999999994</v>
      </c>
      <c r="R160" s="26">
        <f t="shared" si="80"/>
        <v>2977489.3089692085</v>
      </c>
      <c r="S160" s="26">
        <f t="shared" si="81"/>
        <v>2570516.3089692085</v>
      </c>
      <c r="T160" s="34"/>
      <c r="U160" s="29">
        <f t="shared" si="82"/>
        <v>-5159.0124646550976</v>
      </c>
      <c r="V160" s="26">
        <f t="shared" si="83"/>
        <v>16</v>
      </c>
      <c r="W160" s="29">
        <f t="shared" si="84"/>
        <v>0</v>
      </c>
    </row>
    <row r="161" spans="1:23" x14ac:dyDescent="0.25">
      <c r="A161" s="12">
        <v>2195</v>
      </c>
      <c r="B161" s="12" t="s">
        <v>386</v>
      </c>
      <c r="C161" s="12" t="s">
        <v>387</v>
      </c>
      <c r="D161" s="12">
        <v>2004</v>
      </c>
      <c r="E161" s="26">
        <f t="shared" si="68"/>
        <v>1730804</v>
      </c>
      <c r="F161" s="26">
        <f t="shared" si="69"/>
        <v>0</v>
      </c>
      <c r="G161" s="26">
        <f t="shared" si="70"/>
        <v>1730804</v>
      </c>
      <c r="H161" s="26">
        <f t="shared" si="71"/>
        <v>3448324.3577906103</v>
      </c>
      <c r="I161" s="26">
        <f t="shared" si="72"/>
        <v>332690.40000000002</v>
      </c>
      <c r="J161" s="26">
        <f t="shared" si="73"/>
        <v>3781014.7577906102</v>
      </c>
      <c r="K161" s="26">
        <f t="shared" si="74"/>
        <v>2050210.7577906102</v>
      </c>
      <c r="L161" s="14"/>
      <c r="M161" s="26">
        <f t="shared" si="75"/>
        <v>1730804</v>
      </c>
      <c r="N161" s="26">
        <f t="shared" si="76"/>
        <v>0</v>
      </c>
      <c r="O161" s="26">
        <f t="shared" si="77"/>
        <v>1730804</v>
      </c>
      <c r="P161" s="26">
        <f t="shared" si="78"/>
        <v>3442203.8495931108</v>
      </c>
      <c r="Q161" s="26">
        <f t="shared" si="79"/>
        <v>332690.40000000002</v>
      </c>
      <c r="R161" s="26">
        <f t="shared" si="80"/>
        <v>3774894.2495931108</v>
      </c>
      <c r="S161" s="26">
        <f t="shared" si="81"/>
        <v>2044090.2495931108</v>
      </c>
      <c r="T161" s="34"/>
      <c r="U161" s="29">
        <f t="shared" si="82"/>
        <v>-6120.5081974994391</v>
      </c>
      <c r="V161" s="26">
        <f t="shared" si="83"/>
        <v>0</v>
      </c>
      <c r="W161" s="29">
        <f t="shared" si="84"/>
        <v>0</v>
      </c>
    </row>
    <row r="162" spans="1:23" x14ac:dyDescent="0.25">
      <c r="A162" s="12">
        <v>2197</v>
      </c>
      <c r="B162" s="12" t="s">
        <v>389</v>
      </c>
      <c r="C162" s="12" t="s">
        <v>390</v>
      </c>
      <c r="D162" s="12">
        <v>2230</v>
      </c>
      <c r="E162" s="26">
        <f t="shared" si="68"/>
        <v>14460284</v>
      </c>
      <c r="F162" s="26">
        <f t="shared" si="69"/>
        <v>0</v>
      </c>
      <c r="G162" s="26">
        <f t="shared" si="70"/>
        <v>14460284</v>
      </c>
      <c r="H162" s="26">
        <f t="shared" si="71"/>
        <v>20955106.479263153</v>
      </c>
      <c r="I162" s="26">
        <f t="shared" si="72"/>
        <v>1005395.9999999999</v>
      </c>
      <c r="J162" s="26">
        <f t="shared" si="73"/>
        <v>21960502.479263153</v>
      </c>
      <c r="K162" s="26">
        <f t="shared" si="74"/>
        <v>7500218.4792631529</v>
      </c>
      <c r="L162" s="14"/>
      <c r="M162" s="26">
        <f t="shared" si="75"/>
        <v>14332684</v>
      </c>
      <c r="N162" s="26">
        <f t="shared" si="76"/>
        <v>0</v>
      </c>
      <c r="O162" s="26">
        <f t="shared" si="77"/>
        <v>14332684</v>
      </c>
      <c r="P162" s="26">
        <f t="shared" si="78"/>
        <v>20917912.791060347</v>
      </c>
      <c r="Q162" s="26">
        <f t="shared" si="79"/>
        <v>1005395.9999999999</v>
      </c>
      <c r="R162" s="26">
        <f t="shared" si="80"/>
        <v>21923308.791060347</v>
      </c>
      <c r="S162" s="26">
        <f t="shared" si="81"/>
        <v>7590624.7910603471</v>
      </c>
      <c r="T162" s="34"/>
      <c r="U162" s="29">
        <f t="shared" si="82"/>
        <v>90406.311797194183</v>
      </c>
      <c r="V162" s="26">
        <f t="shared" si="83"/>
        <v>127600</v>
      </c>
      <c r="W162" s="29">
        <f t="shared" si="84"/>
        <v>90406.311797194183</v>
      </c>
    </row>
    <row r="163" spans="1:23" x14ac:dyDescent="0.25">
      <c r="A163" s="12">
        <v>2198</v>
      </c>
      <c r="B163" s="12" t="s">
        <v>389</v>
      </c>
      <c r="C163" s="12" t="s">
        <v>392</v>
      </c>
      <c r="D163" s="12">
        <v>2230</v>
      </c>
      <c r="E163" s="26">
        <f t="shared" si="68"/>
        <v>14756676</v>
      </c>
      <c r="F163" s="26">
        <f t="shared" si="69"/>
        <v>-6050068.7529632188</v>
      </c>
      <c r="G163" s="26">
        <f t="shared" si="70"/>
        <v>8706607.2470367812</v>
      </c>
      <c r="H163" s="26">
        <f t="shared" si="71"/>
        <v>8169833.2470367812</v>
      </c>
      <c r="I163" s="26">
        <f t="shared" si="72"/>
        <v>536774</v>
      </c>
      <c r="J163" s="26">
        <f t="shared" si="73"/>
        <v>8706607.2470367812</v>
      </c>
      <c r="K163" s="26">
        <f t="shared" si="74"/>
        <v>0</v>
      </c>
      <c r="L163" s="14"/>
      <c r="M163" s="26">
        <f t="shared" si="75"/>
        <v>14711582</v>
      </c>
      <c r="N163" s="26">
        <f t="shared" si="76"/>
        <v>-6019475.5731217749</v>
      </c>
      <c r="O163" s="26">
        <f t="shared" si="77"/>
        <v>8692106.4268782251</v>
      </c>
      <c r="P163" s="26">
        <f t="shared" si="78"/>
        <v>8155332.4268782241</v>
      </c>
      <c r="Q163" s="26">
        <f t="shared" si="79"/>
        <v>536774</v>
      </c>
      <c r="R163" s="26">
        <f t="shared" si="80"/>
        <v>8692106.4268782251</v>
      </c>
      <c r="S163" s="26">
        <f t="shared" si="81"/>
        <v>0</v>
      </c>
      <c r="T163" s="34"/>
      <c r="U163" s="29">
        <f t="shared" si="82"/>
        <v>0</v>
      </c>
      <c r="V163" s="26">
        <f t="shared" si="83"/>
        <v>45094</v>
      </c>
      <c r="W163" s="29">
        <f t="shared" si="84"/>
        <v>0</v>
      </c>
    </row>
    <row r="164" spans="1:23" x14ac:dyDescent="0.25">
      <c r="A164" s="12">
        <v>2199</v>
      </c>
      <c r="B164" s="12" t="s">
        <v>389</v>
      </c>
      <c r="C164" s="12" t="s">
        <v>394</v>
      </c>
      <c r="D164" s="12">
        <v>2230</v>
      </c>
      <c r="E164" s="26">
        <f t="shared" si="68"/>
        <v>8016306</v>
      </c>
      <c r="F164" s="26">
        <f t="shared" si="69"/>
        <v>-2165177.7885135822</v>
      </c>
      <c r="G164" s="26">
        <f t="shared" si="70"/>
        <v>5851128.2114864178</v>
      </c>
      <c r="H164" s="26">
        <f t="shared" si="71"/>
        <v>5474507.2114864178</v>
      </c>
      <c r="I164" s="26">
        <f t="shared" si="72"/>
        <v>376621</v>
      </c>
      <c r="J164" s="26">
        <f t="shared" si="73"/>
        <v>5851128.2114864178</v>
      </c>
      <c r="K164" s="26">
        <f t="shared" si="74"/>
        <v>0</v>
      </c>
      <c r="L164" s="14"/>
      <c r="M164" s="26">
        <f t="shared" si="75"/>
        <v>8016306</v>
      </c>
      <c r="N164" s="26">
        <f t="shared" si="76"/>
        <v>-2174894.6140753869</v>
      </c>
      <c r="O164" s="26">
        <f t="shared" si="77"/>
        <v>5841411.3859246131</v>
      </c>
      <c r="P164" s="26">
        <f t="shared" si="78"/>
        <v>5464790.3859246131</v>
      </c>
      <c r="Q164" s="26">
        <f t="shared" si="79"/>
        <v>376621</v>
      </c>
      <c r="R164" s="26">
        <f t="shared" si="80"/>
        <v>5841411.3859246131</v>
      </c>
      <c r="S164" s="26">
        <f t="shared" si="81"/>
        <v>0</v>
      </c>
      <c r="T164" s="34"/>
      <c r="U164" s="29">
        <f t="shared" si="82"/>
        <v>0</v>
      </c>
      <c r="V164" s="26">
        <f t="shared" si="83"/>
        <v>0</v>
      </c>
      <c r="W164" s="29">
        <f t="shared" si="84"/>
        <v>0</v>
      </c>
    </row>
    <row r="165" spans="1:23" x14ac:dyDescent="0.25">
      <c r="A165" s="12">
        <v>2201</v>
      </c>
      <c r="B165" s="12" t="s">
        <v>396</v>
      </c>
      <c r="C165" s="12" t="s">
        <v>397</v>
      </c>
      <c r="D165" s="12">
        <v>2200</v>
      </c>
      <c r="E165" s="26">
        <f t="shared" si="68"/>
        <v>662516</v>
      </c>
      <c r="F165" s="26">
        <f t="shared" si="69"/>
        <v>0</v>
      </c>
      <c r="G165" s="26">
        <f t="shared" si="70"/>
        <v>662516</v>
      </c>
      <c r="H165" s="26">
        <f t="shared" si="71"/>
        <v>2625860.0618357458</v>
      </c>
      <c r="I165" s="26">
        <f t="shared" si="72"/>
        <v>72575.299999999988</v>
      </c>
      <c r="J165" s="26">
        <f t="shared" si="73"/>
        <v>2698435.3618357456</v>
      </c>
      <c r="K165" s="26">
        <f t="shared" si="74"/>
        <v>2035919.3618357456</v>
      </c>
      <c r="L165" s="14"/>
      <c r="M165" s="26">
        <f t="shared" si="75"/>
        <v>662209</v>
      </c>
      <c r="N165" s="26">
        <f t="shared" si="76"/>
        <v>0</v>
      </c>
      <c r="O165" s="26">
        <f t="shared" si="77"/>
        <v>662209</v>
      </c>
      <c r="P165" s="26">
        <f t="shared" si="78"/>
        <v>2621199.3639528328</v>
      </c>
      <c r="Q165" s="26">
        <f t="shared" si="79"/>
        <v>72575.299999999988</v>
      </c>
      <c r="R165" s="26">
        <f t="shared" si="80"/>
        <v>2693774.6639528326</v>
      </c>
      <c r="S165" s="26">
        <f t="shared" si="81"/>
        <v>2031565.6639528326</v>
      </c>
      <c r="T165" s="34"/>
      <c r="U165" s="29">
        <f t="shared" si="82"/>
        <v>-4353.697882913053</v>
      </c>
      <c r="V165" s="26">
        <f t="shared" si="83"/>
        <v>307</v>
      </c>
      <c r="W165" s="29">
        <f t="shared" si="84"/>
        <v>0</v>
      </c>
    </row>
    <row r="166" spans="1:23" x14ac:dyDescent="0.25">
      <c r="A166" s="12">
        <v>2202</v>
      </c>
      <c r="B166" s="12" t="s">
        <v>396</v>
      </c>
      <c r="C166" s="12" t="s">
        <v>399</v>
      </c>
      <c r="D166" s="12">
        <v>2200</v>
      </c>
      <c r="E166" s="26">
        <f t="shared" si="68"/>
        <v>624170</v>
      </c>
      <c r="F166" s="26">
        <f t="shared" si="69"/>
        <v>0</v>
      </c>
      <c r="G166" s="26">
        <f t="shared" si="70"/>
        <v>624170</v>
      </c>
      <c r="H166" s="26">
        <f t="shared" si="71"/>
        <v>3862392.7630660394</v>
      </c>
      <c r="I166" s="26">
        <f t="shared" si="72"/>
        <v>130733.4</v>
      </c>
      <c r="J166" s="26">
        <f t="shared" si="73"/>
        <v>3993126.1630660393</v>
      </c>
      <c r="K166" s="26">
        <f t="shared" si="74"/>
        <v>3368956.1630660393</v>
      </c>
      <c r="L166" s="14"/>
      <c r="M166" s="26">
        <f t="shared" si="75"/>
        <v>623583</v>
      </c>
      <c r="N166" s="26">
        <f t="shared" si="76"/>
        <v>0</v>
      </c>
      <c r="O166" s="26">
        <f t="shared" si="77"/>
        <v>623583</v>
      </c>
      <c r="P166" s="26">
        <f t="shared" si="78"/>
        <v>3855537.3155745929</v>
      </c>
      <c r="Q166" s="26">
        <f t="shared" si="79"/>
        <v>130733.4</v>
      </c>
      <c r="R166" s="26">
        <f t="shared" si="80"/>
        <v>3986270.7155745928</v>
      </c>
      <c r="S166" s="26">
        <f t="shared" si="81"/>
        <v>3362687.7155745928</v>
      </c>
      <c r="T166" s="34"/>
      <c r="U166" s="29">
        <f t="shared" si="82"/>
        <v>-6268.44749144651</v>
      </c>
      <c r="V166" s="26">
        <f t="shared" si="83"/>
        <v>587</v>
      </c>
      <c r="W166" s="29">
        <f t="shared" si="84"/>
        <v>0</v>
      </c>
    </row>
    <row r="167" spans="1:23" x14ac:dyDescent="0.25">
      <c r="A167" s="12">
        <v>2203</v>
      </c>
      <c r="B167" s="12" t="s">
        <v>396</v>
      </c>
      <c r="C167" s="12" t="s">
        <v>401</v>
      </c>
      <c r="D167" s="12">
        <v>2200</v>
      </c>
      <c r="E167" s="26">
        <f t="shared" si="68"/>
        <v>567541</v>
      </c>
      <c r="F167" s="26">
        <f t="shared" si="69"/>
        <v>0</v>
      </c>
      <c r="G167" s="26">
        <f t="shared" si="70"/>
        <v>567541</v>
      </c>
      <c r="H167" s="26">
        <f t="shared" si="71"/>
        <v>3497133.8499533669</v>
      </c>
      <c r="I167" s="26">
        <f t="shared" si="72"/>
        <v>73887.799999999988</v>
      </c>
      <c r="J167" s="26">
        <f t="shared" si="73"/>
        <v>3571021.6499533667</v>
      </c>
      <c r="K167" s="26">
        <f t="shared" si="74"/>
        <v>3003480.6499533667</v>
      </c>
      <c r="L167" s="14"/>
      <c r="M167" s="26">
        <f t="shared" si="75"/>
        <v>567055</v>
      </c>
      <c r="N167" s="26">
        <f t="shared" si="76"/>
        <v>0</v>
      </c>
      <c r="O167" s="26">
        <f t="shared" si="77"/>
        <v>567055</v>
      </c>
      <c r="P167" s="26">
        <f t="shared" si="78"/>
        <v>3490926.7086941535</v>
      </c>
      <c r="Q167" s="26">
        <f t="shared" si="79"/>
        <v>73887.799999999988</v>
      </c>
      <c r="R167" s="26">
        <f t="shared" si="80"/>
        <v>3564814.5086941533</v>
      </c>
      <c r="S167" s="26">
        <f t="shared" si="81"/>
        <v>2997759.5086941533</v>
      </c>
      <c r="T167" s="34"/>
      <c r="U167" s="29">
        <f t="shared" si="82"/>
        <v>-5721.1412592134438</v>
      </c>
      <c r="V167" s="26">
        <f t="shared" si="83"/>
        <v>486</v>
      </c>
      <c r="W167" s="29">
        <f t="shared" si="84"/>
        <v>0</v>
      </c>
    </row>
    <row r="168" spans="1:23" x14ac:dyDescent="0.25">
      <c r="A168" s="12">
        <v>2204</v>
      </c>
      <c r="B168" s="12" t="s">
        <v>396</v>
      </c>
      <c r="C168" s="12" t="s">
        <v>403</v>
      </c>
      <c r="D168" s="12">
        <v>2200</v>
      </c>
      <c r="E168" s="26">
        <f t="shared" si="68"/>
        <v>2689984</v>
      </c>
      <c r="F168" s="26">
        <f t="shared" si="69"/>
        <v>0</v>
      </c>
      <c r="G168" s="26">
        <f t="shared" si="70"/>
        <v>2689984</v>
      </c>
      <c r="H168" s="26">
        <f t="shared" si="71"/>
        <v>13718555.921511604</v>
      </c>
      <c r="I168" s="26">
        <f t="shared" si="72"/>
        <v>347141.19999999995</v>
      </c>
      <c r="J168" s="26">
        <f t="shared" si="73"/>
        <v>14065697.121511603</v>
      </c>
      <c r="K168" s="26">
        <f t="shared" si="74"/>
        <v>11375713.121511603</v>
      </c>
      <c r="L168" s="14"/>
      <c r="M168" s="26">
        <f t="shared" si="75"/>
        <v>2687645</v>
      </c>
      <c r="N168" s="26">
        <f t="shared" si="76"/>
        <v>0</v>
      </c>
      <c r="O168" s="26">
        <f t="shared" si="77"/>
        <v>2687645</v>
      </c>
      <c r="P168" s="26">
        <f t="shared" si="78"/>
        <v>13694206.549102429</v>
      </c>
      <c r="Q168" s="26">
        <f t="shared" si="79"/>
        <v>347141.19999999995</v>
      </c>
      <c r="R168" s="26">
        <f t="shared" si="80"/>
        <v>14041347.749102429</v>
      </c>
      <c r="S168" s="26">
        <f t="shared" si="81"/>
        <v>11353702.749102429</v>
      </c>
      <c r="T168" s="34"/>
      <c r="U168" s="29">
        <f t="shared" si="82"/>
        <v>-22010.372409174219</v>
      </c>
      <c r="V168" s="26">
        <f t="shared" si="83"/>
        <v>2339</v>
      </c>
      <c r="W168" s="29">
        <f t="shared" si="84"/>
        <v>0</v>
      </c>
    </row>
    <row r="169" spans="1:23" x14ac:dyDescent="0.25">
      <c r="A169" s="12">
        <v>2205</v>
      </c>
      <c r="B169" s="12" t="s">
        <v>396</v>
      </c>
      <c r="C169" s="12" t="s">
        <v>405</v>
      </c>
      <c r="D169" s="12">
        <v>2200</v>
      </c>
      <c r="E169" s="26">
        <f t="shared" si="68"/>
        <v>3323881</v>
      </c>
      <c r="F169" s="26">
        <f t="shared" si="69"/>
        <v>0</v>
      </c>
      <c r="G169" s="26">
        <f t="shared" si="70"/>
        <v>3323881</v>
      </c>
      <c r="H169" s="26">
        <f t="shared" si="71"/>
        <v>17214174.671868794</v>
      </c>
      <c r="I169" s="26">
        <f t="shared" si="72"/>
        <v>623014.69999999995</v>
      </c>
      <c r="J169" s="26">
        <f t="shared" si="73"/>
        <v>17837189.371868793</v>
      </c>
      <c r="K169" s="26">
        <f t="shared" si="74"/>
        <v>14513308.371868793</v>
      </c>
      <c r="L169" s="14"/>
      <c r="M169" s="26">
        <f t="shared" si="75"/>
        <v>3320892</v>
      </c>
      <c r="N169" s="26">
        <f t="shared" si="76"/>
        <v>0</v>
      </c>
      <c r="O169" s="26">
        <f t="shared" si="77"/>
        <v>3320892</v>
      </c>
      <c r="P169" s="26">
        <f t="shared" si="78"/>
        <v>17183620.847384643</v>
      </c>
      <c r="Q169" s="26">
        <f t="shared" si="79"/>
        <v>623014.69999999995</v>
      </c>
      <c r="R169" s="26">
        <f t="shared" si="80"/>
        <v>17806635.547384642</v>
      </c>
      <c r="S169" s="26">
        <f t="shared" si="81"/>
        <v>14485743.547384642</v>
      </c>
      <c r="T169" s="34"/>
      <c r="U169" s="29">
        <f t="shared" si="82"/>
        <v>-27564.824484150857</v>
      </c>
      <c r="V169" s="26">
        <f t="shared" si="83"/>
        <v>2989</v>
      </c>
      <c r="W169" s="29">
        <f t="shared" si="84"/>
        <v>0</v>
      </c>
    </row>
    <row r="170" spans="1:23" x14ac:dyDescent="0.25">
      <c r="A170" s="12">
        <v>2206</v>
      </c>
      <c r="B170" s="12" t="s">
        <v>396</v>
      </c>
      <c r="C170" s="12" t="s">
        <v>407</v>
      </c>
      <c r="D170" s="12">
        <v>2200</v>
      </c>
      <c r="E170" s="26">
        <f t="shared" ref="E170:E201" si="85">IF(ISNA(VLOOKUP($A170,Dist_with,6,FALSE)),0,VLOOKUP($A170,Dist_with,6,FALSE))</f>
        <v>9876120</v>
      </c>
      <c r="F170" s="26">
        <f t="shared" ref="F170:F201" si="86">IF(ISNA(VLOOKUP($A170,Dist_with,7,FALSE)),0,VLOOKUP($A170,Dist_with,7,FALSE))</f>
        <v>0</v>
      </c>
      <c r="G170" s="26">
        <f t="shared" ref="G170:G201" si="87">IF(ISNA(VLOOKUP($A170,Dist_with,8,FALSE)),0,VLOOKUP($A170,Dist_with,8,FALSE))</f>
        <v>9876120</v>
      </c>
      <c r="H170" s="26">
        <f t="shared" ref="H170:H201" si="88">IF(ISNA(VLOOKUP($A170,Dist_with,25,FALSE)),0,VLOOKUP($A170,Dist_with,25,FALSE))</f>
        <v>55431512.473628521</v>
      </c>
      <c r="I170" s="26">
        <f t="shared" ref="I170:I201" si="89">IF(ISNA(VLOOKUP($A170,Dist_with,26,FALSE)),0,VLOOKUP($A170,Dist_with,26,FALSE))</f>
        <v>1137896.8999999999</v>
      </c>
      <c r="J170" s="26">
        <f t="shared" ref="J170:J201" si="90">IF(ISNA(VLOOKUP($A170,Dist_with,27,FALSE)),0,VLOOKUP($A170,Dist_with,27,FALSE))</f>
        <v>56569409.373628519</v>
      </c>
      <c r="K170" s="26">
        <f t="shared" ref="K170:K201" si="91">IF(ISNA(VLOOKUP($A170,Dist_with,29,FALSE)),0,VLOOKUP($A170,Dist_with,29,FALSE))</f>
        <v>46693289.373628519</v>
      </c>
      <c r="L170" s="14"/>
      <c r="M170" s="26">
        <f t="shared" ref="M170:M201" si="92">IF(ISNA(VLOOKUP($A170,Dist_without,6,FALSE)),0,VLOOKUP($A170,Dist_without,6,FALSE))</f>
        <v>9866438</v>
      </c>
      <c r="N170" s="26">
        <f t="shared" ref="N170:N201" si="93">IF(ISNA(VLOOKUP($A170,Dist_without,7,FALSE)),0,VLOOKUP($A170,Dist_without,7,FALSE))</f>
        <v>0</v>
      </c>
      <c r="O170" s="26">
        <f t="shared" ref="O170:O201" si="94">IF(ISNA(VLOOKUP($A170,Dist_without,8,FALSE)),0,VLOOKUP($A170,Dist_without,8,FALSE))</f>
        <v>9866438</v>
      </c>
      <c r="P170" s="26">
        <f t="shared" ref="P170:P201" si="95">IF(ISNA(VLOOKUP($A170,Dist_without,25,FALSE)),0,VLOOKUP($A170,Dist_without,25,FALSE))</f>
        <v>55333125.839631014</v>
      </c>
      <c r="Q170" s="26">
        <f t="shared" ref="Q170:Q201" si="96">IF(ISNA(VLOOKUP($A170,Dist_without,26,FALSE)),0,VLOOKUP($A170,Dist_without,26,FALSE))</f>
        <v>1137896.8999999999</v>
      </c>
      <c r="R170" s="26">
        <f t="shared" ref="R170:R201" si="97">IF(ISNA(VLOOKUP($A170,Dist_without,27,FALSE)),0,VLOOKUP($A170,Dist_without,27,FALSE))</f>
        <v>56471022.739631012</v>
      </c>
      <c r="S170" s="26">
        <f t="shared" ref="S170:S201" si="98">IF(ISNA(VLOOKUP($A170,Dist_without,29,FALSE)),0,VLOOKUP($A170,Dist_without,29,FALSE))</f>
        <v>46604584.739631012</v>
      </c>
      <c r="T170" s="34"/>
      <c r="U170" s="29">
        <f t="shared" ref="U170:U201" si="99">S170-K170</f>
        <v>-88704.633997507393</v>
      </c>
      <c r="V170" s="26">
        <f t="shared" ref="V170:V201" si="100">IF(ISNA(VLOOKUP($A170,SSFQImport,148,FALSE)),0,VLOOKUP($A170,SSFQImport,148,FALSE))</f>
        <v>9682</v>
      </c>
      <c r="W170" s="29">
        <f t="shared" ref="W170:W201" si="101">IF(U170&lt;0,0,U170)</f>
        <v>0</v>
      </c>
    </row>
    <row r="171" spans="1:23" x14ac:dyDescent="0.25">
      <c r="A171" s="12">
        <v>2207</v>
      </c>
      <c r="B171" s="12" t="s">
        <v>396</v>
      </c>
      <c r="C171" s="12" t="s">
        <v>409</v>
      </c>
      <c r="D171" s="12">
        <v>2200</v>
      </c>
      <c r="E171" s="26">
        <f t="shared" si="85"/>
        <v>6429924</v>
      </c>
      <c r="F171" s="26">
        <f t="shared" si="86"/>
        <v>0</v>
      </c>
      <c r="G171" s="26">
        <f t="shared" si="87"/>
        <v>6429924</v>
      </c>
      <c r="H171" s="26">
        <f t="shared" si="88"/>
        <v>29326188.059778024</v>
      </c>
      <c r="I171" s="26">
        <f t="shared" si="89"/>
        <v>873875.79999999993</v>
      </c>
      <c r="J171" s="26">
        <f t="shared" si="90"/>
        <v>30200063.859778024</v>
      </c>
      <c r="K171" s="26">
        <f t="shared" si="91"/>
        <v>23770139.859778024</v>
      </c>
      <c r="L171" s="14"/>
      <c r="M171" s="26">
        <f t="shared" si="92"/>
        <v>6424595</v>
      </c>
      <c r="N171" s="26">
        <f t="shared" si="93"/>
        <v>0</v>
      </c>
      <c r="O171" s="26">
        <f t="shared" si="94"/>
        <v>6424595</v>
      </c>
      <c r="P171" s="26">
        <f t="shared" si="95"/>
        <v>29274136.351238549</v>
      </c>
      <c r="Q171" s="26">
        <f t="shared" si="96"/>
        <v>873875.79999999993</v>
      </c>
      <c r="R171" s="26">
        <f t="shared" si="97"/>
        <v>30148012.15123855</v>
      </c>
      <c r="S171" s="26">
        <f t="shared" si="98"/>
        <v>23723417.15123855</v>
      </c>
      <c r="T171" s="34"/>
      <c r="U171" s="29">
        <f t="shared" si="99"/>
        <v>-46722.708539474756</v>
      </c>
      <c r="V171" s="26">
        <f t="shared" si="100"/>
        <v>5329</v>
      </c>
      <c r="W171" s="29">
        <f t="shared" si="101"/>
        <v>0</v>
      </c>
    </row>
    <row r="172" spans="1:23" x14ac:dyDescent="0.25">
      <c r="A172" s="12">
        <v>2208</v>
      </c>
      <c r="B172" s="12" t="s">
        <v>396</v>
      </c>
      <c r="C172" s="12" t="s">
        <v>411</v>
      </c>
      <c r="D172" s="12">
        <v>2200</v>
      </c>
      <c r="E172" s="26">
        <f t="shared" si="85"/>
        <v>1407348</v>
      </c>
      <c r="F172" s="26">
        <f t="shared" si="86"/>
        <v>0</v>
      </c>
      <c r="G172" s="26">
        <f t="shared" si="87"/>
        <v>1407348</v>
      </c>
      <c r="H172" s="26">
        <f t="shared" si="88"/>
        <v>6110875.6256518299</v>
      </c>
      <c r="I172" s="26">
        <f t="shared" si="89"/>
        <v>206870.3</v>
      </c>
      <c r="J172" s="26">
        <f t="shared" si="90"/>
        <v>6317745.9256518297</v>
      </c>
      <c r="K172" s="26">
        <f t="shared" si="91"/>
        <v>4910397.9256518297</v>
      </c>
      <c r="L172" s="14"/>
      <c r="M172" s="26">
        <f t="shared" si="92"/>
        <v>1406338</v>
      </c>
      <c r="N172" s="26">
        <f t="shared" si="93"/>
        <v>0</v>
      </c>
      <c r="O172" s="26">
        <f t="shared" si="94"/>
        <v>1406338</v>
      </c>
      <c r="P172" s="26">
        <f t="shared" si="95"/>
        <v>6100029.2955274023</v>
      </c>
      <c r="Q172" s="26">
        <f t="shared" si="96"/>
        <v>206870.3</v>
      </c>
      <c r="R172" s="26">
        <f t="shared" si="97"/>
        <v>6306899.5955274021</v>
      </c>
      <c r="S172" s="26">
        <f t="shared" si="98"/>
        <v>4900561.5955274021</v>
      </c>
      <c r="T172" s="34"/>
      <c r="U172" s="29">
        <f t="shared" si="99"/>
        <v>-9836.3301244275644</v>
      </c>
      <c r="V172" s="26">
        <f t="shared" si="100"/>
        <v>1010</v>
      </c>
      <c r="W172" s="29">
        <f t="shared" si="101"/>
        <v>0</v>
      </c>
    </row>
    <row r="173" spans="1:23" x14ac:dyDescent="0.25">
      <c r="A173" s="12">
        <v>2209</v>
      </c>
      <c r="B173" s="12" t="s">
        <v>396</v>
      </c>
      <c r="C173" s="12" t="s">
        <v>413</v>
      </c>
      <c r="D173" s="12">
        <v>2200</v>
      </c>
      <c r="E173" s="26">
        <f t="shared" si="85"/>
        <v>1247893</v>
      </c>
      <c r="F173" s="26">
        <f t="shared" si="86"/>
        <v>0</v>
      </c>
      <c r="G173" s="26">
        <f t="shared" si="87"/>
        <v>1247893</v>
      </c>
      <c r="H173" s="26">
        <f t="shared" si="88"/>
        <v>5112731.8302078424</v>
      </c>
      <c r="I173" s="26">
        <f t="shared" si="89"/>
        <v>158375.69999999998</v>
      </c>
      <c r="J173" s="26">
        <f t="shared" si="90"/>
        <v>5271107.5302078426</v>
      </c>
      <c r="K173" s="26">
        <f t="shared" si="91"/>
        <v>4023214.5302078426</v>
      </c>
      <c r="L173" s="14"/>
      <c r="M173" s="26">
        <f t="shared" si="92"/>
        <v>1247029</v>
      </c>
      <c r="N173" s="26">
        <f t="shared" si="93"/>
        <v>0</v>
      </c>
      <c r="O173" s="26">
        <f t="shared" si="94"/>
        <v>1247029</v>
      </c>
      <c r="P173" s="26">
        <f t="shared" si="95"/>
        <v>5103657.1278795339</v>
      </c>
      <c r="Q173" s="26">
        <f t="shared" si="96"/>
        <v>158375.69999999998</v>
      </c>
      <c r="R173" s="26">
        <f t="shared" si="97"/>
        <v>5262032.8278795341</v>
      </c>
      <c r="S173" s="26">
        <f t="shared" si="98"/>
        <v>4015003.8278795341</v>
      </c>
      <c r="T173" s="34"/>
      <c r="U173" s="29">
        <f t="shared" si="99"/>
        <v>-8210.7023283084854</v>
      </c>
      <c r="V173" s="26">
        <f t="shared" si="100"/>
        <v>864</v>
      </c>
      <c r="W173" s="29">
        <f t="shared" si="101"/>
        <v>0</v>
      </c>
    </row>
    <row r="174" spans="1:23" x14ac:dyDescent="0.25">
      <c r="A174" s="12">
        <v>2210</v>
      </c>
      <c r="B174" s="12" t="s">
        <v>396</v>
      </c>
      <c r="C174" s="12" t="s">
        <v>415</v>
      </c>
      <c r="D174" s="12">
        <v>2200</v>
      </c>
      <c r="E174" s="26">
        <f t="shared" si="85"/>
        <v>92197</v>
      </c>
      <c r="F174" s="26">
        <f t="shared" si="86"/>
        <v>0</v>
      </c>
      <c r="G174" s="26">
        <f t="shared" si="87"/>
        <v>92197</v>
      </c>
      <c r="H174" s="26">
        <f t="shared" si="88"/>
        <v>980174.57341682189</v>
      </c>
      <c r="I174" s="26">
        <f t="shared" si="89"/>
        <v>23247</v>
      </c>
      <c r="J174" s="26">
        <f t="shared" si="90"/>
        <v>1003421.5734168219</v>
      </c>
      <c r="K174" s="26">
        <f t="shared" si="91"/>
        <v>911224.57341682189</v>
      </c>
      <c r="L174" s="14"/>
      <c r="M174" s="26">
        <f t="shared" si="92"/>
        <v>92157</v>
      </c>
      <c r="N174" s="26">
        <f t="shared" si="93"/>
        <v>0</v>
      </c>
      <c r="O174" s="26">
        <f t="shared" si="94"/>
        <v>92157</v>
      </c>
      <c r="P174" s="26">
        <f t="shared" si="95"/>
        <v>978434.83959566185</v>
      </c>
      <c r="Q174" s="26">
        <f t="shared" si="96"/>
        <v>23247</v>
      </c>
      <c r="R174" s="26">
        <f t="shared" si="97"/>
        <v>1001681.8395956618</v>
      </c>
      <c r="S174" s="26">
        <f t="shared" si="98"/>
        <v>909524.83959566185</v>
      </c>
      <c r="T174" s="34"/>
      <c r="U174" s="29">
        <f t="shared" si="99"/>
        <v>-1699.7338211600436</v>
      </c>
      <c r="V174" s="26">
        <f t="shared" si="100"/>
        <v>40</v>
      </c>
      <c r="W174" s="29">
        <f t="shared" si="101"/>
        <v>0</v>
      </c>
    </row>
    <row r="175" spans="1:23" x14ac:dyDescent="0.25">
      <c r="A175" s="12">
        <v>2212</v>
      </c>
      <c r="B175" s="12" t="s">
        <v>417</v>
      </c>
      <c r="C175" s="12" t="s">
        <v>418</v>
      </c>
      <c r="D175" s="12">
        <v>2200</v>
      </c>
      <c r="E175" s="26">
        <f t="shared" si="85"/>
        <v>5968367</v>
      </c>
      <c r="F175" s="26">
        <f t="shared" si="86"/>
        <v>0</v>
      </c>
      <c r="G175" s="26">
        <f t="shared" si="87"/>
        <v>5968367</v>
      </c>
      <c r="H175" s="26">
        <f t="shared" si="88"/>
        <v>21588143.495737273</v>
      </c>
      <c r="I175" s="26">
        <f t="shared" si="89"/>
        <v>488456.49999999994</v>
      </c>
      <c r="J175" s="26">
        <f t="shared" si="90"/>
        <v>22076599.995737273</v>
      </c>
      <c r="K175" s="26">
        <f t="shared" si="91"/>
        <v>16108232.995737273</v>
      </c>
      <c r="L175" s="14"/>
      <c r="M175" s="26">
        <f t="shared" si="92"/>
        <v>5863368</v>
      </c>
      <c r="N175" s="26">
        <f t="shared" si="93"/>
        <v>0</v>
      </c>
      <c r="O175" s="26">
        <f t="shared" si="94"/>
        <v>5863368</v>
      </c>
      <c r="P175" s="26">
        <f t="shared" si="95"/>
        <v>21549826.215944279</v>
      </c>
      <c r="Q175" s="26">
        <f t="shared" si="96"/>
        <v>488456.49999999994</v>
      </c>
      <c r="R175" s="26">
        <f t="shared" si="97"/>
        <v>22038282.715944279</v>
      </c>
      <c r="S175" s="26">
        <f t="shared" si="98"/>
        <v>16174914.715944279</v>
      </c>
      <c r="T175" s="34"/>
      <c r="U175" s="29">
        <f t="shared" si="99"/>
        <v>66681.720207005739</v>
      </c>
      <c r="V175" s="26">
        <f t="shared" si="100"/>
        <v>104999</v>
      </c>
      <c r="W175" s="29">
        <f t="shared" si="101"/>
        <v>66681.720207005739</v>
      </c>
    </row>
    <row r="176" spans="1:23" x14ac:dyDescent="0.25">
      <c r="A176" s="12">
        <v>2213</v>
      </c>
      <c r="B176" s="12" t="s">
        <v>417</v>
      </c>
      <c r="C176" s="12" t="s">
        <v>420</v>
      </c>
      <c r="D176" s="12">
        <v>2200</v>
      </c>
      <c r="E176" s="26">
        <f t="shared" si="85"/>
        <v>999740</v>
      </c>
      <c r="F176" s="26">
        <f t="shared" si="86"/>
        <v>0</v>
      </c>
      <c r="G176" s="26">
        <f t="shared" si="87"/>
        <v>999740</v>
      </c>
      <c r="H176" s="26">
        <f t="shared" si="88"/>
        <v>3840697.9385164073</v>
      </c>
      <c r="I176" s="26">
        <f t="shared" si="89"/>
        <v>106831.9</v>
      </c>
      <c r="J176" s="26">
        <f t="shared" si="90"/>
        <v>3947529.8385164072</v>
      </c>
      <c r="K176" s="26">
        <f t="shared" si="91"/>
        <v>2947789.8385164072</v>
      </c>
      <c r="L176" s="14"/>
      <c r="M176" s="26">
        <f t="shared" si="92"/>
        <v>984717</v>
      </c>
      <c r="N176" s="26">
        <f t="shared" si="93"/>
        <v>0</v>
      </c>
      <c r="O176" s="26">
        <f t="shared" si="94"/>
        <v>984717</v>
      </c>
      <c r="P176" s="26">
        <f t="shared" si="95"/>
        <v>3833880.9976553475</v>
      </c>
      <c r="Q176" s="26">
        <f t="shared" si="96"/>
        <v>106831.9</v>
      </c>
      <c r="R176" s="26">
        <f t="shared" si="97"/>
        <v>3940712.8976553474</v>
      </c>
      <c r="S176" s="26">
        <f t="shared" si="98"/>
        <v>2955995.8976553474</v>
      </c>
      <c r="T176" s="34"/>
      <c r="U176" s="29">
        <f t="shared" si="99"/>
        <v>8206.0591389401816</v>
      </c>
      <c r="V176" s="26">
        <f t="shared" si="100"/>
        <v>15023</v>
      </c>
      <c r="W176" s="29">
        <f t="shared" si="101"/>
        <v>8206.0591389401816</v>
      </c>
    </row>
    <row r="177" spans="1:23" x14ac:dyDescent="0.25">
      <c r="A177" s="12">
        <v>2214</v>
      </c>
      <c r="B177" s="12" t="s">
        <v>417</v>
      </c>
      <c r="C177" s="12" t="s">
        <v>422</v>
      </c>
      <c r="D177" s="12">
        <v>2200</v>
      </c>
      <c r="E177" s="26">
        <f t="shared" si="85"/>
        <v>482727</v>
      </c>
      <c r="F177" s="26">
        <f t="shared" si="86"/>
        <v>0</v>
      </c>
      <c r="G177" s="26">
        <f t="shared" si="87"/>
        <v>482727</v>
      </c>
      <c r="H177" s="26">
        <f t="shared" si="88"/>
        <v>3625324.0091745169</v>
      </c>
      <c r="I177" s="26">
        <f t="shared" si="89"/>
        <v>155539.29999999999</v>
      </c>
      <c r="J177" s="26">
        <f t="shared" si="90"/>
        <v>3780863.3091745167</v>
      </c>
      <c r="K177" s="26">
        <f t="shared" si="91"/>
        <v>3298136.3091745167</v>
      </c>
      <c r="L177" s="14"/>
      <c r="M177" s="26">
        <f t="shared" si="92"/>
        <v>463283</v>
      </c>
      <c r="N177" s="26">
        <f t="shared" si="93"/>
        <v>0</v>
      </c>
      <c r="O177" s="26">
        <f t="shared" si="94"/>
        <v>463283</v>
      </c>
      <c r="P177" s="26">
        <f t="shared" si="95"/>
        <v>3618889.3403282943</v>
      </c>
      <c r="Q177" s="26">
        <f t="shared" si="96"/>
        <v>155539.29999999999</v>
      </c>
      <c r="R177" s="26">
        <f t="shared" si="97"/>
        <v>3774428.6403282941</v>
      </c>
      <c r="S177" s="26">
        <f t="shared" si="98"/>
        <v>3311145.6403282941</v>
      </c>
      <c r="T177" s="34"/>
      <c r="U177" s="29">
        <f t="shared" si="99"/>
        <v>13009.331153777428</v>
      </c>
      <c r="V177" s="26">
        <f t="shared" si="100"/>
        <v>19444</v>
      </c>
      <c r="W177" s="29">
        <f t="shared" si="101"/>
        <v>13009.331153777428</v>
      </c>
    </row>
    <row r="178" spans="1:23" x14ac:dyDescent="0.25">
      <c r="A178" s="12">
        <v>2215</v>
      </c>
      <c r="B178" s="12" t="s">
        <v>417</v>
      </c>
      <c r="C178" s="12" t="s">
        <v>424</v>
      </c>
      <c r="D178" s="12">
        <v>2200</v>
      </c>
      <c r="E178" s="26">
        <f t="shared" si="85"/>
        <v>610347</v>
      </c>
      <c r="F178" s="26">
        <f t="shared" si="86"/>
        <v>0</v>
      </c>
      <c r="G178" s="26">
        <f t="shared" si="87"/>
        <v>610347</v>
      </c>
      <c r="H178" s="26">
        <f t="shared" si="88"/>
        <v>3574764.263129733</v>
      </c>
      <c r="I178" s="26">
        <f t="shared" si="89"/>
        <v>131254.9</v>
      </c>
      <c r="J178" s="26">
        <f t="shared" si="90"/>
        <v>3706019.1631297329</v>
      </c>
      <c r="K178" s="26">
        <f t="shared" si="91"/>
        <v>3095672.1631297329</v>
      </c>
      <c r="L178" s="14"/>
      <c r="M178" s="26">
        <f t="shared" si="92"/>
        <v>596572</v>
      </c>
      <c r="N178" s="26">
        <f t="shared" si="93"/>
        <v>0</v>
      </c>
      <c r="O178" s="26">
        <f t="shared" si="94"/>
        <v>596572</v>
      </c>
      <c r="P178" s="26">
        <f t="shared" si="95"/>
        <v>3568419.3339100722</v>
      </c>
      <c r="Q178" s="26">
        <f t="shared" si="96"/>
        <v>131254.9</v>
      </c>
      <c r="R178" s="26">
        <f t="shared" si="97"/>
        <v>3699674.2339100721</v>
      </c>
      <c r="S178" s="26">
        <f t="shared" si="98"/>
        <v>3103102.2339100721</v>
      </c>
      <c r="T178" s="34"/>
      <c r="U178" s="29">
        <f t="shared" si="99"/>
        <v>7430.0707803391851</v>
      </c>
      <c r="V178" s="26">
        <f t="shared" si="100"/>
        <v>13775</v>
      </c>
      <c r="W178" s="29">
        <f t="shared" si="101"/>
        <v>7430.0707803391851</v>
      </c>
    </row>
    <row r="179" spans="1:23" x14ac:dyDescent="0.25">
      <c r="A179" s="12">
        <v>2216</v>
      </c>
      <c r="B179" s="12" t="s">
        <v>417</v>
      </c>
      <c r="C179" s="12" t="s">
        <v>426</v>
      </c>
      <c r="D179" s="12">
        <v>2200</v>
      </c>
      <c r="E179" s="26">
        <f t="shared" si="85"/>
        <v>732767</v>
      </c>
      <c r="F179" s="26">
        <f t="shared" si="86"/>
        <v>0</v>
      </c>
      <c r="G179" s="26">
        <f t="shared" si="87"/>
        <v>732767</v>
      </c>
      <c r="H179" s="26">
        <f t="shared" si="88"/>
        <v>3692777.8078470151</v>
      </c>
      <c r="I179" s="26">
        <f t="shared" si="89"/>
        <v>132398</v>
      </c>
      <c r="J179" s="26">
        <f t="shared" si="90"/>
        <v>3825175.8078470151</v>
      </c>
      <c r="K179" s="26">
        <f t="shared" si="91"/>
        <v>3092408.8078470151</v>
      </c>
      <c r="L179" s="14"/>
      <c r="M179" s="26">
        <f t="shared" si="92"/>
        <v>720445</v>
      </c>
      <c r="N179" s="26">
        <f t="shared" si="93"/>
        <v>0</v>
      </c>
      <c r="O179" s="26">
        <f t="shared" si="94"/>
        <v>720445</v>
      </c>
      <c r="P179" s="26">
        <f t="shared" si="95"/>
        <v>3686223.4137415388</v>
      </c>
      <c r="Q179" s="26">
        <f t="shared" si="96"/>
        <v>132398</v>
      </c>
      <c r="R179" s="26">
        <f t="shared" si="97"/>
        <v>3818621.4137415388</v>
      </c>
      <c r="S179" s="26">
        <f t="shared" si="98"/>
        <v>3098176.4137415388</v>
      </c>
      <c r="T179" s="34"/>
      <c r="U179" s="29">
        <f t="shared" si="99"/>
        <v>5767.6058945236728</v>
      </c>
      <c r="V179" s="26">
        <f t="shared" si="100"/>
        <v>12322</v>
      </c>
      <c r="W179" s="29">
        <f t="shared" si="101"/>
        <v>5767.6058945236728</v>
      </c>
    </row>
    <row r="180" spans="1:23" x14ac:dyDescent="0.25">
      <c r="A180" s="12">
        <v>2217</v>
      </c>
      <c r="B180" s="12" t="s">
        <v>417</v>
      </c>
      <c r="C180" s="12" t="s">
        <v>428</v>
      </c>
      <c r="D180" s="12">
        <v>2200</v>
      </c>
      <c r="E180" s="26">
        <f t="shared" si="85"/>
        <v>934996</v>
      </c>
      <c r="F180" s="26">
        <f t="shared" si="86"/>
        <v>0</v>
      </c>
      <c r="G180" s="26">
        <f t="shared" si="87"/>
        <v>934996</v>
      </c>
      <c r="H180" s="26">
        <f t="shared" si="88"/>
        <v>4072524.4561907123</v>
      </c>
      <c r="I180" s="26">
        <f t="shared" si="89"/>
        <v>144106.19999999998</v>
      </c>
      <c r="J180" s="26">
        <f t="shared" si="90"/>
        <v>4216630.656190712</v>
      </c>
      <c r="K180" s="26">
        <f t="shared" si="91"/>
        <v>3281634.656190712</v>
      </c>
      <c r="L180" s="14"/>
      <c r="M180" s="26">
        <f t="shared" si="92"/>
        <v>917329</v>
      </c>
      <c r="N180" s="26">
        <f t="shared" si="93"/>
        <v>0</v>
      </c>
      <c r="O180" s="26">
        <f t="shared" si="94"/>
        <v>917329</v>
      </c>
      <c r="P180" s="26">
        <f t="shared" si="95"/>
        <v>4065296.0412469963</v>
      </c>
      <c r="Q180" s="26">
        <f t="shared" si="96"/>
        <v>144106.19999999998</v>
      </c>
      <c r="R180" s="26">
        <f t="shared" si="97"/>
        <v>4209402.2412469964</v>
      </c>
      <c r="S180" s="26">
        <f t="shared" si="98"/>
        <v>3292073.2412469964</v>
      </c>
      <c r="T180" s="34"/>
      <c r="U180" s="29">
        <f t="shared" si="99"/>
        <v>10438.585056284443</v>
      </c>
      <c r="V180" s="26">
        <f t="shared" si="100"/>
        <v>17667</v>
      </c>
      <c r="W180" s="29">
        <f t="shared" si="101"/>
        <v>10438.585056284443</v>
      </c>
    </row>
    <row r="181" spans="1:23" x14ac:dyDescent="0.25">
      <c r="A181" s="12">
        <v>2219</v>
      </c>
      <c r="B181" s="12" t="s">
        <v>430</v>
      </c>
      <c r="C181" s="12" t="s">
        <v>431</v>
      </c>
      <c r="D181" s="12">
        <v>2218</v>
      </c>
      <c r="E181" s="26">
        <f t="shared" si="85"/>
        <v>1150346</v>
      </c>
      <c r="F181" s="26">
        <f t="shared" si="86"/>
        <v>0</v>
      </c>
      <c r="G181" s="26">
        <f t="shared" si="87"/>
        <v>1150346</v>
      </c>
      <c r="H181" s="26">
        <f t="shared" si="88"/>
        <v>3538171.0696003893</v>
      </c>
      <c r="I181" s="26">
        <f t="shared" si="89"/>
        <v>201360.59999999998</v>
      </c>
      <c r="J181" s="26">
        <f t="shared" si="90"/>
        <v>3739531.6696003894</v>
      </c>
      <c r="K181" s="26">
        <f t="shared" si="91"/>
        <v>2589185.6696003894</v>
      </c>
      <c r="L181" s="14"/>
      <c r="M181" s="26">
        <f t="shared" si="92"/>
        <v>1076867</v>
      </c>
      <c r="N181" s="26">
        <f t="shared" si="93"/>
        <v>0</v>
      </c>
      <c r="O181" s="26">
        <f t="shared" si="94"/>
        <v>1076867</v>
      </c>
      <c r="P181" s="26">
        <f t="shared" si="95"/>
        <v>3531891.0904601673</v>
      </c>
      <c r="Q181" s="26">
        <f t="shared" si="96"/>
        <v>201360.59999999998</v>
      </c>
      <c r="R181" s="26">
        <f t="shared" si="97"/>
        <v>3733251.6904601674</v>
      </c>
      <c r="S181" s="26">
        <f t="shared" si="98"/>
        <v>2656384.6904601674</v>
      </c>
      <c r="T181" s="34"/>
      <c r="U181" s="29">
        <f t="shared" si="99"/>
        <v>67199.020859777927</v>
      </c>
      <c r="V181" s="26">
        <f t="shared" si="100"/>
        <v>73479</v>
      </c>
      <c r="W181" s="29">
        <f t="shared" si="101"/>
        <v>67199.020859777927</v>
      </c>
    </row>
    <row r="182" spans="1:23" x14ac:dyDescent="0.25">
      <c r="A182" s="12">
        <v>2220</v>
      </c>
      <c r="B182" s="12" t="s">
        <v>430</v>
      </c>
      <c r="C182" s="12" t="s">
        <v>433</v>
      </c>
      <c r="D182" s="12">
        <v>2218</v>
      </c>
      <c r="E182" s="26">
        <f t="shared" si="85"/>
        <v>712353</v>
      </c>
      <c r="F182" s="26">
        <f t="shared" si="86"/>
        <v>0</v>
      </c>
      <c r="G182" s="26">
        <f t="shared" si="87"/>
        <v>712353</v>
      </c>
      <c r="H182" s="26">
        <f t="shared" si="88"/>
        <v>2507554.0669772583</v>
      </c>
      <c r="I182" s="26">
        <f t="shared" si="89"/>
        <v>190783.2</v>
      </c>
      <c r="J182" s="26">
        <f t="shared" si="90"/>
        <v>2698337.2669772585</v>
      </c>
      <c r="K182" s="26">
        <f t="shared" si="91"/>
        <v>1985984.2669772585</v>
      </c>
      <c r="L182" s="14"/>
      <c r="M182" s="26">
        <f t="shared" si="92"/>
        <v>656150</v>
      </c>
      <c r="N182" s="26">
        <f t="shared" si="93"/>
        <v>0</v>
      </c>
      <c r="O182" s="26">
        <f t="shared" si="94"/>
        <v>656150</v>
      </c>
      <c r="P182" s="26">
        <f t="shared" si="95"/>
        <v>2503103.3530564713</v>
      </c>
      <c r="Q182" s="26">
        <f t="shared" si="96"/>
        <v>190783.2</v>
      </c>
      <c r="R182" s="26">
        <f t="shared" si="97"/>
        <v>2693886.5530564715</v>
      </c>
      <c r="S182" s="26">
        <f t="shared" si="98"/>
        <v>2037736.5530564715</v>
      </c>
      <c r="T182" s="34"/>
      <c r="U182" s="29">
        <f t="shared" si="99"/>
        <v>51752.286079213023</v>
      </c>
      <c r="V182" s="26">
        <f t="shared" si="100"/>
        <v>56203</v>
      </c>
      <c r="W182" s="29">
        <f t="shared" si="101"/>
        <v>51752.286079213023</v>
      </c>
    </row>
    <row r="183" spans="1:23" x14ac:dyDescent="0.25">
      <c r="A183" s="12">
        <v>2221</v>
      </c>
      <c r="B183" s="12" t="s">
        <v>430</v>
      </c>
      <c r="C183" s="12" t="s">
        <v>435</v>
      </c>
      <c r="D183" s="12">
        <v>2218</v>
      </c>
      <c r="E183" s="26">
        <f t="shared" si="85"/>
        <v>1326622</v>
      </c>
      <c r="F183" s="26">
        <f t="shared" si="86"/>
        <v>0</v>
      </c>
      <c r="G183" s="26">
        <f t="shared" si="87"/>
        <v>1326622</v>
      </c>
      <c r="H183" s="26">
        <f t="shared" si="88"/>
        <v>4689808.2131799292</v>
      </c>
      <c r="I183" s="26">
        <f t="shared" si="89"/>
        <v>238703.49999999997</v>
      </c>
      <c r="J183" s="26">
        <f t="shared" si="90"/>
        <v>4928511.7131799292</v>
      </c>
      <c r="K183" s="26">
        <f t="shared" si="91"/>
        <v>3601889.7131799292</v>
      </c>
      <c r="L183" s="14"/>
      <c r="M183" s="26">
        <f t="shared" si="92"/>
        <v>1227396</v>
      </c>
      <c r="N183" s="26">
        <f t="shared" si="93"/>
        <v>0</v>
      </c>
      <c r="O183" s="26">
        <f t="shared" si="94"/>
        <v>1227396</v>
      </c>
      <c r="P183" s="26">
        <f t="shared" si="95"/>
        <v>4681484.1674593985</v>
      </c>
      <c r="Q183" s="26">
        <f t="shared" si="96"/>
        <v>238703.49999999997</v>
      </c>
      <c r="R183" s="26">
        <f t="shared" si="97"/>
        <v>4920187.6674593985</v>
      </c>
      <c r="S183" s="26">
        <f t="shared" si="98"/>
        <v>3692791.6674593985</v>
      </c>
      <c r="T183" s="34"/>
      <c r="U183" s="29">
        <f t="shared" si="99"/>
        <v>90901.954279469326</v>
      </c>
      <c r="V183" s="26">
        <f t="shared" si="100"/>
        <v>99226</v>
      </c>
      <c r="W183" s="29">
        <f t="shared" si="101"/>
        <v>90901.954279469326</v>
      </c>
    </row>
    <row r="184" spans="1:23" x14ac:dyDescent="0.25">
      <c r="A184" s="12">
        <v>2222</v>
      </c>
      <c r="B184" s="12" t="s">
        <v>430</v>
      </c>
      <c r="C184" s="12" t="s">
        <v>437</v>
      </c>
      <c r="D184" s="12">
        <v>2218</v>
      </c>
      <c r="E184" s="26">
        <f t="shared" si="85"/>
        <v>47981</v>
      </c>
      <c r="F184" s="26">
        <f t="shared" si="86"/>
        <v>0</v>
      </c>
      <c r="G184" s="26">
        <f t="shared" si="87"/>
        <v>47981</v>
      </c>
      <c r="H184" s="26">
        <f t="shared" si="88"/>
        <v>243061.37739507144</v>
      </c>
      <c r="I184" s="26">
        <f t="shared" si="89"/>
        <v>503.99999999999994</v>
      </c>
      <c r="J184" s="26">
        <f t="shared" si="90"/>
        <v>243565.37739507144</v>
      </c>
      <c r="K184" s="26">
        <f t="shared" si="91"/>
        <v>195584.37739507144</v>
      </c>
      <c r="L184" s="14"/>
      <c r="M184" s="26">
        <f t="shared" si="92"/>
        <v>43622</v>
      </c>
      <c r="N184" s="26">
        <f t="shared" si="93"/>
        <v>0</v>
      </c>
      <c r="O184" s="26">
        <f t="shared" si="94"/>
        <v>43622</v>
      </c>
      <c r="P184" s="26">
        <f t="shared" si="95"/>
        <v>242629.96230806515</v>
      </c>
      <c r="Q184" s="26">
        <f t="shared" si="96"/>
        <v>503.99999999999994</v>
      </c>
      <c r="R184" s="26">
        <f t="shared" si="97"/>
        <v>243133.96230806515</v>
      </c>
      <c r="S184" s="26">
        <f t="shared" si="98"/>
        <v>199511.96230806515</v>
      </c>
      <c r="T184" s="34"/>
      <c r="U184" s="29">
        <f t="shared" si="99"/>
        <v>3927.5849129937124</v>
      </c>
      <c r="V184" s="26">
        <f t="shared" si="100"/>
        <v>4359</v>
      </c>
      <c r="W184" s="29">
        <f t="shared" si="101"/>
        <v>3927.5849129937124</v>
      </c>
    </row>
    <row r="185" spans="1:23" x14ac:dyDescent="0.25">
      <c r="A185" s="12">
        <v>2225</v>
      </c>
      <c r="B185" s="12" t="s">
        <v>439</v>
      </c>
      <c r="C185" s="12" t="s">
        <v>440</v>
      </c>
      <c r="D185" s="12">
        <v>2223</v>
      </c>
      <c r="E185" s="26">
        <f t="shared" si="85"/>
        <v>1658077</v>
      </c>
      <c r="F185" s="26">
        <f t="shared" si="86"/>
        <v>0</v>
      </c>
      <c r="G185" s="26">
        <f t="shared" si="87"/>
        <v>1658077</v>
      </c>
      <c r="H185" s="26">
        <f t="shared" si="88"/>
        <v>3389918.6142364549</v>
      </c>
      <c r="I185" s="26">
        <f t="shared" si="89"/>
        <v>316760.80000000005</v>
      </c>
      <c r="J185" s="26">
        <f t="shared" si="90"/>
        <v>3706679.4142364552</v>
      </c>
      <c r="K185" s="26">
        <f t="shared" si="91"/>
        <v>2048602.4142364552</v>
      </c>
      <c r="L185" s="14"/>
      <c r="M185" s="26">
        <f t="shared" si="92"/>
        <v>1658077</v>
      </c>
      <c r="N185" s="26">
        <f t="shared" si="93"/>
        <v>0</v>
      </c>
      <c r="O185" s="26">
        <f t="shared" si="94"/>
        <v>1658077</v>
      </c>
      <c r="P185" s="26">
        <f t="shared" si="95"/>
        <v>3383901.7717023655</v>
      </c>
      <c r="Q185" s="26">
        <f t="shared" si="96"/>
        <v>316760.80000000005</v>
      </c>
      <c r="R185" s="26">
        <f t="shared" si="97"/>
        <v>3700662.5717023658</v>
      </c>
      <c r="S185" s="26">
        <f t="shared" si="98"/>
        <v>2042585.5717023658</v>
      </c>
      <c r="T185" s="34"/>
      <c r="U185" s="29">
        <f t="shared" si="99"/>
        <v>-6016.842534089461</v>
      </c>
      <c r="V185" s="26">
        <f t="shared" si="100"/>
        <v>0</v>
      </c>
      <c r="W185" s="29">
        <f t="shared" si="101"/>
        <v>0</v>
      </c>
    </row>
    <row r="186" spans="1:23" x14ac:dyDescent="0.25">
      <c r="A186" s="12">
        <v>2229</v>
      </c>
      <c r="B186" s="12" t="s">
        <v>439</v>
      </c>
      <c r="C186" s="12" t="s">
        <v>442</v>
      </c>
      <c r="D186" s="12">
        <v>2223</v>
      </c>
      <c r="E186" s="26">
        <f t="shared" si="85"/>
        <v>1227591</v>
      </c>
      <c r="F186" s="26">
        <f t="shared" si="86"/>
        <v>0</v>
      </c>
      <c r="G186" s="26">
        <f t="shared" si="87"/>
        <v>1227591</v>
      </c>
      <c r="H186" s="26">
        <f t="shared" si="88"/>
        <v>3848271.9092424386</v>
      </c>
      <c r="I186" s="26">
        <f t="shared" si="89"/>
        <v>316946.40000000002</v>
      </c>
      <c r="J186" s="26">
        <f t="shared" si="90"/>
        <v>4165218.3092424385</v>
      </c>
      <c r="K186" s="26">
        <f t="shared" si="91"/>
        <v>2937627.3092424385</v>
      </c>
      <c r="L186" s="14"/>
      <c r="M186" s="26">
        <f t="shared" si="92"/>
        <v>1227591</v>
      </c>
      <c r="N186" s="26">
        <f t="shared" si="93"/>
        <v>0</v>
      </c>
      <c r="O186" s="26">
        <f t="shared" si="94"/>
        <v>1227591</v>
      </c>
      <c r="P186" s="26">
        <f t="shared" si="95"/>
        <v>3841441.5251709656</v>
      </c>
      <c r="Q186" s="26">
        <f t="shared" si="96"/>
        <v>316946.40000000002</v>
      </c>
      <c r="R186" s="26">
        <f t="shared" si="97"/>
        <v>4158387.9251709655</v>
      </c>
      <c r="S186" s="26">
        <f t="shared" si="98"/>
        <v>2930796.9251709655</v>
      </c>
      <c r="T186" s="34"/>
      <c r="U186" s="29">
        <f t="shared" si="99"/>
        <v>-6830.3840714730322</v>
      </c>
      <c r="V186" s="26">
        <f t="shared" si="100"/>
        <v>0</v>
      </c>
      <c r="W186" s="29">
        <f t="shared" si="101"/>
        <v>0</v>
      </c>
    </row>
    <row r="187" spans="1:23" x14ac:dyDescent="0.25">
      <c r="A187" s="12">
        <v>2239</v>
      </c>
      <c r="B187" s="12" t="s">
        <v>446</v>
      </c>
      <c r="C187" s="12" t="s">
        <v>447</v>
      </c>
      <c r="D187" s="12">
        <v>2230</v>
      </c>
      <c r="E187" s="26">
        <f t="shared" si="85"/>
        <v>80408301</v>
      </c>
      <c r="F187" s="26">
        <f t="shared" si="86"/>
        <v>0</v>
      </c>
      <c r="G187" s="26">
        <f t="shared" si="87"/>
        <v>80408301</v>
      </c>
      <c r="H187" s="26">
        <f t="shared" si="88"/>
        <v>198224094.0078184</v>
      </c>
      <c r="I187" s="26">
        <f t="shared" si="89"/>
        <v>11285828.399999999</v>
      </c>
      <c r="J187" s="26">
        <f t="shared" si="90"/>
        <v>209509922.40781841</v>
      </c>
      <c r="K187" s="26">
        <f t="shared" si="91"/>
        <v>129101621.40781841</v>
      </c>
      <c r="L187" s="14"/>
      <c r="M187" s="26">
        <f t="shared" si="92"/>
        <v>80408301</v>
      </c>
      <c r="N187" s="26">
        <f t="shared" si="93"/>
        <v>0</v>
      </c>
      <c r="O187" s="26">
        <f t="shared" si="94"/>
        <v>80408301</v>
      </c>
      <c r="P187" s="26">
        <f t="shared" si="95"/>
        <v>197872261.62013254</v>
      </c>
      <c r="Q187" s="26">
        <f t="shared" si="96"/>
        <v>11285828.399999999</v>
      </c>
      <c r="R187" s="26">
        <f t="shared" si="97"/>
        <v>209158090.02013254</v>
      </c>
      <c r="S187" s="26">
        <f t="shared" si="98"/>
        <v>128749789.02013254</v>
      </c>
      <c r="T187" s="34"/>
      <c r="U187" s="29">
        <f t="shared" si="99"/>
        <v>-351832.38768586516</v>
      </c>
      <c r="V187" s="26">
        <f t="shared" si="100"/>
        <v>0</v>
      </c>
      <c r="W187" s="29">
        <f t="shared" si="101"/>
        <v>0</v>
      </c>
    </row>
    <row r="188" spans="1:23" x14ac:dyDescent="0.25">
      <c r="A188" s="12">
        <v>2240</v>
      </c>
      <c r="B188" s="12" t="s">
        <v>446</v>
      </c>
      <c r="C188" s="12" t="s">
        <v>449</v>
      </c>
      <c r="D188" s="12">
        <v>2230</v>
      </c>
      <c r="E188" s="26">
        <f t="shared" si="85"/>
        <v>4555418</v>
      </c>
      <c r="F188" s="26">
        <f t="shared" si="86"/>
        <v>0</v>
      </c>
      <c r="G188" s="26">
        <f t="shared" si="87"/>
        <v>4555418</v>
      </c>
      <c r="H188" s="26">
        <f t="shared" si="88"/>
        <v>10313617.248845529</v>
      </c>
      <c r="I188" s="26">
        <f t="shared" si="89"/>
        <v>454276.89999999997</v>
      </c>
      <c r="J188" s="26">
        <f t="shared" si="90"/>
        <v>10767894.148845529</v>
      </c>
      <c r="K188" s="26">
        <f t="shared" si="91"/>
        <v>6212476.1488455292</v>
      </c>
      <c r="L188" s="14"/>
      <c r="M188" s="26">
        <f t="shared" si="92"/>
        <v>4555418</v>
      </c>
      <c r="N188" s="26">
        <f t="shared" si="93"/>
        <v>0</v>
      </c>
      <c r="O188" s="26">
        <f t="shared" si="94"/>
        <v>4555418</v>
      </c>
      <c r="P188" s="26">
        <f t="shared" si="95"/>
        <v>10295311.378408829</v>
      </c>
      <c r="Q188" s="26">
        <f t="shared" si="96"/>
        <v>454276.89999999997</v>
      </c>
      <c r="R188" s="26">
        <f t="shared" si="97"/>
        <v>10749588.278408829</v>
      </c>
      <c r="S188" s="26">
        <f t="shared" si="98"/>
        <v>6194170.2784088291</v>
      </c>
      <c r="T188" s="34"/>
      <c r="U188" s="29">
        <f t="shared" si="99"/>
        <v>-18305.870436700061</v>
      </c>
      <c r="V188" s="26">
        <f t="shared" si="100"/>
        <v>0</v>
      </c>
      <c r="W188" s="29">
        <f t="shared" si="101"/>
        <v>0</v>
      </c>
    </row>
    <row r="189" spans="1:23" x14ac:dyDescent="0.25">
      <c r="A189" s="12">
        <v>2241</v>
      </c>
      <c r="B189" s="12" t="s">
        <v>446</v>
      </c>
      <c r="C189" s="12" t="s">
        <v>451</v>
      </c>
      <c r="D189" s="12">
        <v>2230</v>
      </c>
      <c r="E189" s="26">
        <f t="shared" si="85"/>
        <v>15251502</v>
      </c>
      <c r="F189" s="26">
        <f t="shared" si="86"/>
        <v>0</v>
      </c>
      <c r="G189" s="26">
        <f t="shared" si="87"/>
        <v>15251502</v>
      </c>
      <c r="H189" s="26">
        <f t="shared" si="88"/>
        <v>60069031.007186234</v>
      </c>
      <c r="I189" s="26">
        <f t="shared" si="89"/>
        <v>2291971.5</v>
      </c>
      <c r="J189" s="26">
        <f t="shared" si="90"/>
        <v>62361002.507186234</v>
      </c>
      <c r="K189" s="26">
        <f t="shared" si="91"/>
        <v>47109500.507186234</v>
      </c>
      <c r="L189" s="14"/>
      <c r="M189" s="26">
        <f t="shared" si="92"/>
        <v>15251502</v>
      </c>
      <c r="N189" s="26">
        <f t="shared" si="93"/>
        <v>0</v>
      </c>
      <c r="O189" s="26">
        <f t="shared" si="94"/>
        <v>15251502</v>
      </c>
      <c r="P189" s="26">
        <f t="shared" si="95"/>
        <v>59962413.137592636</v>
      </c>
      <c r="Q189" s="26">
        <f t="shared" si="96"/>
        <v>2291971.5</v>
      </c>
      <c r="R189" s="26">
        <f t="shared" si="97"/>
        <v>62254384.637592636</v>
      </c>
      <c r="S189" s="26">
        <f t="shared" si="98"/>
        <v>47002882.637592636</v>
      </c>
      <c r="T189" s="34"/>
      <c r="U189" s="29">
        <f t="shared" si="99"/>
        <v>-106617.86959359795</v>
      </c>
      <c r="V189" s="26">
        <f t="shared" si="100"/>
        <v>0</v>
      </c>
      <c r="W189" s="29">
        <f t="shared" si="101"/>
        <v>0</v>
      </c>
    </row>
    <row r="190" spans="1:23" x14ac:dyDescent="0.25">
      <c r="A190" s="12">
        <v>2242</v>
      </c>
      <c r="B190" s="12" t="s">
        <v>446</v>
      </c>
      <c r="C190" s="12" t="s">
        <v>453</v>
      </c>
      <c r="D190" s="12">
        <v>2230</v>
      </c>
      <c r="E190" s="26">
        <f t="shared" si="85"/>
        <v>58655516</v>
      </c>
      <c r="F190" s="26">
        <f t="shared" si="86"/>
        <v>0</v>
      </c>
      <c r="G190" s="26">
        <f t="shared" si="87"/>
        <v>58655516</v>
      </c>
      <c r="H190" s="26">
        <f t="shared" si="88"/>
        <v>119495707.67181082</v>
      </c>
      <c r="I190" s="26">
        <f t="shared" si="89"/>
        <v>4964722.6999999993</v>
      </c>
      <c r="J190" s="26">
        <f t="shared" si="90"/>
        <v>124460430.37181082</v>
      </c>
      <c r="K190" s="26">
        <f t="shared" si="91"/>
        <v>65804914.371810824</v>
      </c>
      <c r="L190" s="14"/>
      <c r="M190" s="26">
        <f t="shared" si="92"/>
        <v>58654444</v>
      </c>
      <c r="N190" s="26">
        <f t="shared" si="93"/>
        <v>0</v>
      </c>
      <c r="O190" s="26">
        <f t="shared" si="94"/>
        <v>58654444</v>
      </c>
      <c r="P190" s="26">
        <f t="shared" si="95"/>
        <v>119283612.06174473</v>
      </c>
      <c r="Q190" s="26">
        <f t="shared" si="96"/>
        <v>4964722.6999999993</v>
      </c>
      <c r="R190" s="26">
        <f t="shared" si="97"/>
        <v>124248334.76174474</v>
      </c>
      <c r="S190" s="26">
        <f t="shared" si="98"/>
        <v>65593890.761744738</v>
      </c>
      <c r="T190" s="34"/>
      <c r="U190" s="29">
        <f t="shared" si="99"/>
        <v>-211023.61006608605</v>
      </c>
      <c r="V190" s="26">
        <f t="shared" si="100"/>
        <v>1072</v>
      </c>
      <c r="W190" s="29">
        <f t="shared" si="101"/>
        <v>0</v>
      </c>
    </row>
    <row r="191" spans="1:23" x14ac:dyDescent="0.25">
      <c r="A191" s="12">
        <v>2243</v>
      </c>
      <c r="B191" s="12" t="s">
        <v>446</v>
      </c>
      <c r="C191" s="12" t="s">
        <v>455</v>
      </c>
      <c r="D191" s="12">
        <v>2230</v>
      </c>
      <c r="E191" s="26">
        <f t="shared" si="85"/>
        <v>145687179</v>
      </c>
      <c r="F191" s="26">
        <f t="shared" si="86"/>
        <v>0</v>
      </c>
      <c r="G191" s="26">
        <f t="shared" si="87"/>
        <v>145687179</v>
      </c>
      <c r="H191" s="26">
        <f t="shared" si="88"/>
        <v>387436383.67088127</v>
      </c>
      <c r="I191" s="26">
        <f t="shared" si="89"/>
        <v>15179739.399999999</v>
      </c>
      <c r="J191" s="26">
        <f t="shared" si="90"/>
        <v>402616123.07088125</v>
      </c>
      <c r="K191" s="26">
        <f t="shared" si="91"/>
        <v>256928944.07088125</v>
      </c>
      <c r="L191" s="14"/>
      <c r="M191" s="26">
        <f t="shared" si="92"/>
        <v>145687179</v>
      </c>
      <c r="N191" s="26">
        <f t="shared" si="93"/>
        <v>0</v>
      </c>
      <c r="O191" s="26">
        <f t="shared" si="94"/>
        <v>145687179</v>
      </c>
      <c r="P191" s="26">
        <f t="shared" si="95"/>
        <v>386748714.14904237</v>
      </c>
      <c r="Q191" s="26">
        <f t="shared" si="96"/>
        <v>15179739.399999999</v>
      </c>
      <c r="R191" s="26">
        <f t="shared" si="97"/>
        <v>401928453.54904234</v>
      </c>
      <c r="S191" s="26">
        <f t="shared" si="98"/>
        <v>256241274.54904234</v>
      </c>
      <c r="T191" s="34"/>
      <c r="U191" s="29">
        <f t="shared" si="99"/>
        <v>-687669.52183890343</v>
      </c>
      <c r="V191" s="26">
        <f t="shared" si="100"/>
        <v>0</v>
      </c>
      <c r="W191" s="29">
        <f t="shared" si="101"/>
        <v>0</v>
      </c>
    </row>
    <row r="192" spans="1:23" x14ac:dyDescent="0.25">
      <c r="A192" s="12">
        <v>2244</v>
      </c>
      <c r="B192" s="12" t="s">
        <v>446</v>
      </c>
      <c r="C192" s="12" t="s">
        <v>457</v>
      </c>
      <c r="D192" s="12">
        <v>2230</v>
      </c>
      <c r="E192" s="26">
        <f t="shared" si="85"/>
        <v>16886638</v>
      </c>
      <c r="F192" s="26">
        <f t="shared" si="86"/>
        <v>0</v>
      </c>
      <c r="G192" s="26">
        <f t="shared" si="87"/>
        <v>16886638</v>
      </c>
      <c r="H192" s="26">
        <f t="shared" si="88"/>
        <v>48022820.249527477</v>
      </c>
      <c r="I192" s="26">
        <f t="shared" si="89"/>
        <v>1361666.5999999999</v>
      </c>
      <c r="J192" s="26">
        <f t="shared" si="90"/>
        <v>49384486.849527478</v>
      </c>
      <c r="K192" s="26">
        <f t="shared" si="91"/>
        <v>32497848.849527478</v>
      </c>
      <c r="L192" s="14"/>
      <c r="M192" s="26">
        <f t="shared" si="92"/>
        <v>16886139</v>
      </c>
      <c r="N192" s="26">
        <f t="shared" si="93"/>
        <v>0</v>
      </c>
      <c r="O192" s="26">
        <f t="shared" si="94"/>
        <v>16886139</v>
      </c>
      <c r="P192" s="26">
        <f t="shared" si="95"/>
        <v>47937583.46942579</v>
      </c>
      <c r="Q192" s="26">
        <f t="shared" si="96"/>
        <v>1361666.5999999999</v>
      </c>
      <c r="R192" s="26">
        <f t="shared" si="97"/>
        <v>49299250.069425792</v>
      </c>
      <c r="S192" s="26">
        <f t="shared" si="98"/>
        <v>32413111.069425792</v>
      </c>
      <c r="T192" s="34"/>
      <c r="U192" s="29">
        <f t="shared" si="99"/>
        <v>-84737.780101686716</v>
      </c>
      <c r="V192" s="26">
        <f t="shared" si="100"/>
        <v>499</v>
      </c>
      <c r="W192" s="29">
        <f t="shared" si="101"/>
        <v>0</v>
      </c>
    </row>
    <row r="193" spans="1:23" x14ac:dyDescent="0.25">
      <c r="A193" s="12">
        <v>2245</v>
      </c>
      <c r="B193" s="12" t="s">
        <v>446</v>
      </c>
      <c r="C193" s="12" t="s">
        <v>459</v>
      </c>
      <c r="D193" s="12">
        <v>2230</v>
      </c>
      <c r="E193" s="26">
        <f t="shared" si="85"/>
        <v>2333549</v>
      </c>
      <c r="F193" s="26">
        <f t="shared" si="86"/>
        <v>0</v>
      </c>
      <c r="G193" s="26">
        <f t="shared" si="87"/>
        <v>2333549</v>
      </c>
      <c r="H193" s="26">
        <f t="shared" si="88"/>
        <v>5930849.0510570919</v>
      </c>
      <c r="I193" s="26">
        <f t="shared" si="89"/>
        <v>173892.59999999998</v>
      </c>
      <c r="J193" s="26">
        <f t="shared" si="90"/>
        <v>6104741.6510570915</v>
      </c>
      <c r="K193" s="26">
        <f t="shared" si="91"/>
        <v>3771192.6510570915</v>
      </c>
      <c r="L193" s="14"/>
      <c r="M193" s="26">
        <f t="shared" si="92"/>
        <v>2333549</v>
      </c>
      <c r="N193" s="26">
        <f t="shared" si="93"/>
        <v>0</v>
      </c>
      <c r="O193" s="26">
        <f t="shared" si="94"/>
        <v>2333549</v>
      </c>
      <c r="P193" s="26">
        <f t="shared" si="95"/>
        <v>5920322.2541352427</v>
      </c>
      <c r="Q193" s="26">
        <f t="shared" si="96"/>
        <v>173892.59999999998</v>
      </c>
      <c r="R193" s="26">
        <f t="shared" si="97"/>
        <v>6094214.8541352423</v>
      </c>
      <c r="S193" s="26">
        <f t="shared" si="98"/>
        <v>3760665.8541352423</v>
      </c>
      <c r="T193" s="34"/>
      <c r="U193" s="29">
        <f t="shared" si="99"/>
        <v>-10526.796921849251</v>
      </c>
      <c r="V193" s="26">
        <f t="shared" si="100"/>
        <v>0</v>
      </c>
      <c r="W193" s="29">
        <f t="shared" si="101"/>
        <v>0</v>
      </c>
    </row>
    <row r="194" spans="1:23" x14ac:dyDescent="0.25">
      <c r="A194" s="12">
        <v>2247</v>
      </c>
      <c r="B194" s="12" t="s">
        <v>461</v>
      </c>
      <c r="C194" s="12" t="s">
        <v>462</v>
      </c>
      <c r="D194" s="12">
        <v>2004</v>
      </c>
      <c r="E194" s="26">
        <f t="shared" si="85"/>
        <v>290150</v>
      </c>
      <c r="F194" s="26">
        <f t="shared" si="86"/>
        <v>0</v>
      </c>
      <c r="G194" s="26">
        <f t="shared" si="87"/>
        <v>290150</v>
      </c>
      <c r="H194" s="26">
        <f t="shared" si="88"/>
        <v>1256421.726667796</v>
      </c>
      <c r="I194" s="26">
        <f t="shared" si="89"/>
        <v>180019.80000000002</v>
      </c>
      <c r="J194" s="26">
        <f t="shared" si="90"/>
        <v>1436441.5266677961</v>
      </c>
      <c r="K194" s="26">
        <f t="shared" si="91"/>
        <v>1146291.5266677961</v>
      </c>
      <c r="L194" s="14"/>
      <c r="M194" s="26">
        <f t="shared" si="92"/>
        <v>243001</v>
      </c>
      <c r="N194" s="26">
        <f t="shared" si="93"/>
        <v>0</v>
      </c>
      <c r="O194" s="26">
        <f t="shared" si="94"/>
        <v>243001</v>
      </c>
      <c r="P194" s="26">
        <f t="shared" si="95"/>
        <v>1254191.6755821975</v>
      </c>
      <c r="Q194" s="26">
        <f t="shared" si="96"/>
        <v>180019.80000000002</v>
      </c>
      <c r="R194" s="26">
        <f t="shared" si="97"/>
        <v>1434211.4755821975</v>
      </c>
      <c r="S194" s="26">
        <f t="shared" si="98"/>
        <v>1191210.4755821975</v>
      </c>
      <c r="T194" s="34"/>
      <c r="U194" s="29">
        <f t="shared" si="99"/>
        <v>44918.948914401466</v>
      </c>
      <c r="V194" s="26">
        <f t="shared" si="100"/>
        <v>47149</v>
      </c>
      <c r="W194" s="29">
        <f t="shared" si="101"/>
        <v>44918.948914401466</v>
      </c>
    </row>
    <row r="195" spans="1:23" x14ac:dyDescent="0.25">
      <c r="A195" s="12">
        <v>2248</v>
      </c>
      <c r="B195" s="12" t="s">
        <v>461</v>
      </c>
      <c r="C195" s="12" t="s">
        <v>464</v>
      </c>
      <c r="D195" s="12">
        <v>2004</v>
      </c>
      <c r="E195" s="26">
        <f t="shared" si="85"/>
        <v>684417</v>
      </c>
      <c r="F195" s="26">
        <f t="shared" si="86"/>
        <v>0</v>
      </c>
      <c r="G195" s="26">
        <f t="shared" si="87"/>
        <v>684417</v>
      </c>
      <c r="H195" s="26">
        <f t="shared" si="88"/>
        <v>6841872.5968919955</v>
      </c>
      <c r="I195" s="26">
        <f t="shared" si="89"/>
        <v>52731</v>
      </c>
      <c r="J195" s="26">
        <f t="shared" si="90"/>
        <v>6894603.5968919955</v>
      </c>
      <c r="K195" s="26">
        <f t="shared" si="91"/>
        <v>6210186.5968919955</v>
      </c>
      <c r="L195" s="14"/>
      <c r="M195" s="26">
        <f t="shared" si="92"/>
        <v>642428</v>
      </c>
      <c r="N195" s="26">
        <f t="shared" si="93"/>
        <v>0</v>
      </c>
      <c r="O195" s="26">
        <f t="shared" si="94"/>
        <v>642428</v>
      </c>
      <c r="P195" s="26">
        <f t="shared" si="95"/>
        <v>6829728.8038578751</v>
      </c>
      <c r="Q195" s="26">
        <f t="shared" si="96"/>
        <v>52731</v>
      </c>
      <c r="R195" s="26">
        <f t="shared" si="97"/>
        <v>6882459.8038578751</v>
      </c>
      <c r="S195" s="26">
        <f t="shared" si="98"/>
        <v>6240031.8038578751</v>
      </c>
      <c r="T195" s="34"/>
      <c r="U195" s="29">
        <f t="shared" si="99"/>
        <v>29845.206965879537</v>
      </c>
      <c r="V195" s="26">
        <f t="shared" si="100"/>
        <v>41989</v>
      </c>
      <c r="W195" s="29">
        <f t="shared" si="101"/>
        <v>29845.206965879537</v>
      </c>
    </row>
    <row r="196" spans="1:23" x14ac:dyDescent="0.25">
      <c r="A196" s="12">
        <v>2249</v>
      </c>
      <c r="B196" s="12" t="s">
        <v>461</v>
      </c>
      <c r="C196" s="12" t="s">
        <v>466</v>
      </c>
      <c r="D196" s="12">
        <v>2004</v>
      </c>
      <c r="E196" s="26">
        <f t="shared" si="85"/>
        <v>629893</v>
      </c>
      <c r="F196" s="26">
        <f t="shared" si="86"/>
        <v>0</v>
      </c>
      <c r="G196" s="26">
        <f t="shared" si="87"/>
        <v>629893</v>
      </c>
      <c r="H196" s="26">
        <f t="shared" si="88"/>
        <v>5717264.4479333526</v>
      </c>
      <c r="I196" s="26">
        <f t="shared" si="89"/>
        <v>146409.9</v>
      </c>
      <c r="J196" s="26">
        <f t="shared" si="90"/>
        <v>5863674.3479333529</v>
      </c>
      <c r="K196" s="26">
        <f t="shared" si="91"/>
        <v>5233781.3479333529</v>
      </c>
      <c r="L196" s="14"/>
      <c r="M196" s="26">
        <f t="shared" si="92"/>
        <v>585576</v>
      </c>
      <c r="N196" s="26">
        <f t="shared" si="93"/>
        <v>0</v>
      </c>
      <c r="O196" s="26">
        <f t="shared" si="94"/>
        <v>585576</v>
      </c>
      <c r="P196" s="26">
        <f t="shared" si="95"/>
        <v>5707116.7471111277</v>
      </c>
      <c r="Q196" s="26">
        <f t="shared" si="96"/>
        <v>146409.9</v>
      </c>
      <c r="R196" s="26">
        <f t="shared" si="97"/>
        <v>5853526.6471111281</v>
      </c>
      <c r="S196" s="26">
        <f t="shared" si="98"/>
        <v>5267950.6471111281</v>
      </c>
      <c r="T196" s="34"/>
      <c r="U196" s="29">
        <f t="shared" si="99"/>
        <v>34169.299177775159</v>
      </c>
      <c r="V196" s="26">
        <f t="shared" si="100"/>
        <v>44317</v>
      </c>
      <c r="W196" s="29">
        <f t="shared" si="101"/>
        <v>34169.299177775159</v>
      </c>
    </row>
    <row r="197" spans="1:23" x14ac:dyDescent="0.25">
      <c r="A197" s="12">
        <v>2251</v>
      </c>
      <c r="B197" s="12" t="s">
        <v>468</v>
      </c>
      <c r="C197" s="12" t="s">
        <v>469</v>
      </c>
      <c r="D197" s="12">
        <v>2117</v>
      </c>
      <c r="E197" s="26">
        <f t="shared" si="85"/>
        <v>3432815</v>
      </c>
      <c r="F197" s="26">
        <f t="shared" si="86"/>
        <v>0</v>
      </c>
      <c r="G197" s="26">
        <f t="shared" si="87"/>
        <v>3432815</v>
      </c>
      <c r="H197" s="26">
        <f t="shared" si="88"/>
        <v>9226801.1049353108</v>
      </c>
      <c r="I197" s="26">
        <f t="shared" si="89"/>
        <v>498061.89999999997</v>
      </c>
      <c r="J197" s="26">
        <f t="shared" si="90"/>
        <v>9724863.0049353112</v>
      </c>
      <c r="K197" s="26">
        <f t="shared" si="91"/>
        <v>6292048.0049353112</v>
      </c>
      <c r="L197" s="14"/>
      <c r="M197" s="26">
        <f t="shared" si="92"/>
        <v>3432815</v>
      </c>
      <c r="N197" s="26">
        <f t="shared" si="93"/>
        <v>0</v>
      </c>
      <c r="O197" s="26">
        <f t="shared" si="94"/>
        <v>3432815</v>
      </c>
      <c r="P197" s="26">
        <f t="shared" si="95"/>
        <v>9210424.2488336302</v>
      </c>
      <c r="Q197" s="26">
        <f t="shared" si="96"/>
        <v>498061.89999999997</v>
      </c>
      <c r="R197" s="26">
        <f t="shared" si="97"/>
        <v>9708486.1488336306</v>
      </c>
      <c r="S197" s="26">
        <f t="shared" si="98"/>
        <v>6275671.1488336306</v>
      </c>
      <c r="T197" s="34"/>
      <c r="U197" s="29">
        <f t="shared" si="99"/>
        <v>-16376.856101680547</v>
      </c>
      <c r="V197" s="26">
        <f t="shared" si="100"/>
        <v>0</v>
      </c>
      <c r="W197" s="29">
        <f t="shared" si="101"/>
        <v>0</v>
      </c>
    </row>
    <row r="198" spans="1:23" x14ac:dyDescent="0.25">
      <c r="A198" s="12">
        <v>2252</v>
      </c>
      <c r="B198" s="12" t="s">
        <v>468</v>
      </c>
      <c r="C198" s="12" t="s">
        <v>471</v>
      </c>
      <c r="D198" s="12">
        <v>2117</v>
      </c>
      <c r="E198" s="26">
        <f t="shared" si="85"/>
        <v>1905746</v>
      </c>
      <c r="F198" s="26">
        <f t="shared" si="86"/>
        <v>0</v>
      </c>
      <c r="G198" s="26">
        <f t="shared" si="87"/>
        <v>1905746</v>
      </c>
      <c r="H198" s="26">
        <f t="shared" si="88"/>
        <v>8436956.0898955315</v>
      </c>
      <c r="I198" s="26">
        <f t="shared" si="89"/>
        <v>315682.5</v>
      </c>
      <c r="J198" s="26">
        <f t="shared" si="90"/>
        <v>8752638.5898955315</v>
      </c>
      <c r="K198" s="26">
        <f t="shared" si="91"/>
        <v>6846892.5898955315</v>
      </c>
      <c r="L198" s="14"/>
      <c r="M198" s="26">
        <f t="shared" si="92"/>
        <v>1905742</v>
      </c>
      <c r="N198" s="26">
        <f t="shared" si="93"/>
        <v>0</v>
      </c>
      <c r="O198" s="26">
        <f t="shared" si="94"/>
        <v>1905742</v>
      </c>
      <c r="P198" s="26">
        <f t="shared" si="95"/>
        <v>8421981.1474155746</v>
      </c>
      <c r="Q198" s="26">
        <f t="shared" si="96"/>
        <v>315682.5</v>
      </c>
      <c r="R198" s="26">
        <f t="shared" si="97"/>
        <v>8737663.6474155746</v>
      </c>
      <c r="S198" s="26">
        <f t="shared" si="98"/>
        <v>6831921.6474155746</v>
      </c>
      <c r="T198" s="34"/>
      <c r="U198" s="29">
        <f t="shared" si="99"/>
        <v>-14970.942479956895</v>
      </c>
      <c r="V198" s="26">
        <f t="shared" si="100"/>
        <v>4</v>
      </c>
      <c r="W198" s="29">
        <f t="shared" si="101"/>
        <v>0</v>
      </c>
    </row>
    <row r="199" spans="1:23" x14ac:dyDescent="0.25">
      <c r="A199" s="12">
        <v>2253</v>
      </c>
      <c r="B199" s="12" t="s">
        <v>468</v>
      </c>
      <c r="C199" s="12" t="s">
        <v>473</v>
      </c>
      <c r="D199" s="12">
        <v>2117</v>
      </c>
      <c r="E199" s="26">
        <f t="shared" si="85"/>
        <v>2460398</v>
      </c>
      <c r="F199" s="26">
        <f t="shared" si="86"/>
        <v>0</v>
      </c>
      <c r="G199" s="26">
        <f t="shared" si="87"/>
        <v>2460398</v>
      </c>
      <c r="H199" s="26">
        <f t="shared" si="88"/>
        <v>9861133.0363340043</v>
      </c>
      <c r="I199" s="26">
        <f t="shared" si="89"/>
        <v>418195.39999999997</v>
      </c>
      <c r="J199" s="26">
        <f t="shared" si="90"/>
        <v>10279328.436334005</v>
      </c>
      <c r="K199" s="26">
        <f t="shared" si="91"/>
        <v>7818930.4363340046</v>
      </c>
      <c r="L199" s="14"/>
      <c r="M199" s="26">
        <f t="shared" si="92"/>
        <v>2460398</v>
      </c>
      <c r="N199" s="26">
        <f t="shared" si="93"/>
        <v>0</v>
      </c>
      <c r="O199" s="26">
        <f t="shared" si="94"/>
        <v>2460398</v>
      </c>
      <c r="P199" s="26">
        <f t="shared" si="95"/>
        <v>9843630.290268613</v>
      </c>
      <c r="Q199" s="26">
        <f t="shared" si="96"/>
        <v>418195.39999999997</v>
      </c>
      <c r="R199" s="26">
        <f t="shared" si="97"/>
        <v>10261825.690268613</v>
      </c>
      <c r="S199" s="26">
        <f t="shared" si="98"/>
        <v>7801427.6902686134</v>
      </c>
      <c r="T199" s="34"/>
      <c r="U199" s="29">
        <f t="shared" si="99"/>
        <v>-17502.746065391228</v>
      </c>
      <c r="V199" s="26">
        <f t="shared" si="100"/>
        <v>0</v>
      </c>
      <c r="W199" s="29">
        <f t="shared" si="101"/>
        <v>0</v>
      </c>
    </row>
    <row r="200" spans="1:23" x14ac:dyDescent="0.25">
      <c r="A200" s="12">
        <v>2254</v>
      </c>
      <c r="B200" s="12" t="s">
        <v>468</v>
      </c>
      <c r="C200" s="12" t="s">
        <v>475</v>
      </c>
      <c r="D200" s="12">
        <v>2117</v>
      </c>
      <c r="E200" s="26">
        <f t="shared" si="85"/>
        <v>17125649</v>
      </c>
      <c r="F200" s="26">
        <f t="shared" si="86"/>
        <v>0</v>
      </c>
      <c r="G200" s="26">
        <f t="shared" si="87"/>
        <v>17125649</v>
      </c>
      <c r="H200" s="26">
        <f t="shared" si="88"/>
        <v>47447374.398168474</v>
      </c>
      <c r="I200" s="26">
        <f t="shared" si="89"/>
        <v>1814117.9</v>
      </c>
      <c r="J200" s="26">
        <f t="shared" si="90"/>
        <v>49261492.298168473</v>
      </c>
      <c r="K200" s="26">
        <f t="shared" si="91"/>
        <v>32135843.298168473</v>
      </c>
      <c r="L200" s="14"/>
      <c r="M200" s="26">
        <f t="shared" si="92"/>
        <v>17125593</v>
      </c>
      <c r="N200" s="26">
        <f t="shared" si="93"/>
        <v>0</v>
      </c>
      <c r="O200" s="26">
        <f t="shared" si="94"/>
        <v>17125593</v>
      </c>
      <c r="P200" s="26">
        <f t="shared" si="95"/>
        <v>47363158.989807099</v>
      </c>
      <c r="Q200" s="26">
        <f t="shared" si="96"/>
        <v>1814117.9</v>
      </c>
      <c r="R200" s="26">
        <f t="shared" si="97"/>
        <v>49177276.889807098</v>
      </c>
      <c r="S200" s="26">
        <f t="shared" si="98"/>
        <v>32051683.889807098</v>
      </c>
      <c r="T200" s="34"/>
      <c r="U200" s="29">
        <f t="shared" si="99"/>
        <v>-84159.408361375332</v>
      </c>
      <c r="V200" s="26">
        <f t="shared" si="100"/>
        <v>56</v>
      </c>
      <c r="W200" s="29">
        <f t="shared" si="101"/>
        <v>0</v>
      </c>
    </row>
    <row r="201" spans="1:23" x14ac:dyDescent="0.25">
      <c r="A201" s="12">
        <v>2255</v>
      </c>
      <c r="B201" s="12" t="s">
        <v>468</v>
      </c>
      <c r="C201" s="12" t="s">
        <v>477</v>
      </c>
      <c r="D201" s="12">
        <v>2117</v>
      </c>
      <c r="E201" s="26">
        <f t="shared" si="85"/>
        <v>2123893</v>
      </c>
      <c r="F201" s="26">
        <f t="shared" si="86"/>
        <v>0</v>
      </c>
      <c r="G201" s="26">
        <f t="shared" si="87"/>
        <v>2123893</v>
      </c>
      <c r="H201" s="26">
        <f t="shared" si="88"/>
        <v>8556968.4488462619</v>
      </c>
      <c r="I201" s="26">
        <f t="shared" si="89"/>
        <v>339864</v>
      </c>
      <c r="J201" s="26">
        <f t="shared" si="90"/>
        <v>8896832.4488462619</v>
      </c>
      <c r="K201" s="26">
        <f t="shared" si="91"/>
        <v>6772939.4488462619</v>
      </c>
      <c r="L201" s="14"/>
      <c r="M201" s="26">
        <f t="shared" si="92"/>
        <v>2123868</v>
      </c>
      <c r="N201" s="26">
        <f t="shared" si="93"/>
        <v>0</v>
      </c>
      <c r="O201" s="26">
        <f t="shared" si="94"/>
        <v>2123868</v>
      </c>
      <c r="P201" s="26">
        <f t="shared" si="95"/>
        <v>8541780.4937403034</v>
      </c>
      <c r="Q201" s="26">
        <f t="shared" si="96"/>
        <v>339864</v>
      </c>
      <c r="R201" s="26">
        <f t="shared" si="97"/>
        <v>8881644.4937403034</v>
      </c>
      <c r="S201" s="26">
        <f t="shared" si="98"/>
        <v>6757776.4937403034</v>
      </c>
      <c r="T201" s="34"/>
      <c r="U201" s="29">
        <f t="shared" si="99"/>
        <v>-15162.955105958506</v>
      </c>
      <c r="V201" s="26">
        <f t="shared" si="100"/>
        <v>25</v>
      </c>
      <c r="W201" s="29">
        <f t="shared" si="101"/>
        <v>0</v>
      </c>
    </row>
    <row r="202" spans="1:23" x14ac:dyDescent="0.25">
      <c r="A202" s="12">
        <v>2256</v>
      </c>
      <c r="B202" s="12" t="s">
        <v>468</v>
      </c>
      <c r="C202" s="12" t="s">
        <v>479</v>
      </c>
      <c r="D202" s="12">
        <v>2117</v>
      </c>
      <c r="E202" s="26">
        <f t="shared" ref="E202:E208" si="102">IF(ISNA(VLOOKUP($A202,Dist_with,6,FALSE)),0,VLOOKUP($A202,Dist_with,6,FALSE))</f>
        <v>15321608</v>
      </c>
      <c r="F202" s="26">
        <f t="shared" ref="F202:F208" si="103">IF(ISNA(VLOOKUP($A202,Dist_with,7,FALSE)),0,VLOOKUP($A202,Dist_with,7,FALSE))</f>
        <v>0</v>
      </c>
      <c r="G202" s="26">
        <f t="shared" ref="G202:G208" si="104">IF(ISNA(VLOOKUP($A202,Dist_with,8,FALSE)),0,VLOOKUP($A202,Dist_with,8,FALSE))</f>
        <v>15321608</v>
      </c>
      <c r="H202" s="26">
        <f t="shared" ref="H202:H208" si="105">IF(ISNA(VLOOKUP($A202,Dist_with,25,FALSE)),0,VLOOKUP($A202,Dist_with,25,FALSE))</f>
        <v>64960530.759713419</v>
      </c>
      <c r="I202" s="26">
        <f t="shared" ref="I202:I208" si="106">IF(ISNA(VLOOKUP($A202,Dist_with,26,FALSE)),0,VLOOKUP($A202,Dist_with,26,FALSE))</f>
        <v>1814345.4</v>
      </c>
      <c r="J202" s="26">
        <f t="shared" ref="J202:J208" si="107">IF(ISNA(VLOOKUP($A202,Dist_with,27,FALSE)),0,VLOOKUP($A202,Dist_with,27,FALSE))</f>
        <v>66774876.159713417</v>
      </c>
      <c r="K202" s="26">
        <f t="shared" ref="K202:K208" si="108">IF(ISNA(VLOOKUP($A202,Dist_with,29,FALSE)),0,VLOOKUP($A202,Dist_with,29,FALSE))</f>
        <v>51453268.159713417</v>
      </c>
      <c r="L202" s="14"/>
      <c r="M202" s="26">
        <f t="shared" ref="M202:M208" si="109">IF(ISNA(VLOOKUP($A202,Dist_without,6,FALSE)),0,VLOOKUP($A202,Dist_without,6,FALSE))</f>
        <v>15321608</v>
      </c>
      <c r="N202" s="26">
        <f t="shared" ref="N202:N208" si="110">IF(ISNA(VLOOKUP($A202,Dist_without,7,FALSE)),0,VLOOKUP($A202,Dist_without,7,FALSE))</f>
        <v>0</v>
      </c>
      <c r="O202" s="26">
        <f t="shared" ref="O202:O208" si="111">IF(ISNA(VLOOKUP($A202,Dist_without,8,FALSE)),0,VLOOKUP($A202,Dist_without,8,FALSE))</f>
        <v>15321608</v>
      </c>
      <c r="P202" s="26">
        <f t="shared" ref="P202:P208" si="112">IF(ISNA(VLOOKUP($A202,Dist_without,25,FALSE)),0,VLOOKUP($A202,Dist_without,25,FALSE))</f>
        <v>64845230.85756515</v>
      </c>
      <c r="Q202" s="26">
        <f t="shared" ref="Q202:Q208" si="113">IF(ISNA(VLOOKUP($A202,Dist_without,26,FALSE)),0,VLOOKUP($A202,Dist_without,26,FALSE))</f>
        <v>1814345.4</v>
      </c>
      <c r="R202" s="26">
        <f t="shared" ref="R202:R208" si="114">IF(ISNA(VLOOKUP($A202,Dist_without,27,FALSE)),0,VLOOKUP($A202,Dist_without,27,FALSE))</f>
        <v>66659576.257565148</v>
      </c>
      <c r="S202" s="26">
        <f t="shared" ref="S202:S208" si="115">IF(ISNA(VLOOKUP($A202,Dist_without,29,FALSE)),0,VLOOKUP($A202,Dist_without,29,FALSE))</f>
        <v>51337968.257565148</v>
      </c>
      <c r="T202" s="34"/>
      <c r="U202" s="29">
        <f t="shared" ref="U202:U208" si="116">S202-K202</f>
        <v>-115299.90214826912</v>
      </c>
      <c r="V202" s="26">
        <f t="shared" ref="V202:V208" si="117">IF(ISNA(VLOOKUP($A202,SSFQImport,148,FALSE)),0,VLOOKUP($A202,SSFQImport,148,FALSE))</f>
        <v>0</v>
      </c>
      <c r="W202" s="29">
        <f t="shared" ref="W202:W208" si="118">IF(U202&lt;0,0,U202)</f>
        <v>0</v>
      </c>
    </row>
    <row r="203" spans="1:23" x14ac:dyDescent="0.25">
      <c r="A203" s="12">
        <v>2257</v>
      </c>
      <c r="B203" s="12" t="s">
        <v>468</v>
      </c>
      <c r="C203" s="12" t="s">
        <v>481</v>
      </c>
      <c r="D203" s="12">
        <v>2117</v>
      </c>
      <c r="E203" s="26">
        <f t="shared" si="102"/>
        <v>1833633</v>
      </c>
      <c r="F203" s="26">
        <f t="shared" si="103"/>
        <v>0</v>
      </c>
      <c r="G203" s="26">
        <f t="shared" si="104"/>
        <v>1833633</v>
      </c>
      <c r="H203" s="26">
        <f t="shared" si="105"/>
        <v>9296539.0359363314</v>
      </c>
      <c r="I203" s="26">
        <f t="shared" si="106"/>
        <v>330643.59999999998</v>
      </c>
      <c r="J203" s="26">
        <f t="shared" si="107"/>
        <v>9627182.635936331</v>
      </c>
      <c r="K203" s="26">
        <f t="shared" si="108"/>
        <v>7793549.635936331</v>
      </c>
      <c r="L203" s="14"/>
      <c r="M203" s="26">
        <f t="shared" si="109"/>
        <v>1833633</v>
      </c>
      <c r="N203" s="26">
        <f t="shared" si="110"/>
        <v>0</v>
      </c>
      <c r="O203" s="26">
        <f t="shared" si="111"/>
        <v>1833633</v>
      </c>
      <c r="P203" s="26">
        <f t="shared" si="112"/>
        <v>9280038.4004177283</v>
      </c>
      <c r="Q203" s="26">
        <f t="shared" si="113"/>
        <v>330643.59999999998</v>
      </c>
      <c r="R203" s="26">
        <f t="shared" si="114"/>
        <v>9610682.000417728</v>
      </c>
      <c r="S203" s="26">
        <f t="shared" si="115"/>
        <v>7777049.000417728</v>
      </c>
      <c r="T203" s="34"/>
      <c r="U203" s="29">
        <f t="shared" si="116"/>
        <v>-16500.635518603027</v>
      </c>
      <c r="V203" s="26">
        <f t="shared" si="117"/>
        <v>0</v>
      </c>
      <c r="W203" s="29">
        <f t="shared" si="118"/>
        <v>0</v>
      </c>
    </row>
    <row r="204" spans="1:23" x14ac:dyDescent="0.25">
      <c r="A204" s="12">
        <v>2262</v>
      </c>
      <c r="B204" s="12" t="s">
        <v>92</v>
      </c>
      <c r="C204" s="12" t="s">
        <v>101</v>
      </c>
      <c r="D204" s="12">
        <v>2230</v>
      </c>
      <c r="E204" s="26">
        <f t="shared" si="102"/>
        <v>2011217</v>
      </c>
      <c r="F204" s="26">
        <f t="shared" si="103"/>
        <v>0</v>
      </c>
      <c r="G204" s="26">
        <f t="shared" si="104"/>
        <v>2011217</v>
      </c>
      <c r="H204" s="26">
        <f t="shared" si="105"/>
        <v>5199288.747428379</v>
      </c>
      <c r="I204" s="26">
        <f t="shared" si="106"/>
        <v>261965.9</v>
      </c>
      <c r="J204" s="26">
        <f t="shared" si="107"/>
        <v>5461254.6474283794</v>
      </c>
      <c r="K204" s="26">
        <f t="shared" si="108"/>
        <v>3450037.6474283794</v>
      </c>
      <c r="L204" s="14"/>
      <c r="M204" s="26">
        <f t="shared" si="109"/>
        <v>2011217</v>
      </c>
      <c r="N204" s="26">
        <f t="shared" si="110"/>
        <v>0</v>
      </c>
      <c r="O204" s="26">
        <f t="shared" si="111"/>
        <v>2011217</v>
      </c>
      <c r="P204" s="26">
        <f t="shared" si="112"/>
        <v>5190060.4132875064</v>
      </c>
      <c r="Q204" s="26">
        <f t="shared" si="113"/>
        <v>261965.9</v>
      </c>
      <c r="R204" s="26">
        <f t="shared" si="114"/>
        <v>5452026.3132875068</v>
      </c>
      <c r="S204" s="26">
        <f t="shared" si="115"/>
        <v>3440809.3132875068</v>
      </c>
      <c r="T204" s="34"/>
      <c r="U204" s="29">
        <f t="shared" si="116"/>
        <v>-9228.3341408725828</v>
      </c>
      <c r="V204" s="26">
        <f t="shared" si="117"/>
        <v>0</v>
      </c>
      <c r="W204" s="29">
        <f t="shared" si="118"/>
        <v>0</v>
      </c>
    </row>
    <row r="205" spans="1:23" x14ac:dyDescent="0.25">
      <c r="A205" s="12">
        <v>3476</v>
      </c>
      <c r="B205" s="12" t="s">
        <v>482</v>
      </c>
      <c r="C205" s="12" t="s">
        <v>483</v>
      </c>
      <c r="D205" s="12" t="s">
        <v>484</v>
      </c>
      <c r="E205" s="26">
        <f t="shared" si="102"/>
        <v>0</v>
      </c>
      <c r="F205" s="26">
        <f t="shared" si="103"/>
        <v>0</v>
      </c>
      <c r="G205" s="26">
        <f t="shared" si="104"/>
        <v>0</v>
      </c>
      <c r="H205" s="26">
        <f t="shared" si="105"/>
        <v>2113810.7837012047</v>
      </c>
      <c r="I205" s="26">
        <f t="shared" si="106"/>
        <v>0</v>
      </c>
      <c r="J205" s="26">
        <f t="shared" si="107"/>
        <v>2113810.7837012047</v>
      </c>
      <c r="K205" s="26">
        <f t="shared" si="108"/>
        <v>2113810.7837012047</v>
      </c>
      <c r="L205" s="14"/>
      <c r="M205" s="26">
        <f t="shared" si="109"/>
        <v>0</v>
      </c>
      <c r="N205" s="26">
        <f t="shared" si="110"/>
        <v>0</v>
      </c>
      <c r="O205" s="26">
        <f t="shared" si="111"/>
        <v>0</v>
      </c>
      <c r="P205" s="26">
        <f t="shared" si="112"/>
        <v>2110058.9335597358</v>
      </c>
      <c r="Q205" s="26">
        <f t="shared" si="113"/>
        <v>0</v>
      </c>
      <c r="R205" s="26">
        <f t="shared" si="114"/>
        <v>2110058.9335597358</v>
      </c>
      <c r="S205" s="26">
        <f t="shared" si="115"/>
        <v>2110058.9335597358</v>
      </c>
      <c r="T205" s="34"/>
      <c r="U205" s="29">
        <f t="shared" si="116"/>
        <v>-3751.8501414689235</v>
      </c>
      <c r="V205" s="26">
        <f t="shared" si="117"/>
        <v>0</v>
      </c>
      <c r="W205" s="29">
        <f t="shared" si="118"/>
        <v>0</v>
      </c>
    </row>
    <row r="206" spans="1:23" x14ac:dyDescent="0.25">
      <c r="A206" s="12">
        <v>3477</v>
      </c>
      <c r="B206" s="12" t="s">
        <v>482</v>
      </c>
      <c r="C206" s="12" t="s">
        <v>485</v>
      </c>
      <c r="D206" s="12" t="s">
        <v>484</v>
      </c>
      <c r="E206" s="26">
        <f t="shared" si="102"/>
        <v>0</v>
      </c>
      <c r="F206" s="26">
        <f t="shared" si="103"/>
        <v>0</v>
      </c>
      <c r="G206" s="26">
        <f t="shared" si="104"/>
        <v>0</v>
      </c>
      <c r="H206" s="26">
        <f t="shared" si="105"/>
        <v>5394163.4587121904</v>
      </c>
      <c r="I206" s="26">
        <f t="shared" si="106"/>
        <v>0</v>
      </c>
      <c r="J206" s="26">
        <f t="shared" si="107"/>
        <v>5394163.4587121904</v>
      </c>
      <c r="K206" s="26">
        <f t="shared" si="108"/>
        <v>5394163.4587121904</v>
      </c>
      <c r="L206" s="14"/>
      <c r="M206" s="26">
        <f t="shared" si="109"/>
        <v>0</v>
      </c>
      <c r="N206" s="26">
        <f t="shared" si="110"/>
        <v>0</v>
      </c>
      <c r="O206" s="26">
        <f t="shared" si="111"/>
        <v>0</v>
      </c>
      <c r="P206" s="26">
        <f t="shared" si="112"/>
        <v>5384589.2370781051</v>
      </c>
      <c r="Q206" s="26">
        <f t="shared" si="113"/>
        <v>0</v>
      </c>
      <c r="R206" s="26">
        <f t="shared" si="114"/>
        <v>5384589.2370781051</v>
      </c>
      <c r="S206" s="26">
        <f t="shared" si="115"/>
        <v>5384589.2370781051</v>
      </c>
      <c r="T206" s="34"/>
      <c r="U206" s="29">
        <f t="shared" si="116"/>
        <v>-9574.2216340852901</v>
      </c>
      <c r="V206" s="26">
        <f t="shared" si="117"/>
        <v>0</v>
      </c>
      <c r="W206" s="29">
        <f t="shared" si="118"/>
        <v>0</v>
      </c>
    </row>
    <row r="207" spans="1:23" x14ac:dyDescent="0.25">
      <c r="A207" s="12">
        <v>3997</v>
      </c>
      <c r="B207" s="12" t="s">
        <v>355</v>
      </c>
      <c r="C207" s="12" t="s">
        <v>358</v>
      </c>
      <c r="D207" s="12">
        <v>2200</v>
      </c>
      <c r="E207" s="26">
        <f t="shared" si="102"/>
        <v>828332</v>
      </c>
      <c r="F207" s="26">
        <f t="shared" si="103"/>
        <v>0</v>
      </c>
      <c r="G207" s="26">
        <f t="shared" si="104"/>
        <v>828332</v>
      </c>
      <c r="H207" s="26">
        <f t="shared" si="105"/>
        <v>2691652.4883989859</v>
      </c>
      <c r="I207" s="26">
        <f t="shared" si="106"/>
        <v>283830.3</v>
      </c>
      <c r="J207" s="26">
        <f t="shared" si="107"/>
        <v>2975482.7883989858</v>
      </c>
      <c r="K207" s="26">
        <f t="shared" si="108"/>
        <v>2147150.7883989858</v>
      </c>
      <c r="L207" s="14"/>
      <c r="M207" s="26">
        <f t="shared" si="109"/>
        <v>824669</v>
      </c>
      <c r="N207" s="26">
        <f t="shared" si="110"/>
        <v>0</v>
      </c>
      <c r="O207" s="26">
        <f t="shared" si="111"/>
        <v>824669</v>
      </c>
      <c r="P207" s="26">
        <f t="shared" si="112"/>
        <v>2686875.014063416</v>
      </c>
      <c r="Q207" s="26">
        <f t="shared" si="113"/>
        <v>283830.3</v>
      </c>
      <c r="R207" s="26">
        <f t="shared" si="114"/>
        <v>2970705.3140634159</v>
      </c>
      <c r="S207" s="26">
        <f t="shared" si="115"/>
        <v>2146036.3140634159</v>
      </c>
      <c r="T207" s="34"/>
      <c r="U207" s="29">
        <f t="shared" si="116"/>
        <v>-1114.4743355698884</v>
      </c>
      <c r="V207" s="26">
        <f t="shared" si="117"/>
        <v>3663</v>
      </c>
      <c r="W207" s="29">
        <f t="shared" si="118"/>
        <v>0</v>
      </c>
    </row>
    <row r="208" spans="1:23" x14ac:dyDescent="0.25">
      <c r="A208" s="12">
        <v>4131</v>
      </c>
      <c r="B208" s="12" t="s">
        <v>439</v>
      </c>
      <c r="C208" s="12" t="s">
        <v>444</v>
      </c>
      <c r="D208" s="12">
        <v>2223</v>
      </c>
      <c r="E208" s="26">
        <f t="shared" si="102"/>
        <v>9255464</v>
      </c>
      <c r="F208" s="26">
        <f t="shared" si="103"/>
        <v>0</v>
      </c>
      <c r="G208" s="26">
        <f t="shared" si="104"/>
        <v>9255464</v>
      </c>
      <c r="H208" s="26">
        <f t="shared" si="105"/>
        <v>29592387.32986059</v>
      </c>
      <c r="I208" s="26">
        <f t="shared" si="106"/>
        <v>1149199.7999999998</v>
      </c>
      <c r="J208" s="26">
        <f t="shared" si="107"/>
        <v>30741587.129860591</v>
      </c>
      <c r="K208" s="26">
        <f t="shared" si="108"/>
        <v>21486123.129860591</v>
      </c>
      <c r="L208" s="14"/>
      <c r="M208" s="26">
        <f t="shared" si="109"/>
        <v>9074029</v>
      </c>
      <c r="N208" s="26">
        <f t="shared" si="110"/>
        <v>0</v>
      </c>
      <c r="O208" s="26">
        <f t="shared" si="111"/>
        <v>9074029</v>
      </c>
      <c r="P208" s="26">
        <f t="shared" si="112"/>
        <v>29539863.138269737</v>
      </c>
      <c r="Q208" s="26">
        <f t="shared" si="113"/>
        <v>1149199.7999999998</v>
      </c>
      <c r="R208" s="26">
        <f t="shared" si="114"/>
        <v>30689062.938269738</v>
      </c>
      <c r="S208" s="26">
        <f t="shared" si="115"/>
        <v>21615033.938269738</v>
      </c>
      <c r="T208" s="34"/>
      <c r="U208" s="29">
        <f t="shared" si="116"/>
        <v>128910.80840914696</v>
      </c>
      <c r="V208" s="26">
        <f t="shared" si="117"/>
        <v>181435</v>
      </c>
      <c r="W208" s="29">
        <f t="shared" si="118"/>
        <v>128910.80840914696</v>
      </c>
    </row>
    <row r="209" spans="1:23" ht="6" customHeight="1" thickBot="1" x14ac:dyDescent="0.3">
      <c r="A209" s="18"/>
      <c r="B209" s="18"/>
      <c r="C209" s="18"/>
      <c r="D209" s="18"/>
      <c r="E209" s="27"/>
      <c r="F209" s="19"/>
      <c r="G209" s="19"/>
      <c r="H209" s="19"/>
      <c r="I209" s="19"/>
      <c r="J209" s="19"/>
      <c r="K209" s="19"/>
      <c r="L209" s="20"/>
      <c r="M209" s="30"/>
      <c r="N209" s="30"/>
      <c r="O209" s="30"/>
      <c r="P209" s="30"/>
      <c r="Q209" s="30"/>
      <c r="R209" s="30"/>
      <c r="S209" s="30"/>
      <c r="T209" s="35"/>
      <c r="U209" s="30"/>
      <c r="V209" s="30"/>
      <c r="W209" s="30"/>
    </row>
    <row r="210" spans="1:23" ht="15.75" thickTop="1" x14ac:dyDescent="0.25">
      <c r="A210" s="16"/>
      <c r="B210" s="16"/>
      <c r="C210" s="16"/>
      <c r="D210" s="16"/>
      <c r="E210" s="28">
        <f>SUM(E10:E208)</f>
        <v>1971056082</v>
      </c>
      <c r="F210" s="28">
        <f t="shared" ref="F210:G210" si="119">SUM(F10:F208)</f>
        <v>-9946205.3013730962</v>
      </c>
      <c r="G210" s="28">
        <f t="shared" si="119"/>
        <v>1961109876.6986268</v>
      </c>
      <c r="H210" s="28">
        <f t="shared" ref="H210" si="120">SUM(H10:H208)</f>
        <v>5600111687.5082369</v>
      </c>
      <c r="I210" s="28">
        <f t="shared" ref="I210" si="121">SUM(I10:I208)</f>
        <v>237203764.10000011</v>
      </c>
      <c r="J210" s="28">
        <f t="shared" ref="J210" si="122">SUM(J10:J208)</f>
        <v>5837315451.6082363</v>
      </c>
      <c r="K210" s="28">
        <f t="shared" ref="K210" si="123">SUM(K10:K208)</f>
        <v>3876205574.9096117</v>
      </c>
      <c r="L210" s="17"/>
      <c r="M210" s="28">
        <f t="shared" ref="M210" si="124">SUM(M10:M208)</f>
        <v>1960659459</v>
      </c>
      <c r="N210" s="28">
        <f t="shared" ref="N210" si="125">SUM(N10:N208)</f>
        <v>-9957711.8910148796</v>
      </c>
      <c r="O210" s="28">
        <f t="shared" ref="O210" si="126">SUM(O10:O208)</f>
        <v>1950701747.1089849</v>
      </c>
      <c r="P210" s="28">
        <f t="shared" ref="P210" si="127">SUM(P10:P208)</f>
        <v>5590171923.7464886</v>
      </c>
      <c r="Q210" s="28">
        <f t="shared" ref="Q210" si="128">SUM(Q10:Q208)</f>
        <v>237203764.10000011</v>
      </c>
      <c r="R210" s="28">
        <f t="shared" ref="R210" si="129">SUM(R10:R208)</f>
        <v>5827375687.8464899</v>
      </c>
      <c r="S210" s="28">
        <f t="shared" ref="S210" si="130">SUM(S10:S208)</f>
        <v>3876673940.7375064</v>
      </c>
      <c r="T210" s="36"/>
      <c r="U210" s="28">
        <f t="shared" ref="U210:W210" si="131">SUM(U10:U208)</f>
        <v>468365.82789734891</v>
      </c>
      <c r="V210" s="28">
        <f t="shared" si="131"/>
        <v>10396623</v>
      </c>
      <c r="W210" s="28">
        <f t="shared" si="131"/>
        <v>7442914.4841168458</v>
      </c>
    </row>
    <row r="211" spans="1:23" x14ac:dyDescent="0.25">
      <c r="H211" s="5"/>
      <c r="L211" s="13"/>
      <c r="M211" s="31"/>
      <c r="N211" s="31"/>
      <c r="O211" s="31"/>
      <c r="P211" s="31"/>
      <c r="Q211" s="31"/>
      <c r="R211" s="31"/>
      <c r="S211" s="31"/>
      <c r="T211" s="37"/>
      <c r="U211" s="31"/>
      <c r="V211" s="31"/>
      <c r="W211" s="31"/>
    </row>
    <row r="212" spans="1:23" x14ac:dyDescent="0.25">
      <c r="A212" s="49" t="s">
        <v>1039</v>
      </c>
      <c r="B212" s="49"/>
      <c r="C212" s="49"/>
      <c r="D212" s="49"/>
      <c r="E212" s="46" t="s">
        <v>594</v>
      </c>
      <c r="F212" s="46"/>
      <c r="G212" s="46"/>
      <c r="H212" s="46"/>
      <c r="I212" s="46"/>
      <c r="J212" s="46"/>
      <c r="K212" s="46"/>
      <c r="L212" s="13"/>
      <c r="M212" s="48" t="s">
        <v>595</v>
      </c>
      <c r="N212" s="48"/>
      <c r="O212" s="48"/>
      <c r="P212" s="48"/>
      <c r="Q212" s="48"/>
      <c r="R212" s="48"/>
      <c r="S212" s="48"/>
      <c r="T212" s="37"/>
      <c r="U212" s="40" t="s">
        <v>1044</v>
      </c>
      <c r="V212" s="41"/>
      <c r="W212" s="42"/>
    </row>
    <row r="213" spans="1:23" x14ac:dyDescent="0.25">
      <c r="A213" s="12">
        <v>1902</v>
      </c>
      <c r="B213" s="12"/>
      <c r="C213" s="12" t="s">
        <v>558</v>
      </c>
      <c r="D213" s="12"/>
      <c r="E213" s="26">
        <f t="shared" ref="E213:E231" si="132">IF(ISNA(VLOOKUP($A213,ESD_with,5,FALSE)),0,VLOOKUP($A213,ESD_with,5,FALSE))</f>
        <v>17080020</v>
      </c>
      <c r="F213" s="26">
        <f>IF(K213=0,(J213-E213),0)</f>
        <v>0</v>
      </c>
      <c r="G213" s="29">
        <f>E213+F213</f>
        <v>17080020</v>
      </c>
      <c r="H213" s="29"/>
      <c r="I213" s="26">
        <v>0</v>
      </c>
      <c r="J213" s="26">
        <f t="shared" ref="J213:J231" si="133">IF(ISNA(VLOOKUP($A213,ESD_with,9,FALSE)),0,VLOOKUP($A213,ESD_with,9,FALSE))</f>
        <v>26207848.72235743</v>
      </c>
      <c r="K213" s="26">
        <f t="shared" ref="K213:K231" si="134">IF(ISNA(VLOOKUP($A213,ESD_with,12,FALSE)),0,VLOOKUP($A213,ESD_with,12,FALSE))</f>
        <v>9127828.7200000007</v>
      </c>
      <c r="L213" s="14"/>
      <c r="M213" s="26">
        <f t="shared" ref="M213:M231" si="135">IF(ISNA(VLOOKUP($A213,ESD_without,5,FALSE)),0,VLOOKUP($A213,ESD_without,5,FALSE))</f>
        <v>17080020</v>
      </c>
      <c r="N213" s="26">
        <f>IF(S213=0,(R213-M213),0)</f>
        <v>0</v>
      </c>
      <c r="O213" s="29">
        <f>M213+N213</f>
        <v>17080020</v>
      </c>
      <c r="P213" s="29"/>
      <c r="Q213" s="26">
        <v>0</v>
      </c>
      <c r="R213" s="26">
        <f t="shared" ref="R213:R231" si="136">IF(ISNA(VLOOKUP($A213,ESD_without,9,FALSE)),0,VLOOKUP($A213,ESD_without,9,FALSE))</f>
        <v>26160709.72202367</v>
      </c>
      <c r="S213" s="26">
        <f t="shared" ref="S213:S231" si="137">IF(ISNA(VLOOKUP($A213,ESD_without,12,FALSE)),0,VLOOKUP($A213,ESD_without,12,FALSE))</f>
        <v>9080689.7200000007</v>
      </c>
      <c r="T213" s="34"/>
      <c r="U213" s="29">
        <f t="shared" ref="U213:U231" si="138">S213-K213</f>
        <v>-47139</v>
      </c>
      <c r="V213" s="26">
        <f t="shared" ref="V213:V231" si="139">IF(ISNA(VLOOKUP($A213,SSFQImport,148,FALSE)),0,VLOOKUP($A213,SSFQImport,148,FALSE))</f>
        <v>0</v>
      </c>
      <c r="W213" s="29">
        <f t="shared" ref="W213:W231" si="140">IF(U213&lt;0,0,U213)</f>
        <v>0</v>
      </c>
    </row>
    <row r="214" spans="1:23" x14ac:dyDescent="0.25">
      <c r="A214" s="12">
        <v>1949</v>
      </c>
      <c r="B214" s="12"/>
      <c r="C214" s="12" t="s">
        <v>559</v>
      </c>
      <c r="D214" s="12"/>
      <c r="E214" s="26">
        <f t="shared" si="132"/>
        <v>3803588</v>
      </c>
      <c r="F214" s="26">
        <f t="shared" ref="F214:F231" si="141">IF(K214=0,(J214-E214),0)</f>
        <v>0</v>
      </c>
      <c r="G214" s="29">
        <f t="shared" ref="G214:G231" si="142">E214+F214</f>
        <v>3803588</v>
      </c>
      <c r="H214" s="29"/>
      <c r="I214" s="26">
        <v>0</v>
      </c>
      <c r="J214" s="26">
        <f t="shared" si="133"/>
        <v>5867198.438484773</v>
      </c>
      <c r="K214" s="26">
        <f t="shared" si="134"/>
        <v>2063610.44</v>
      </c>
      <c r="L214" s="14"/>
      <c r="M214" s="26">
        <f t="shared" si="135"/>
        <v>3803588</v>
      </c>
      <c r="N214" s="26">
        <f t="shared" ref="N214:N231" si="143">IF(S214=0,(R214-M214),0)</f>
        <v>0</v>
      </c>
      <c r="O214" s="29">
        <f t="shared" ref="O214:O231" si="144">M214+N214</f>
        <v>3803588</v>
      </c>
      <c r="P214" s="29"/>
      <c r="Q214" s="26">
        <v>0</v>
      </c>
      <c r="R214" s="26">
        <f t="shared" si="136"/>
        <v>5856496.1415298348</v>
      </c>
      <c r="S214" s="26">
        <f t="shared" si="137"/>
        <v>2052908.14</v>
      </c>
      <c r="T214" s="34"/>
      <c r="U214" s="29">
        <f t="shared" si="138"/>
        <v>-10702.300000000047</v>
      </c>
      <c r="V214" s="26">
        <f t="shared" si="139"/>
        <v>0</v>
      </c>
      <c r="W214" s="29">
        <f t="shared" si="140"/>
        <v>0</v>
      </c>
    </row>
    <row r="215" spans="1:23" x14ac:dyDescent="0.25">
      <c r="A215" s="12">
        <v>1975</v>
      </c>
      <c r="B215" s="12"/>
      <c r="C215" s="12" t="s">
        <v>560</v>
      </c>
      <c r="D215" s="12"/>
      <c r="E215" s="26">
        <f t="shared" si="132"/>
        <v>2484250</v>
      </c>
      <c r="F215" s="26">
        <f t="shared" si="141"/>
        <v>0</v>
      </c>
      <c r="G215" s="29">
        <f t="shared" si="142"/>
        <v>2484250</v>
      </c>
      <c r="H215" s="29"/>
      <c r="I215" s="26">
        <v>0</v>
      </c>
      <c r="J215" s="26">
        <f t="shared" si="133"/>
        <v>12752326.187830472</v>
      </c>
      <c r="K215" s="26">
        <f t="shared" si="134"/>
        <v>10268076.189999999</v>
      </c>
      <c r="L215" s="14"/>
      <c r="M215" s="26">
        <f t="shared" si="135"/>
        <v>2484250</v>
      </c>
      <c r="N215" s="26">
        <f t="shared" si="143"/>
        <v>0</v>
      </c>
      <c r="O215" s="29">
        <f t="shared" si="144"/>
        <v>2484250</v>
      </c>
      <c r="P215" s="29"/>
      <c r="Q215" s="26">
        <v>0</v>
      </c>
      <c r="R215" s="26">
        <f t="shared" si="136"/>
        <v>12729011.528170133</v>
      </c>
      <c r="S215" s="26">
        <f t="shared" si="137"/>
        <v>10244761.529999999</v>
      </c>
      <c r="T215" s="34"/>
      <c r="U215" s="29">
        <f t="shared" si="138"/>
        <v>-23314.660000000149</v>
      </c>
      <c r="V215" s="26">
        <f t="shared" si="139"/>
        <v>0</v>
      </c>
      <c r="W215" s="29">
        <f t="shared" si="140"/>
        <v>0</v>
      </c>
    </row>
    <row r="216" spans="1:23" x14ac:dyDescent="0.25">
      <c r="A216" s="12">
        <v>1980</v>
      </c>
      <c r="B216" s="12"/>
      <c r="C216" s="12" t="s">
        <v>561</v>
      </c>
      <c r="D216" s="12"/>
      <c r="E216" s="26">
        <f t="shared" si="132"/>
        <v>4469996</v>
      </c>
      <c r="F216" s="26">
        <f t="shared" si="141"/>
        <v>0</v>
      </c>
      <c r="G216" s="29">
        <f t="shared" si="142"/>
        <v>4469996</v>
      </c>
      <c r="H216" s="29"/>
      <c r="I216" s="26">
        <v>0</v>
      </c>
      <c r="J216" s="26">
        <f t="shared" si="133"/>
        <v>6226972.6005454352</v>
      </c>
      <c r="K216" s="26">
        <f t="shared" si="134"/>
        <v>1756976.6</v>
      </c>
      <c r="L216" s="14"/>
      <c r="M216" s="26">
        <f t="shared" si="135"/>
        <v>4469996</v>
      </c>
      <c r="N216" s="26">
        <f t="shared" si="143"/>
        <v>0</v>
      </c>
      <c r="O216" s="29">
        <f t="shared" si="144"/>
        <v>4469996</v>
      </c>
      <c r="P216" s="29"/>
      <c r="Q216" s="26">
        <v>0</v>
      </c>
      <c r="R216" s="26">
        <f t="shared" si="136"/>
        <v>6215686.4785100603</v>
      </c>
      <c r="S216" s="26">
        <f t="shared" si="137"/>
        <v>1745690.48</v>
      </c>
      <c r="T216" s="34"/>
      <c r="U216" s="29">
        <f t="shared" si="138"/>
        <v>-11286.120000000112</v>
      </c>
      <c r="V216" s="26">
        <f t="shared" si="139"/>
        <v>0</v>
      </c>
      <c r="W216" s="29">
        <f t="shared" si="140"/>
        <v>0</v>
      </c>
    </row>
    <row r="217" spans="1:23" x14ac:dyDescent="0.25">
      <c r="A217" s="12">
        <v>2004</v>
      </c>
      <c r="B217" s="12"/>
      <c r="C217" s="12" t="s">
        <v>562</v>
      </c>
      <c r="D217" s="12"/>
      <c r="E217" s="26">
        <f t="shared" si="132"/>
        <v>2692504</v>
      </c>
      <c r="F217" s="26">
        <f t="shared" si="141"/>
        <v>-1375729</v>
      </c>
      <c r="G217" s="29">
        <f t="shared" si="142"/>
        <v>1316775</v>
      </c>
      <c r="H217" s="29"/>
      <c r="I217" s="26">
        <v>0</v>
      </c>
      <c r="J217" s="26">
        <f t="shared" si="133"/>
        <v>1316775</v>
      </c>
      <c r="K217" s="26">
        <f t="shared" si="134"/>
        <v>0</v>
      </c>
      <c r="L217" s="14"/>
      <c r="M217" s="26">
        <f t="shared" si="135"/>
        <v>2692504</v>
      </c>
      <c r="N217" s="26">
        <f t="shared" si="143"/>
        <v>-1375729</v>
      </c>
      <c r="O217" s="29">
        <f t="shared" si="144"/>
        <v>1316775</v>
      </c>
      <c r="P217" s="29"/>
      <c r="Q217" s="26">
        <v>0</v>
      </c>
      <c r="R217" s="26">
        <f t="shared" si="136"/>
        <v>1316775</v>
      </c>
      <c r="S217" s="26">
        <f t="shared" si="137"/>
        <v>0</v>
      </c>
      <c r="T217" s="34"/>
      <c r="U217" s="29">
        <f t="shared" si="138"/>
        <v>0</v>
      </c>
      <c r="V217" s="26">
        <f t="shared" si="139"/>
        <v>0</v>
      </c>
      <c r="W217" s="29">
        <f t="shared" si="140"/>
        <v>0</v>
      </c>
    </row>
    <row r="218" spans="1:23" x14ac:dyDescent="0.25">
      <c r="A218" s="12">
        <v>2007</v>
      </c>
      <c r="B218" s="12"/>
      <c r="C218" s="12" t="s">
        <v>563</v>
      </c>
      <c r="D218" s="12"/>
      <c r="E218" s="26">
        <f t="shared" si="132"/>
        <v>2190818</v>
      </c>
      <c r="F218" s="26">
        <f t="shared" si="141"/>
        <v>-874043</v>
      </c>
      <c r="G218" s="29">
        <f t="shared" si="142"/>
        <v>1316775</v>
      </c>
      <c r="H218" s="29"/>
      <c r="I218" s="26">
        <v>0</v>
      </c>
      <c r="J218" s="26">
        <f t="shared" si="133"/>
        <v>1316775</v>
      </c>
      <c r="K218" s="26">
        <f t="shared" si="134"/>
        <v>0</v>
      </c>
      <c r="L218" s="14"/>
      <c r="M218" s="26">
        <f t="shared" si="135"/>
        <v>2190818</v>
      </c>
      <c r="N218" s="26">
        <f t="shared" si="143"/>
        <v>-874043</v>
      </c>
      <c r="O218" s="29">
        <f t="shared" si="144"/>
        <v>1316775</v>
      </c>
      <c r="P218" s="29"/>
      <c r="Q218" s="26">
        <v>0</v>
      </c>
      <c r="R218" s="26">
        <f t="shared" si="136"/>
        <v>1316775</v>
      </c>
      <c r="S218" s="26">
        <f t="shared" si="137"/>
        <v>0</v>
      </c>
      <c r="T218" s="34"/>
      <c r="U218" s="29">
        <f t="shared" si="138"/>
        <v>0</v>
      </c>
      <c r="V218" s="26">
        <f t="shared" si="139"/>
        <v>0</v>
      </c>
      <c r="W218" s="29">
        <f t="shared" si="140"/>
        <v>0</v>
      </c>
    </row>
    <row r="219" spans="1:23" x14ac:dyDescent="0.25">
      <c r="A219" s="12">
        <v>2013</v>
      </c>
      <c r="B219" s="12"/>
      <c r="C219" s="12" t="s">
        <v>564</v>
      </c>
      <c r="D219" s="12"/>
      <c r="E219" s="26">
        <f t="shared" si="132"/>
        <v>496296</v>
      </c>
      <c r="F219" s="26">
        <f t="shared" si="141"/>
        <v>0</v>
      </c>
      <c r="G219" s="29">
        <f t="shared" si="142"/>
        <v>496296</v>
      </c>
      <c r="H219" s="29"/>
      <c r="I219" s="26">
        <v>0</v>
      </c>
      <c r="J219" s="26">
        <f t="shared" si="133"/>
        <v>1316775</v>
      </c>
      <c r="K219" s="26">
        <f t="shared" si="134"/>
        <v>820479</v>
      </c>
      <c r="L219" s="14"/>
      <c r="M219" s="26">
        <f t="shared" si="135"/>
        <v>496296</v>
      </c>
      <c r="N219" s="26">
        <f t="shared" si="143"/>
        <v>0</v>
      </c>
      <c r="O219" s="29">
        <f t="shared" si="144"/>
        <v>496296</v>
      </c>
      <c r="P219" s="29"/>
      <c r="Q219" s="26">
        <v>0</v>
      </c>
      <c r="R219" s="26">
        <f t="shared" si="136"/>
        <v>1316775</v>
      </c>
      <c r="S219" s="26">
        <f t="shared" si="137"/>
        <v>820479</v>
      </c>
      <c r="T219" s="34"/>
      <c r="U219" s="29">
        <f t="shared" si="138"/>
        <v>0</v>
      </c>
      <c r="V219" s="26">
        <f t="shared" si="139"/>
        <v>0</v>
      </c>
      <c r="W219" s="29">
        <f t="shared" si="140"/>
        <v>0</v>
      </c>
    </row>
    <row r="220" spans="1:23" x14ac:dyDescent="0.25">
      <c r="A220" s="12">
        <v>2025</v>
      </c>
      <c r="B220" s="12"/>
      <c r="C220" s="12" t="s">
        <v>565</v>
      </c>
      <c r="D220" s="12"/>
      <c r="E220" s="26">
        <f t="shared" si="132"/>
        <v>11825062</v>
      </c>
      <c r="F220" s="26">
        <f t="shared" si="141"/>
        <v>0</v>
      </c>
      <c r="G220" s="29">
        <f t="shared" si="142"/>
        <v>11825062</v>
      </c>
      <c r="H220" s="29"/>
      <c r="I220" s="26">
        <v>0</v>
      </c>
      <c r="J220" s="26">
        <f t="shared" si="133"/>
        <v>22472819.298309088</v>
      </c>
      <c r="K220" s="26">
        <f t="shared" si="134"/>
        <v>10647757.300000001</v>
      </c>
      <c r="L220" s="14"/>
      <c r="M220" s="26">
        <f t="shared" si="135"/>
        <v>11825062</v>
      </c>
      <c r="N220" s="26">
        <f t="shared" si="143"/>
        <v>0</v>
      </c>
      <c r="O220" s="29">
        <f t="shared" si="144"/>
        <v>11825062</v>
      </c>
      <c r="P220" s="29"/>
      <c r="Q220" s="26">
        <v>0</v>
      </c>
      <c r="R220" s="26">
        <f t="shared" si="136"/>
        <v>22431726.242902365</v>
      </c>
      <c r="S220" s="26">
        <f t="shared" si="137"/>
        <v>10606664.24</v>
      </c>
      <c r="T220" s="34"/>
      <c r="U220" s="29">
        <f t="shared" si="138"/>
        <v>-41093.060000000522</v>
      </c>
      <c r="V220" s="26">
        <f t="shared" si="139"/>
        <v>0</v>
      </c>
      <c r="W220" s="29">
        <f t="shared" si="140"/>
        <v>0</v>
      </c>
    </row>
    <row r="221" spans="1:23" x14ac:dyDescent="0.25">
      <c r="A221" s="12">
        <v>2049</v>
      </c>
      <c r="B221" s="12"/>
      <c r="C221" s="12" t="s">
        <v>566</v>
      </c>
      <c r="D221" s="12"/>
      <c r="E221" s="26">
        <f t="shared" si="132"/>
        <v>338809</v>
      </c>
      <c r="F221" s="26">
        <f t="shared" si="141"/>
        <v>0</v>
      </c>
      <c r="G221" s="29">
        <f t="shared" si="142"/>
        <v>338809</v>
      </c>
      <c r="H221" s="29"/>
      <c r="I221" s="26">
        <v>0</v>
      </c>
      <c r="J221" s="26">
        <f t="shared" si="133"/>
        <v>1808447.7413467634</v>
      </c>
      <c r="K221" s="26">
        <f t="shared" si="134"/>
        <v>1469638.74</v>
      </c>
      <c r="L221" s="14"/>
      <c r="M221" s="26">
        <f t="shared" si="135"/>
        <v>338809</v>
      </c>
      <c r="N221" s="26">
        <f t="shared" si="143"/>
        <v>0</v>
      </c>
      <c r="O221" s="29">
        <f t="shared" si="144"/>
        <v>338809</v>
      </c>
      <c r="P221" s="29"/>
      <c r="Q221" s="26">
        <v>0</v>
      </c>
      <c r="R221" s="26">
        <f t="shared" si="136"/>
        <v>1805164.0545782661</v>
      </c>
      <c r="S221" s="26">
        <f t="shared" si="137"/>
        <v>1466355.05</v>
      </c>
      <c r="T221" s="34"/>
      <c r="U221" s="29">
        <f t="shared" si="138"/>
        <v>-3283.6899999999441</v>
      </c>
      <c r="V221" s="26">
        <f t="shared" si="139"/>
        <v>0</v>
      </c>
      <c r="W221" s="29">
        <f t="shared" si="140"/>
        <v>0</v>
      </c>
    </row>
    <row r="222" spans="1:23" x14ac:dyDescent="0.25">
      <c r="A222" s="12">
        <v>2058</v>
      </c>
      <c r="B222" s="12"/>
      <c r="C222" s="12" t="s">
        <v>567</v>
      </c>
      <c r="D222" s="12"/>
      <c r="E222" s="26">
        <f t="shared" si="132"/>
        <v>610645</v>
      </c>
      <c r="F222" s="26">
        <f t="shared" si="141"/>
        <v>0</v>
      </c>
      <c r="G222" s="29">
        <f t="shared" si="142"/>
        <v>610645</v>
      </c>
      <c r="H222" s="29"/>
      <c r="I222" s="26">
        <v>0</v>
      </c>
      <c r="J222" s="26">
        <f t="shared" si="133"/>
        <v>1316775</v>
      </c>
      <c r="K222" s="26">
        <f t="shared" si="134"/>
        <v>706130</v>
      </c>
      <c r="L222" s="14"/>
      <c r="M222" s="26">
        <f t="shared" si="135"/>
        <v>610645</v>
      </c>
      <c r="N222" s="26">
        <f t="shared" si="143"/>
        <v>0</v>
      </c>
      <c r="O222" s="29">
        <f t="shared" si="144"/>
        <v>610645</v>
      </c>
      <c r="P222" s="29"/>
      <c r="Q222" s="26">
        <v>0</v>
      </c>
      <c r="R222" s="26">
        <f t="shared" si="136"/>
        <v>1316775</v>
      </c>
      <c r="S222" s="26">
        <f t="shared" si="137"/>
        <v>706130</v>
      </c>
      <c r="T222" s="34"/>
      <c r="U222" s="29">
        <f t="shared" si="138"/>
        <v>0</v>
      </c>
      <c r="V222" s="26">
        <f t="shared" si="139"/>
        <v>0</v>
      </c>
      <c r="W222" s="29">
        <f t="shared" si="140"/>
        <v>0</v>
      </c>
    </row>
    <row r="223" spans="1:23" x14ac:dyDescent="0.25">
      <c r="A223" s="12">
        <v>2064</v>
      </c>
      <c r="B223" s="12"/>
      <c r="C223" s="12" t="s">
        <v>568</v>
      </c>
      <c r="D223" s="12"/>
      <c r="E223" s="26">
        <f t="shared" si="132"/>
        <v>7444400</v>
      </c>
      <c r="F223" s="26">
        <f t="shared" si="141"/>
        <v>0</v>
      </c>
      <c r="G223" s="29">
        <f t="shared" si="142"/>
        <v>7444400</v>
      </c>
      <c r="H223" s="29"/>
      <c r="I223" s="26">
        <v>0</v>
      </c>
      <c r="J223" s="26">
        <f t="shared" si="133"/>
        <v>20452584.810044762</v>
      </c>
      <c r="K223" s="26">
        <f t="shared" si="134"/>
        <v>13008184.810000001</v>
      </c>
      <c r="L223" s="14"/>
      <c r="M223" s="26">
        <f t="shared" si="135"/>
        <v>7444400</v>
      </c>
      <c r="N223" s="26">
        <f t="shared" si="143"/>
        <v>0</v>
      </c>
      <c r="O223" s="29">
        <f t="shared" si="144"/>
        <v>7444400</v>
      </c>
      <c r="P223" s="29"/>
      <c r="Q223" s="26">
        <v>0</v>
      </c>
      <c r="R223" s="26">
        <f t="shared" si="136"/>
        <v>20415481.198762193</v>
      </c>
      <c r="S223" s="26">
        <f t="shared" si="137"/>
        <v>12971081.199999999</v>
      </c>
      <c r="T223" s="34"/>
      <c r="U223" s="29">
        <f t="shared" si="138"/>
        <v>-37103.610000001267</v>
      </c>
      <c r="V223" s="26">
        <f t="shared" si="139"/>
        <v>0</v>
      </c>
      <c r="W223" s="29">
        <f t="shared" si="140"/>
        <v>0</v>
      </c>
    </row>
    <row r="224" spans="1:23" x14ac:dyDescent="0.25">
      <c r="A224" s="12">
        <v>2098</v>
      </c>
      <c r="B224" s="12"/>
      <c r="C224" s="12" t="s">
        <v>569</v>
      </c>
      <c r="D224" s="12"/>
      <c r="E224" s="26">
        <f t="shared" si="132"/>
        <v>7944689</v>
      </c>
      <c r="F224" s="26">
        <f t="shared" si="141"/>
        <v>0</v>
      </c>
      <c r="G224" s="29">
        <f t="shared" si="142"/>
        <v>7944689</v>
      </c>
      <c r="H224" s="29"/>
      <c r="I224" s="26">
        <v>0</v>
      </c>
      <c r="J224" s="26">
        <f t="shared" si="133"/>
        <v>16560680.883522509</v>
      </c>
      <c r="K224" s="26">
        <f t="shared" si="134"/>
        <v>8615991.8800000008</v>
      </c>
      <c r="L224" s="14"/>
      <c r="M224" s="26">
        <f t="shared" si="135"/>
        <v>7944689</v>
      </c>
      <c r="N224" s="26">
        <f t="shared" si="143"/>
        <v>0</v>
      </c>
      <c r="O224" s="29">
        <f t="shared" si="144"/>
        <v>7944689</v>
      </c>
      <c r="P224" s="29"/>
      <c r="Q224" s="26">
        <v>0</v>
      </c>
      <c r="R224" s="26">
        <f t="shared" si="136"/>
        <v>16530434.879947554</v>
      </c>
      <c r="S224" s="26">
        <f t="shared" si="137"/>
        <v>8585745.8800000008</v>
      </c>
      <c r="T224" s="34"/>
      <c r="U224" s="29">
        <f t="shared" si="138"/>
        <v>-30246</v>
      </c>
      <c r="V224" s="26">
        <f t="shared" si="139"/>
        <v>0</v>
      </c>
      <c r="W224" s="29">
        <f t="shared" si="140"/>
        <v>0</v>
      </c>
    </row>
    <row r="225" spans="1:23" x14ac:dyDescent="0.25">
      <c r="A225" s="12">
        <v>2106</v>
      </c>
      <c r="B225" s="12"/>
      <c r="C225" s="12" t="s">
        <v>570</v>
      </c>
      <c r="D225" s="12"/>
      <c r="E225" s="26">
        <f t="shared" si="132"/>
        <v>675374</v>
      </c>
      <c r="F225" s="26">
        <f t="shared" si="141"/>
        <v>0</v>
      </c>
      <c r="G225" s="29">
        <f t="shared" si="142"/>
        <v>675374</v>
      </c>
      <c r="H225" s="29"/>
      <c r="I225" s="26">
        <v>0</v>
      </c>
      <c r="J225" s="26">
        <f t="shared" si="133"/>
        <v>2790045.0744648976</v>
      </c>
      <c r="K225" s="26">
        <f t="shared" si="134"/>
        <v>2114671.0699999998</v>
      </c>
      <c r="L225" s="14"/>
      <c r="M225" s="26">
        <f t="shared" si="135"/>
        <v>675374</v>
      </c>
      <c r="N225" s="26">
        <f t="shared" si="143"/>
        <v>0</v>
      </c>
      <c r="O225" s="29">
        <f t="shared" si="144"/>
        <v>675374</v>
      </c>
      <c r="P225" s="29"/>
      <c r="Q225" s="26">
        <v>0</v>
      </c>
      <c r="R225" s="26">
        <f t="shared" si="136"/>
        <v>2784931.7019406068</v>
      </c>
      <c r="S225" s="26">
        <f t="shared" si="137"/>
        <v>2109557.7000000002</v>
      </c>
      <c r="T225" s="34"/>
      <c r="U225" s="29">
        <f t="shared" si="138"/>
        <v>-5113.3699999996461</v>
      </c>
      <c r="V225" s="26">
        <f t="shared" si="139"/>
        <v>0</v>
      </c>
      <c r="W225" s="29">
        <f t="shared" si="140"/>
        <v>0</v>
      </c>
    </row>
    <row r="226" spans="1:23" x14ac:dyDescent="0.25">
      <c r="A226" s="12">
        <v>2117</v>
      </c>
      <c r="B226" s="12"/>
      <c r="C226" s="12" t="s">
        <v>571</v>
      </c>
      <c r="D226" s="12"/>
      <c r="E226" s="26">
        <f t="shared" si="132"/>
        <v>11923216</v>
      </c>
      <c r="F226" s="26">
        <f t="shared" si="141"/>
        <v>0</v>
      </c>
      <c r="G226" s="29">
        <f t="shared" si="142"/>
        <v>11923216</v>
      </c>
      <c r="H226" s="29"/>
      <c r="I226" s="26">
        <v>0</v>
      </c>
      <c r="J226" s="26">
        <f t="shared" si="133"/>
        <v>38651445.32440868</v>
      </c>
      <c r="K226" s="26">
        <f t="shared" si="134"/>
        <v>26728229.32</v>
      </c>
      <c r="L226" s="14"/>
      <c r="M226" s="26">
        <f t="shared" si="135"/>
        <v>11923216</v>
      </c>
      <c r="N226" s="26">
        <f t="shared" si="143"/>
        <v>0</v>
      </c>
      <c r="O226" s="29">
        <f t="shared" si="144"/>
        <v>11923216</v>
      </c>
      <c r="P226" s="29"/>
      <c r="Q226" s="26">
        <v>0</v>
      </c>
      <c r="R226" s="26">
        <f t="shared" si="136"/>
        <v>38580697.931103662</v>
      </c>
      <c r="S226" s="26">
        <f t="shared" si="137"/>
        <v>26657481.93</v>
      </c>
      <c r="T226" s="34"/>
      <c r="U226" s="29">
        <f t="shared" si="138"/>
        <v>-70747.390000000596</v>
      </c>
      <c r="V226" s="26">
        <f t="shared" si="139"/>
        <v>0</v>
      </c>
      <c r="W226" s="29">
        <f t="shared" si="140"/>
        <v>0</v>
      </c>
    </row>
    <row r="227" spans="1:23" x14ac:dyDescent="0.25">
      <c r="A227" s="12">
        <v>2148</v>
      </c>
      <c r="B227" s="12"/>
      <c r="C227" s="12" t="s">
        <v>572</v>
      </c>
      <c r="D227" s="12"/>
      <c r="E227" s="26">
        <f t="shared" si="132"/>
        <v>34266248</v>
      </c>
      <c r="F227" s="26">
        <f t="shared" si="141"/>
        <v>0</v>
      </c>
      <c r="G227" s="29">
        <f t="shared" si="142"/>
        <v>34266248</v>
      </c>
      <c r="H227" s="29"/>
      <c r="I227" s="26">
        <v>0</v>
      </c>
      <c r="J227" s="26">
        <f t="shared" si="133"/>
        <v>42803592.404838219</v>
      </c>
      <c r="K227" s="26">
        <f t="shared" si="134"/>
        <v>8537344.4000000004</v>
      </c>
      <c r="L227" s="14"/>
      <c r="M227" s="26">
        <f t="shared" si="135"/>
        <v>34266248</v>
      </c>
      <c r="N227" s="26">
        <f t="shared" si="143"/>
        <v>0</v>
      </c>
      <c r="O227" s="29">
        <f t="shared" si="144"/>
        <v>34266248</v>
      </c>
      <c r="P227" s="29"/>
      <c r="Q227" s="26">
        <v>0</v>
      </c>
      <c r="R227" s="26">
        <f t="shared" si="136"/>
        <v>42726341.355742991</v>
      </c>
      <c r="S227" s="26">
        <f t="shared" si="137"/>
        <v>8460093.3599999994</v>
      </c>
      <c r="T227" s="34"/>
      <c r="U227" s="29">
        <f t="shared" si="138"/>
        <v>-77251.040000000969</v>
      </c>
      <c r="V227" s="26">
        <f t="shared" si="139"/>
        <v>0</v>
      </c>
      <c r="W227" s="29">
        <f t="shared" si="140"/>
        <v>0</v>
      </c>
    </row>
    <row r="228" spans="1:23" x14ac:dyDescent="0.25">
      <c r="A228" s="12">
        <v>2200</v>
      </c>
      <c r="B228" s="12"/>
      <c r="C228" s="12" t="s">
        <v>573</v>
      </c>
      <c r="D228" s="12"/>
      <c r="E228" s="26">
        <f t="shared" si="132"/>
        <v>6544605</v>
      </c>
      <c r="F228" s="26">
        <f t="shared" si="141"/>
        <v>0</v>
      </c>
      <c r="G228" s="29">
        <f t="shared" si="142"/>
        <v>6544605</v>
      </c>
      <c r="H228" s="29"/>
      <c r="I228" s="26">
        <v>0</v>
      </c>
      <c r="J228" s="26">
        <f t="shared" si="133"/>
        <v>11190787.232709402</v>
      </c>
      <c r="K228" s="26">
        <f t="shared" si="134"/>
        <v>4646182.2300000004</v>
      </c>
      <c r="L228" s="14"/>
      <c r="M228" s="26">
        <f t="shared" si="135"/>
        <v>6544605</v>
      </c>
      <c r="N228" s="26">
        <f t="shared" si="143"/>
        <v>0</v>
      </c>
      <c r="O228" s="29">
        <f t="shared" si="144"/>
        <v>6544605</v>
      </c>
      <c r="P228" s="29"/>
      <c r="Q228" s="26">
        <v>0</v>
      </c>
      <c r="R228" s="26">
        <f t="shared" si="136"/>
        <v>11170081.410249686</v>
      </c>
      <c r="S228" s="26">
        <f t="shared" si="137"/>
        <v>4625476.41</v>
      </c>
      <c r="T228" s="34"/>
      <c r="U228" s="29">
        <f t="shared" si="138"/>
        <v>-20705.820000000298</v>
      </c>
      <c r="V228" s="26">
        <f t="shared" si="139"/>
        <v>0</v>
      </c>
      <c r="W228" s="29">
        <f t="shared" si="140"/>
        <v>0</v>
      </c>
    </row>
    <row r="229" spans="1:23" x14ac:dyDescent="0.25">
      <c r="A229" s="12">
        <v>2218</v>
      </c>
      <c r="B229" s="12"/>
      <c r="C229" s="12" t="s">
        <v>574</v>
      </c>
      <c r="D229" s="12"/>
      <c r="E229" s="26">
        <f t="shared" si="132"/>
        <v>3001988</v>
      </c>
      <c r="F229" s="26">
        <f t="shared" si="141"/>
        <v>-1685213</v>
      </c>
      <c r="G229" s="29">
        <f t="shared" si="142"/>
        <v>1316775</v>
      </c>
      <c r="H229" s="29"/>
      <c r="I229" s="26">
        <v>0</v>
      </c>
      <c r="J229" s="26">
        <f t="shared" si="133"/>
        <v>1316775</v>
      </c>
      <c r="K229" s="26">
        <f t="shared" si="134"/>
        <v>0</v>
      </c>
      <c r="L229" s="14"/>
      <c r="M229" s="26">
        <f t="shared" si="135"/>
        <v>3001988</v>
      </c>
      <c r="N229" s="26">
        <f t="shared" si="143"/>
        <v>-1685213</v>
      </c>
      <c r="O229" s="29">
        <f t="shared" si="144"/>
        <v>1316775</v>
      </c>
      <c r="P229" s="29"/>
      <c r="Q229" s="26">
        <v>0</v>
      </c>
      <c r="R229" s="26">
        <f t="shared" si="136"/>
        <v>1316775</v>
      </c>
      <c r="S229" s="26">
        <f t="shared" si="137"/>
        <v>0</v>
      </c>
      <c r="T229" s="34"/>
      <c r="U229" s="29">
        <f t="shared" si="138"/>
        <v>0</v>
      </c>
      <c r="V229" s="26">
        <f t="shared" si="139"/>
        <v>0</v>
      </c>
      <c r="W229" s="29">
        <f t="shared" si="140"/>
        <v>0</v>
      </c>
    </row>
    <row r="230" spans="1:23" x14ac:dyDescent="0.25">
      <c r="A230" s="12">
        <v>2223</v>
      </c>
      <c r="B230" s="12"/>
      <c r="C230" s="12" t="s">
        <v>575</v>
      </c>
      <c r="D230" s="12"/>
      <c r="E230" s="26">
        <f t="shared" si="132"/>
        <v>2154162</v>
      </c>
      <c r="F230" s="26">
        <f t="shared" si="141"/>
        <v>0</v>
      </c>
      <c r="G230" s="29">
        <f t="shared" si="142"/>
        <v>2154162</v>
      </c>
      <c r="H230" s="29"/>
      <c r="I230" s="26">
        <v>0</v>
      </c>
      <c r="J230" s="26">
        <f t="shared" si="133"/>
        <v>3590149.4810568467</v>
      </c>
      <c r="K230" s="26">
        <f t="shared" si="134"/>
        <v>1435987.48</v>
      </c>
      <c r="L230" s="14"/>
      <c r="M230" s="26">
        <f t="shared" si="135"/>
        <v>2154162</v>
      </c>
      <c r="N230" s="26">
        <f t="shared" si="143"/>
        <v>0</v>
      </c>
      <c r="O230" s="29">
        <f t="shared" si="144"/>
        <v>2154162</v>
      </c>
      <c r="P230" s="29"/>
      <c r="Q230" s="26">
        <v>0</v>
      </c>
      <c r="R230" s="26">
        <f t="shared" si="136"/>
        <v>3583595.4157027197</v>
      </c>
      <c r="S230" s="26">
        <f t="shared" si="137"/>
        <v>1429433.42</v>
      </c>
      <c r="T230" s="34"/>
      <c r="U230" s="29">
        <f t="shared" si="138"/>
        <v>-6554.0600000000559</v>
      </c>
      <c r="V230" s="26">
        <f t="shared" si="139"/>
        <v>0</v>
      </c>
      <c r="W230" s="29">
        <f t="shared" si="140"/>
        <v>0</v>
      </c>
    </row>
    <row r="231" spans="1:23" x14ac:dyDescent="0.25">
      <c r="A231" s="12">
        <v>2230</v>
      </c>
      <c r="B231" s="12"/>
      <c r="C231" s="12" t="s">
        <v>576</v>
      </c>
      <c r="D231" s="12"/>
      <c r="E231" s="26">
        <f t="shared" si="132"/>
        <v>12553551</v>
      </c>
      <c r="F231" s="26">
        <f t="shared" si="141"/>
        <v>0</v>
      </c>
      <c r="G231" s="29">
        <f t="shared" si="142"/>
        <v>12553551</v>
      </c>
      <c r="H231" s="29"/>
      <c r="I231" s="26">
        <v>0</v>
      </c>
      <c r="J231" s="26">
        <f t="shared" si="133"/>
        <v>46392840.064199552</v>
      </c>
      <c r="K231" s="26">
        <f t="shared" si="134"/>
        <v>33839289.060000002</v>
      </c>
      <c r="L231" s="14"/>
      <c r="M231" s="26">
        <f t="shared" si="135"/>
        <v>12553551</v>
      </c>
      <c r="N231" s="26">
        <f t="shared" si="143"/>
        <v>0</v>
      </c>
      <c r="O231" s="29">
        <f t="shared" si="144"/>
        <v>12553551</v>
      </c>
      <c r="P231" s="29"/>
      <c r="Q231" s="26">
        <v>0</v>
      </c>
      <c r="R231" s="26">
        <f t="shared" si="136"/>
        <v>46309014.369631894</v>
      </c>
      <c r="S231" s="26">
        <f t="shared" si="137"/>
        <v>33755463.369999997</v>
      </c>
      <c r="T231" s="34"/>
      <c r="U231" s="29">
        <f t="shared" si="138"/>
        <v>-83825.690000005066</v>
      </c>
      <c r="V231" s="26">
        <f t="shared" si="139"/>
        <v>0</v>
      </c>
      <c r="W231" s="29">
        <f t="shared" si="140"/>
        <v>0</v>
      </c>
    </row>
    <row r="232" spans="1:23" ht="6" customHeight="1" thickBot="1" x14ac:dyDescent="0.3">
      <c r="A232" s="18"/>
      <c r="B232" s="18"/>
      <c r="C232" s="18"/>
      <c r="D232" s="18"/>
      <c r="E232" s="27"/>
      <c r="F232" s="30"/>
      <c r="G232" s="30"/>
      <c r="H232" s="30"/>
      <c r="I232" s="30"/>
      <c r="J232" s="30"/>
      <c r="K232" s="30"/>
      <c r="L232" s="20"/>
      <c r="M232" s="30"/>
      <c r="N232" s="30"/>
      <c r="O232" s="30"/>
      <c r="P232" s="30"/>
      <c r="Q232" s="30"/>
      <c r="R232" s="30"/>
      <c r="S232" s="30"/>
      <c r="T232" s="35"/>
      <c r="U232" s="30"/>
      <c r="V232" s="30"/>
      <c r="W232" s="30"/>
    </row>
    <row r="233" spans="1:23" ht="15.75" thickTop="1" x14ac:dyDescent="0.25">
      <c r="A233" s="16"/>
      <c r="B233" s="16"/>
      <c r="C233" s="16"/>
      <c r="D233" s="16"/>
      <c r="E233" s="28">
        <f>SUM(E213:E231)</f>
        <v>132500221</v>
      </c>
      <c r="F233" s="28">
        <f>SUM(F213:F231)</f>
        <v>-3934985</v>
      </c>
      <c r="G233" s="28">
        <f>SUM(G213:G231)</f>
        <v>128565236</v>
      </c>
      <c r="H233" s="28"/>
      <c r="I233" s="28"/>
      <c r="J233" s="28">
        <f t="shared" ref="J233:W233" si="145">SUM(J213:J231)</f>
        <v>264351613.26411879</v>
      </c>
      <c r="K233" s="28">
        <f t="shared" si="145"/>
        <v>135786377.24000001</v>
      </c>
      <c r="L233" s="17"/>
      <c r="M233" s="28">
        <f t="shared" si="145"/>
        <v>132500221</v>
      </c>
      <c r="N233" s="28">
        <f t="shared" si="145"/>
        <v>-3934985</v>
      </c>
      <c r="O233" s="28">
        <f t="shared" si="145"/>
        <v>128565236</v>
      </c>
      <c r="P233" s="28">
        <f t="shared" si="145"/>
        <v>0</v>
      </c>
      <c r="Q233" s="28">
        <f t="shared" si="145"/>
        <v>0</v>
      </c>
      <c r="R233" s="28">
        <f t="shared" si="145"/>
        <v>263883247.43079564</v>
      </c>
      <c r="S233" s="28">
        <f t="shared" si="145"/>
        <v>135318011.43000001</v>
      </c>
      <c r="T233" s="36"/>
      <c r="U233" s="28">
        <f t="shared" si="145"/>
        <v>-468365.81000000867</v>
      </c>
      <c r="V233" s="28">
        <f t="shared" si="145"/>
        <v>0</v>
      </c>
      <c r="W233" s="28">
        <f t="shared" si="145"/>
        <v>0</v>
      </c>
    </row>
    <row r="235" spans="1:23" x14ac:dyDescent="0.25">
      <c r="A235" s="43" t="s">
        <v>486</v>
      </c>
      <c r="B235" s="44"/>
      <c r="C235" s="44"/>
      <c r="D235" s="45"/>
      <c r="E235" s="29">
        <f>E233+E210</f>
        <v>2103556303</v>
      </c>
      <c r="F235" s="29">
        <f t="shared" ref="F235:K235" si="146">F233+F210</f>
        <v>-13881190.301373096</v>
      </c>
      <c r="G235" s="29">
        <f t="shared" si="146"/>
        <v>2089675112.6986268</v>
      </c>
      <c r="H235" s="29">
        <f t="shared" si="146"/>
        <v>5600111687.5082369</v>
      </c>
      <c r="I235" s="29">
        <f t="shared" si="146"/>
        <v>237203764.10000011</v>
      </c>
      <c r="J235" s="29">
        <f t="shared" si="146"/>
        <v>6101667064.8723555</v>
      </c>
      <c r="K235" s="29">
        <f t="shared" si="146"/>
        <v>4011991952.1496115</v>
      </c>
      <c r="L235" s="12"/>
      <c r="M235" s="29">
        <f t="shared" ref="M235:S235" si="147">M233+M210</f>
        <v>2093159680</v>
      </c>
      <c r="N235" s="29">
        <f t="shared" si="147"/>
        <v>-13892696.89101488</v>
      </c>
      <c r="O235" s="29">
        <f t="shared" si="147"/>
        <v>2079266983.1089849</v>
      </c>
      <c r="P235" s="29">
        <f t="shared" si="147"/>
        <v>5590171923.7464886</v>
      </c>
      <c r="Q235" s="29">
        <f t="shared" si="147"/>
        <v>237203764.10000011</v>
      </c>
      <c r="R235" s="29">
        <f t="shared" si="147"/>
        <v>6091258935.2772856</v>
      </c>
      <c r="S235" s="29">
        <f t="shared" si="147"/>
        <v>4011991952.1675062</v>
      </c>
      <c r="T235" s="12"/>
      <c r="U235" s="29">
        <f t="shared" ref="U235:W235" si="148">U233+U210</f>
        <v>1.7897340236231685E-2</v>
      </c>
      <c r="V235" s="29">
        <f t="shared" si="148"/>
        <v>10396623</v>
      </c>
      <c r="W235" s="29">
        <f t="shared" si="148"/>
        <v>7442914.4841168458</v>
      </c>
    </row>
    <row r="237" spans="1:23" x14ac:dyDescent="0.25">
      <c r="A237" s="43" t="s">
        <v>1045</v>
      </c>
      <c r="B237" s="44"/>
      <c r="C237" s="44"/>
      <c r="D237" s="45"/>
      <c r="E237" s="12"/>
      <c r="F237" s="12"/>
      <c r="G237" s="12"/>
      <c r="H237" s="12"/>
      <c r="I237" s="12"/>
      <c r="J237" s="12"/>
      <c r="K237" s="12"/>
      <c r="L237" s="12"/>
      <c r="M237" s="29">
        <f>M235-E235</f>
        <v>-10396623</v>
      </c>
      <c r="N237" s="29">
        <f>N235-F235</f>
        <v>-11506.589641783386</v>
      </c>
      <c r="O237" s="29">
        <f>O235-G235</f>
        <v>-10408129.589641809</v>
      </c>
      <c r="P237" s="29"/>
      <c r="Q237" s="29"/>
      <c r="R237" s="29">
        <f>R235-J235</f>
        <v>-10408129.595069885</v>
      </c>
      <c r="S237" s="29">
        <f>S235-K235</f>
        <v>1.7894744873046875E-2</v>
      </c>
      <c r="T237" s="12"/>
      <c r="U237" s="12"/>
      <c r="V237" s="12"/>
      <c r="W237" s="12"/>
    </row>
  </sheetData>
  <autoFilter ref="A9:X9" xr:uid="{8D09C9EF-6F4F-4E81-8819-0B47A4A94C64}">
    <sortState xmlns:xlrd2="http://schemas.microsoft.com/office/spreadsheetml/2017/richdata2" ref="A10:X208">
      <sortCondition ref="A9"/>
    </sortState>
  </autoFilter>
  <mergeCells count="10">
    <mergeCell ref="U8:W8"/>
    <mergeCell ref="U212:W212"/>
    <mergeCell ref="A235:D235"/>
    <mergeCell ref="A237:D237"/>
    <mergeCell ref="E8:K8"/>
    <mergeCell ref="M8:S8"/>
    <mergeCell ref="E212:K212"/>
    <mergeCell ref="M212:S212"/>
    <mergeCell ref="A212:D212"/>
    <mergeCell ref="A8:D8"/>
  </mergeCells>
  <conditionalFormatting sqref="U10:U20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3:U2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2024-06-27T07:00:00+00:00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923C3E-BD61-4FF7-93D0-10F1CD7649C2}"/>
</file>

<file path=customXml/itemProps2.xml><?xml version="1.0" encoding="utf-8"?>
<ds:datastoreItem xmlns:ds="http://schemas.openxmlformats.org/officeDocument/2006/customXml" ds:itemID="{88AF2B70-CFCB-49EB-9E5F-8A54C75D4C40}"/>
</file>

<file path=customXml/itemProps3.xml><?xml version="1.0" encoding="utf-8"?>
<ds:datastoreItem xmlns:ds="http://schemas.openxmlformats.org/officeDocument/2006/customXml" ds:itemID="{4A643ED4-44E9-4750-BEF5-4520267E4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SSFQImport 5_3_20</vt:lpstr>
      <vt:lpstr>18_19 Assump with</vt:lpstr>
      <vt:lpstr>18_19 SSF Dist past with</vt:lpstr>
      <vt:lpstr>18_19 SSF ESD past with</vt:lpstr>
      <vt:lpstr>18_19 Assup w_out</vt:lpstr>
      <vt:lpstr>18_19  SSF Dist past w_out</vt:lpstr>
      <vt:lpstr>18_19 SSF ESD past w_out</vt:lpstr>
      <vt:lpstr>2018_19 Summary</vt:lpstr>
      <vt:lpstr>Dist_with</vt:lpstr>
      <vt:lpstr>Dist_without</vt:lpstr>
      <vt:lpstr>ESD_with</vt:lpstr>
      <vt:lpstr>ESD_without</vt:lpstr>
      <vt:lpstr>SSFQImport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2018-19 SSF Federal Forest Fee Review With and Without Scenario</dc:title>
  <dc:creator>WILTFONG Michael * ODE</dc:creator>
  <cp:lastModifiedBy>MALINOWSKI Lindsay * ODE</cp:lastModifiedBy>
  <dcterms:created xsi:type="dcterms:W3CDTF">2024-05-08T20:14:49Z</dcterms:created>
  <dcterms:modified xsi:type="dcterms:W3CDTF">2024-06-27T15:51:00Z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2024-05-08T20:15:17Z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ddc4e2f8-59d4-4f8f-8fc0-68512b561f73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