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xl/drawings/drawing21.xml" ContentType="application/vnd.openxmlformats-officedocument.drawing+xml"/>
  <Override PartName="/xl/tables/table21.xml" ContentType="application/vnd.openxmlformats-officedocument.spreadsheetml.table+xml"/>
  <Override PartName="/xl/drawings/drawing22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olarios\Downloads\"/>
    </mc:Choice>
  </mc:AlternateContent>
  <xr:revisionPtr revIDLastSave="0" documentId="13_ncr:1_{3C5D3E15-2807-4857-A48E-5D3E165EE27B}" xr6:coauthVersionLast="47" xr6:coauthVersionMax="47" xr10:uidLastSave="{00000000-0000-0000-0000-000000000000}"/>
  <bookViews>
    <workbookView xWindow="-120" yWindow="-120" windowWidth="29040" windowHeight="15840" tabRatio="910" xr2:uid="{00000000-000D-0000-FFFF-FFFF00000000}"/>
  </bookViews>
  <sheets>
    <sheet name="OSCIM Awards by Election" sheetId="10" r:id="rId1"/>
    <sheet name="OSCIM Awards by District" sheetId="27" r:id="rId2"/>
    <sheet name="May 2025" sheetId="28" r:id="rId3"/>
    <sheet name="Nov 2024" sheetId="26" r:id="rId4"/>
    <sheet name="May 2024" sheetId="25" r:id="rId5"/>
    <sheet name="Nov 2023" sheetId="24" r:id="rId6"/>
    <sheet name="May 2023" sheetId="23" r:id="rId7"/>
    <sheet name="Nov 2022" sheetId="18" r:id="rId8"/>
    <sheet name="May 2022" sheetId="17" r:id="rId9"/>
    <sheet name="Nov 2021" sheetId="16" r:id="rId10"/>
    <sheet name="May 2021" sheetId="15" r:id="rId11"/>
    <sheet name="Nov 2020" sheetId="13" r:id="rId12"/>
    <sheet name="May 2020" sheetId="12" r:id="rId13"/>
    <sheet name="Nov 2019" sheetId="11" r:id="rId14"/>
    <sheet name="May 2019" sheetId="2" r:id="rId15"/>
    <sheet name="Nov 2018" sheetId="3" r:id="rId16"/>
    <sheet name="May 2018" sheetId="4" r:id="rId17"/>
    <sheet name="Nov 2017" sheetId="5" r:id="rId18"/>
    <sheet name="May 2017" sheetId="7" r:id="rId19"/>
    <sheet name="Nov 2016" sheetId="8" r:id="rId20"/>
    <sheet name="May 2016" sheetId="9" r:id="rId21"/>
    <sheet name="Mmm 20XX" sheetId="20" state="hidden" r:id="rId22"/>
    <sheet name="District IDs" sheetId="22" state="hidden" r:id="rId23"/>
  </sheets>
  <definedNames>
    <definedName name="_xlnm._FilterDatabase" localSheetId="1" hidden="1">'OSCIM Awards by District'!$B$53:$G$66</definedName>
    <definedName name="_xlnm._FilterDatabase" localSheetId="0" hidden="1">'OSCIM Awards by Election'!$B$53:$G$66</definedName>
    <definedName name="_xlnm.Print_Titles" localSheetId="1">'OSCIM Awards by District'!$1:$12</definedName>
    <definedName name="_xlnm.Print_Titles" localSheetId="0">'OSCIM Awards by Election'!$1:$12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8" l="1"/>
  <c r="C14" i="28"/>
  <c r="C15" i="28"/>
  <c r="C16" i="28"/>
  <c r="C12" i="28"/>
  <c r="C11" i="28"/>
  <c r="C10" i="28"/>
  <c r="C9" i="28"/>
  <c r="C8" i="28"/>
  <c r="D10" i="27" l="1"/>
  <c r="D9" i="27"/>
  <c r="D7" i="27"/>
  <c r="D6" i="27"/>
  <c r="D7" i="10"/>
  <c r="D6" i="10"/>
  <c r="C20" i="23" l="1"/>
  <c r="C19" i="23"/>
  <c r="C18" i="23"/>
  <c r="C17" i="23"/>
  <c r="C16" i="23"/>
  <c r="C15" i="23"/>
  <c r="C14" i="23"/>
  <c r="C13" i="23"/>
  <c r="C12" i="23"/>
  <c r="C11" i="23"/>
  <c r="C10" i="23"/>
  <c r="C9" i="23"/>
  <c r="C8" i="23"/>
  <c r="D10" i="10"/>
  <c r="C8" i="20" l="1"/>
  <c r="C9" i="20"/>
  <c r="C10" i="20"/>
  <c r="C11" i="20"/>
  <c r="C12" i="20"/>
  <c r="D9" i="10" l="1"/>
</calcChain>
</file>

<file path=xl/sharedStrings.xml><?xml version="1.0" encoding="utf-8"?>
<sst xmlns="http://schemas.openxmlformats.org/spreadsheetml/2006/main" count="1899" uniqueCount="326">
  <si>
    <t>Office of Finance and Information Technology</t>
  </si>
  <si>
    <t>Office of School Facilities</t>
  </si>
  <si>
    <t>District ID</t>
  </si>
  <si>
    <t>District Name</t>
  </si>
  <si>
    <t>Local Bond Amount</t>
  </si>
  <si>
    <t>Election Date</t>
  </si>
  <si>
    <t>Date Next 
Eligible to Apply</t>
  </si>
  <si>
    <t>Hood River County SD</t>
  </si>
  <si>
    <t>Junction City SD 69</t>
  </si>
  <si>
    <t>Sisters SD 6</t>
  </si>
  <si>
    <t>Athena-Weston SD 29RJ</t>
  </si>
  <si>
    <t>Yamhill Carlton SD 1</t>
  </si>
  <si>
    <t>North Powder SD 8J</t>
  </si>
  <si>
    <t>Sweet Home SD 55</t>
  </si>
  <si>
    <t>Jefferson SD 14J</t>
  </si>
  <si>
    <t>Greater Albany Public SD 8J</t>
  </si>
  <si>
    <t>Vernonia SD 47J</t>
  </si>
  <si>
    <t>Portland SD 1J</t>
  </si>
  <si>
    <t>Tillamook SD 9</t>
  </si>
  <si>
    <t>Oakridge SD 76</t>
  </si>
  <si>
    <t>Coos Bay SD 9</t>
  </si>
  <si>
    <t>North Marion SD 15</t>
  </si>
  <si>
    <t>Lowell SD 71</t>
  </si>
  <si>
    <t>Phoenix-Talent SD 4</t>
  </si>
  <si>
    <t>Hillsboro SD 1J</t>
  </si>
  <si>
    <t>Salem-Keizer SD 24J</t>
  </si>
  <si>
    <t>Harrisburg SD 7J</t>
  </si>
  <si>
    <t>Corvallis SD 509J</t>
  </si>
  <si>
    <t>Nestucca Valley SD 101J</t>
  </si>
  <si>
    <t>Warrenton-Hammond SD 30</t>
  </si>
  <si>
    <t>Dufur SD 29</t>
  </si>
  <si>
    <t>Astoria SD 1</t>
  </si>
  <si>
    <t>Oregon City SD 62</t>
  </si>
  <si>
    <t>Eugene SD 4J</t>
  </si>
  <si>
    <t>Winston-Dillard SD 116</t>
  </si>
  <si>
    <t>Dayville SD 16J</t>
  </si>
  <si>
    <t>North Lake SD 14</t>
  </si>
  <si>
    <t>Dayton SD 8</t>
  </si>
  <si>
    <t>Elkton SD 34</t>
  </si>
  <si>
    <t>Stanfield SD 61</t>
  </si>
  <si>
    <t>May 2022</t>
  </si>
  <si>
    <t>May 2019</t>
  </si>
  <si>
    <t>November 2018</t>
  </si>
  <si>
    <t>November 2024</t>
  </si>
  <si>
    <t>May 2025</t>
  </si>
  <si>
    <t>May 2018</t>
  </si>
  <si>
    <t xml:space="preserve">November 2017 </t>
  </si>
  <si>
    <t xml:space="preserve">May 2017 </t>
  </si>
  <si>
    <t xml:space="preserve">November 2016 </t>
  </si>
  <si>
    <t xml:space="preserve">May 2016 </t>
  </si>
  <si>
    <t xml:space="preserve">November 2022 </t>
  </si>
  <si>
    <t xml:space="preserve">May 2023 </t>
  </si>
  <si>
    <t xml:space="preserve">November 2023 </t>
  </si>
  <si>
    <t>May 2024</t>
  </si>
  <si>
    <t>Local Bond Total</t>
  </si>
  <si>
    <t>OSCIM Grant Total</t>
  </si>
  <si>
    <t>Priority List Number</t>
  </si>
  <si>
    <t>Ontario SD 8C</t>
  </si>
  <si>
    <t>Grants Pass SD 7</t>
  </si>
  <si>
    <t>Medford SD 549C</t>
  </si>
  <si>
    <t>Redmond SD 2J</t>
  </si>
  <si>
    <t>No</t>
  </si>
  <si>
    <t>Yes</t>
  </si>
  <si>
    <t>-</t>
  </si>
  <si>
    <t>Funding Source</t>
  </si>
  <si>
    <t>Priority List</t>
  </si>
  <si>
    <t>First in Time List</t>
  </si>
  <si>
    <t>Withdrawn</t>
  </si>
  <si>
    <t>Local Bond Passed</t>
  </si>
  <si>
    <t>May 2019 Applicants</t>
  </si>
  <si>
    <t>November 2018 Applicants</t>
  </si>
  <si>
    <t>Baker SD 5J</t>
  </si>
  <si>
    <t>Ashland SD 5</t>
  </si>
  <si>
    <t>Santiam Canyon SD 129J</t>
  </si>
  <si>
    <t>Condon SD 25J</t>
  </si>
  <si>
    <t>OSCIM Program Applications May 2019</t>
  </si>
  <si>
    <t>OSCIM Program Applications November 2018</t>
  </si>
  <si>
    <t>OSCIM Program Applications May 2018</t>
  </si>
  <si>
    <t>May 2018 Applicants</t>
  </si>
  <si>
    <t>OSCIM Program Applications November 2017</t>
  </si>
  <si>
    <t>November 2017 Applicants</t>
  </si>
  <si>
    <t>OSCIM Program Applications May 2017</t>
  </si>
  <si>
    <t>May 2017 Applicants</t>
  </si>
  <si>
    <t>OSCIM Program Applications November 2016</t>
  </si>
  <si>
    <t>November 2016 Applicants</t>
  </si>
  <si>
    <t>OSCIM Program Applications May 2016</t>
  </si>
  <si>
    <t>May 2016 Applicants</t>
  </si>
  <si>
    <t>Sutherlin SD 130</t>
  </si>
  <si>
    <t>Siuslaw SD 97J</t>
  </si>
  <si>
    <t>Oakland SD 1</t>
  </si>
  <si>
    <t>South Umpqua SD 19</t>
  </si>
  <si>
    <t>Yoncalla SD 32</t>
  </si>
  <si>
    <t>Hermiston SD 8</t>
  </si>
  <si>
    <t>Union SD 5</t>
  </si>
  <si>
    <t>Rogue River SD 35</t>
  </si>
  <si>
    <t>Central Linn SD 552</t>
  </si>
  <si>
    <t>South Wasco County SD 1</t>
  </si>
  <si>
    <t>Bend-LaPine Administrative SD 1</t>
  </si>
  <si>
    <t>Lake Oswego SD 7J</t>
  </si>
  <si>
    <t>Adrian SD 61</t>
  </si>
  <si>
    <t>Falls City SD 57</t>
  </si>
  <si>
    <t>Rainier SD 13</t>
  </si>
  <si>
    <t>Arlington SD 3</t>
  </si>
  <si>
    <t>Nyssa SD 26</t>
  </si>
  <si>
    <t>Echo SD 5</t>
  </si>
  <si>
    <t>Mapleton SD 32</t>
  </si>
  <si>
    <t>Gaston SD 511J</t>
  </si>
  <si>
    <t>Milton-Freewater Unified SD 7</t>
  </si>
  <si>
    <t>Corbett SD 39</t>
  </si>
  <si>
    <t>South Lane SD 45J3</t>
  </si>
  <si>
    <t>Molalla River SD 35</t>
  </si>
  <si>
    <t>Centennial SD 28J</t>
  </si>
  <si>
    <t>McMinnville SD 40</t>
  </si>
  <si>
    <t>OSCIM Program Applications November 2019</t>
  </si>
  <si>
    <t>November 2019 Applicants</t>
  </si>
  <si>
    <t>West Linn-Wilsonville SD 3J</t>
  </si>
  <si>
    <t>November 2019</t>
  </si>
  <si>
    <t>November 2025</t>
  </si>
  <si>
    <t>OSCIM Program Awards by Election Date</t>
  </si>
  <si>
    <t>OSCIM Program Applications May 2020</t>
  </si>
  <si>
    <t>May 2020 Applicants</t>
  </si>
  <si>
    <t>OSCIM Program Applications November 2020</t>
  </si>
  <si>
    <t>November 2020 Applicants</t>
  </si>
  <si>
    <t>Canby SD 86</t>
  </si>
  <si>
    <t>May 2020</t>
  </si>
  <si>
    <t>Newberg SD 29J</t>
  </si>
  <si>
    <t>Perrydale SD 21</t>
  </si>
  <si>
    <t>Pilot Rock SD 2</t>
  </si>
  <si>
    <t>Estacada SD 108</t>
  </si>
  <si>
    <t>Lebanon Community SD 9</t>
  </si>
  <si>
    <t>North Santiam SD 29J</t>
  </si>
  <si>
    <t>Alsea SD 7J</t>
  </si>
  <si>
    <t>Bandon SD 54</t>
  </si>
  <si>
    <t>Bethel SD 52</t>
  </si>
  <si>
    <t>Enterprise SD 21</t>
  </si>
  <si>
    <t>Knappa SD 4</t>
  </si>
  <si>
    <t>Oregon Trail SD 46</t>
  </si>
  <si>
    <t>November 2020</t>
  </si>
  <si>
    <t>May 2026</t>
  </si>
  <si>
    <t>November 2026</t>
  </si>
  <si>
    <t>Central Point SD 6</t>
  </si>
  <si>
    <t>OSCIM Program Applications May 2021</t>
  </si>
  <si>
    <t>May 2021 Applicants</t>
  </si>
  <si>
    <t>Clatskanie SD 6J</t>
  </si>
  <si>
    <t>Ione SD R2</t>
  </si>
  <si>
    <t>Wallowa SD 12</t>
  </si>
  <si>
    <t>Cascade SD 5</t>
  </si>
  <si>
    <t>Coquille SD 8</t>
  </si>
  <si>
    <t>Three Rivers/Josephine County SD</t>
  </si>
  <si>
    <t>David Douglas SD 40</t>
  </si>
  <si>
    <t>North Bend SD 13</t>
  </si>
  <si>
    <t>May 2021</t>
  </si>
  <si>
    <t>May 2027</t>
  </si>
  <si>
    <t>OSCIM Program Applications November 2021</t>
  </si>
  <si>
    <t>November 2021 Applicants</t>
  </si>
  <si>
    <t>Jefferson County SD 509J</t>
  </si>
  <si>
    <t>November 2021</t>
  </si>
  <si>
    <t>November 2027</t>
  </si>
  <si>
    <t>May 2022 Applicants</t>
  </si>
  <si>
    <t>OSCIM Program Applications May 2022</t>
  </si>
  <si>
    <t>Amity SD 4J</t>
  </si>
  <si>
    <t>Beaverton SD 48J</t>
  </si>
  <si>
    <t>Dallas SD 2</t>
  </si>
  <si>
    <t>La Grande SD 1</t>
  </si>
  <si>
    <t>Crook County SD</t>
  </si>
  <si>
    <t>Douglas County SD 15</t>
  </si>
  <si>
    <t>Douglas County SD 4</t>
  </si>
  <si>
    <t>Gervais SD 1</t>
  </si>
  <si>
    <t>Morrow SD 1</t>
  </si>
  <si>
    <t>May 2028</t>
  </si>
  <si>
    <t>Forest Grove SD 15</t>
  </si>
  <si>
    <t>Umatilla SD 6R</t>
  </si>
  <si>
    <t>November 2022</t>
  </si>
  <si>
    <t>November 2028</t>
  </si>
  <si>
    <t>OSCIM Program Applications November 2022</t>
  </si>
  <si>
    <t>November 2022 Applicants</t>
  </si>
  <si>
    <t>Sheridan SD 48J</t>
  </si>
  <si>
    <t>Eagle Point SD 9</t>
  </si>
  <si>
    <t>.</t>
  </si>
  <si>
    <t>District 
ID</t>
  </si>
  <si>
    <t># of OSCIM Grants Awarded</t>
  </si>
  <si>
    <t># of Districts Awarded OSCIM Grant</t>
  </si>
  <si>
    <t>OSCIM Program Applications Month 20XX</t>
  </si>
  <si>
    <t>Month 20XX Applicants</t>
  </si>
  <si>
    <t>OSCIM Grant Awarded</t>
  </si>
  <si>
    <t>Potential 
OSCIM Grant</t>
  </si>
  <si>
    <t>First in Time 
List Number</t>
  </si>
  <si>
    <t>Adel SD 21</t>
  </si>
  <si>
    <t>Drop Down Values</t>
  </si>
  <si>
    <t>Annex SD 29</t>
  </si>
  <si>
    <t>Arock SD 81</t>
  </si>
  <si>
    <t>Ashwood SD 8</t>
  </si>
  <si>
    <t>Banks SD 13</t>
  </si>
  <si>
    <t>Blachly SD 90</t>
  </si>
  <si>
    <t>Black Butte SD 41</t>
  </si>
  <si>
    <t>Brookings-Harbor SD 17C</t>
  </si>
  <si>
    <t>Burnt River SD 30J</t>
  </si>
  <si>
    <t>Butte Falls SD 91</t>
  </si>
  <si>
    <t>Camas Valley SD 21J</t>
  </si>
  <si>
    <t>Central Curry SD 1</t>
  </si>
  <si>
    <t>Central SD 13J</t>
  </si>
  <si>
    <t>Clackamas ESD</t>
  </si>
  <si>
    <t>Colton SD 53</t>
  </si>
  <si>
    <t>Columbia Gorge ESD</t>
  </si>
  <si>
    <t>Cove SD 15</t>
  </si>
  <si>
    <t>Creswell SD 40</t>
  </si>
  <si>
    <t>Crow-Applegate-Lorane SD 66</t>
  </si>
  <si>
    <t>Culver SD 4</t>
  </si>
  <si>
    <t>Diamond SD 7</t>
  </si>
  <si>
    <t>Double O SD 28</t>
  </si>
  <si>
    <t>Douglas ESD</t>
  </si>
  <si>
    <t>Drewsey SD 13</t>
  </si>
  <si>
    <t>Elgin SD 23</t>
  </si>
  <si>
    <t>Fern Ridge SD 28J</t>
  </si>
  <si>
    <t>Fossil SD 21J</t>
  </si>
  <si>
    <t>Frenchglen SD 16</t>
  </si>
  <si>
    <t>Gladstone SD 115</t>
  </si>
  <si>
    <t>Glendale SD 77</t>
  </si>
  <si>
    <t>Glide SD 12</t>
  </si>
  <si>
    <t>Grant ESD</t>
  </si>
  <si>
    <t>Gresham-Barlow SD 10J</t>
  </si>
  <si>
    <t>Harney County SD 3</t>
  </si>
  <si>
    <t>Harney County SD 4</t>
  </si>
  <si>
    <t>Harney County Union High SD 1J</t>
  </si>
  <si>
    <t>Harney ESD Region XVII</t>
  </si>
  <si>
    <t>Harper SD 66</t>
  </si>
  <si>
    <t>Helix SD 1</t>
  </si>
  <si>
    <t>High Desert ESD</t>
  </si>
  <si>
    <t>Huntington SD 16J</t>
  </si>
  <si>
    <t>Imbler SD 11</t>
  </si>
  <si>
    <t>InterMountain ESD</t>
  </si>
  <si>
    <t>Jefferson ESD</t>
  </si>
  <si>
    <t>Jewell SD 8</t>
  </si>
  <si>
    <t>John Day SD 3</t>
  </si>
  <si>
    <t>Jordan Valley SD 3</t>
  </si>
  <si>
    <t>Joseph SD 6</t>
  </si>
  <si>
    <t>Juntura SD 12</t>
  </si>
  <si>
    <t>Klamath County SD</t>
  </si>
  <si>
    <t>Klamath Falls City Schools</t>
  </si>
  <si>
    <t>Lake County SD 7</t>
  </si>
  <si>
    <t>Lake ESD</t>
  </si>
  <si>
    <t>Lane ESD</t>
  </si>
  <si>
    <t>Lincoln County SD</t>
  </si>
  <si>
    <t>Linn Benton Lincoln ESD</t>
  </si>
  <si>
    <t>Long Creek SD 17</t>
  </si>
  <si>
    <t>Malheur County SD 51</t>
  </si>
  <si>
    <t>Malheur ESD Region 14</t>
  </si>
  <si>
    <t>Marcola SD 79J</t>
  </si>
  <si>
    <t>McKenzie SD 68</t>
  </si>
  <si>
    <t>Mitchell SD 55</t>
  </si>
  <si>
    <t>Monroe SD 1J</t>
  </si>
  <si>
    <t>Monument SD 8</t>
  </si>
  <si>
    <t>Mt Angel SD 91</t>
  </si>
  <si>
    <t>Multnomah ESD</t>
  </si>
  <si>
    <t>Myrtle Point SD 41</t>
  </si>
  <si>
    <t>Neah-Kah-Nie SD 56</t>
  </si>
  <si>
    <t>North Central ESD</t>
  </si>
  <si>
    <t>North Clackamas SD 12</t>
  </si>
  <si>
    <t>North Douglas SD 22</t>
  </si>
  <si>
    <t>North Wasco County SD 21</t>
  </si>
  <si>
    <t>Northwest Regional ESD</t>
  </si>
  <si>
    <t>Paisley SD 11</t>
  </si>
  <si>
    <t>Parkrose SD 3</t>
  </si>
  <si>
    <t>Pendleton SD 16</t>
  </si>
  <si>
    <t>Philomath SD 17J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</si>
  <si>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</si>
  <si>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</si>
  <si>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</si>
  <si>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</si>
  <si>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</si>
  <si>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</si>
  <si>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Powers SD 31</t>
  </si>
  <si>
    <t>Prairie City SD 4</t>
  </si>
  <si>
    <t>Prospect SD 59</t>
  </si>
  <si>
    <t>Reedsport SD 105</t>
  </si>
  <si>
    <t>Region 18 ESD</t>
  </si>
  <si>
    <t>Reynolds SD 7</t>
  </si>
  <si>
    <t>Riddle SD 70</t>
  </si>
  <si>
    <t>Riverdale SD 51J</t>
  </si>
  <si>
    <t>Scappoose SD 1J</t>
  </si>
  <si>
    <t>Scio SD 95</t>
  </si>
  <si>
    <t>Seaside SD 10</t>
  </si>
  <si>
    <t>Sherman County SD</t>
  </si>
  <si>
    <t>Sherwood SD 88J</t>
  </si>
  <si>
    <t>Silver Falls SD 4J</t>
  </si>
  <si>
    <t>South Coast ESD</t>
  </si>
  <si>
    <t>South Harney SD 33</t>
  </si>
  <si>
    <t>Southern Oregon ESD</t>
  </si>
  <si>
    <t>Spray SD 1</t>
  </si>
  <si>
    <t>Springfield SD 19</t>
  </si>
  <si>
    <t>St Helens SD 502</t>
  </si>
  <si>
    <t>St Paul SD 45</t>
  </si>
  <si>
    <t>Suntex SD 10</t>
  </si>
  <si>
    <t>Tigard-Tualatin SD 23J</t>
  </si>
  <si>
    <t>Troy SD 54</t>
  </si>
  <si>
    <t>Ukiah SD 80R</t>
  </si>
  <si>
    <t>Vale SD 84</t>
  </si>
  <si>
    <t>Willamette ESD</t>
  </si>
  <si>
    <t>Willamina SD 30J</t>
  </si>
  <si>
    <t>Woodburn SD 103</t>
  </si>
  <si>
    <t>Priority &amp; First in Time Lists</t>
  </si>
  <si>
    <t>*McKenzie SD 68</t>
  </si>
  <si>
    <t>May 2023</t>
  </si>
  <si>
    <t>May 2029</t>
  </si>
  <si>
    <t>May 2023 Applicants</t>
  </si>
  <si>
    <t>OSCIM Program Applications May 2023</t>
  </si>
  <si>
    <t>November 2023 Applicants</t>
  </si>
  <si>
    <t>OSCIM Program Applications November 2023</t>
  </si>
  <si>
    <t>November 2023</t>
  </si>
  <si>
    <t>November 2029</t>
  </si>
  <si>
    <t>OSCIM Program Applications May 2024</t>
  </si>
  <si>
    <t>May 2024 Applicants</t>
  </si>
  <si>
    <t>May 2030</t>
  </si>
  <si>
    <t>November 2030</t>
  </si>
  <si>
    <t>November 2024 Applicants</t>
  </si>
  <si>
    <t>OSCIM Program Applications November 2024</t>
  </si>
  <si>
    <t>District  ID</t>
  </si>
  <si>
    <t>May 2031</t>
  </si>
  <si>
    <t>*Commitment from FIT list Nov 2020. McKenzie SD chose to delay to May 2021.</t>
  </si>
  <si>
    <t>*Central Point SD 6 did not submit an application. The district was awarded from leftover funds at the end of the biennium.</t>
  </si>
  <si>
    <t>n/a</t>
  </si>
  <si>
    <t>*Central Point SD 6</t>
  </si>
  <si>
    <t>OSCIM Program Applications May 2025</t>
  </si>
  <si>
    <t>May 2025 Applicants</t>
  </si>
  <si>
    <t>OSCIM Grant Amount</t>
  </si>
  <si>
    <t>OSCIM Program Awards by District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</si>
</sst>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#,##0;[Red]#,##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1A75BC"/>
      <name val="Calibri"/>
      <family val="2"/>
    </font>
    <font>
      <b/>
      <sz val="18"/>
      <color rgb="FF1A75BC"/>
      <name val="Calibri"/>
      <family val="2"/>
      <scheme val="minor"/>
    </font>
    <font>
      <b/>
      <sz val="16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name val="Calibri"/>
      <family val="2"/>
    </font>
    <font>
      <b/>
      <sz val="16"/>
      <color rgb="FF1A75BC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1A75BC"/>
      <name val="Calibri"/>
      <family val="2"/>
    </font>
    <font>
      <sz val="11"/>
      <color rgb="FF1A75BC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  <fill>
      <patternFill patternType="solid">
        <fgColor rgb="FFE5F2FB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auto="1"/>
      </left>
      <right/>
      <top style="thin">
        <color theme="0" tint="-0.34998626667073579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horizontal="left" vertical="center"/>
    </xf>
    <xf numFmtId="44" fontId="7" fillId="0" borderId="0" applyFont="0" applyFill="0" applyBorder="0" applyAlignment="0" applyProtection="0"/>
    <xf numFmtId="0" fontId="5" fillId="0" borderId="0">
      <alignment horizontal="left" vertical="center" indent="9"/>
    </xf>
    <xf numFmtId="0" fontId="6" fillId="0" borderId="0">
      <alignment horizontal="left" vertical="center" indent="9"/>
    </xf>
    <xf numFmtId="0" fontId="11" fillId="0" borderId="1">
      <alignment horizontal="left" vertical="center" indent="9"/>
    </xf>
    <xf numFmtId="8" fontId="7" fillId="0" borderId="0" applyProtection="0">
      <alignment horizontal="right" vertical="center" indent="1"/>
    </xf>
    <xf numFmtId="0" fontId="7" fillId="0" borderId="0"/>
    <xf numFmtId="0" fontId="18" fillId="0" borderId="0">
      <alignment vertical="center"/>
    </xf>
  </cellStyleXfs>
  <cellXfs count="107">
    <xf numFmtId="0" fontId="0" fillId="0" borderId="0" xfId="0">
      <alignment horizontal="left" vertical="center"/>
    </xf>
    <xf numFmtId="0" fontId="0" fillId="0" borderId="0" xfId="0" applyAlignment="1">
      <alignment horizontal="center" wrapText="1"/>
    </xf>
    <xf numFmtId="49" fontId="0" fillId="0" borderId="0" xfId="0" applyNumberFormat="1">
      <alignment horizontal="left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164" fontId="4" fillId="0" borderId="0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right" wrapText="1"/>
    </xf>
    <xf numFmtId="164" fontId="3" fillId="0" borderId="0" xfId="1" applyNumberFormat="1" applyFont="1" applyBorder="1" applyAlignment="1">
      <alignment horizontal="left" wrapText="1" indent="9"/>
    </xf>
    <xf numFmtId="8" fontId="7" fillId="0" borderId="0" xfId="5">
      <alignment horizontal="right" vertical="center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3" fillId="0" borderId="0" xfId="0" applyFont="1">
      <alignment horizontal="left" vertical="center"/>
    </xf>
    <xf numFmtId="8" fontId="0" fillId="0" borderId="0" xfId="5" applyFont="1" applyAlignment="1">
      <alignment horizontal="center" vertical="center"/>
    </xf>
    <xf numFmtId="0" fontId="1" fillId="0" borderId="0" xfId="6" applyFont="1" applyAlignment="1">
      <alignment horizontal="center"/>
    </xf>
    <xf numFmtId="0" fontId="6" fillId="0" borderId="0" xfId="6" applyFont="1" applyAlignment="1">
      <alignment horizontal="left" vertical="center" indent="9"/>
    </xf>
    <xf numFmtId="0" fontId="6" fillId="0" borderId="0" xfId="6" applyFont="1" applyAlignment="1">
      <alignment vertical="center"/>
    </xf>
    <xf numFmtId="0" fontId="1" fillId="0" borderId="0" xfId="6" applyFont="1"/>
    <xf numFmtId="0" fontId="2" fillId="0" borderId="0" xfId="6" applyFont="1" applyAlignment="1">
      <alignment horizontal="center"/>
    </xf>
    <xf numFmtId="0" fontId="5" fillId="0" borderId="0" xfId="6" applyFont="1" applyAlignment="1">
      <alignment horizontal="left" vertical="center" indent="9"/>
    </xf>
    <xf numFmtId="0" fontId="5" fillId="0" borderId="0" xfId="6" applyFont="1" applyAlignment="1">
      <alignment vertical="center"/>
    </xf>
    <xf numFmtId="0" fontId="2" fillId="0" borderId="0" xfId="6" applyFont="1"/>
    <xf numFmtId="0" fontId="7" fillId="0" borderId="0" xfId="6"/>
    <xf numFmtId="0" fontId="3" fillId="0" borderId="0" xfId="6" applyFont="1" applyAlignment="1">
      <alignment horizontal="center" wrapText="1"/>
    </xf>
    <xf numFmtId="49" fontId="3" fillId="0" borderId="0" xfId="6" applyNumberFormat="1" applyFont="1" applyAlignment="1">
      <alignment horizontal="left" wrapText="1" indent="9"/>
    </xf>
    <xf numFmtId="49" fontId="7" fillId="0" borderId="0" xfId="6" applyNumberFormat="1" applyAlignment="1">
      <alignment horizontal="left" indent="9"/>
    </xf>
    <xf numFmtId="0" fontId="7" fillId="0" borderId="1" xfId="6" applyBorder="1" applyAlignment="1">
      <alignment horizontal="center" wrapText="1"/>
    </xf>
    <xf numFmtId="0" fontId="4" fillId="0" borderId="1" xfId="6" applyFont="1" applyBorder="1" applyAlignment="1">
      <alignment horizontal="left" vertical="center" wrapText="1" indent="9"/>
    </xf>
    <xf numFmtId="0" fontId="4" fillId="0" borderId="0" xfId="6" applyFont="1" applyAlignment="1">
      <alignment horizontal="left" vertical="center" wrapText="1" indent="9"/>
    </xf>
    <xf numFmtId="0" fontId="4" fillId="0" borderId="0" xfId="6" applyFont="1" applyAlignment="1">
      <alignment vertical="center" wrapText="1"/>
    </xf>
    <xf numFmtId="0" fontId="7" fillId="0" borderId="0" xfId="6" applyAlignment="1">
      <alignment horizontal="center" wrapText="1"/>
    </xf>
    <xf numFmtId="0" fontId="4" fillId="0" borderId="0" xfId="6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3" fillId="0" borderId="0" xfId="6" applyFont="1" applyAlignment="1">
      <alignment horizontal="centerContinuous"/>
    </xf>
    <xf numFmtId="0" fontId="7" fillId="0" borderId="0" xfId="6" applyAlignment="1">
      <alignment horizontal="center"/>
    </xf>
    <xf numFmtId="49" fontId="7" fillId="0" borderId="0" xfId="6" applyNumberFormat="1"/>
    <xf numFmtId="49" fontId="7" fillId="0" borderId="0" xfId="6" applyNumberFormat="1" applyAlignment="1">
      <alignment horizontal="left"/>
    </xf>
    <xf numFmtId="49" fontId="7" fillId="0" borderId="0" xfId="6" applyNumberFormat="1" applyAlignment="1">
      <alignment wrapText="1"/>
    </xf>
    <xf numFmtId="0" fontId="7" fillId="0" borderId="1" xfId="6" applyBorder="1"/>
    <xf numFmtId="0" fontId="12" fillId="0" borderId="0" xfId="6" applyFont="1"/>
    <xf numFmtId="0" fontId="13" fillId="0" borderId="0" xfId="6" applyFont="1" applyAlignment="1">
      <alignment horizontal="center" vertical="center" wrapText="1"/>
    </xf>
    <xf numFmtId="0" fontId="16" fillId="0" borderId="0" xfId="0" applyFont="1" applyAlignment="1">
      <alignment horizontal="left" indent="15"/>
    </xf>
    <xf numFmtId="0" fontId="17" fillId="0" borderId="0" xfId="0" applyFont="1" applyAlignment="1">
      <alignment horizontal="left" indent="15"/>
    </xf>
    <xf numFmtId="0" fontId="15" fillId="0" borderId="0" xfId="0" applyFont="1" applyAlignment="1"/>
    <xf numFmtId="0" fontId="6" fillId="0" borderId="0" xfId="0" applyFont="1" applyAlignment="1">
      <alignment horizontal="left" vertical="center" indent="15"/>
    </xf>
    <xf numFmtId="165" fontId="7" fillId="0" borderId="0" xfId="5" applyNumberFormat="1" applyAlignment="1">
      <alignment vertical="center"/>
    </xf>
    <xf numFmtId="49" fontId="7" fillId="0" borderId="0" xfId="6" applyNumberFormat="1" applyAlignment="1">
      <alignment horizontal="left" vertical="center" indent="1"/>
    </xf>
    <xf numFmtId="0" fontId="7" fillId="0" borderId="0" xfId="6" applyAlignment="1">
      <alignment horizontal="center" vertical="center"/>
    </xf>
    <xf numFmtId="49" fontId="0" fillId="0" borderId="0" xfId="6" applyNumberFormat="1" applyFont="1" applyAlignment="1">
      <alignment horizontal="left" vertical="center" indent="1"/>
    </xf>
    <xf numFmtId="165" fontId="0" fillId="0" borderId="0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2" borderId="8" xfId="6" applyFont="1" applyFill="1" applyBorder="1" applyAlignment="1">
      <alignment horizontal="center" vertical="center" wrapText="1"/>
    </xf>
    <xf numFmtId="0" fontId="7" fillId="0" borderId="0" xfId="6" applyAlignment="1">
      <alignment horizontal="left" indent="1"/>
    </xf>
    <xf numFmtId="0" fontId="19" fillId="0" borderId="0" xfId="6" applyFont="1"/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 indent="1"/>
    </xf>
    <xf numFmtId="42" fontId="20" fillId="4" borderId="0" xfId="5" applyNumberFormat="1" applyFont="1" applyFill="1" applyAlignment="1">
      <alignment vertical="center"/>
    </xf>
    <xf numFmtId="42" fontId="7" fillId="0" borderId="0" xfId="5" applyNumberFormat="1" applyAlignment="1">
      <alignment vertical="center"/>
    </xf>
    <xf numFmtId="6" fontId="7" fillId="0" borderId="0" xfId="5" applyNumberFormat="1" applyAlignment="1">
      <alignment horizontal="left" vertical="center" indent="1"/>
    </xf>
    <xf numFmtId="42" fontId="8" fillId="0" borderId="0" xfId="0" applyNumberFormat="1" applyFont="1">
      <alignment horizontal="left" vertical="center"/>
    </xf>
    <xf numFmtId="0" fontId="0" fillId="0" borderId="0" xfId="6" applyFont="1" applyAlignment="1">
      <alignment horizontal="left" vertical="center" wrapText="1" indent="1"/>
    </xf>
    <xf numFmtId="0" fontId="7" fillId="0" borderId="0" xfId="6" applyAlignment="1">
      <alignment horizontal="left" vertical="center" indent="1"/>
    </xf>
    <xf numFmtId="0" fontId="0" fillId="0" borderId="0" xfId="6" applyFont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 indent="1"/>
    </xf>
    <xf numFmtId="42" fontId="7" fillId="3" borderId="0" xfId="5" applyNumberFormat="1" applyFill="1" applyAlignment="1">
      <alignment vertical="center"/>
    </xf>
    <xf numFmtId="42" fontId="0" fillId="0" borderId="0" xfId="5" applyNumberFormat="1" applyFont="1" applyAlignment="1">
      <alignment vertical="center"/>
    </xf>
    <xf numFmtId="0" fontId="7" fillId="3" borderId="0" xfId="6" applyFill="1" applyAlignment="1">
      <alignment horizontal="center" vertical="center"/>
    </xf>
    <xf numFmtId="0" fontId="0" fillId="0" borderId="0" xfId="6" applyFont="1" applyAlignment="1">
      <alignment horizontal="center" vertical="center"/>
    </xf>
    <xf numFmtId="42" fontId="0" fillId="0" borderId="0" xfId="0" applyNumberFormat="1">
      <alignment horizontal="left" vertical="center"/>
    </xf>
    <xf numFmtId="10" fontId="0" fillId="0" borderId="0" xfId="0" applyNumberFormat="1">
      <alignment horizontal="left" vertical="center"/>
    </xf>
    <xf numFmtId="165" fontId="21" fillId="0" borderId="0" xfId="1" applyNumberFormat="1" applyFont="1" applyFill="1" applyBorder="1" applyAlignment="1">
      <alignment vertical="center"/>
    </xf>
    <xf numFmtId="0" fontId="7" fillId="2" borderId="5" xfId="6" applyFill="1" applyBorder="1"/>
    <xf numFmtId="0" fontId="22" fillId="0" borderId="0" xfId="6" applyFont="1" applyAlignment="1">
      <alignment horizontal="center" vertical="center"/>
    </xf>
    <xf numFmtId="0" fontId="23" fillId="2" borderId="3" xfId="6" applyFont="1" applyFill="1" applyBorder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1" fillId="2" borderId="2" xfId="6" applyFont="1" applyFill="1" applyBorder="1" applyAlignment="1">
      <alignment horizontal="left" vertical="center" indent="1"/>
    </xf>
    <xf numFmtId="0" fontId="1" fillId="2" borderId="4" xfId="6" applyFont="1" applyFill="1" applyBorder="1" applyAlignment="1">
      <alignment horizontal="left" vertical="center" indent="1"/>
    </xf>
    <xf numFmtId="164" fontId="22" fillId="0" borderId="0" xfId="1" applyNumberFormat="1" applyFont="1" applyBorder="1" applyAlignment="1">
      <alignment horizontal="center" vertical="center"/>
    </xf>
    <xf numFmtId="0" fontId="22" fillId="0" borderId="0" xfId="6" applyFont="1" applyAlignment="1">
      <alignment vertical="center"/>
    </xf>
    <xf numFmtId="42" fontId="24" fillId="3" borderId="6" xfId="1" applyNumberFormat="1" applyFont="1" applyFill="1" applyBorder="1" applyAlignment="1">
      <alignment vertical="center"/>
    </xf>
    <xf numFmtId="42" fontId="24" fillId="3" borderId="7" xfId="1" applyNumberFormat="1" applyFont="1" applyFill="1" applyBorder="1" applyAlignment="1">
      <alignment vertical="center"/>
    </xf>
    <xf numFmtId="164" fontId="10" fillId="0" borderId="0" xfId="1" applyNumberFormat="1" applyFont="1" applyBorder="1" applyAlignment="1">
      <alignment horizontal="center" vertical="center"/>
    </xf>
    <xf numFmtId="166" fontId="24" fillId="3" borderId="6" xfId="1" applyNumberFormat="1" applyFont="1" applyFill="1" applyBorder="1" applyAlignment="1">
      <alignment horizontal="center" vertical="center"/>
    </xf>
    <xf numFmtId="166" fontId="24" fillId="3" borderId="7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Alignment="1">
      <alignment vertical="center"/>
    </xf>
    <xf numFmtId="165" fontId="25" fillId="0" borderId="0" xfId="1" applyNumberFormat="1" applyFont="1" applyFill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indent="1"/>
    </xf>
    <xf numFmtId="1" fontId="26" fillId="0" borderId="0" xfId="0" applyNumberFormat="1" applyFont="1" applyAlignment="1">
      <alignment horizontal="center" vertical="center"/>
    </xf>
    <xf numFmtId="165" fontId="28" fillId="0" borderId="0" xfId="1" applyNumberFormat="1" applyFont="1" applyFill="1" applyAlignment="1">
      <alignment vertical="center"/>
    </xf>
    <xf numFmtId="0" fontId="0" fillId="0" borderId="0" xfId="0" applyAlignment="1">
      <alignment horizontal="left" indent="1"/>
    </xf>
    <xf numFmtId="1" fontId="26" fillId="0" borderId="0" xfId="0" applyNumberFormat="1" applyFont="1" applyAlignment="1">
      <alignment horizontal="center"/>
    </xf>
    <xf numFmtId="1" fontId="26" fillId="0" borderId="9" xfId="0" applyNumberFormat="1" applyFont="1" applyBorder="1" applyAlignment="1">
      <alignment horizontal="center" vertical="center"/>
    </xf>
    <xf numFmtId="0" fontId="20" fillId="0" borderId="0" xfId="0" applyFont="1">
      <alignment horizontal="left" vertical="center"/>
    </xf>
    <xf numFmtId="42" fontId="20" fillId="0" borderId="0" xfId="5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2" borderId="8" xfId="6" applyFont="1" applyFill="1" applyBorder="1" applyAlignment="1">
      <alignment vertical="center" wrapText="1"/>
    </xf>
    <xf numFmtId="0" fontId="7" fillId="0" borderId="0" xfId="6" applyAlignment="1"/>
    <xf numFmtId="0" fontId="1" fillId="2" borderId="0" xfId="6" applyFont="1" applyFill="1" applyAlignment="1">
      <alignment horizontal="center" wrapText="1"/>
    </xf>
    <xf numFmtId="164" fontId="1" fillId="2" borderId="0" xfId="1" applyNumberFormat="1" applyFont="1" applyFill="1" applyBorder="1" applyAlignment="1">
      <alignment horizontal="center" wrapText="1"/>
    </xf>
    <xf numFmtId="49" fontId="1" fillId="2" borderId="0" xfId="6" applyNumberFormat="1" applyFont="1" applyFill="1" applyAlignment="1">
      <alignment horizontal="left" wrapText="1" indent="1"/>
    </xf>
  </cellXfs>
  <cellStyles count="8">
    <cellStyle name="Currency" xfId="1" builtinId="4"/>
    <cellStyle name="Currency Quick" xfId="5" xr:uid="{00000000-0005-0000-0000-000001000000}"/>
    <cellStyle name="Doc Title" xfId="4" xr:uid="{00000000-0005-0000-0000-000002000000}"/>
    <cellStyle name="Normal" xfId="0" builtinId="0" customBuiltin="1"/>
    <cellStyle name="Normal 2" xfId="6" xr:uid="{00000000-0005-0000-0000-000004000000}"/>
    <cellStyle name="Normal 3" xfId="7" xr:uid="{00000000-0005-0000-0000-000005000000}"/>
    <cellStyle name="OFIT Heading" xfId="3" xr:uid="{00000000-0005-0000-0000-000006000000}"/>
    <cellStyle name="OSF Heading" xfId="2" xr:uid="{00000000-0005-0000-0000-000007000000}"/>
  </cellStyles>
  <dxfs count="34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AAD4F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rgb="FFAAD4F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color rgb="FF9C0006"/>
      </font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ill>
        <patternFill>
          <bgColor rgb="FFE5F2FB"/>
        </patternFill>
      </fill>
    </dxf>
    <dxf>
      <font>
        <color rgb="FF9C0006"/>
      </font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ont>
        <color rgb="FF9C0006"/>
      </font>
    </dxf>
    <dxf>
      <fill>
        <patternFill>
          <bgColor rgb="FFE5F2FB"/>
        </patternFill>
      </fill>
    </dxf>
    <dxf>
      <font>
        <b val="0"/>
        <i/>
      </font>
      <fill>
        <patternFill>
          <bgColor theme="0" tint="-4.9989318521683403E-2"/>
        </patternFill>
      </fill>
    </dxf>
    <dxf>
      <font>
        <color rgb="FF9C0006"/>
      </font>
    </dxf>
    <dxf>
      <font>
        <b val="0"/>
        <i/>
      </font>
      <fill>
        <patternFill>
          <bgColor theme="0" tint="-4.9989318521683403E-2"/>
        </patternFill>
      </fill>
    </dxf>
    <dxf>
      <fill>
        <patternFill>
          <bgColor rgb="FFE5F2FB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E5F2FB"/>
        </patternFill>
      </fill>
    </dxf>
    <dxf>
      <fill>
        <patternFill>
          <bgColor rgb="FFE5F2FB"/>
        </patternFill>
      </fill>
    </dxf>
    <dxf>
      <fill>
        <patternFill>
          <bgColor theme="6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E5F2FB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border outline="0">
        <bottom style="medium">
          <color indexed="64"/>
        </bottom>
      </border>
    </dxf>
    <dxf>
      <font>
        <i val="0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i val="0"/>
      </font>
      <fill>
        <patternFill patternType="solid">
          <fgColor indexed="64"/>
          <bgColor rgb="FFE5F2FB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32" formatCode="_(&quot;$&quot;* #,##0_);_(&quot;$&quot;* \(#,##0\);_(&quot;$&quot;* &quot;-&quot;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i val="0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i val="0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numFmt numFmtId="32" formatCode="_(&quot;$&quot;* #,##0_);_(&quot;$&quot;* \(#,##0\);_(&quot;$&quot;* &quot;-&quot;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i val="0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i val="0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 val="0"/>
      </font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(&quot;$&quot;* #,##0_);_(&quot;$&quot;* \(#,##0\);_(&quot;$&quot;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>
          <bgColor rgb="FFE5F2FB"/>
        </patternFill>
      </fill>
    </dxf>
    <dxf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 style="thin">
          <color rgb="FFD4D4D4"/>
        </vertical>
        <horizontal style="thin">
          <color rgb="FFD4D4D4"/>
        </horizontal>
      </border>
    </dxf>
    <dxf>
      <fill>
        <patternFill>
          <bgColor rgb="FFE5F2FB"/>
        </patternFill>
      </fill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rgb="FFD4D4D4"/>
        </vertical>
        <horizontal style="thin">
          <color rgb="FFD4D4D4"/>
        </horizontal>
      </border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rgb="FFD4D4D4"/>
        </vertical>
        <horizontal style="thin">
          <color rgb="FFD4D4D4"/>
        </horizontal>
      </border>
    </dxf>
  </dxfs>
  <tableStyles count="4" defaultTableStyle="Table Style 1" defaultPivotStyle="PivotStyleLight16">
    <tableStyle name="Table Style 1" pivot="0" count="2" xr9:uid="{00000000-0011-0000-FFFF-FFFF00000000}">
      <tableStyleElement type="wholeTable" dxfId="341"/>
      <tableStyleElement type="headerRow" dxfId="340"/>
    </tableStyle>
    <tableStyle name="Table Style 1 2" pivot="0" count="3" xr9:uid="{00000000-0011-0000-FFFF-FFFF01000000}">
      <tableStyleElement type="wholeTable" dxfId="339"/>
      <tableStyleElement type="headerRow" dxfId="338"/>
      <tableStyleElement type="secondRowStripe" dxfId="337"/>
    </tableStyle>
    <tableStyle name="Table Style 1 3" pivot="0" count="2" xr9:uid="{00000000-0011-0000-FFFF-FFFF02000000}">
      <tableStyleElement type="wholeTable" dxfId="336"/>
      <tableStyleElement type="headerRow" dxfId="335"/>
    </tableStyle>
    <tableStyle name="Table Style 2" pivot="0" count="1" xr9:uid="{00000000-0011-0000-FFFF-FFFF03000000}">
      <tableStyleElement type="secondRowStripe" dxfId="334"/>
    </tableStyle>
  </tableStyles>
  <colors>
    <mruColors>
      <color rgb="FFE5F2FB"/>
      <color rgb="FFC9E3F7"/>
      <color rgb="FFAAD4F4"/>
      <color rgb="FFD4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256667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256667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44450</xdr:rowOff>
    </xdr:from>
    <xdr:to>
      <xdr:col>2</xdr:col>
      <xdr:colOff>440611</xdr:colOff>
      <xdr:row>3</xdr:row>
      <xdr:rowOff>259842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450"/>
          <a:ext cx="983536" cy="109169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256667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259842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259842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256667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259842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256667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256667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259842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259842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BAD57253-F34E-468B-986A-7F0A7311C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4450"/>
          <a:ext cx="1012111" cy="109169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256667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256667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253492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259842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DEB62E8D-D04A-4D84-87EA-B03063A65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4450"/>
          <a:ext cx="1012111" cy="10885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259842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2808B384-B6BA-4C64-9C36-508F14D00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7625"/>
          <a:ext cx="1012111" cy="10758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259842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CC9DA2F8-104B-4C92-B67C-A59FA80D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259842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5FC8F99B-44B3-4C5B-9455-82A5DB37E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7625"/>
          <a:ext cx="1012111" cy="10758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259842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47625"/>
          <a:ext cx="1012111" cy="10758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256667</xdr:rowOff>
    </xdr:to>
    <xdr:pic>
      <xdr:nvPicPr>
        <xdr:cNvPr id="6" name="Picture 5" descr="Oregon Department of Education Logo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47625</xdr:rowOff>
    </xdr:from>
    <xdr:to>
      <xdr:col>2</xdr:col>
      <xdr:colOff>440611</xdr:colOff>
      <xdr:row>3</xdr:row>
      <xdr:rowOff>259842</xdr:rowOff>
    </xdr:to>
    <xdr:pic>
      <xdr:nvPicPr>
        <xdr:cNvPr id="3" name="Picture 2" descr="Oregon Department of Education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7625"/>
          <a:ext cx="983536" cy="108216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0000000}" name="AllAwardsElection" displayName="AllAwardsElection" ref="B12:G117" totalsRowShown="0" headerRowDxfId="0" dataDxfId="333" headerRowCellStyle="Normal 2">
  <autoFilter ref="B12:G117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13:G110">
    <sortCondition ref="F13:F97"/>
    <sortCondition ref="C13:C97"/>
  </sortState>
  <tableColumns count="6">
    <tableColumn id="1" xr3:uid="{00000000-0010-0000-0000-000001000000}" name="District  ID" dataDxfId="332"/>
    <tableColumn id="2" xr3:uid="{00000000-0010-0000-0000-000002000000}" name="District Name" dataDxfId="331"/>
    <tableColumn id="3" xr3:uid="{00000000-0010-0000-0000-000003000000}" name="Local Bond Amount" dataDxfId="330" dataCellStyle="Currency Quick"/>
    <tableColumn id="4" xr3:uid="{00000000-0010-0000-0000-000004000000}" name="OSCIM Grant Amount" dataDxfId="329" dataCellStyle="Currency"/>
    <tableColumn id="5" xr3:uid="{00000000-0010-0000-0000-000005000000}" name="Election Date" dataDxfId="328" dataCellStyle="Normal 2"/>
    <tableColumn id="6" xr3:uid="{00000000-0010-0000-0000-000006000000}" name="Date Next _x000a_Eligible to Apply" dataDxfId="327" dataCellStyle="Normal 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5000000}" name="Nov2021Results" displayName="Nov2021Results" ref="B7:J12" totalsRowShown="0" headerRowDxfId="236" headerRowBorderDxfId="235" tableBorderDxfId="234" totalsRowBorderDxfId="233">
  <autoFilter ref="B7:J12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2">
    <sortCondition ref="E8:E12" customList="Yes,No,Withdrawn"/>
    <sortCondition ref="C8:C12"/>
  </sortState>
  <tableColumns count="9">
    <tableColumn id="1" xr3:uid="{00000000-0010-0000-0500-000001000000}" name="District _x000a_ID" dataDxfId="232"/>
    <tableColumn id="2" xr3:uid="{00000000-0010-0000-0500-000002000000}" name="District Name" dataDxfId="231"/>
    <tableColumn id="3" xr3:uid="{00000000-0010-0000-0500-000003000000}" name="Local Bond Amount" dataDxfId="230" dataCellStyle="Currency Quick"/>
    <tableColumn id="4" xr3:uid="{00000000-0010-0000-0500-000004000000}" name="Local Bond Passed" dataDxfId="229"/>
    <tableColumn id="5" xr3:uid="{00000000-0010-0000-0500-000005000000}" name="Priority List Number" dataDxfId="228"/>
    <tableColumn id="6" xr3:uid="{00000000-0010-0000-0500-000006000000}" name="First in Time _x000a_List Number" dataDxfId="227"/>
    <tableColumn id="7" xr3:uid="{00000000-0010-0000-0500-000007000000}" name="Potential _x000a_OSCIM Grant" dataDxfId="226" dataCellStyle="Currency Quick"/>
    <tableColumn id="8" xr3:uid="{00000000-0010-0000-0500-000008000000}" name="OSCIM Grant Awarded" dataDxfId="225" dataCellStyle="Currency Quick"/>
    <tableColumn id="9" xr3:uid="{00000000-0010-0000-0500-000009000000}" name="Funding Source" dataDxfId="22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6000000}" name="May2021Results" displayName="May2021Results" ref="B7:J18" totalsRowShown="0" headerRowDxfId="223" headerRowBorderDxfId="222" tableBorderDxfId="221" totalsRowBorderDxfId="220">
  <autoFilter ref="B7:J18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8">
    <sortCondition ref="E8:E18" customList="Yes,No,Withdrawn"/>
    <sortCondition ref="C8:C18"/>
  </sortState>
  <tableColumns count="9">
    <tableColumn id="1" xr3:uid="{00000000-0010-0000-0600-000001000000}" name="District _x000a_ID" dataDxfId="219"/>
    <tableColumn id="2" xr3:uid="{00000000-0010-0000-0600-000002000000}" name="District Name" dataDxfId="218"/>
    <tableColumn id="3" xr3:uid="{00000000-0010-0000-0600-000003000000}" name="Local Bond Amount" dataDxfId="217" dataCellStyle="Currency Quick"/>
    <tableColumn id="4" xr3:uid="{00000000-0010-0000-0600-000004000000}" name="Local Bond Passed" dataDxfId="216"/>
    <tableColumn id="5" xr3:uid="{00000000-0010-0000-0600-000005000000}" name="Priority List Number" dataDxfId="215"/>
    <tableColumn id="6" xr3:uid="{00000000-0010-0000-0600-000006000000}" name="First in Time _x000a_List Number" dataDxfId="214"/>
    <tableColumn id="7" xr3:uid="{00000000-0010-0000-0600-000007000000}" name="Potential _x000a_OSCIM Grant" dataDxfId="213" dataCellStyle="Currency Quick"/>
    <tableColumn id="8" xr3:uid="{00000000-0010-0000-0600-000008000000}" name="OSCIM Grant Awarded" dataDxfId="212" dataCellStyle="Currency Quick"/>
    <tableColumn id="9" xr3:uid="{00000000-0010-0000-0600-000009000000}" name="Funding Source" dataDxfId="21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Nov2020Results" displayName="Nov2020Results" ref="B7:J17" totalsRowShown="0" headerRowDxfId="210" headerRowBorderDxfId="209" tableBorderDxfId="208" totalsRowBorderDxfId="207">
  <autoFilter ref="B7:J17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7">
    <sortCondition ref="E8:E17" customList="Yes,No,Withdrawn"/>
    <sortCondition ref="C8:C17"/>
  </sortState>
  <tableColumns count="9">
    <tableColumn id="1" xr3:uid="{00000000-0010-0000-0700-000001000000}" name="District _x000a_ID" dataDxfId="206"/>
    <tableColumn id="2" xr3:uid="{00000000-0010-0000-0700-000002000000}" name="District Name" dataDxfId="205"/>
    <tableColumn id="3" xr3:uid="{00000000-0010-0000-0700-000003000000}" name="Local Bond Amount" dataDxfId="204" dataCellStyle="Currency Quick"/>
    <tableColumn id="4" xr3:uid="{00000000-0010-0000-0700-000004000000}" name="Local Bond Passed" dataDxfId="203"/>
    <tableColumn id="5" xr3:uid="{00000000-0010-0000-0700-000005000000}" name="Priority List Number" dataDxfId="202"/>
    <tableColumn id="6" xr3:uid="{00000000-0010-0000-0700-000006000000}" name="First in Time _x000a_List Number" dataDxfId="201"/>
    <tableColumn id="7" xr3:uid="{00000000-0010-0000-0700-000007000000}" name="Potential _x000a_OSCIM Grant" dataDxfId="200" dataCellStyle="Currency Quick"/>
    <tableColumn id="8" xr3:uid="{00000000-0010-0000-0700-000008000000}" name="OSCIM Grant Awarded" dataDxfId="199" dataCellStyle="Currency Quick"/>
    <tableColumn id="9" xr3:uid="{00000000-0010-0000-0700-000009000000}" name="Funding Source" dataDxfId="19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May2020Results" displayName="May2020Results" ref="B7:J20" totalsRowShown="0" headerRowDxfId="197" headerRowBorderDxfId="196" tableBorderDxfId="195" totalsRowBorderDxfId="194">
  <autoFilter ref="B7:J20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20">
    <sortCondition ref="E8:E20" customList="Yes,No,Withdrawn"/>
    <sortCondition ref="C8:C20"/>
  </sortState>
  <tableColumns count="9">
    <tableColumn id="1" xr3:uid="{00000000-0010-0000-0800-000001000000}" name="District _x000a_ID" dataDxfId="193"/>
    <tableColumn id="2" xr3:uid="{00000000-0010-0000-0800-000002000000}" name="District Name" dataDxfId="192"/>
    <tableColumn id="3" xr3:uid="{00000000-0010-0000-0800-000003000000}" name="Local Bond Amount" dataDxfId="191" dataCellStyle="Currency Quick"/>
    <tableColumn id="4" xr3:uid="{00000000-0010-0000-0800-000004000000}" name="Local Bond Passed" dataDxfId="190"/>
    <tableColumn id="5" xr3:uid="{00000000-0010-0000-0800-000005000000}" name="Priority List Number" dataDxfId="189"/>
    <tableColumn id="6" xr3:uid="{00000000-0010-0000-0800-000006000000}" name="First in Time _x000a_List Number" dataDxfId="188"/>
    <tableColumn id="7" xr3:uid="{00000000-0010-0000-0800-000007000000}" name="Potential _x000a_OSCIM Grant" dataDxfId="187" dataCellStyle="Currency Quick"/>
    <tableColumn id="8" xr3:uid="{00000000-0010-0000-0800-000008000000}" name="OSCIM Grant Awarded" dataDxfId="186" dataCellStyle="Currency Quick"/>
    <tableColumn id="9" xr3:uid="{00000000-0010-0000-0800-000009000000}" name="Funding Source" dataDxfId="185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9000000}" name="Nov2019Results" displayName="Nov2019Results" ref="B7:J12" totalsRowShown="0" headerRowDxfId="184" headerRowBorderDxfId="183" tableBorderDxfId="182" totalsRowBorderDxfId="181">
  <autoFilter ref="B7:J12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2">
    <sortCondition ref="E8:E12" customList="Yes,No,Withdrawn"/>
    <sortCondition ref="C8:C12"/>
  </sortState>
  <tableColumns count="9">
    <tableColumn id="1" xr3:uid="{00000000-0010-0000-0900-000001000000}" name="District _x000a_ID" dataDxfId="180"/>
    <tableColumn id="2" xr3:uid="{00000000-0010-0000-0900-000002000000}" name="District Name" dataDxfId="179"/>
    <tableColumn id="3" xr3:uid="{00000000-0010-0000-0900-000003000000}" name="Local Bond Amount" dataDxfId="178" dataCellStyle="Currency Quick"/>
    <tableColumn id="4" xr3:uid="{00000000-0010-0000-0900-000004000000}" name="Local Bond Passed" dataDxfId="177"/>
    <tableColumn id="5" xr3:uid="{00000000-0010-0000-0900-000005000000}" name="Priority List Number" dataDxfId="176"/>
    <tableColumn id="6" xr3:uid="{00000000-0010-0000-0900-000006000000}" name="First in Time _x000a_List Number" dataDxfId="175"/>
    <tableColumn id="7" xr3:uid="{00000000-0010-0000-0900-000007000000}" name="Potential _x000a_OSCIM Grant" dataDxfId="174" dataCellStyle="Currency Quick"/>
    <tableColumn id="8" xr3:uid="{00000000-0010-0000-0900-000008000000}" name="OSCIM Grant Awarded" dataDxfId="173" dataCellStyle="Currency Quick"/>
    <tableColumn id="9" xr3:uid="{00000000-0010-0000-0900-000009000000}" name="Funding Source" dataDxfId="172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May2019Results" displayName="May2019Results" ref="B7:J18" totalsRowShown="0" headerRowDxfId="171" headerRowBorderDxfId="170" tableBorderDxfId="169" totalsRowBorderDxfId="168">
  <autoFilter ref="B7:J18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8">
    <sortCondition ref="E8:E18" customList="Yes,No,Withdrawn"/>
    <sortCondition ref="C8:C18"/>
  </sortState>
  <tableColumns count="9">
    <tableColumn id="1" xr3:uid="{00000000-0010-0000-0A00-000001000000}" name="District _x000a_ID" dataDxfId="167"/>
    <tableColumn id="2" xr3:uid="{00000000-0010-0000-0A00-000002000000}" name="District Name" dataDxfId="166"/>
    <tableColumn id="3" xr3:uid="{00000000-0010-0000-0A00-000003000000}" name="Local Bond Amount" dataDxfId="165" dataCellStyle="Currency Quick"/>
    <tableColumn id="4" xr3:uid="{00000000-0010-0000-0A00-000004000000}" name="Local Bond Passed" dataDxfId="164"/>
    <tableColumn id="5" xr3:uid="{00000000-0010-0000-0A00-000005000000}" name="Priority List Number" dataDxfId="163"/>
    <tableColumn id="6" xr3:uid="{00000000-0010-0000-0A00-000006000000}" name="First in Time _x000a_List Number" dataDxfId="162"/>
    <tableColumn id="7" xr3:uid="{00000000-0010-0000-0A00-000007000000}" name="Potential _x000a_OSCIM Grant" dataDxfId="161" dataCellStyle="Currency Quick"/>
    <tableColumn id="8" xr3:uid="{00000000-0010-0000-0A00-000008000000}" name="OSCIM Grant Awarded" dataDxfId="160" dataCellStyle="Currency Quick"/>
    <tableColumn id="9" xr3:uid="{00000000-0010-0000-0A00-000009000000}" name="Funding Source" dataDxfId="159" dataCellStyle="Currency Quick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Nov2018Results" displayName="Nov2018Results" ref="B7:J16" totalsRowShown="0" headerRowDxfId="158" headerRowBorderDxfId="157" tableBorderDxfId="156" totalsRowBorderDxfId="155">
  <autoFilter ref="B7:J16" xr:uid="{00000000-0009-0000-0100-00000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6">
    <sortCondition ref="E8:E16" customList="Yes,No,Withdrawn"/>
    <sortCondition ref="C8:C16"/>
  </sortState>
  <tableColumns count="9">
    <tableColumn id="1" xr3:uid="{00000000-0010-0000-0B00-000001000000}" name="District _x000a_ID" dataDxfId="154"/>
    <tableColumn id="2" xr3:uid="{00000000-0010-0000-0B00-000002000000}" name="District Name" dataDxfId="153"/>
    <tableColumn id="3" xr3:uid="{00000000-0010-0000-0B00-000003000000}" name="Local Bond Amount" dataDxfId="152" dataCellStyle="Currency Quick"/>
    <tableColumn id="4" xr3:uid="{00000000-0010-0000-0B00-000004000000}" name="Local Bond Passed" dataDxfId="151"/>
    <tableColumn id="5" xr3:uid="{00000000-0010-0000-0B00-000005000000}" name="Priority List Number" dataDxfId="150"/>
    <tableColumn id="6" xr3:uid="{00000000-0010-0000-0B00-000006000000}" name="First in Time _x000a_List Number" dataDxfId="149"/>
    <tableColumn id="7" xr3:uid="{00000000-0010-0000-0B00-000007000000}" name="Potential _x000a_OSCIM Grant" dataDxfId="148" dataCellStyle="Currency Quick"/>
    <tableColumn id="8" xr3:uid="{00000000-0010-0000-0B00-000008000000}" name="OSCIM Grant Awarded" dataDxfId="147" dataCellStyle="Currency Quick"/>
    <tableColumn id="9" xr3:uid="{00000000-0010-0000-0B00-000009000000}" name="Funding Source" dataDxfId="146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May2018Results" displayName="May2018Results" ref="B7:J17" totalsRowShown="0" headerRowDxfId="145" headerRowBorderDxfId="144" tableBorderDxfId="143" totalsRowBorderDxfId="142">
  <autoFilter ref="B7:J17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7">
    <sortCondition ref="E8:E17" customList="Yes,No,Withdrawn"/>
    <sortCondition ref="C8:C17"/>
  </sortState>
  <tableColumns count="9">
    <tableColumn id="1" xr3:uid="{00000000-0010-0000-0C00-000001000000}" name="District _x000a_ID" dataDxfId="141"/>
    <tableColumn id="2" xr3:uid="{00000000-0010-0000-0C00-000002000000}" name="District Name" dataDxfId="140"/>
    <tableColumn id="3" xr3:uid="{00000000-0010-0000-0C00-000003000000}" name="Local Bond Amount" dataDxfId="139" dataCellStyle="Currency Quick"/>
    <tableColumn id="4" xr3:uid="{00000000-0010-0000-0C00-000004000000}" name="Local Bond Passed" dataDxfId="138"/>
    <tableColumn id="5" xr3:uid="{00000000-0010-0000-0C00-000005000000}" name="Priority List Number" dataDxfId="137"/>
    <tableColumn id="6" xr3:uid="{00000000-0010-0000-0C00-000006000000}" name="First in Time _x000a_List Number" dataDxfId="136"/>
    <tableColumn id="7" xr3:uid="{00000000-0010-0000-0C00-000007000000}" name="Potential _x000a_OSCIM Grant" dataDxfId="135" dataCellStyle="Currency Quick"/>
    <tableColumn id="8" xr3:uid="{00000000-0010-0000-0C00-000008000000}" name="OSCIM Grant Awarded" dataDxfId="134" dataCellStyle="Currency Quick"/>
    <tableColumn id="9" xr3:uid="{00000000-0010-0000-0C00-000009000000}" name="Funding Source" dataDxfId="133" dataCellStyle="Currency Quick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D000000}" name="Nov2017Results" displayName="Nov2017Results" ref="B7:J13" totalsRowShown="0" headerRowDxfId="132" headerRowBorderDxfId="131" tableBorderDxfId="130" totalsRowBorderDxfId="129">
  <autoFilter ref="B7:J1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3">
    <sortCondition ref="E8:E13" customList="Yes,No,Withdrawn"/>
    <sortCondition ref="C8:C13"/>
  </sortState>
  <tableColumns count="9">
    <tableColumn id="1" xr3:uid="{00000000-0010-0000-0D00-000001000000}" name="District _x000a_ID" dataDxfId="128"/>
    <tableColumn id="2" xr3:uid="{00000000-0010-0000-0D00-000002000000}" name="District Name" dataDxfId="127"/>
    <tableColumn id="3" xr3:uid="{00000000-0010-0000-0D00-000003000000}" name="Local Bond Amount" dataDxfId="126" dataCellStyle="Currency Quick"/>
    <tableColumn id="4" xr3:uid="{00000000-0010-0000-0D00-000004000000}" name="Local Bond Passed" dataDxfId="125"/>
    <tableColumn id="5" xr3:uid="{00000000-0010-0000-0D00-000005000000}" name="Priority List Number" dataDxfId="124"/>
    <tableColumn id="6" xr3:uid="{00000000-0010-0000-0D00-000006000000}" name="First in Time _x000a_List Number" dataDxfId="123"/>
    <tableColumn id="7" xr3:uid="{00000000-0010-0000-0D00-000007000000}" name="Potential _x000a_OSCIM Grant" dataDxfId="122" dataCellStyle="Currency Quick"/>
    <tableColumn id="8" xr3:uid="{00000000-0010-0000-0D00-000008000000}" name="OSCIM Grant Awarded" dataDxfId="121" dataCellStyle="Currency Quick"/>
    <tableColumn id="9" xr3:uid="{00000000-0010-0000-0D00-000009000000}" name="Funding Source" dataDxfId="12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E000000}" name="May2017Results" displayName="May2017Results" ref="B7:J31" totalsRowShown="0" headerRowDxfId="119" headerRowBorderDxfId="118" tableBorderDxfId="117" totalsRowBorderDxfId="116">
  <autoFilter ref="B7:J3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31">
    <sortCondition ref="E8:E31" customList="Yes,No,Withdrawn"/>
    <sortCondition descending="1" sortBy="cellColor" ref="I8:I31" dxfId="115"/>
    <sortCondition descending="1" ref="J8:J31"/>
    <sortCondition ref="C8:C31"/>
  </sortState>
  <tableColumns count="9">
    <tableColumn id="1" xr3:uid="{00000000-0010-0000-0E00-000001000000}" name="District _x000a_ID" dataDxfId="114"/>
    <tableColumn id="2" xr3:uid="{00000000-0010-0000-0E00-000002000000}" name="District Name" dataDxfId="113"/>
    <tableColumn id="3" xr3:uid="{00000000-0010-0000-0E00-000003000000}" name="Local Bond Amount" dataDxfId="112" dataCellStyle="Currency Quick"/>
    <tableColumn id="4" xr3:uid="{00000000-0010-0000-0E00-000004000000}" name="Local Bond Passed" dataDxfId="111"/>
    <tableColumn id="5" xr3:uid="{00000000-0010-0000-0E00-000005000000}" name="Priority List Number" dataDxfId="110"/>
    <tableColumn id="6" xr3:uid="{00000000-0010-0000-0E00-000006000000}" name="First in Time _x000a_List Number" dataDxfId="109"/>
    <tableColumn id="7" xr3:uid="{00000000-0010-0000-0E00-000007000000}" name="Potential _x000a_OSCIM Grant" dataDxfId="108" dataCellStyle="Currency Quick"/>
    <tableColumn id="8" xr3:uid="{00000000-0010-0000-0E00-000008000000}" name="OSCIM Grant Awarded" dataDxfId="107" dataCellStyle="Currency Quick"/>
    <tableColumn id="9" xr3:uid="{00000000-0010-0000-0E00-000009000000}" name="Funding Source" dataDxfId="106" dataCellStyle="Currency Quick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F60D36E-A0EA-43A3-8AD0-8AE76FFFFF9A}" name="AllAwardsDistrict" displayName="AllAwardsDistrict" ref="B12:G117" totalsRowShown="0" headerRowDxfId="1" dataDxfId="326" headerRowCellStyle="Normal 2" dataCellStyle="Normal 2">
  <autoFilter ref="B12:G117" xr:uid="{00000000-0009-0000-0100-00000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13:G117">
    <sortCondition ref="C13:C117"/>
  </sortState>
  <tableColumns count="6">
    <tableColumn id="1" xr3:uid="{3259833B-2F93-4D85-A75D-6C558B6D6D9C}" name="District  ID" dataDxfId="325" dataCellStyle="Normal 2"/>
    <tableColumn id="2" xr3:uid="{0085F461-D03B-46C5-A094-7761348B8191}" name="District Name" dataDxfId="324" dataCellStyle="Normal 2"/>
    <tableColumn id="3" xr3:uid="{A32D1700-6B04-4411-9067-2F6533FDC57A}" name="Local Bond Amount" dataDxfId="323" dataCellStyle="Currency"/>
    <tableColumn id="4" xr3:uid="{8D8BEFD3-1405-4834-8E71-69A5C45EB3DB}" name="OSCIM Grant Amount" dataDxfId="322" dataCellStyle="Currency"/>
    <tableColumn id="5" xr3:uid="{385E281C-29A3-4DDA-9E1A-D0C3CB41A973}" name="Election Date" dataDxfId="321" dataCellStyle="Normal 2"/>
    <tableColumn id="6" xr3:uid="{D8302D0E-8EE5-47B3-AEE9-B19FAB6F355D}" name="Date Next _x000a_Eligible to Apply" dataDxfId="320" dataCellStyle="Normal 2"/>
  </tableColumns>
  <tableStyleInfo name="Table Style 1 2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F000000}" name="Nov2016Results" displayName="Nov2016Results" ref="B7:J36" totalsRowShown="0" headerRowDxfId="105" headerRowBorderDxfId="104" tableBorderDxfId="103" totalsRowBorderDxfId="102">
  <autoFilter ref="B7:J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36">
    <sortCondition ref="E8:E36" customList="Yes,No,Withdrawn"/>
    <sortCondition ref="C8:C36"/>
  </sortState>
  <tableColumns count="9">
    <tableColumn id="1" xr3:uid="{00000000-0010-0000-0F00-000001000000}" name="District _x000a_ID" dataDxfId="101"/>
    <tableColumn id="2" xr3:uid="{00000000-0010-0000-0F00-000002000000}" name="District Name" dataDxfId="100"/>
    <tableColumn id="3" xr3:uid="{00000000-0010-0000-0F00-000003000000}" name="Local Bond Amount" dataDxfId="99" dataCellStyle="Currency Quick"/>
    <tableColumn id="4" xr3:uid="{00000000-0010-0000-0F00-000004000000}" name="Local Bond Passed" dataDxfId="98"/>
    <tableColumn id="5" xr3:uid="{00000000-0010-0000-0F00-000005000000}" name="Priority List Number" dataDxfId="97"/>
    <tableColumn id="6" xr3:uid="{00000000-0010-0000-0F00-000006000000}" name="First in Time _x000a_List Number" dataDxfId="96"/>
    <tableColumn id="7" xr3:uid="{00000000-0010-0000-0F00-000007000000}" name="Potential _x000a_OSCIM Grant" dataDxfId="95" dataCellStyle="Currency Quick"/>
    <tableColumn id="8" xr3:uid="{00000000-0010-0000-0F00-000008000000}" name="OSCIM Grant Awarded" dataDxfId="94" dataCellStyle="Currency Quick"/>
    <tableColumn id="9" xr3:uid="{00000000-0010-0000-0F00-000009000000}" name="Funding Source" dataDxfId="93" dataCellStyle="Currency Quick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0000000}" name="May2016Results" displayName="May2016Results" ref="B7:J36" totalsRowShown="0" headerRowDxfId="92" headerRowBorderDxfId="91" tableBorderDxfId="90" totalsRowBorderDxfId="89">
  <autoFilter ref="B7:J36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36">
    <sortCondition ref="E8:E36" customList="Yes,No,Withdrawn"/>
    <sortCondition ref="C8:C36"/>
  </sortState>
  <tableColumns count="9">
    <tableColumn id="1" xr3:uid="{00000000-0010-0000-1000-000001000000}" name="District _x000a_ID" dataDxfId="88"/>
    <tableColumn id="2" xr3:uid="{00000000-0010-0000-1000-000002000000}" name="District Name" dataDxfId="87"/>
    <tableColumn id="3" xr3:uid="{00000000-0010-0000-1000-000003000000}" name="Local Bond Amount" dataDxfId="86" dataCellStyle="Currency Quick"/>
    <tableColumn id="4" xr3:uid="{00000000-0010-0000-1000-000004000000}" name="Local Bond Passed" dataDxfId="85"/>
    <tableColumn id="5" xr3:uid="{00000000-0010-0000-1000-000005000000}" name="Priority List Number" dataDxfId="84"/>
    <tableColumn id="6" xr3:uid="{00000000-0010-0000-1000-000006000000}" name="First in Time _x000a_List Number" dataDxfId="83"/>
    <tableColumn id="7" xr3:uid="{00000000-0010-0000-1000-000007000000}" name="Potential _x000a_OSCIM Grant" dataDxfId="82" dataCellStyle="Currency Quick"/>
    <tableColumn id="8" xr3:uid="{00000000-0010-0000-1000-000008000000}" name="OSCIM Grant Awarded" dataDxfId="81" dataCellStyle="Currency Quick"/>
    <tableColumn id="9" xr3:uid="{00000000-0010-0000-1000-000009000000}" name="Funding Source" dataDxfId="80" dataCellStyle="Currency Quick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Mmm20XXResults" displayName="Mmm20XXResults" ref="B7:J12" totalsRowShown="0" headerRowDxfId="79" dataDxfId="78">
  <autoFilter ref="B7:J12" xr:uid="{00000000-0009-0000-0100-00001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4">
    <sortCondition ref="E8:E14" customList="Yes,No,Withdrawn"/>
    <sortCondition ref="C8:C14"/>
  </sortState>
  <tableColumns count="9">
    <tableColumn id="1" xr3:uid="{00000000-0010-0000-1100-000001000000}" name="District _x000a_ID" dataDxfId="77"/>
    <tableColumn id="2" xr3:uid="{00000000-0010-0000-1100-000002000000}" name="District Name" dataDxfId="76">
      <calculatedColumnFormula>IFERROR(VLOOKUP(Mmm20XXResults[[#This Row],[District 
ID]],District_IDs[],2,0),"(autofill)")</calculatedColumnFormula>
    </tableColumn>
    <tableColumn id="3" xr3:uid="{00000000-0010-0000-1100-000003000000}" name="Local Bond Amount" dataDxfId="75" dataCellStyle="Currency Quick"/>
    <tableColumn id="4" xr3:uid="{00000000-0010-0000-1100-000004000000}" name="Local Bond Passed" dataDxfId="74"/>
    <tableColumn id="5" xr3:uid="{00000000-0010-0000-1100-000005000000}" name="Priority List Number" dataDxfId="73"/>
    <tableColumn id="6" xr3:uid="{00000000-0010-0000-1100-000006000000}" name="First in Time _x000a_List Number" dataDxfId="72"/>
    <tableColumn id="7" xr3:uid="{00000000-0010-0000-1100-000007000000}" name="Potential _x000a_OSCIM Grant" dataDxfId="71" dataCellStyle="Currency Quick"/>
    <tableColumn id="8" xr3:uid="{00000000-0010-0000-1100-000008000000}" name="OSCIM Grant Awarded" dataDxfId="70" dataCellStyle="Currency Quick"/>
    <tableColumn id="9" xr3:uid="{00000000-0010-0000-1100-000009000000}" name="Funding Source" dataDxfId="6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District_IDs" displayName="District_IDs" ref="A1:B217" totalsRowShown="0" headerRowBorderDxfId="68">
  <autoFilter ref="A1:B217" xr:uid="{00000000-0009-0000-0100-000013000000}">
    <filterColumn colId="0" hiddenButton="1"/>
    <filterColumn colId="1" hiddenButton="1"/>
  </autoFilter>
  <sortState xmlns:xlrd2="http://schemas.microsoft.com/office/spreadsheetml/2017/richdata2" ref="A2:B217">
    <sortCondition ref="B2:B217"/>
  </sortState>
  <tableColumns count="2">
    <tableColumn id="1" xr3:uid="{00000000-0010-0000-1200-000001000000}" name="District ID" dataDxfId="3"/>
    <tableColumn id="2" xr3:uid="{00000000-0010-0000-1200-000002000000}" name="District Name" dataDxfId="2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40AB8A2-D13C-4929-BC18-126F33592C04}" name="May2025Results" displayName="May2025Results" ref="B7:J16" totalsRowShown="0" headerRowDxfId="319" dataDxfId="318">
  <autoFilter ref="B7:J16" xr:uid="{00000000-0009-0000-0100-00001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4">
    <sortCondition ref="E8:E14" customList="Yes,No,Withdrawn"/>
    <sortCondition ref="C8:C14"/>
  </sortState>
  <tableColumns count="9">
    <tableColumn id="1" xr3:uid="{CC5150F0-50F1-425C-8F74-AF04309BA3C4}" name="District _x000a_ID" dataDxfId="317"/>
    <tableColumn id="2" xr3:uid="{BF7CCAC6-3D49-4F5B-AF0E-33324AE17930}" name="District Name" dataDxfId="316">
      <calculatedColumnFormula>IFERROR(VLOOKUP(May2025Results[[#This Row],[District 
ID]],District_IDs[],2,0),"(autofill)")</calculatedColumnFormula>
    </tableColumn>
    <tableColumn id="3" xr3:uid="{177F8C10-AAFB-41BE-AF59-F2C07D3F3A03}" name="Local Bond Amount" dataDxfId="315" dataCellStyle="Currency Quick"/>
    <tableColumn id="4" xr3:uid="{280530BE-B826-425B-A174-FE193DC68CF8}" name="Local Bond Passed" dataDxfId="314"/>
    <tableColumn id="5" xr3:uid="{49E413BB-365F-4949-835E-9FA27A63D747}" name="Priority List Number" dataDxfId="313"/>
    <tableColumn id="6" xr3:uid="{EA8BD6B9-BE2C-42F0-B33C-9DBD861EB2C8}" name="First in Time _x000a_List Number" dataDxfId="312"/>
    <tableColumn id="7" xr3:uid="{38EAAE9A-F00B-402C-BF6F-85DC9140058B}" name="Potential _x000a_OSCIM Grant" dataDxfId="311" dataCellStyle="Currency Quick"/>
    <tableColumn id="8" xr3:uid="{314A9352-E1FB-40E0-8E7E-048193D25E8A}" name="OSCIM Grant Awarded" dataDxfId="310" dataCellStyle="Currency Quick"/>
    <tableColumn id="9" xr3:uid="{A935DE67-8668-4106-BC8B-D470CF08DFAA}" name="Funding Source" dataDxfId="309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845468EF-27EA-4855-B563-67B7A6AB0A61}" name="Nov2024Results" displayName="Nov2024Results" ref="B7:J15" totalsRowShown="0" headerRowDxfId="308" dataDxfId="307">
  <autoFilter ref="B7:J15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4">
    <sortCondition ref="E8:E14" customList="Yes,No,Withdrawn"/>
    <sortCondition ref="C8:C14"/>
  </sortState>
  <tableColumns count="9">
    <tableColumn id="1" xr3:uid="{14A50B7D-1FBF-478C-9B78-1495C92D1626}" name="District _x000a_ID" dataDxfId="306" dataCellStyle="Normal 2"/>
    <tableColumn id="2" xr3:uid="{7EF0BE1E-9E51-4402-9C57-B3716B873F68}" name="District Name" dataDxfId="305"/>
    <tableColumn id="3" xr3:uid="{20D164A2-3CD2-4F9C-B120-13E2C333A538}" name="Local Bond Amount" dataDxfId="304" dataCellStyle="Currency Quick"/>
    <tableColumn id="4" xr3:uid="{AFC104EA-1E13-4F1D-9CD4-724C28D040F7}" name="Local Bond Passed" dataDxfId="303"/>
    <tableColumn id="5" xr3:uid="{C51A1E4D-E59F-4E15-AFC6-94E3FDAB9B25}" name="Priority List Number" dataDxfId="302"/>
    <tableColumn id="6" xr3:uid="{96B00E34-3EE4-4327-A235-ADC6C4DE04EF}" name="First in Time _x000a_List Number" dataDxfId="301"/>
    <tableColumn id="7" xr3:uid="{06537A6B-3975-417C-896E-278BD36458F8}" name="Potential _x000a_OSCIM Grant" dataDxfId="300" dataCellStyle="Currency Quick"/>
    <tableColumn id="8" xr3:uid="{94D5C24A-CA3C-47AD-AD99-5A7C65C42AC1}" name="OSCIM Grant Awarded" dataDxfId="299" dataCellStyle="Currency Quick"/>
    <tableColumn id="9" xr3:uid="{5191ECAE-7EE4-467B-97F8-D6957972AA25}" name="Funding Source" dataDxfId="298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40A04A7-1FFC-486B-A80C-275F66FF8EA2}" name="May2024Results" displayName="May2024Results" ref="B7:J25" totalsRowShown="0" headerRowDxfId="297" dataDxfId="296">
  <autoFilter ref="B7:J25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4">
    <sortCondition ref="E8:E14" customList="Yes,No,Withdrawn"/>
    <sortCondition ref="C8:C14"/>
  </sortState>
  <tableColumns count="9">
    <tableColumn id="1" xr3:uid="{E0859082-FF08-4B3A-B94F-7C867CDCC7E9}" name="District _x000a_ID" dataDxfId="295" dataCellStyle="Normal 2"/>
    <tableColumn id="2" xr3:uid="{96F23341-BB80-4A90-AE20-72F01B7DD195}" name="District Name" dataDxfId="294"/>
    <tableColumn id="3" xr3:uid="{F79ADFAE-44F2-4B9B-BB93-D828DD3A038E}" name="Local Bond Amount" dataDxfId="293" dataCellStyle="Currency Quick"/>
    <tableColumn id="4" xr3:uid="{2EA5FB6E-A2A8-49BA-A27A-6BCE601BF39E}" name="Local Bond Passed" dataDxfId="292"/>
    <tableColumn id="5" xr3:uid="{F97AEC61-FBA0-4003-8CC4-6D247DEAB8F7}" name="Priority List Number" dataDxfId="291"/>
    <tableColumn id="6" xr3:uid="{5B37B204-A7DA-44DF-BC6B-7ADF11015FB3}" name="First in Time _x000a_List Number" dataDxfId="290"/>
    <tableColumn id="7" xr3:uid="{E9FE66C5-A465-4D0B-9D02-05E1455B08C2}" name="Potential _x000a_OSCIM Grant" dataDxfId="289" dataCellStyle="Currency Quick"/>
    <tableColumn id="8" xr3:uid="{984E9543-42F9-4592-80CF-9D327A728030}" name="OSCIM Grant Awarded" dataDxfId="288" dataCellStyle="Currency Quick"/>
    <tableColumn id="9" xr3:uid="{811C7799-BC3D-410D-BE12-AF569AB9B51F}" name="Funding Source" dataDxfId="28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FE2A495-EC10-429C-A2D7-D778C99011A6}" name="Nov2023Results" displayName="Nov2023Results" ref="B7:J14" totalsRowShown="0" headerRowDxfId="286" headerRowBorderDxfId="285" tableBorderDxfId="284" totalsRowBorderDxfId="283">
  <autoFilter ref="B7:J14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4">
    <sortCondition ref="E8:E14" customList="Yes,No,Withdrawn"/>
    <sortCondition ref="C8:C14"/>
  </sortState>
  <tableColumns count="9">
    <tableColumn id="1" xr3:uid="{AA798222-73B1-4F2A-8108-3437F545A239}" name="District _x000a_ID" dataDxfId="282"/>
    <tableColumn id="2" xr3:uid="{D30EBB4E-5206-46B3-A198-8C32B6CF0D74}" name="District Name" dataDxfId="281"/>
    <tableColumn id="3" xr3:uid="{5EA61FA3-43A3-480D-B6AC-09011E2379B0}" name="Local Bond Amount" dataDxfId="280" dataCellStyle="Currency Quick"/>
    <tableColumn id="4" xr3:uid="{FA72E825-638B-468A-B4E5-135147F454D9}" name="Local Bond Passed" dataDxfId="279"/>
    <tableColumn id="5" xr3:uid="{7424A8E0-9935-4B18-8EB1-BE8CD18194C3}" name="Priority List Number" dataDxfId="278"/>
    <tableColumn id="6" xr3:uid="{5833501A-7D0E-4E8F-A16D-36320C8AE522}" name="First in Time _x000a_List Number" dataDxfId="277"/>
    <tableColumn id="7" xr3:uid="{FC0AE11B-5984-49B3-B07E-5F9D1284A83D}" name="Potential _x000a_OSCIM Grant" dataDxfId="276" dataCellStyle="Currency Quick"/>
    <tableColumn id="8" xr3:uid="{CFD8E7AD-5EDA-4922-B65F-72346CC2689B}" name="OSCIM Grant Awarded" dataDxfId="275" dataCellStyle="Currency Quick"/>
    <tableColumn id="9" xr3:uid="{7CB076FC-2923-4C25-951F-EADB08BAADFA}" name="Funding Source" dataDxfId="274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2000000}" name="May2023Results" displayName="May2023Results" ref="B7:J20" totalsRowShown="0" headerRowDxfId="273" dataDxfId="272">
  <autoFilter ref="B7:J20" xr:uid="{00000000-0009-0000-0100-00000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4">
    <sortCondition ref="E8:E14" customList="Yes,No,Withdrawn"/>
    <sortCondition ref="C8:C14"/>
  </sortState>
  <tableColumns count="9">
    <tableColumn id="1" xr3:uid="{00000000-0010-0000-0200-000001000000}" name="District _x000a_ID" dataDxfId="271" dataCellStyle="Normal 2"/>
    <tableColumn id="2" xr3:uid="{00000000-0010-0000-0200-000002000000}" name="District Name" dataDxfId="270">
      <calculatedColumnFormula>IFERROR(VLOOKUP(May2023Results[[#This Row],[District 
ID]],District_IDs[],2,0),"(autofill)")</calculatedColumnFormula>
    </tableColumn>
    <tableColumn id="3" xr3:uid="{00000000-0010-0000-0200-000003000000}" name="Local Bond Amount" dataDxfId="269" dataCellStyle="Currency Quick"/>
    <tableColumn id="4" xr3:uid="{00000000-0010-0000-0200-000004000000}" name="Local Bond Passed" dataDxfId="268"/>
    <tableColumn id="5" xr3:uid="{00000000-0010-0000-0200-000005000000}" name="Priority List Number" dataDxfId="267"/>
    <tableColumn id="6" xr3:uid="{00000000-0010-0000-0200-000006000000}" name="First in Time _x000a_List Number" dataDxfId="266"/>
    <tableColumn id="7" xr3:uid="{00000000-0010-0000-0200-000007000000}" name="Potential _x000a_OSCIM Grant" dataDxfId="265" dataCellStyle="Currency Quick"/>
    <tableColumn id="8" xr3:uid="{00000000-0010-0000-0200-000008000000}" name="OSCIM Grant Awarded" dataDxfId="264" dataCellStyle="Currency Quick"/>
    <tableColumn id="9" xr3:uid="{00000000-0010-0000-0200-000009000000}" name="Funding Source" dataDxfId="263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3000000}" name="Nov2022Results" displayName="Nov2022Results" ref="B7:J14" totalsRowShown="0" headerRowDxfId="262" headerRowBorderDxfId="261" tableBorderDxfId="260" totalsRowBorderDxfId="259">
  <autoFilter ref="B7:J14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14">
    <sortCondition ref="E8:E14" customList="Yes,No,Withdrawn"/>
    <sortCondition ref="C8:C14"/>
  </sortState>
  <tableColumns count="9">
    <tableColumn id="1" xr3:uid="{00000000-0010-0000-0300-000001000000}" name="District _x000a_ID" dataDxfId="258"/>
    <tableColumn id="2" xr3:uid="{00000000-0010-0000-0300-000002000000}" name="District Name" dataDxfId="257"/>
    <tableColumn id="3" xr3:uid="{00000000-0010-0000-0300-000003000000}" name="Local Bond Amount" dataDxfId="256" dataCellStyle="Currency Quick"/>
    <tableColumn id="4" xr3:uid="{00000000-0010-0000-0300-000004000000}" name="Local Bond Passed" dataDxfId="255"/>
    <tableColumn id="5" xr3:uid="{00000000-0010-0000-0300-000005000000}" name="Priority List Number" dataDxfId="254"/>
    <tableColumn id="6" xr3:uid="{00000000-0010-0000-0300-000006000000}" name="First in Time _x000a_List Number" dataDxfId="253"/>
    <tableColumn id="7" xr3:uid="{00000000-0010-0000-0300-000007000000}" name="Potential _x000a_OSCIM Grant" dataDxfId="252" dataCellStyle="Currency Quick"/>
    <tableColumn id="8" xr3:uid="{00000000-0010-0000-0300-000008000000}" name="OSCIM Grant Awarded" dataDxfId="251" dataCellStyle="Currency Quick"/>
    <tableColumn id="9" xr3:uid="{00000000-0010-0000-0300-000009000000}" name="Funding Source" dataDxfId="25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4000000}" name="May2022Results" displayName="May2022Results" ref="B7:J20" totalsRowShown="0" headerRowDxfId="249" headerRowBorderDxfId="248" tableBorderDxfId="247" totalsRowBorderDxfId="246">
  <autoFilter ref="B7:J20" xr:uid="{00000000-0009-0000-0100-00000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xmlns:xlrd2="http://schemas.microsoft.com/office/spreadsheetml/2017/richdata2" ref="B8:J20">
    <sortCondition ref="E8:E20" customList="Yes,No,Withdrawn"/>
    <sortCondition ref="C8:C20"/>
  </sortState>
  <tableColumns count="9">
    <tableColumn id="1" xr3:uid="{00000000-0010-0000-0400-000001000000}" name="District _x000a_ID" dataDxfId="245"/>
    <tableColumn id="2" xr3:uid="{00000000-0010-0000-0400-000002000000}" name="District Name" dataDxfId="244"/>
    <tableColumn id="3" xr3:uid="{00000000-0010-0000-0400-000003000000}" name="Local Bond Amount" dataDxfId="243" dataCellStyle="Currency Quick"/>
    <tableColumn id="4" xr3:uid="{00000000-0010-0000-0400-000004000000}" name="Local Bond Passed" dataDxfId="242"/>
    <tableColumn id="5" xr3:uid="{00000000-0010-0000-0400-000005000000}" name="Priority List Number" dataDxfId="241"/>
    <tableColumn id="6" xr3:uid="{00000000-0010-0000-0400-000006000000}" name="First in Time _x000a_List Number" dataDxfId="240"/>
    <tableColumn id="7" xr3:uid="{00000000-0010-0000-0400-000007000000}" name="Potential _x000a_OSCIM Grant" dataDxfId="239" dataCellStyle="Currency Quick"/>
    <tableColumn id="8" xr3:uid="{00000000-0010-0000-0400-000008000000}" name="OSCIM Grant Awarded" dataDxfId="238" dataCellStyle="Currency Quick"/>
    <tableColumn id="9" xr3:uid="{00000000-0010-0000-0400-000009000000}" name="Funding Source" dataDxfId="237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OSCIM Election Results"/>
    </ext>
  </extLst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E3F7"/>
    <pageSetUpPr fitToPage="1"/>
  </sheetPr>
  <dimension ref="A1:H157"/>
  <sheetViews>
    <sheetView showGridLines="0" showRowColHeaders="0" tabSelected="1" zoomScaleNormal="100" workbookViewId="0"/>
  </sheetViews>
  <sheetFormatPr defaultColWidth="9.140625" defaultRowHeight="15" x14ac:dyDescent="0.25"/>
  <cols>
    <col min="1" max="1" width="2.7109375" style="24" customWidth="1"/>
    <col min="2" max="2" width="9.28515625" style="32" customWidth="1"/>
    <col min="3" max="3" width="33.28515625" style="39" bestFit="1" customWidth="1"/>
    <col min="4" max="4" width="17" style="9" customWidth="1"/>
    <col min="5" max="5" width="14.7109375" style="9" customWidth="1"/>
    <col min="6" max="7" width="17" style="38" customWidth="1"/>
    <col min="8" max="10" width="9.140625" style="24" customWidth="1"/>
    <col min="11" max="16384" width="9.140625" style="24"/>
  </cols>
  <sheetData>
    <row r="1" spans="1:8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8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8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8" ht="23.25" customHeight="1" x14ac:dyDescent="0.25">
      <c r="A4" s="46" t="s">
        <v>118</v>
      </c>
      <c r="B4" s="28"/>
      <c r="C4" s="40"/>
      <c r="D4" s="29"/>
      <c r="E4" s="29"/>
      <c r="F4" s="30"/>
      <c r="G4" s="30"/>
      <c r="H4" s="31"/>
    </row>
    <row r="5" spans="1:8" ht="15" customHeight="1" x14ac:dyDescent="0.25">
      <c r="A5" s="41" t="s">
        <v>178</v>
      </c>
      <c r="B5" s="36"/>
      <c r="C5" s="78"/>
      <c r="D5" s="83"/>
      <c r="E5" s="83"/>
      <c r="F5" s="78"/>
      <c r="G5" s="78"/>
      <c r="H5" s="84"/>
    </row>
    <row r="6" spans="1:8" x14ac:dyDescent="0.25">
      <c r="A6" s="41"/>
      <c r="B6" s="81" t="s">
        <v>55</v>
      </c>
      <c r="C6" s="79"/>
      <c r="D6" s="85">
        <f>SUM(AllAwardsElection[OSCIM Grant Amount])</f>
        <v>494350936.92811054</v>
      </c>
      <c r="E6" s="83"/>
      <c r="F6" s="78"/>
      <c r="G6" s="78"/>
      <c r="H6" s="84"/>
    </row>
    <row r="7" spans="1:8" x14ac:dyDescent="0.25">
      <c r="A7" s="41"/>
      <c r="B7" s="82" t="s">
        <v>54</v>
      </c>
      <c r="C7" s="77"/>
      <c r="D7" s="86">
        <f>SUM(AllAwardsElection[Local Bond Amount])</f>
        <v>10263030034</v>
      </c>
      <c r="E7" s="83"/>
      <c r="F7" s="78"/>
      <c r="G7" s="78"/>
      <c r="H7" s="84"/>
    </row>
    <row r="8" spans="1:8" x14ac:dyDescent="0.25">
      <c r="A8" s="41" t="s">
        <v>178</v>
      </c>
      <c r="B8" s="56"/>
      <c r="C8" s="80"/>
      <c r="D8" s="87"/>
      <c r="E8" s="83"/>
      <c r="F8" s="78"/>
      <c r="G8" s="78"/>
      <c r="H8" s="84"/>
    </row>
    <row r="9" spans="1:8" x14ac:dyDescent="0.25">
      <c r="A9" s="41"/>
      <c r="B9" s="81" t="s">
        <v>180</v>
      </c>
      <c r="C9" s="79"/>
      <c r="D9" s="88">
        <f>COUNTA(AllAwardsElection[District  ID])</f>
        <v>105</v>
      </c>
      <c r="E9" s="83"/>
      <c r="F9" s="78"/>
      <c r="G9" s="78"/>
      <c r="H9" s="84"/>
    </row>
    <row r="10" spans="1:8" x14ac:dyDescent="0.25">
      <c r="A10" s="41"/>
      <c r="B10" s="82" t="s">
        <v>181</v>
      </c>
      <c r="C10" s="77"/>
      <c r="D10" s="89">
        <f>SUMPRODUCT(1/COUNTIF(AllAwardsElection[District  ID],AllAwardsElection[District  ID]))</f>
        <v>99</v>
      </c>
      <c r="E10" s="83"/>
      <c r="F10" s="78"/>
      <c r="G10" s="78"/>
      <c r="H10" s="84"/>
    </row>
    <row r="11" spans="1:8" ht="15" customHeight="1" x14ac:dyDescent="0.25">
      <c r="A11" s="41"/>
      <c r="B11" s="36"/>
      <c r="C11" s="78"/>
      <c r="D11" s="87"/>
      <c r="E11" s="83"/>
      <c r="F11" s="78"/>
      <c r="G11" s="78"/>
      <c r="H11" s="84"/>
    </row>
    <row r="12" spans="1:8" s="34" customFormat="1" ht="30" x14ac:dyDescent="0.25">
      <c r="A12" s="42"/>
      <c r="B12" s="104" t="s">
        <v>316</v>
      </c>
      <c r="C12" s="106" t="s">
        <v>3</v>
      </c>
      <c r="D12" s="105" t="s">
        <v>4</v>
      </c>
      <c r="E12" s="105" t="s">
        <v>324</v>
      </c>
      <c r="F12" s="106" t="s">
        <v>5</v>
      </c>
      <c r="G12" s="106" t="s">
        <v>6</v>
      </c>
    </row>
    <row r="13" spans="1:8" ht="15" customHeight="1" x14ac:dyDescent="0.25">
      <c r="B13" s="49">
        <v>2113</v>
      </c>
      <c r="C13" s="64" t="s">
        <v>99</v>
      </c>
      <c r="D13" s="51">
        <v>945000</v>
      </c>
      <c r="E13" s="51">
        <v>945000</v>
      </c>
      <c r="F13" s="48" t="s">
        <v>49</v>
      </c>
      <c r="G13" s="48" t="s">
        <v>40</v>
      </c>
    </row>
    <row r="14" spans="1:8" ht="15" customHeight="1" x14ac:dyDescent="0.25">
      <c r="B14" s="49">
        <v>2208</v>
      </c>
      <c r="C14" s="64" t="s">
        <v>10</v>
      </c>
      <c r="D14" s="51">
        <v>4000000</v>
      </c>
      <c r="E14" s="51">
        <v>4000000</v>
      </c>
      <c r="F14" s="48" t="s">
        <v>49</v>
      </c>
      <c r="G14" s="48" t="s">
        <v>40</v>
      </c>
    </row>
    <row r="15" spans="1:8" ht="15" customHeight="1" x14ac:dyDescent="0.25">
      <c r="B15" s="49">
        <v>2203</v>
      </c>
      <c r="C15" s="64" t="s">
        <v>104</v>
      </c>
      <c r="D15" s="51">
        <v>4000000</v>
      </c>
      <c r="E15" s="51">
        <v>4000000</v>
      </c>
      <c r="F15" s="48" t="s">
        <v>49</v>
      </c>
      <c r="G15" s="48" t="s">
        <v>40</v>
      </c>
    </row>
    <row r="16" spans="1:8" ht="15" customHeight="1" x14ac:dyDescent="0.25">
      <c r="B16" s="49">
        <v>2245</v>
      </c>
      <c r="C16" s="64" t="s">
        <v>106</v>
      </c>
      <c r="D16" s="51">
        <v>12000000</v>
      </c>
      <c r="E16" s="51">
        <v>4000000</v>
      </c>
      <c r="F16" s="48" t="s">
        <v>49</v>
      </c>
      <c r="G16" s="48" t="s">
        <v>40</v>
      </c>
    </row>
    <row r="17" spans="1:7" ht="15" customHeight="1" x14ac:dyDescent="0.25">
      <c r="B17" s="49">
        <v>2024</v>
      </c>
      <c r="C17" s="64" t="s">
        <v>7</v>
      </c>
      <c r="D17" s="51">
        <v>57175000</v>
      </c>
      <c r="E17" s="51">
        <v>4499479</v>
      </c>
      <c r="F17" s="48" t="s">
        <v>49</v>
      </c>
      <c r="G17" s="48" t="s">
        <v>40</v>
      </c>
    </row>
    <row r="18" spans="1:7" ht="15" customHeight="1" x14ac:dyDescent="0.25">
      <c r="B18" s="49">
        <v>2091</v>
      </c>
      <c r="C18" s="64" t="s">
        <v>8</v>
      </c>
      <c r="D18" s="51">
        <v>14365000</v>
      </c>
      <c r="E18" s="51">
        <v>4000000</v>
      </c>
      <c r="F18" s="48" t="s">
        <v>49</v>
      </c>
      <c r="G18" s="48" t="s">
        <v>40</v>
      </c>
    </row>
    <row r="19" spans="1:7" ht="15" customHeight="1" x14ac:dyDescent="0.25">
      <c r="B19" s="49">
        <v>2085</v>
      </c>
      <c r="C19" s="64" t="s">
        <v>105</v>
      </c>
      <c r="D19" s="51">
        <v>4000000</v>
      </c>
      <c r="E19" s="51">
        <v>4000000</v>
      </c>
      <c r="F19" s="48" t="s">
        <v>49</v>
      </c>
      <c r="G19" s="48" t="s">
        <v>40</v>
      </c>
    </row>
    <row r="20" spans="1:7" ht="15" customHeight="1" x14ac:dyDescent="0.25">
      <c r="B20" s="49">
        <v>2256</v>
      </c>
      <c r="C20" s="64" t="s">
        <v>112</v>
      </c>
      <c r="D20" s="51">
        <v>89400000</v>
      </c>
      <c r="E20" s="51">
        <v>7145433</v>
      </c>
      <c r="F20" s="48" t="s">
        <v>49</v>
      </c>
      <c r="G20" s="48" t="s">
        <v>40</v>
      </c>
    </row>
    <row r="21" spans="1:7" ht="15" customHeight="1" x14ac:dyDescent="0.25">
      <c r="B21" s="49">
        <v>2205</v>
      </c>
      <c r="C21" s="64" t="s">
        <v>107</v>
      </c>
      <c r="D21" s="51">
        <v>12500000</v>
      </c>
      <c r="E21" s="51">
        <v>4000000</v>
      </c>
      <c r="F21" s="48" t="s">
        <v>49</v>
      </c>
      <c r="G21" s="48" t="s">
        <v>40</v>
      </c>
    </row>
    <row r="22" spans="1:7" ht="15" customHeight="1" x14ac:dyDescent="0.3">
      <c r="A22" s="35"/>
      <c r="B22" s="49">
        <v>2110</v>
      </c>
      <c r="C22" s="64" t="s">
        <v>103</v>
      </c>
      <c r="D22" s="51">
        <v>7500000</v>
      </c>
      <c r="E22" s="51">
        <v>4000000</v>
      </c>
      <c r="F22" s="48" t="s">
        <v>49</v>
      </c>
      <c r="G22" s="48" t="s">
        <v>40</v>
      </c>
    </row>
    <row r="23" spans="1:7" ht="15" customHeight="1" x14ac:dyDescent="0.25">
      <c r="B23" s="49">
        <v>1978</v>
      </c>
      <c r="C23" s="64" t="s">
        <v>9</v>
      </c>
      <c r="D23" s="51">
        <v>10700000</v>
      </c>
      <c r="E23" s="51">
        <v>4000000</v>
      </c>
      <c r="F23" s="48" t="s">
        <v>49</v>
      </c>
      <c r="G23" s="48" t="s">
        <v>40</v>
      </c>
    </row>
    <row r="24" spans="1:7" ht="15" customHeight="1" x14ac:dyDescent="0.25">
      <c r="B24" s="49">
        <v>2087</v>
      </c>
      <c r="C24" s="64" t="s">
        <v>109</v>
      </c>
      <c r="D24" s="51">
        <v>35950000</v>
      </c>
      <c r="E24" s="51">
        <v>4000000</v>
      </c>
      <c r="F24" s="48" t="s">
        <v>49</v>
      </c>
      <c r="G24" s="48" t="s">
        <v>40</v>
      </c>
    </row>
    <row r="25" spans="1:7" ht="15" customHeight="1" x14ac:dyDescent="0.25">
      <c r="B25" s="49">
        <v>2251</v>
      </c>
      <c r="C25" s="64" t="s">
        <v>11</v>
      </c>
      <c r="D25" s="51">
        <v>14200000</v>
      </c>
      <c r="E25" s="51">
        <v>4000000</v>
      </c>
      <c r="F25" s="48" t="s">
        <v>49</v>
      </c>
      <c r="G25" s="48" t="s">
        <v>40</v>
      </c>
    </row>
    <row r="26" spans="1:7" ht="15" customHeight="1" x14ac:dyDescent="0.25">
      <c r="B26" s="49">
        <v>2089</v>
      </c>
      <c r="C26" s="64" t="s">
        <v>206</v>
      </c>
      <c r="D26" s="51">
        <v>4000000</v>
      </c>
      <c r="E26" s="51">
        <v>4000000</v>
      </c>
      <c r="F26" s="48" t="s">
        <v>48</v>
      </c>
      <c r="G26" s="48" t="s">
        <v>50</v>
      </c>
    </row>
    <row r="27" spans="1:7" ht="15" customHeight="1" x14ac:dyDescent="0.25">
      <c r="B27" s="49">
        <v>2183</v>
      </c>
      <c r="C27" s="64" t="s">
        <v>220</v>
      </c>
      <c r="D27" s="51">
        <v>291170000</v>
      </c>
      <c r="E27" s="51">
        <v>8000000</v>
      </c>
      <c r="F27" s="48" t="s">
        <v>48</v>
      </c>
      <c r="G27" s="48" t="s">
        <v>50</v>
      </c>
    </row>
    <row r="28" spans="1:7" ht="15" customHeight="1" x14ac:dyDescent="0.25">
      <c r="B28" s="49">
        <v>1898</v>
      </c>
      <c r="C28" s="64" t="s">
        <v>250</v>
      </c>
      <c r="D28" s="51">
        <v>6000000</v>
      </c>
      <c r="E28" s="51">
        <v>4000000</v>
      </c>
      <c r="F28" s="48" t="s">
        <v>48</v>
      </c>
      <c r="G28" s="48" t="s">
        <v>50</v>
      </c>
    </row>
    <row r="29" spans="1:7" ht="15" customHeight="1" x14ac:dyDescent="0.25">
      <c r="B29" s="49">
        <v>1924</v>
      </c>
      <c r="C29" s="64" t="s">
        <v>257</v>
      </c>
      <c r="D29" s="51">
        <v>433000000</v>
      </c>
      <c r="E29" s="51">
        <v>2700000</v>
      </c>
      <c r="F29" s="48" t="s">
        <v>48</v>
      </c>
      <c r="G29" s="48" t="s">
        <v>50</v>
      </c>
    </row>
    <row r="30" spans="1:7" ht="15" customHeight="1" x14ac:dyDescent="0.25">
      <c r="B30" s="49">
        <v>1935</v>
      </c>
      <c r="C30" s="64" t="s">
        <v>281</v>
      </c>
      <c r="D30" s="51">
        <v>99700000</v>
      </c>
      <c r="E30" s="51">
        <v>4000000</v>
      </c>
      <c r="F30" s="48" t="s">
        <v>48</v>
      </c>
      <c r="G30" s="48" t="s">
        <v>50</v>
      </c>
    </row>
    <row r="31" spans="1:7" ht="15" customHeight="1" x14ac:dyDescent="0.25">
      <c r="B31" s="49">
        <v>2244</v>
      </c>
      <c r="C31" s="64" t="s">
        <v>283</v>
      </c>
      <c r="D31" s="51">
        <v>247500000</v>
      </c>
      <c r="E31" s="51">
        <v>4468542</v>
      </c>
      <c r="F31" s="48" t="s">
        <v>48</v>
      </c>
      <c r="G31" s="48" t="s">
        <v>50</v>
      </c>
    </row>
    <row r="32" spans="1:7" ht="15" customHeight="1" x14ac:dyDescent="0.25">
      <c r="B32" s="49">
        <v>1948</v>
      </c>
      <c r="C32" s="64" t="s">
        <v>290</v>
      </c>
      <c r="D32" s="51">
        <v>49635000</v>
      </c>
      <c r="E32" s="51">
        <v>4000000</v>
      </c>
      <c r="F32" s="48" t="s">
        <v>48</v>
      </c>
      <c r="G32" s="48" t="s">
        <v>50</v>
      </c>
    </row>
    <row r="33" spans="2:7" ht="15" customHeight="1" x14ac:dyDescent="0.25">
      <c r="B33" s="49">
        <v>2242</v>
      </c>
      <c r="C33" s="64" t="s">
        <v>293</v>
      </c>
      <c r="D33" s="51">
        <v>291315000</v>
      </c>
      <c r="E33" s="51">
        <v>3050000</v>
      </c>
      <c r="F33" s="48" t="s">
        <v>48</v>
      </c>
      <c r="G33" s="48" t="s">
        <v>50</v>
      </c>
    </row>
    <row r="34" spans="2:7" ht="15" customHeight="1" x14ac:dyDescent="0.25">
      <c r="B34" s="49">
        <v>2204</v>
      </c>
      <c r="C34" s="64" t="s">
        <v>171</v>
      </c>
      <c r="D34" s="51">
        <v>10500000</v>
      </c>
      <c r="E34" s="51">
        <v>4000000</v>
      </c>
      <c r="F34" s="48" t="s">
        <v>48</v>
      </c>
      <c r="G34" s="48" t="s">
        <v>50</v>
      </c>
    </row>
    <row r="35" spans="2:7" ht="15" customHeight="1" x14ac:dyDescent="0.25">
      <c r="B35" s="49">
        <v>2116</v>
      </c>
      <c r="C35" s="64" t="s">
        <v>296</v>
      </c>
      <c r="D35" s="51">
        <v>8000000</v>
      </c>
      <c r="E35" s="51">
        <v>4000000</v>
      </c>
      <c r="F35" s="48" t="s">
        <v>48</v>
      </c>
      <c r="G35" s="48" t="s">
        <v>50</v>
      </c>
    </row>
    <row r="36" spans="2:7" ht="15" customHeight="1" x14ac:dyDescent="0.25">
      <c r="B36" s="49">
        <v>2100</v>
      </c>
      <c r="C36" s="64" t="s">
        <v>15</v>
      </c>
      <c r="D36" s="51">
        <v>159000000</v>
      </c>
      <c r="E36" s="51">
        <v>6909456</v>
      </c>
      <c r="F36" s="48" t="s">
        <v>47</v>
      </c>
      <c r="G36" s="48" t="s">
        <v>51</v>
      </c>
    </row>
    <row r="37" spans="2:7" ht="15" customHeight="1" x14ac:dyDescent="0.25">
      <c r="B37" s="49">
        <v>2140</v>
      </c>
      <c r="C37" s="64" t="s">
        <v>14</v>
      </c>
      <c r="D37" s="51">
        <v>14350000</v>
      </c>
      <c r="E37" s="51">
        <v>4000000</v>
      </c>
      <c r="F37" s="48" t="s">
        <v>47</v>
      </c>
      <c r="G37" s="48" t="s">
        <v>51</v>
      </c>
    </row>
    <row r="38" spans="2:7" ht="15" customHeight="1" x14ac:dyDescent="0.25">
      <c r="B38" s="49">
        <v>2214</v>
      </c>
      <c r="C38" s="64" t="s">
        <v>12</v>
      </c>
      <c r="D38" s="51">
        <v>3000000</v>
      </c>
      <c r="E38" s="51">
        <v>3000000</v>
      </c>
      <c r="F38" s="48" t="s">
        <v>47</v>
      </c>
      <c r="G38" s="48" t="s">
        <v>51</v>
      </c>
    </row>
    <row r="39" spans="2:7" ht="15" customHeight="1" x14ac:dyDescent="0.25">
      <c r="B39" s="49">
        <v>2180</v>
      </c>
      <c r="C39" s="64" t="s">
        <v>17</v>
      </c>
      <c r="D39" s="51">
        <v>790000000</v>
      </c>
      <c r="E39" s="51">
        <v>8000000</v>
      </c>
      <c r="F39" s="48" t="s">
        <v>47</v>
      </c>
      <c r="G39" s="48" t="s">
        <v>51</v>
      </c>
    </row>
    <row r="40" spans="2:7" ht="15" customHeight="1" x14ac:dyDescent="0.25">
      <c r="B40" s="49">
        <v>2102</v>
      </c>
      <c r="C40" s="64" t="s">
        <v>13</v>
      </c>
      <c r="D40" s="51">
        <v>4000000</v>
      </c>
      <c r="E40" s="51">
        <v>4000000</v>
      </c>
      <c r="F40" s="48" t="s">
        <v>47</v>
      </c>
      <c r="G40" s="48" t="s">
        <v>51</v>
      </c>
    </row>
    <row r="41" spans="2:7" ht="15" customHeight="1" x14ac:dyDescent="0.25">
      <c r="B41" s="49">
        <v>2197</v>
      </c>
      <c r="C41" s="64" t="s">
        <v>18</v>
      </c>
      <c r="D41" s="51">
        <v>4000000</v>
      </c>
      <c r="E41" s="51">
        <v>1932090</v>
      </c>
      <c r="F41" s="48" t="s">
        <v>47</v>
      </c>
      <c r="G41" s="48" t="s">
        <v>51</v>
      </c>
    </row>
    <row r="42" spans="2:7" ht="15" customHeight="1" x14ac:dyDescent="0.25">
      <c r="B42" s="49">
        <v>1947</v>
      </c>
      <c r="C42" s="64" t="s">
        <v>16</v>
      </c>
      <c r="D42" s="51">
        <v>6800000</v>
      </c>
      <c r="E42" s="51">
        <v>2350000</v>
      </c>
      <c r="F42" s="48" t="s">
        <v>47</v>
      </c>
      <c r="G42" s="48" t="s">
        <v>51</v>
      </c>
    </row>
    <row r="43" spans="2:7" ht="15" customHeight="1" x14ac:dyDescent="0.25">
      <c r="B43" s="49">
        <v>1965</v>
      </c>
      <c r="C43" s="64" t="s">
        <v>20</v>
      </c>
      <c r="D43" s="51">
        <v>59995000</v>
      </c>
      <c r="E43" s="51">
        <v>4000000</v>
      </c>
      <c r="F43" s="48" t="s">
        <v>46</v>
      </c>
      <c r="G43" s="48" t="s">
        <v>52</v>
      </c>
    </row>
    <row r="44" spans="2:7" ht="15" customHeight="1" x14ac:dyDescent="0.25">
      <c r="B44" s="49">
        <v>2239</v>
      </c>
      <c r="C44" s="64" t="s">
        <v>24</v>
      </c>
      <c r="D44" s="51">
        <v>408000000</v>
      </c>
      <c r="E44" s="51">
        <v>8000000</v>
      </c>
      <c r="F44" s="48" t="s">
        <v>46</v>
      </c>
      <c r="G44" s="48" t="s">
        <v>52</v>
      </c>
    </row>
    <row r="45" spans="2:7" ht="15" customHeight="1" x14ac:dyDescent="0.25">
      <c r="B45" s="49">
        <v>2092</v>
      </c>
      <c r="C45" s="64" t="s">
        <v>22</v>
      </c>
      <c r="D45" s="51">
        <v>4000000</v>
      </c>
      <c r="E45" s="51">
        <v>4000000</v>
      </c>
      <c r="F45" s="48" t="s">
        <v>46</v>
      </c>
      <c r="G45" s="48" t="s">
        <v>52</v>
      </c>
    </row>
    <row r="46" spans="2:7" ht="15" customHeight="1" x14ac:dyDescent="0.25">
      <c r="B46" s="49">
        <v>2141</v>
      </c>
      <c r="C46" s="64" t="s">
        <v>21</v>
      </c>
      <c r="D46" s="51">
        <v>42200000</v>
      </c>
      <c r="E46" s="51">
        <v>4000000</v>
      </c>
      <c r="F46" s="48" t="s">
        <v>46</v>
      </c>
      <c r="G46" s="48" t="s">
        <v>52</v>
      </c>
    </row>
    <row r="47" spans="2:7" ht="15" customHeight="1" x14ac:dyDescent="0.25">
      <c r="B47" s="49">
        <v>2093</v>
      </c>
      <c r="C47" s="64" t="s">
        <v>19</v>
      </c>
      <c r="D47" s="51">
        <v>6200000</v>
      </c>
      <c r="E47" s="51">
        <v>4000000</v>
      </c>
      <c r="F47" s="48" t="s">
        <v>46</v>
      </c>
      <c r="G47" s="48" t="s">
        <v>52</v>
      </c>
    </row>
    <row r="48" spans="2:7" ht="15" customHeight="1" x14ac:dyDescent="0.25">
      <c r="B48" s="49">
        <v>2039</v>
      </c>
      <c r="C48" s="64" t="s">
        <v>23</v>
      </c>
      <c r="D48" s="51">
        <v>68000000</v>
      </c>
      <c r="E48" s="51">
        <v>4000000</v>
      </c>
      <c r="F48" s="48" t="s">
        <v>46</v>
      </c>
      <c r="G48" s="48" t="s">
        <v>52</v>
      </c>
    </row>
    <row r="49" spans="2:7" ht="15" customHeight="1" x14ac:dyDescent="0.25">
      <c r="B49" s="49">
        <v>1901</v>
      </c>
      <c r="C49" s="64" t="s">
        <v>27</v>
      </c>
      <c r="D49" s="51">
        <v>199916925</v>
      </c>
      <c r="E49" s="51">
        <v>6234147</v>
      </c>
      <c r="F49" s="48" t="s">
        <v>45</v>
      </c>
      <c r="G49" s="48" t="s">
        <v>53</v>
      </c>
    </row>
    <row r="50" spans="2:7" ht="15" customHeight="1" x14ac:dyDescent="0.25">
      <c r="B50" s="49">
        <v>2099</v>
      </c>
      <c r="C50" s="64" t="s">
        <v>26</v>
      </c>
      <c r="D50" s="51">
        <v>8945000</v>
      </c>
      <c r="E50" s="51">
        <v>4000000</v>
      </c>
      <c r="F50" s="48" t="s">
        <v>45</v>
      </c>
      <c r="G50" s="48" t="s">
        <v>53</v>
      </c>
    </row>
    <row r="51" spans="2:7" ht="15" customHeight="1" x14ac:dyDescent="0.25">
      <c r="B51" s="49">
        <v>2199</v>
      </c>
      <c r="C51" s="64" t="s">
        <v>28</v>
      </c>
      <c r="D51" s="51">
        <v>25700000</v>
      </c>
      <c r="E51" s="51">
        <v>4000000</v>
      </c>
      <c r="F51" s="48" t="s">
        <v>45</v>
      </c>
      <c r="G51" s="48" t="s">
        <v>53</v>
      </c>
    </row>
    <row r="52" spans="2:7" ht="15" customHeight="1" x14ac:dyDescent="0.25">
      <c r="B52" s="49">
        <v>2142</v>
      </c>
      <c r="C52" s="64" t="s">
        <v>25</v>
      </c>
      <c r="D52" s="51">
        <v>619700000</v>
      </c>
      <c r="E52" s="51">
        <v>8000000</v>
      </c>
      <c r="F52" s="48" t="s">
        <v>45</v>
      </c>
      <c r="G52" s="48" t="s">
        <v>53</v>
      </c>
    </row>
    <row r="53" spans="2:7" ht="15" customHeight="1" x14ac:dyDescent="0.25">
      <c r="B53" s="49">
        <v>2041</v>
      </c>
      <c r="C53" s="64" t="s">
        <v>72</v>
      </c>
      <c r="D53" s="51">
        <v>107380000</v>
      </c>
      <c r="E53" s="51">
        <v>4000000</v>
      </c>
      <c r="F53" s="48" t="s">
        <v>42</v>
      </c>
      <c r="G53" s="48" t="s">
        <v>43</v>
      </c>
    </row>
    <row r="54" spans="2:7" ht="15" customHeight="1" x14ac:dyDescent="0.25">
      <c r="B54" s="49">
        <v>1933</v>
      </c>
      <c r="C54" s="64" t="s">
        <v>31</v>
      </c>
      <c r="D54" s="51">
        <v>70000000</v>
      </c>
      <c r="E54" s="51">
        <v>4000000</v>
      </c>
      <c r="F54" s="48" t="s">
        <v>42</v>
      </c>
      <c r="G54" s="48" t="s">
        <v>43</v>
      </c>
    </row>
    <row r="55" spans="2:7" ht="15" customHeight="1" x14ac:dyDescent="0.25">
      <c r="B55" s="49">
        <v>2229</v>
      </c>
      <c r="C55" s="64" t="s">
        <v>30</v>
      </c>
      <c r="D55" s="51">
        <v>4000000</v>
      </c>
      <c r="E55" s="51">
        <v>4000000</v>
      </c>
      <c r="F55" s="48" t="s">
        <v>42</v>
      </c>
      <c r="G55" s="48" t="s">
        <v>43</v>
      </c>
    </row>
    <row r="56" spans="2:7" ht="15" customHeight="1" x14ac:dyDescent="0.25">
      <c r="B56" s="49">
        <v>2082</v>
      </c>
      <c r="C56" s="64" t="s">
        <v>33</v>
      </c>
      <c r="D56" s="51">
        <v>319300000</v>
      </c>
      <c r="E56" s="51">
        <v>8000000</v>
      </c>
      <c r="F56" s="48" t="s">
        <v>42</v>
      </c>
      <c r="G56" s="48" t="s">
        <v>43</v>
      </c>
    </row>
    <row r="57" spans="2:7" ht="15" customHeight="1" x14ac:dyDescent="0.25">
      <c r="B57" s="49">
        <v>1928</v>
      </c>
      <c r="C57" s="64" t="s">
        <v>32</v>
      </c>
      <c r="D57" s="51">
        <v>158000000</v>
      </c>
      <c r="E57" s="51">
        <v>8000000</v>
      </c>
      <c r="F57" s="48" t="s">
        <v>42</v>
      </c>
      <c r="G57" s="48" t="s">
        <v>43</v>
      </c>
    </row>
    <row r="58" spans="2:7" ht="15" customHeight="1" x14ac:dyDescent="0.25">
      <c r="B58" s="49">
        <v>2104</v>
      </c>
      <c r="C58" s="64" t="s">
        <v>73</v>
      </c>
      <c r="D58" s="51">
        <v>17900000</v>
      </c>
      <c r="E58" s="51">
        <v>4020269</v>
      </c>
      <c r="F58" s="48" t="s">
        <v>42</v>
      </c>
      <c r="G58" s="48" t="s">
        <v>43</v>
      </c>
    </row>
    <row r="59" spans="2:7" ht="15" customHeight="1" x14ac:dyDescent="0.25">
      <c r="B59" s="49">
        <v>1936</v>
      </c>
      <c r="C59" s="64" t="s">
        <v>29</v>
      </c>
      <c r="D59" s="51">
        <v>38500000</v>
      </c>
      <c r="E59" s="51">
        <v>4000000</v>
      </c>
      <c r="F59" s="48" t="s">
        <v>42</v>
      </c>
      <c r="G59" s="48" t="s">
        <v>43</v>
      </c>
    </row>
    <row r="60" spans="2:7" ht="15" customHeight="1" x14ac:dyDescent="0.25">
      <c r="B60" s="49">
        <v>2042</v>
      </c>
      <c r="C60" s="64" t="s">
        <v>140</v>
      </c>
      <c r="D60" s="47">
        <v>82000000</v>
      </c>
      <c r="E60" s="52">
        <v>4810407</v>
      </c>
      <c r="F60" s="50" t="s">
        <v>41</v>
      </c>
      <c r="G60" s="50" t="s">
        <v>44</v>
      </c>
    </row>
    <row r="61" spans="2:7" ht="15" customHeight="1" x14ac:dyDescent="0.25">
      <c r="B61" s="49">
        <v>2253</v>
      </c>
      <c r="C61" s="64" t="s">
        <v>37</v>
      </c>
      <c r="D61" s="51">
        <v>11000000</v>
      </c>
      <c r="E61" s="51">
        <v>4000000</v>
      </c>
      <c r="F61" s="48" t="s">
        <v>41</v>
      </c>
      <c r="G61" s="48" t="s">
        <v>44</v>
      </c>
    </row>
    <row r="62" spans="2:7" ht="15" customHeight="1" x14ac:dyDescent="0.25">
      <c r="B62" s="49">
        <v>2011</v>
      </c>
      <c r="C62" s="64" t="s">
        <v>35</v>
      </c>
      <c r="D62" s="51">
        <v>700000</v>
      </c>
      <c r="E62" s="51">
        <v>700000</v>
      </c>
      <c r="F62" s="48" t="s">
        <v>41</v>
      </c>
      <c r="G62" s="48" t="s">
        <v>44</v>
      </c>
    </row>
    <row r="63" spans="2:7" ht="15" customHeight="1" x14ac:dyDescent="0.25">
      <c r="B63" s="49">
        <v>1998</v>
      </c>
      <c r="C63" s="64" t="s">
        <v>38</v>
      </c>
      <c r="D63" s="51">
        <v>3000000</v>
      </c>
      <c r="E63" s="51">
        <v>3000000</v>
      </c>
      <c r="F63" s="48" t="s">
        <v>41</v>
      </c>
      <c r="G63" s="48" t="s">
        <v>44</v>
      </c>
    </row>
    <row r="64" spans="2:7" ht="15" customHeight="1" x14ac:dyDescent="0.25">
      <c r="B64" s="49">
        <v>2061</v>
      </c>
      <c r="C64" s="64" t="s">
        <v>36</v>
      </c>
      <c r="D64" s="51">
        <v>4000000</v>
      </c>
      <c r="E64" s="51">
        <v>4000000</v>
      </c>
      <c r="F64" s="48" t="s">
        <v>41</v>
      </c>
      <c r="G64" s="48" t="s">
        <v>44</v>
      </c>
    </row>
    <row r="65" spans="2:7" ht="15" customHeight="1" x14ac:dyDescent="0.25">
      <c r="B65" s="49">
        <v>2209</v>
      </c>
      <c r="C65" s="64" t="s">
        <v>39</v>
      </c>
      <c r="D65" s="51">
        <v>14000000</v>
      </c>
      <c r="E65" s="51">
        <v>4000000</v>
      </c>
      <c r="F65" s="48" t="s">
        <v>41</v>
      </c>
      <c r="G65" s="48" t="s">
        <v>44</v>
      </c>
    </row>
    <row r="66" spans="2:7" ht="15" customHeight="1" x14ac:dyDescent="0.25">
      <c r="B66" s="49">
        <v>2002</v>
      </c>
      <c r="C66" s="64" t="s">
        <v>34</v>
      </c>
      <c r="D66" s="51">
        <v>16000000</v>
      </c>
      <c r="E66" s="51">
        <v>4000000</v>
      </c>
      <c r="F66" s="48" t="s">
        <v>41</v>
      </c>
      <c r="G66" s="48" t="s">
        <v>44</v>
      </c>
    </row>
    <row r="67" spans="2:7" ht="15" customHeight="1" x14ac:dyDescent="0.25">
      <c r="B67" s="12">
        <v>2006</v>
      </c>
      <c r="C67" s="64" t="s">
        <v>74</v>
      </c>
      <c r="D67" s="47">
        <v>3500000</v>
      </c>
      <c r="E67" s="51">
        <v>3500000</v>
      </c>
      <c r="F67" s="48" t="s">
        <v>116</v>
      </c>
      <c r="G67" s="48" t="s">
        <v>117</v>
      </c>
    </row>
    <row r="68" spans="2:7" ht="15" customHeight="1" x14ac:dyDescent="0.25">
      <c r="B68" s="12">
        <v>2206</v>
      </c>
      <c r="C68" s="64" t="s">
        <v>92</v>
      </c>
      <c r="D68" s="47">
        <v>82735000</v>
      </c>
      <c r="E68" s="51">
        <v>6557556</v>
      </c>
      <c r="F68" s="48" t="s">
        <v>116</v>
      </c>
      <c r="G68" s="48" t="s">
        <v>117</v>
      </c>
    </row>
    <row r="69" spans="2:7" ht="15" customHeight="1" x14ac:dyDescent="0.25">
      <c r="B69" s="12">
        <v>2213</v>
      </c>
      <c r="C69" s="64" t="s">
        <v>93</v>
      </c>
      <c r="D69" s="47">
        <v>4000000</v>
      </c>
      <c r="E69" s="51">
        <v>4000000</v>
      </c>
      <c r="F69" s="48" t="s">
        <v>116</v>
      </c>
      <c r="G69" s="48" t="s">
        <v>117</v>
      </c>
    </row>
    <row r="70" spans="2:7" ht="15" customHeight="1" x14ac:dyDescent="0.25">
      <c r="B70" s="12">
        <v>1922</v>
      </c>
      <c r="C70" s="64" t="s">
        <v>115</v>
      </c>
      <c r="D70" s="47">
        <v>206800000</v>
      </c>
      <c r="E70" s="51">
        <v>7192506</v>
      </c>
      <c r="F70" s="48" t="s">
        <v>116</v>
      </c>
      <c r="G70" s="48" t="s">
        <v>117</v>
      </c>
    </row>
    <row r="71" spans="2:7" ht="15" customHeight="1" x14ac:dyDescent="0.25">
      <c r="B71" s="49">
        <v>1929</v>
      </c>
      <c r="C71" s="64" t="s">
        <v>123</v>
      </c>
      <c r="D71" s="47">
        <v>75000000</v>
      </c>
      <c r="E71" s="52">
        <v>4689436.9325637389</v>
      </c>
      <c r="F71" s="48" t="s">
        <v>124</v>
      </c>
      <c r="G71" s="50" t="s">
        <v>138</v>
      </c>
    </row>
    <row r="72" spans="2:7" ht="15" customHeight="1" x14ac:dyDescent="0.25">
      <c r="B72" s="49">
        <v>2185</v>
      </c>
      <c r="C72" s="64" t="s">
        <v>111</v>
      </c>
      <c r="D72" s="47">
        <v>65000000</v>
      </c>
      <c r="E72" s="52">
        <v>7494689.8048014147</v>
      </c>
      <c r="F72" s="48" t="s">
        <v>124</v>
      </c>
      <c r="G72" s="50" t="s">
        <v>138</v>
      </c>
    </row>
    <row r="73" spans="2:7" ht="15" customHeight="1" x14ac:dyDescent="0.25">
      <c r="B73" s="49">
        <v>2254</v>
      </c>
      <c r="C73" s="64" t="s">
        <v>125</v>
      </c>
      <c r="D73" s="47">
        <v>140000000</v>
      </c>
      <c r="E73" s="52">
        <v>5026044.424168719</v>
      </c>
      <c r="F73" s="48" t="s">
        <v>124</v>
      </c>
      <c r="G73" s="50" t="s">
        <v>138</v>
      </c>
    </row>
    <row r="74" spans="2:7" ht="15" customHeight="1" x14ac:dyDescent="0.25">
      <c r="B74" s="49">
        <v>2192</v>
      </c>
      <c r="C74" s="64" t="s">
        <v>126</v>
      </c>
      <c r="D74" s="47">
        <v>3378109</v>
      </c>
      <c r="E74" s="52">
        <v>3378109</v>
      </c>
      <c r="F74" s="48" t="s">
        <v>124</v>
      </c>
      <c r="G74" s="50" t="s">
        <v>138</v>
      </c>
    </row>
    <row r="75" spans="2:7" ht="15" customHeight="1" x14ac:dyDescent="0.25">
      <c r="B75" s="49">
        <v>2202</v>
      </c>
      <c r="C75" s="64" t="s">
        <v>127</v>
      </c>
      <c r="D75" s="47">
        <v>8000000</v>
      </c>
      <c r="E75" s="52">
        <v>4000000</v>
      </c>
      <c r="F75" s="48" t="s">
        <v>124</v>
      </c>
      <c r="G75" s="50" t="s">
        <v>138</v>
      </c>
    </row>
    <row r="76" spans="2:7" ht="15" customHeight="1" x14ac:dyDescent="0.25">
      <c r="B76" s="49">
        <v>1899</v>
      </c>
      <c r="C76" s="64" t="s">
        <v>131</v>
      </c>
      <c r="D76" s="47">
        <v>2100000</v>
      </c>
      <c r="E76" s="52">
        <v>2100000</v>
      </c>
      <c r="F76" s="48" t="s">
        <v>137</v>
      </c>
      <c r="G76" s="50" t="s">
        <v>139</v>
      </c>
    </row>
    <row r="77" spans="2:7" ht="15" customHeight="1" x14ac:dyDescent="0.25">
      <c r="B77" s="49">
        <v>1969</v>
      </c>
      <c r="C77" s="64" t="s">
        <v>132</v>
      </c>
      <c r="D77" s="47">
        <v>4000000</v>
      </c>
      <c r="E77" s="52">
        <v>4000000</v>
      </c>
      <c r="F77" s="48" t="s">
        <v>137</v>
      </c>
      <c r="G77" s="50" t="s">
        <v>139</v>
      </c>
    </row>
    <row r="78" spans="2:7" ht="15" customHeight="1" x14ac:dyDescent="0.25">
      <c r="B78" s="49">
        <v>2088</v>
      </c>
      <c r="C78" s="64" t="s">
        <v>133</v>
      </c>
      <c r="D78" s="47">
        <v>99300000</v>
      </c>
      <c r="E78" s="52">
        <v>6065897.6474397304</v>
      </c>
      <c r="F78" s="48" t="s">
        <v>137</v>
      </c>
      <c r="G78" s="50" t="s">
        <v>139</v>
      </c>
    </row>
    <row r="79" spans="2:7" ht="15" customHeight="1" x14ac:dyDescent="0.25">
      <c r="B79" s="49">
        <v>2186</v>
      </c>
      <c r="C79" s="64" t="s">
        <v>108</v>
      </c>
      <c r="D79" s="47">
        <v>4000000</v>
      </c>
      <c r="E79" s="52">
        <v>4000000</v>
      </c>
      <c r="F79" s="48" t="s">
        <v>137</v>
      </c>
      <c r="G79" s="50" t="s">
        <v>139</v>
      </c>
    </row>
    <row r="80" spans="2:7" ht="15" customHeight="1" x14ac:dyDescent="0.25">
      <c r="B80" s="49">
        <v>2221</v>
      </c>
      <c r="C80" s="64" t="s">
        <v>134</v>
      </c>
      <c r="D80" s="47">
        <v>4000000</v>
      </c>
      <c r="E80" s="52">
        <v>4000000</v>
      </c>
      <c r="F80" s="48" t="s">
        <v>137</v>
      </c>
      <c r="G80" s="50" t="s">
        <v>139</v>
      </c>
    </row>
    <row r="81" spans="2:7" ht="15" customHeight="1" x14ac:dyDescent="0.25">
      <c r="B81" s="49">
        <v>1977</v>
      </c>
      <c r="C81" s="64" t="s">
        <v>60</v>
      </c>
      <c r="D81" s="47">
        <v>27500000</v>
      </c>
      <c r="E81" s="52">
        <v>7605500.8091195431</v>
      </c>
      <c r="F81" s="48" t="s">
        <v>137</v>
      </c>
      <c r="G81" s="50" t="s">
        <v>139</v>
      </c>
    </row>
    <row r="82" spans="2:7" ht="15" customHeight="1" x14ac:dyDescent="0.25">
      <c r="B82" s="49">
        <v>2225</v>
      </c>
      <c r="C82" s="64" t="s">
        <v>96</v>
      </c>
      <c r="D82" s="47">
        <v>4000000</v>
      </c>
      <c r="E82" s="52">
        <v>4000000</v>
      </c>
      <c r="F82" s="48" t="s">
        <v>137</v>
      </c>
      <c r="G82" s="50" t="s">
        <v>139</v>
      </c>
    </row>
    <row r="83" spans="2:7" ht="15" customHeight="1" x14ac:dyDescent="0.25">
      <c r="B83" s="49">
        <v>1894</v>
      </c>
      <c r="C83" s="64" t="s">
        <v>71</v>
      </c>
      <c r="D83" s="47">
        <v>4000000</v>
      </c>
      <c r="E83" s="51">
        <v>4000000</v>
      </c>
      <c r="F83" s="50" t="s">
        <v>151</v>
      </c>
      <c r="G83" s="50" t="s">
        <v>152</v>
      </c>
    </row>
    <row r="84" spans="2:7" ht="15" customHeight="1" x14ac:dyDescent="0.25">
      <c r="B84" s="49">
        <v>1945</v>
      </c>
      <c r="C84" s="64" t="s">
        <v>143</v>
      </c>
      <c r="D84" s="47">
        <v>10000000</v>
      </c>
      <c r="E84" s="51">
        <v>4000000</v>
      </c>
      <c r="F84" s="50" t="s">
        <v>151</v>
      </c>
      <c r="G84" s="50" t="s">
        <v>152</v>
      </c>
    </row>
    <row r="85" spans="2:7" ht="15" customHeight="1" x14ac:dyDescent="0.25">
      <c r="B85" s="49">
        <v>3997</v>
      </c>
      <c r="C85" s="64" t="s">
        <v>144</v>
      </c>
      <c r="D85" s="47">
        <v>18500000</v>
      </c>
      <c r="E85" s="51">
        <v>4000000</v>
      </c>
      <c r="F85" s="50" t="s">
        <v>151</v>
      </c>
      <c r="G85" s="50" t="s">
        <v>152</v>
      </c>
    </row>
    <row r="86" spans="2:7" ht="15" customHeight="1" x14ac:dyDescent="0.25">
      <c r="B86" s="49">
        <v>2220</v>
      </c>
      <c r="C86" s="64" t="s">
        <v>145</v>
      </c>
      <c r="D86" s="47">
        <v>7000000</v>
      </c>
      <c r="E86" s="51">
        <v>4000000</v>
      </c>
      <c r="F86" s="50" t="s">
        <v>151</v>
      </c>
      <c r="G86" s="50" t="s">
        <v>152</v>
      </c>
    </row>
    <row r="87" spans="2:7" ht="15" customHeight="1" x14ac:dyDescent="0.25">
      <c r="B87" s="49">
        <v>2053</v>
      </c>
      <c r="C87" s="64" t="s">
        <v>155</v>
      </c>
      <c r="D87" s="47">
        <v>24000000</v>
      </c>
      <c r="E87" s="52">
        <v>4000000</v>
      </c>
      <c r="F87" s="50" t="s">
        <v>156</v>
      </c>
      <c r="G87" s="50" t="s">
        <v>157</v>
      </c>
    </row>
    <row r="88" spans="2:7" ht="15" customHeight="1" x14ac:dyDescent="0.25">
      <c r="B88" s="49">
        <v>2262</v>
      </c>
      <c r="C88" s="64" t="s">
        <v>135</v>
      </c>
      <c r="D88" s="47">
        <v>14000000</v>
      </c>
      <c r="E88" s="52">
        <v>4000000</v>
      </c>
      <c r="F88" s="48" t="s">
        <v>156</v>
      </c>
      <c r="G88" s="50" t="s">
        <v>157</v>
      </c>
    </row>
    <row r="89" spans="2:7" ht="15" customHeight="1" x14ac:dyDescent="0.25">
      <c r="B89" s="49">
        <v>1923</v>
      </c>
      <c r="C89" s="64" t="s">
        <v>98</v>
      </c>
      <c r="D89" s="47">
        <v>180000000</v>
      </c>
      <c r="E89" s="52">
        <v>4000000</v>
      </c>
      <c r="F89" s="48" t="s">
        <v>156</v>
      </c>
      <c r="G89" s="50" t="s">
        <v>157</v>
      </c>
    </row>
    <row r="90" spans="2:7" ht="15" customHeight="1" x14ac:dyDescent="0.25">
      <c r="B90" s="49">
        <v>2252</v>
      </c>
      <c r="C90" s="64" t="s">
        <v>160</v>
      </c>
      <c r="D90" s="47">
        <v>29400000</v>
      </c>
      <c r="E90" s="51">
        <v>4000000</v>
      </c>
      <c r="F90" s="48" t="s">
        <v>40</v>
      </c>
      <c r="G90" s="50" t="s">
        <v>169</v>
      </c>
    </row>
    <row r="91" spans="2:7" ht="15" customHeight="1" x14ac:dyDescent="0.25">
      <c r="B91" s="49">
        <v>2243</v>
      </c>
      <c r="C91" s="64" t="s">
        <v>161</v>
      </c>
      <c r="D91" s="47">
        <v>723000000</v>
      </c>
      <c r="E91" s="51">
        <v>8000000</v>
      </c>
      <c r="F91" s="48" t="s">
        <v>40</v>
      </c>
      <c r="G91" s="50" t="s">
        <v>169</v>
      </c>
    </row>
    <row r="92" spans="2:7" ht="15" customHeight="1" x14ac:dyDescent="0.25">
      <c r="B92" s="49">
        <v>2190</v>
      </c>
      <c r="C92" s="64" t="s">
        <v>162</v>
      </c>
      <c r="D92" s="47">
        <v>28000000</v>
      </c>
      <c r="E92" s="51">
        <v>4000000</v>
      </c>
      <c r="F92" s="48" t="s">
        <v>40</v>
      </c>
      <c r="G92" s="50" t="s">
        <v>169</v>
      </c>
    </row>
    <row r="93" spans="2:7" ht="15" customHeight="1" x14ac:dyDescent="0.25">
      <c r="B93" s="49">
        <v>2212</v>
      </c>
      <c r="C93" s="64" t="s">
        <v>163</v>
      </c>
      <c r="D93" s="47">
        <v>4845000</v>
      </c>
      <c r="E93" s="51">
        <v>4000000</v>
      </c>
      <c r="F93" s="48" t="s">
        <v>40</v>
      </c>
      <c r="G93" s="50" t="s">
        <v>169</v>
      </c>
    </row>
    <row r="94" spans="2:7" ht="15" customHeight="1" x14ac:dyDescent="0.25">
      <c r="B94" s="49">
        <v>1976</v>
      </c>
      <c r="C94" s="64" t="s">
        <v>97</v>
      </c>
      <c r="D94" s="47">
        <v>249700000</v>
      </c>
      <c r="E94" s="52">
        <v>8000000</v>
      </c>
      <c r="F94" s="48" t="s">
        <v>172</v>
      </c>
      <c r="G94" s="50" t="s">
        <v>173</v>
      </c>
    </row>
    <row r="95" spans="2:7" ht="15" customHeight="1" x14ac:dyDescent="0.25">
      <c r="B95" s="49">
        <v>2187</v>
      </c>
      <c r="C95" s="64" t="s">
        <v>149</v>
      </c>
      <c r="D95" s="47">
        <v>140320000</v>
      </c>
      <c r="E95" s="52">
        <v>8000000</v>
      </c>
      <c r="F95" s="48" t="s">
        <v>172</v>
      </c>
      <c r="G95" s="50" t="s">
        <v>173</v>
      </c>
    </row>
    <row r="96" spans="2:7" ht="15" customHeight="1" x14ac:dyDescent="0.25">
      <c r="B96" s="49">
        <v>2241</v>
      </c>
      <c r="C96" s="64" t="s">
        <v>170</v>
      </c>
      <c r="D96" s="47">
        <v>121900000</v>
      </c>
      <c r="E96" s="52">
        <v>6695268.3100173986</v>
      </c>
      <c r="F96" s="48" t="s">
        <v>172</v>
      </c>
      <c r="G96" s="50" t="s">
        <v>173</v>
      </c>
    </row>
    <row r="97" spans="2:7" ht="15" customHeight="1" x14ac:dyDescent="0.25">
      <c r="B97" s="49">
        <v>2204</v>
      </c>
      <c r="C97" s="64" t="s">
        <v>171</v>
      </c>
      <c r="D97" s="47">
        <v>45200000</v>
      </c>
      <c r="E97" s="52">
        <v>4000000</v>
      </c>
      <c r="F97" s="48" t="s">
        <v>172</v>
      </c>
      <c r="G97" s="50" t="s">
        <v>173</v>
      </c>
    </row>
    <row r="98" spans="2:7" ht="15" customHeight="1" x14ac:dyDescent="0.25">
      <c r="B98" s="49">
        <v>2052</v>
      </c>
      <c r="C98" s="66" t="s">
        <v>194</v>
      </c>
      <c r="D98" s="47">
        <v>2000000</v>
      </c>
      <c r="E98" s="51">
        <v>2000000</v>
      </c>
      <c r="F98" s="48" t="s">
        <v>302</v>
      </c>
      <c r="G98" s="48" t="s">
        <v>303</v>
      </c>
    </row>
    <row r="99" spans="2:7" ht="15" customHeight="1" x14ac:dyDescent="0.25">
      <c r="B99" s="49">
        <v>1972</v>
      </c>
      <c r="C99" s="66" t="s">
        <v>199</v>
      </c>
      <c r="D99" s="47">
        <v>15000000</v>
      </c>
      <c r="E99" s="51">
        <v>4000000</v>
      </c>
      <c r="F99" s="48" t="s">
        <v>302</v>
      </c>
      <c r="G99" s="48" t="s">
        <v>303</v>
      </c>
    </row>
    <row r="100" spans="2:7" ht="15" customHeight="1" x14ac:dyDescent="0.25">
      <c r="B100" s="49">
        <v>2086</v>
      </c>
      <c r="C100" s="66" t="s">
        <v>205</v>
      </c>
      <c r="D100" s="47">
        <v>18210000</v>
      </c>
      <c r="E100" s="51">
        <v>4000000</v>
      </c>
      <c r="F100" s="48" t="s">
        <v>302</v>
      </c>
      <c r="G100" s="48" t="s">
        <v>303</v>
      </c>
    </row>
    <row r="101" spans="2:7" ht="15" customHeight="1" x14ac:dyDescent="0.25">
      <c r="B101" s="49">
        <v>2145</v>
      </c>
      <c r="C101" s="66" t="s">
        <v>252</v>
      </c>
      <c r="D101" s="47">
        <v>7000000</v>
      </c>
      <c r="E101" s="51">
        <v>4000000</v>
      </c>
      <c r="F101" s="48" t="s">
        <v>302</v>
      </c>
      <c r="G101" s="48" t="s">
        <v>303</v>
      </c>
    </row>
    <row r="102" spans="2:7" ht="15" customHeight="1" x14ac:dyDescent="0.25">
      <c r="B102" s="49">
        <v>2044</v>
      </c>
      <c r="C102" s="66" t="s">
        <v>94</v>
      </c>
      <c r="D102" s="47">
        <v>4465000</v>
      </c>
      <c r="E102" s="51">
        <v>4000000</v>
      </c>
      <c r="F102" s="48" t="s">
        <v>302</v>
      </c>
      <c r="G102" s="48" t="s">
        <v>303</v>
      </c>
    </row>
    <row r="103" spans="2:7" ht="15" customHeight="1" x14ac:dyDescent="0.25">
      <c r="B103" s="49">
        <v>1948</v>
      </c>
      <c r="C103" s="66" t="s">
        <v>290</v>
      </c>
      <c r="D103" s="47">
        <v>4000000</v>
      </c>
      <c r="E103" s="51">
        <v>4000000</v>
      </c>
      <c r="F103" s="48" t="s">
        <v>302</v>
      </c>
      <c r="G103" s="48" t="s">
        <v>303</v>
      </c>
    </row>
    <row r="104" spans="2:7" ht="15" customHeight="1" x14ac:dyDescent="0.25">
      <c r="B104" s="49">
        <v>2144</v>
      </c>
      <c r="C104" s="64" t="s">
        <v>291</v>
      </c>
      <c r="D104" s="47">
        <v>3000000</v>
      </c>
      <c r="E104" s="52">
        <v>3000000</v>
      </c>
      <c r="F104" s="48" t="s">
        <v>308</v>
      </c>
      <c r="G104" s="50" t="s">
        <v>309</v>
      </c>
    </row>
    <row r="105" spans="2:7" ht="15" customHeight="1" x14ac:dyDescent="0.25">
      <c r="B105" s="49">
        <v>2240</v>
      </c>
      <c r="C105" s="65" t="s">
        <v>192</v>
      </c>
      <c r="D105" s="47">
        <v>49310000</v>
      </c>
      <c r="E105" s="90">
        <v>6000000</v>
      </c>
      <c r="F105" s="48" t="s">
        <v>53</v>
      </c>
      <c r="G105" s="48" t="s">
        <v>312</v>
      </c>
    </row>
    <row r="106" spans="2:7" ht="15" customHeight="1" x14ac:dyDescent="0.25">
      <c r="B106" s="49">
        <v>2084</v>
      </c>
      <c r="C106" s="65" t="s">
        <v>213</v>
      </c>
      <c r="D106" s="47">
        <v>15600000</v>
      </c>
      <c r="E106" s="90">
        <v>6000000</v>
      </c>
      <c r="F106" s="48" t="s">
        <v>53</v>
      </c>
      <c r="G106" s="48" t="s">
        <v>312</v>
      </c>
    </row>
    <row r="107" spans="2:7" ht="15" customHeight="1" x14ac:dyDescent="0.25">
      <c r="B107" s="49">
        <v>2137</v>
      </c>
      <c r="C107" s="65" t="s">
        <v>167</v>
      </c>
      <c r="D107" s="47">
        <v>28130000</v>
      </c>
      <c r="E107" s="90">
        <v>6000000</v>
      </c>
      <c r="F107" s="48" t="s">
        <v>53</v>
      </c>
      <c r="G107" s="48" t="s">
        <v>312</v>
      </c>
    </row>
    <row r="108" spans="2:7" ht="15" customHeight="1" x14ac:dyDescent="0.25">
      <c r="B108" s="49">
        <v>1925</v>
      </c>
      <c r="C108" s="65" t="s">
        <v>110</v>
      </c>
      <c r="D108" s="47">
        <v>77460000</v>
      </c>
      <c r="E108" s="90">
        <v>6000000</v>
      </c>
      <c r="F108" s="48" t="s">
        <v>53</v>
      </c>
      <c r="G108" s="48" t="s">
        <v>312</v>
      </c>
    </row>
    <row r="109" spans="2:7" ht="15" customHeight="1" x14ac:dyDescent="0.25">
      <c r="B109" s="49">
        <v>1990</v>
      </c>
      <c r="C109" s="65" t="s">
        <v>89</v>
      </c>
      <c r="D109" s="47">
        <v>4500000</v>
      </c>
      <c r="E109" s="90">
        <v>4500000</v>
      </c>
      <c r="F109" s="48" t="s">
        <v>53</v>
      </c>
      <c r="G109" s="48" t="s">
        <v>312</v>
      </c>
    </row>
    <row r="110" spans="2:7" ht="15" customHeight="1" x14ac:dyDescent="0.25">
      <c r="B110" s="49">
        <v>2255</v>
      </c>
      <c r="C110" s="65" t="s">
        <v>298</v>
      </c>
      <c r="D110" s="47">
        <v>2500000</v>
      </c>
      <c r="E110" s="90">
        <v>2500000</v>
      </c>
      <c r="F110" s="48" t="s">
        <v>53</v>
      </c>
      <c r="G110" s="48" t="s">
        <v>312</v>
      </c>
    </row>
    <row r="111" spans="2:7" ht="15" customHeight="1" x14ac:dyDescent="0.25">
      <c r="B111" s="49">
        <v>1928</v>
      </c>
      <c r="C111" s="65" t="s">
        <v>32</v>
      </c>
      <c r="D111" s="47">
        <v>163000000</v>
      </c>
      <c r="E111" s="91">
        <v>6000000</v>
      </c>
      <c r="F111" s="48" t="s">
        <v>43</v>
      </c>
      <c r="G111" s="48" t="s">
        <v>313</v>
      </c>
    </row>
    <row r="112" spans="2:7" ht="15" customHeight="1" x14ac:dyDescent="0.25">
      <c r="B112" s="98">
        <v>2097</v>
      </c>
      <c r="C112" s="13" t="s">
        <v>242</v>
      </c>
      <c r="D112" s="47">
        <v>73300000</v>
      </c>
      <c r="E112" s="95">
        <v>6000000</v>
      </c>
      <c r="F112" s="48" t="s">
        <v>44</v>
      </c>
      <c r="G112" s="48" t="s">
        <v>317</v>
      </c>
    </row>
    <row r="113" spans="2:7" ht="15" customHeight="1" x14ac:dyDescent="0.25">
      <c r="B113" s="98">
        <v>2147</v>
      </c>
      <c r="C113" s="13" t="s">
        <v>168</v>
      </c>
      <c r="D113" s="47">
        <v>204400000</v>
      </c>
      <c r="E113" s="95">
        <v>6000000</v>
      </c>
      <c r="F113" s="48" t="s">
        <v>44</v>
      </c>
      <c r="G113" s="48" t="s">
        <v>317</v>
      </c>
    </row>
    <row r="114" spans="2:7" ht="15" customHeight="1" x14ac:dyDescent="0.25">
      <c r="B114" s="98">
        <v>2180</v>
      </c>
      <c r="C114" s="13" t="s">
        <v>17</v>
      </c>
      <c r="D114" s="47">
        <v>1830000000</v>
      </c>
      <c r="E114" s="95">
        <v>12000000</v>
      </c>
      <c r="F114" s="48" t="s">
        <v>44</v>
      </c>
      <c r="G114" s="48" t="s">
        <v>317</v>
      </c>
    </row>
    <row r="115" spans="2:7" ht="15" customHeight="1" x14ac:dyDescent="0.25">
      <c r="B115" s="94">
        <v>2257</v>
      </c>
      <c r="C115" s="13" t="s">
        <v>176</v>
      </c>
      <c r="D115" s="47">
        <v>6000000</v>
      </c>
      <c r="E115" s="95">
        <v>6000000</v>
      </c>
      <c r="F115" s="48" t="s">
        <v>44</v>
      </c>
      <c r="G115" s="48" t="s">
        <v>317</v>
      </c>
    </row>
    <row r="116" spans="2:7" ht="15" customHeight="1" x14ac:dyDescent="0.25">
      <c r="B116" s="94">
        <v>2242</v>
      </c>
      <c r="C116" s="13" t="s">
        <v>293</v>
      </c>
      <c r="D116" s="47">
        <v>421300000</v>
      </c>
      <c r="E116" s="95">
        <v>8281105</v>
      </c>
      <c r="F116" s="48" t="s">
        <v>44</v>
      </c>
      <c r="G116" s="48" t="s">
        <v>317</v>
      </c>
    </row>
    <row r="117" spans="2:7" ht="15" customHeight="1" x14ac:dyDescent="0.25">
      <c r="B117" s="94">
        <v>2197</v>
      </c>
      <c r="C117" s="13" t="s">
        <v>18</v>
      </c>
      <c r="D117" s="47">
        <v>23535000</v>
      </c>
      <c r="E117" s="95">
        <v>6000000</v>
      </c>
      <c r="F117" s="48" t="s">
        <v>44</v>
      </c>
      <c r="G117" s="48" t="s">
        <v>317</v>
      </c>
    </row>
    <row r="118" spans="2:7" ht="15" customHeight="1" x14ac:dyDescent="0.25">
      <c r="B118" s="97"/>
      <c r="C118" s="96"/>
      <c r="D118" s="8"/>
      <c r="E118" s="8"/>
    </row>
    <row r="119" spans="2:7" ht="15" customHeight="1" x14ac:dyDescent="0.25">
      <c r="C119" s="96"/>
      <c r="D119" s="8"/>
      <c r="E119" s="8"/>
    </row>
    <row r="120" spans="2:7" ht="15" customHeight="1" x14ac:dyDescent="0.25">
      <c r="B120" s="97"/>
      <c r="C120" s="96"/>
      <c r="D120" s="8"/>
      <c r="E120" s="8"/>
    </row>
    <row r="121" spans="2:7" ht="15" customHeight="1" x14ac:dyDescent="0.25">
      <c r="B121" s="36"/>
      <c r="C121" s="37"/>
      <c r="D121" s="8"/>
      <c r="E121" s="8"/>
    </row>
    <row r="122" spans="2:7" ht="15" customHeight="1" x14ac:dyDescent="0.25">
      <c r="B122" s="36"/>
      <c r="C122" s="37"/>
      <c r="D122" s="8"/>
      <c r="E122" s="8"/>
    </row>
    <row r="123" spans="2:7" ht="15" customHeight="1" x14ac:dyDescent="0.25">
      <c r="B123" s="36"/>
      <c r="C123" s="37"/>
      <c r="D123" s="8"/>
      <c r="E123" s="8"/>
    </row>
    <row r="124" spans="2:7" ht="15" customHeight="1" x14ac:dyDescent="0.25">
      <c r="B124" s="36"/>
      <c r="C124" s="37"/>
      <c r="D124" s="8"/>
      <c r="E124" s="8"/>
    </row>
    <row r="125" spans="2:7" ht="15" customHeight="1" x14ac:dyDescent="0.25">
      <c r="B125" s="36"/>
      <c r="C125" s="37"/>
      <c r="D125" s="8"/>
      <c r="E125" s="8"/>
    </row>
    <row r="126" spans="2:7" ht="15" customHeight="1" x14ac:dyDescent="0.25">
      <c r="B126" s="36"/>
      <c r="C126" s="37"/>
      <c r="D126" s="8"/>
      <c r="E126" s="8"/>
    </row>
    <row r="127" spans="2:7" ht="15" customHeight="1" x14ac:dyDescent="0.25">
      <c r="B127" s="36"/>
      <c r="C127" s="37"/>
      <c r="D127" s="8"/>
      <c r="E127" s="8"/>
    </row>
    <row r="128" spans="2:7" x14ac:dyDescent="0.25">
      <c r="B128" s="36"/>
      <c r="C128" s="37"/>
      <c r="D128" s="8"/>
      <c r="E128" s="8"/>
    </row>
    <row r="129" spans="2:5" x14ac:dyDescent="0.25">
      <c r="B129" s="36"/>
      <c r="C129" s="37"/>
      <c r="D129" s="8"/>
      <c r="E129" s="8"/>
    </row>
    <row r="130" spans="2:5" x14ac:dyDescent="0.25">
      <c r="B130" s="36"/>
      <c r="C130" s="37"/>
      <c r="D130" s="8"/>
      <c r="E130" s="8"/>
    </row>
    <row r="131" spans="2:5" x14ac:dyDescent="0.25">
      <c r="B131" s="36"/>
      <c r="C131" s="37"/>
      <c r="D131" s="8"/>
      <c r="E131" s="8"/>
    </row>
    <row r="132" spans="2:5" x14ac:dyDescent="0.25">
      <c r="B132" s="36"/>
      <c r="C132" s="37"/>
      <c r="D132" s="8"/>
      <c r="E132" s="8"/>
    </row>
    <row r="133" spans="2:5" x14ac:dyDescent="0.25">
      <c r="B133" s="36"/>
      <c r="C133" s="37"/>
      <c r="D133" s="8"/>
      <c r="E133" s="8"/>
    </row>
    <row r="134" spans="2:5" x14ac:dyDescent="0.25">
      <c r="B134" s="36"/>
      <c r="C134" s="37"/>
      <c r="D134" s="8"/>
      <c r="E134" s="8"/>
    </row>
    <row r="135" spans="2:5" x14ac:dyDescent="0.25">
      <c r="B135" s="36"/>
      <c r="C135" s="37"/>
      <c r="D135" s="8"/>
      <c r="E135" s="8"/>
    </row>
    <row r="136" spans="2:5" x14ac:dyDescent="0.25">
      <c r="B136" s="36"/>
      <c r="C136" s="37"/>
      <c r="D136" s="8"/>
      <c r="E136" s="8"/>
    </row>
    <row r="137" spans="2:5" x14ac:dyDescent="0.25">
      <c r="B137" s="36"/>
      <c r="C137" s="37"/>
      <c r="D137" s="8"/>
      <c r="E137" s="8"/>
    </row>
    <row r="138" spans="2:5" x14ac:dyDescent="0.25">
      <c r="B138" s="36"/>
      <c r="C138" s="37"/>
      <c r="D138" s="8"/>
      <c r="E138" s="8"/>
    </row>
    <row r="139" spans="2:5" x14ac:dyDescent="0.25">
      <c r="B139" s="36"/>
      <c r="C139" s="37"/>
      <c r="D139" s="8"/>
      <c r="E139" s="8"/>
    </row>
    <row r="140" spans="2:5" x14ac:dyDescent="0.25">
      <c r="B140" s="36"/>
      <c r="C140" s="37"/>
      <c r="D140" s="8"/>
      <c r="E140" s="8"/>
    </row>
    <row r="141" spans="2:5" x14ac:dyDescent="0.25">
      <c r="B141" s="36"/>
      <c r="C141" s="37"/>
      <c r="D141" s="8"/>
      <c r="E141" s="8"/>
    </row>
    <row r="142" spans="2:5" x14ac:dyDescent="0.25">
      <c r="B142" s="36"/>
      <c r="C142" s="37"/>
      <c r="D142" s="8"/>
      <c r="E142" s="8"/>
    </row>
    <row r="143" spans="2:5" x14ac:dyDescent="0.25">
      <c r="B143" s="36"/>
      <c r="C143" s="37"/>
      <c r="D143" s="8"/>
      <c r="E143" s="8"/>
    </row>
    <row r="144" spans="2:5" x14ac:dyDescent="0.25">
      <c r="B144" s="36"/>
      <c r="C144" s="37"/>
      <c r="D144" s="8"/>
      <c r="E144" s="8"/>
    </row>
    <row r="145" spans="2:5" x14ac:dyDescent="0.25">
      <c r="B145" s="36"/>
      <c r="C145" s="37"/>
      <c r="D145" s="8"/>
      <c r="E145" s="8"/>
    </row>
    <row r="146" spans="2:5" x14ac:dyDescent="0.25">
      <c r="B146" s="36"/>
      <c r="C146" s="37"/>
      <c r="D146" s="8"/>
      <c r="E146" s="8"/>
    </row>
    <row r="147" spans="2:5" x14ac:dyDescent="0.25">
      <c r="B147" s="36"/>
      <c r="C147" s="37"/>
      <c r="D147" s="8"/>
      <c r="E147" s="8"/>
    </row>
    <row r="148" spans="2:5" x14ac:dyDescent="0.25">
      <c r="B148" s="36"/>
      <c r="C148" s="37"/>
      <c r="D148" s="8"/>
      <c r="E148" s="8"/>
    </row>
    <row r="149" spans="2:5" x14ac:dyDescent="0.25">
      <c r="B149" s="36"/>
      <c r="C149" s="37"/>
      <c r="D149" s="8"/>
      <c r="E149" s="8"/>
    </row>
    <row r="150" spans="2:5" x14ac:dyDescent="0.25">
      <c r="B150" s="36"/>
      <c r="C150" s="37"/>
      <c r="D150" s="8"/>
      <c r="E150" s="8"/>
    </row>
    <row r="151" spans="2:5" x14ac:dyDescent="0.25">
      <c r="B151" s="36"/>
      <c r="C151" s="37"/>
      <c r="D151" s="8"/>
      <c r="E151" s="8"/>
    </row>
    <row r="152" spans="2:5" x14ac:dyDescent="0.25">
      <c r="B152" s="36"/>
      <c r="C152" s="37"/>
      <c r="D152" s="8"/>
      <c r="E152" s="8"/>
    </row>
    <row r="153" spans="2:5" x14ac:dyDescent="0.25">
      <c r="B153" s="36"/>
      <c r="C153" s="37"/>
      <c r="D153" s="8"/>
      <c r="E153" s="8"/>
    </row>
    <row r="154" spans="2:5" x14ac:dyDescent="0.25">
      <c r="B154" s="36"/>
      <c r="C154" s="37"/>
      <c r="D154" s="8"/>
      <c r="E154" s="8"/>
    </row>
    <row r="155" spans="2:5" x14ac:dyDescent="0.25">
      <c r="B155" s="36"/>
      <c r="C155" s="37"/>
      <c r="D155" s="8"/>
      <c r="E155" s="8"/>
    </row>
    <row r="156" spans="2:5" x14ac:dyDescent="0.25">
      <c r="B156" s="36"/>
      <c r="C156" s="37"/>
      <c r="D156" s="8"/>
      <c r="E156" s="8"/>
    </row>
    <row r="157" spans="2:5" x14ac:dyDescent="0.25">
      <c r="B157" s="36"/>
      <c r="C157" s="37"/>
      <c r="D157" s="8"/>
      <c r="E157" s="8"/>
    </row>
  </sheetData>
  <sheetProtection sheet="1" objects="1" scenarios="1"/>
  <phoneticPr fontId="27" type="noConversion"/>
  <conditionalFormatting sqref="B118">
    <cfRule type="expression" dxfId="67" priority="20">
      <formula>LEFT($F119,3)="November"</formula>
    </cfRule>
  </conditionalFormatting>
  <conditionalFormatting sqref="B112:C117 C118:C119 B120:C120">
    <cfRule type="expression" dxfId="66" priority="1">
      <formula>LEFT($F112,3)="November"</formula>
    </cfRule>
  </conditionalFormatting>
  <conditionalFormatting sqref="B13:G117">
    <cfRule type="expression" dxfId="65" priority="2">
      <formula>LEFT($F13,3)="Nov"</formula>
    </cfRule>
  </conditionalFormatting>
  <conditionalFormatting sqref="D6:D7">
    <cfRule type="cellIs" dxfId="64" priority="4" operator="notEqual">
      <formula>#REF!</formula>
    </cfRule>
  </conditionalFormatting>
  <conditionalFormatting sqref="D9:D10">
    <cfRule type="cellIs" dxfId="63" priority="6" operator="notEqual">
      <formula>#REF!</formula>
    </cfRule>
  </conditionalFormatting>
  <pageMargins left="0.7" right="0.7" top="0.75" bottom="0.75" header="0.3" footer="0.3"/>
  <pageSetup scale="82" fitToHeight="0" orientation="portrait" r:id="rId1"/>
  <headerFooter scaleWithDoc="0">
    <oddFooter>&amp;F&amp;RPage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5F2FB"/>
    <pageSetUpPr fitToPage="1"/>
  </sheetPr>
  <dimension ref="A1:J133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153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154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>
        <v>2053</v>
      </c>
      <c r="C8" s="13" t="s">
        <v>155</v>
      </c>
      <c r="D8" s="61">
        <v>24000000</v>
      </c>
      <c r="E8" s="12" t="s">
        <v>62</v>
      </c>
      <c r="F8" s="12">
        <v>24</v>
      </c>
      <c r="G8" s="12">
        <v>1</v>
      </c>
      <c r="H8" s="61">
        <v>4000000</v>
      </c>
      <c r="I8" s="61">
        <v>4000000</v>
      </c>
      <c r="J8" s="13" t="s">
        <v>65</v>
      </c>
    </row>
    <row r="9" spans="1:10" s="5" customFormat="1" ht="15" customHeight="1" x14ac:dyDescent="0.25">
      <c r="B9" s="12">
        <v>2262</v>
      </c>
      <c r="C9" s="13" t="s">
        <v>135</v>
      </c>
      <c r="D9" s="61">
        <v>14000000</v>
      </c>
      <c r="E9" s="12" t="s">
        <v>62</v>
      </c>
      <c r="F9" s="12">
        <v>102</v>
      </c>
      <c r="G9" s="12">
        <v>1</v>
      </c>
      <c r="H9" s="61">
        <v>4000000</v>
      </c>
      <c r="I9" s="61">
        <v>4000000</v>
      </c>
      <c r="J9" s="13" t="s">
        <v>66</v>
      </c>
    </row>
    <row r="10" spans="1:10" ht="15" customHeight="1" x14ac:dyDescent="0.25">
      <c r="B10" s="12">
        <v>1923</v>
      </c>
      <c r="C10" s="13" t="s">
        <v>98</v>
      </c>
      <c r="D10" s="61">
        <v>180000000</v>
      </c>
      <c r="E10" s="12" t="s">
        <v>62</v>
      </c>
      <c r="F10" s="12">
        <v>196</v>
      </c>
      <c r="G10" s="12">
        <v>1</v>
      </c>
      <c r="H10" s="61">
        <v>4000000</v>
      </c>
      <c r="I10" s="61">
        <v>4000000</v>
      </c>
      <c r="J10" s="13" t="s">
        <v>66</v>
      </c>
    </row>
    <row r="11" spans="1:10" x14ac:dyDescent="0.25">
      <c r="B11" s="12">
        <v>1964</v>
      </c>
      <c r="C11" s="13" t="s">
        <v>147</v>
      </c>
      <c r="D11" s="61">
        <v>13210000</v>
      </c>
      <c r="E11" s="12" t="s">
        <v>61</v>
      </c>
      <c r="F11" s="12">
        <v>64</v>
      </c>
      <c r="G11" s="12">
        <v>1</v>
      </c>
      <c r="H11" s="61">
        <v>4000000</v>
      </c>
      <c r="I11" s="61">
        <v>0</v>
      </c>
      <c r="J11" s="13" t="s">
        <v>63</v>
      </c>
    </row>
    <row r="12" spans="1:10" x14ac:dyDescent="0.25">
      <c r="B12" s="12">
        <v>1966</v>
      </c>
      <c r="C12" s="13" t="s">
        <v>150</v>
      </c>
      <c r="D12" s="61">
        <v>48300000</v>
      </c>
      <c r="E12" s="12" t="s">
        <v>61</v>
      </c>
      <c r="F12" s="12">
        <v>80</v>
      </c>
      <c r="G12" s="12">
        <v>1</v>
      </c>
      <c r="H12" s="61">
        <v>4000000</v>
      </c>
      <c r="I12" s="61">
        <v>0</v>
      </c>
      <c r="J12" s="13" t="s">
        <v>63</v>
      </c>
    </row>
    <row r="13" spans="1:10" x14ac:dyDescent="0.25">
      <c r="B13"/>
      <c r="C13"/>
      <c r="D13"/>
      <c r="E13"/>
      <c r="F13"/>
      <c r="G13"/>
    </row>
    <row r="14" spans="1:10" x14ac:dyDescent="0.25">
      <c r="B14"/>
      <c r="C14"/>
      <c r="D14"/>
      <c r="E14"/>
      <c r="F14"/>
      <c r="G14"/>
    </row>
    <row r="15" spans="1:10" x14ac:dyDescent="0.25">
      <c r="B15"/>
      <c r="C15"/>
      <c r="D15"/>
      <c r="E15"/>
      <c r="F15"/>
      <c r="G15"/>
    </row>
    <row r="16" spans="1:10" x14ac:dyDescent="0.25">
      <c r="B16"/>
      <c r="C16"/>
      <c r="D16"/>
      <c r="E16"/>
      <c r="F16"/>
      <c r="G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x14ac:dyDescent="0.25">
      <c r="B57"/>
      <c r="C57"/>
      <c r="D57"/>
      <c r="E57"/>
      <c r="F57"/>
      <c r="G57"/>
    </row>
    <row r="58" spans="2:7" x14ac:dyDescent="0.25">
      <c r="B58"/>
      <c r="C58"/>
      <c r="D58"/>
      <c r="E58"/>
      <c r="F58"/>
      <c r="G58"/>
    </row>
    <row r="59" spans="2:7" x14ac:dyDescent="0.25">
      <c r="B59"/>
      <c r="C59"/>
      <c r="D59"/>
      <c r="E59"/>
      <c r="F59"/>
      <c r="G59"/>
    </row>
    <row r="60" spans="2:7" x14ac:dyDescent="0.25">
      <c r="B60"/>
      <c r="C60"/>
      <c r="D60"/>
      <c r="E60"/>
      <c r="F60"/>
      <c r="G60"/>
    </row>
    <row r="61" spans="2:7" x14ac:dyDescent="0.25">
      <c r="B61" s="3"/>
      <c r="C61" s="2"/>
      <c r="D61" s="8"/>
      <c r="E61" s="8"/>
    </row>
    <row r="62" spans="2:7" x14ac:dyDescent="0.25">
      <c r="B62" s="3"/>
      <c r="C62" s="2"/>
      <c r="D62" s="8"/>
      <c r="E62" s="8"/>
    </row>
    <row r="63" spans="2:7" x14ac:dyDescent="0.25">
      <c r="B63" s="3"/>
      <c r="C63" s="2"/>
      <c r="D63" s="8"/>
      <c r="E63" s="8"/>
    </row>
    <row r="64" spans="2:7" x14ac:dyDescent="0.25">
      <c r="B64" s="3"/>
      <c r="C64" s="2"/>
      <c r="D64" s="8"/>
      <c r="E64" s="8"/>
    </row>
    <row r="65" spans="1:10" x14ac:dyDescent="0.25">
      <c r="B65" s="3"/>
      <c r="C65" s="2"/>
      <c r="D65" s="8"/>
      <c r="E65" s="8"/>
    </row>
    <row r="66" spans="1:10" x14ac:dyDescent="0.25">
      <c r="B66" s="3"/>
      <c r="C66" s="2"/>
      <c r="D66" s="8"/>
      <c r="E66" s="8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x14ac:dyDescent="0.25">
      <c r="B74" s="3"/>
      <c r="C74" s="2"/>
      <c r="D74" s="8"/>
      <c r="E74" s="8"/>
    </row>
    <row r="75" spans="1:10" x14ac:dyDescent="0.25">
      <c r="B75" s="3"/>
      <c r="C75" s="2"/>
      <c r="D75" s="8"/>
      <c r="E75" s="8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1"/>
      <c r="C128" s="6"/>
      <c r="D128" s="9"/>
      <c r="E128" s="9"/>
      <c r="H128"/>
      <c r="I128"/>
      <c r="J128"/>
    </row>
    <row r="129" spans="1:10" s="4" customFormat="1" x14ac:dyDescent="0.25">
      <c r="A129"/>
      <c r="B129" s="1"/>
      <c r="C129" s="6"/>
      <c r="D129" s="9"/>
      <c r="E129" s="9"/>
      <c r="H129"/>
      <c r="I129"/>
      <c r="J129"/>
    </row>
    <row r="130" spans="1:10" s="4" customFormat="1" x14ac:dyDescent="0.25">
      <c r="A130"/>
      <c r="B130" s="1"/>
      <c r="C130" s="6"/>
      <c r="D130" s="9"/>
      <c r="E130" s="9"/>
      <c r="H130"/>
      <c r="I130"/>
      <c r="J130"/>
    </row>
    <row r="131" spans="1:10" s="4" customFormat="1" x14ac:dyDescent="0.25">
      <c r="A131"/>
      <c r="B131" s="1"/>
      <c r="C131" s="6"/>
      <c r="D131" s="9"/>
      <c r="E131" s="9"/>
      <c r="H131"/>
      <c r="I131"/>
      <c r="J131"/>
    </row>
    <row r="132" spans="1:10" s="4" customFormat="1" x14ac:dyDescent="0.25">
      <c r="A132"/>
      <c r="B132" s="1"/>
      <c r="C132" s="6"/>
      <c r="D132" s="9"/>
      <c r="E132" s="9"/>
      <c r="H132"/>
      <c r="I132"/>
      <c r="J132"/>
    </row>
    <row r="133" spans="1:10" s="4" customFormat="1" x14ac:dyDescent="0.25">
      <c r="A133"/>
      <c r="B133" s="1"/>
      <c r="C133" s="6"/>
      <c r="D133" s="9"/>
      <c r="E133" s="9"/>
      <c r="H133"/>
      <c r="I133"/>
      <c r="J133"/>
    </row>
  </sheetData>
  <sheetProtection sheet="1" objects="1" scenarios="1"/>
  <conditionalFormatting sqref="B8:J12">
    <cfRule type="expression" dxfId="31" priority="1">
      <formula>$E8="Yes"</formula>
    </cfRule>
    <cfRule type="expression" dxfId="30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E5F2FB"/>
    <pageSetUpPr fitToPage="1"/>
  </sheetPr>
  <dimension ref="A1:J133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141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142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>
        <v>1894</v>
      </c>
      <c r="C8" s="13" t="s">
        <v>71</v>
      </c>
      <c r="D8" s="61">
        <v>4000000</v>
      </c>
      <c r="E8" s="12" t="s">
        <v>62</v>
      </c>
      <c r="F8" s="12">
        <v>45</v>
      </c>
      <c r="G8" s="12">
        <v>1</v>
      </c>
      <c r="H8" s="61">
        <v>4000000</v>
      </c>
      <c r="I8" s="61">
        <v>4000000</v>
      </c>
      <c r="J8" s="13" t="s">
        <v>65</v>
      </c>
    </row>
    <row r="9" spans="1:10" s="5" customFormat="1" ht="15" customHeight="1" x14ac:dyDescent="0.25">
      <c r="B9" s="12">
        <v>1945</v>
      </c>
      <c r="C9" s="13" t="s">
        <v>143</v>
      </c>
      <c r="D9" s="61">
        <v>10000000</v>
      </c>
      <c r="E9" s="12" t="s">
        <v>62</v>
      </c>
      <c r="F9" s="12">
        <v>186</v>
      </c>
      <c r="G9" s="12">
        <v>1</v>
      </c>
      <c r="H9" s="61">
        <v>4000000</v>
      </c>
      <c r="I9" s="61">
        <v>4000000</v>
      </c>
      <c r="J9" s="13" t="s">
        <v>65</v>
      </c>
    </row>
    <row r="10" spans="1:10" ht="15" customHeight="1" x14ac:dyDescent="0.25">
      <c r="B10" s="12">
        <v>3997</v>
      </c>
      <c r="C10" s="13" t="s">
        <v>144</v>
      </c>
      <c r="D10" s="61">
        <v>18500000</v>
      </c>
      <c r="E10" s="12" t="s">
        <v>62</v>
      </c>
      <c r="F10" s="12">
        <v>180</v>
      </c>
      <c r="G10" s="12">
        <v>1</v>
      </c>
      <c r="H10" s="61">
        <v>4000000</v>
      </c>
      <c r="I10" s="61">
        <v>4000000</v>
      </c>
      <c r="J10" s="13" t="s">
        <v>66</v>
      </c>
    </row>
    <row r="11" spans="1:10" x14ac:dyDescent="0.25">
      <c r="B11" s="12">
        <v>2220</v>
      </c>
      <c r="C11" s="13" t="s">
        <v>145</v>
      </c>
      <c r="D11" s="61">
        <v>7000000</v>
      </c>
      <c r="E11" s="12" t="s">
        <v>62</v>
      </c>
      <c r="F11" s="12">
        <v>43</v>
      </c>
      <c r="G11" s="12">
        <v>1</v>
      </c>
      <c r="H11" s="61">
        <v>4000000</v>
      </c>
      <c r="I11" s="61">
        <v>4000000</v>
      </c>
      <c r="J11" s="13" t="s">
        <v>65</v>
      </c>
    </row>
    <row r="12" spans="1:10" x14ac:dyDescent="0.25">
      <c r="B12" s="12">
        <v>2139</v>
      </c>
      <c r="C12" s="13" t="s">
        <v>146</v>
      </c>
      <c r="D12" s="61">
        <v>56300000</v>
      </c>
      <c r="E12" s="12" t="s">
        <v>61</v>
      </c>
      <c r="F12" s="12">
        <v>104</v>
      </c>
      <c r="G12" s="12">
        <v>1</v>
      </c>
      <c r="H12" s="61">
        <v>4000000</v>
      </c>
      <c r="I12" s="61">
        <v>0</v>
      </c>
      <c r="J12" s="13" t="s">
        <v>63</v>
      </c>
    </row>
    <row r="13" spans="1:10" x14ac:dyDescent="0.25">
      <c r="B13" s="12">
        <v>1964</v>
      </c>
      <c r="C13" s="13" t="s">
        <v>147</v>
      </c>
      <c r="D13" s="61">
        <v>16800000</v>
      </c>
      <c r="E13" s="12" t="s">
        <v>61</v>
      </c>
      <c r="F13" s="12">
        <v>59</v>
      </c>
      <c r="G13" s="12">
        <v>1</v>
      </c>
      <c r="H13" s="61">
        <v>4000000</v>
      </c>
      <c r="I13" s="61">
        <v>0</v>
      </c>
      <c r="J13" s="13" t="s">
        <v>63</v>
      </c>
    </row>
    <row r="14" spans="1:10" x14ac:dyDescent="0.25">
      <c r="B14" s="12">
        <v>2090</v>
      </c>
      <c r="C14" s="13" t="s">
        <v>301</v>
      </c>
      <c r="D14" s="61">
        <v>15220000</v>
      </c>
      <c r="E14" s="3" t="s">
        <v>61</v>
      </c>
      <c r="F14" s="12">
        <v>175</v>
      </c>
      <c r="G14" s="12">
        <v>1</v>
      </c>
      <c r="H14" s="61">
        <v>4000000</v>
      </c>
      <c r="I14" s="61">
        <v>0</v>
      </c>
      <c r="J14" s="13" t="s">
        <v>63</v>
      </c>
    </row>
    <row r="15" spans="1:10" x14ac:dyDescent="0.25">
      <c r="B15" s="12">
        <v>2055</v>
      </c>
      <c r="C15" s="13" t="s">
        <v>148</v>
      </c>
      <c r="D15" s="61">
        <v>81770000</v>
      </c>
      <c r="E15" s="12" t="s">
        <v>61</v>
      </c>
      <c r="F15" s="12">
        <v>135</v>
      </c>
      <c r="G15" s="12">
        <v>1</v>
      </c>
      <c r="H15" s="61">
        <v>4975682</v>
      </c>
      <c r="I15" s="61">
        <v>0</v>
      </c>
      <c r="J15" s="13" t="s">
        <v>63</v>
      </c>
    </row>
    <row r="16" spans="1:10" x14ac:dyDescent="0.25">
      <c r="B16" s="12">
        <v>2187</v>
      </c>
      <c r="C16" s="13" t="s">
        <v>149</v>
      </c>
      <c r="D16" s="61">
        <v>150000000</v>
      </c>
      <c r="E16" s="12" t="s">
        <v>67</v>
      </c>
      <c r="F16" s="12">
        <v>17</v>
      </c>
      <c r="G16" s="12">
        <v>1</v>
      </c>
      <c r="H16" s="61">
        <v>8000000</v>
      </c>
      <c r="I16" s="61">
        <v>0</v>
      </c>
      <c r="J16" s="13" t="s">
        <v>63</v>
      </c>
    </row>
    <row r="17" spans="2:10" x14ac:dyDescent="0.25">
      <c r="B17" s="12">
        <v>1966</v>
      </c>
      <c r="C17" s="13" t="s">
        <v>150</v>
      </c>
      <c r="D17" s="61">
        <v>51000000</v>
      </c>
      <c r="E17" s="12" t="s">
        <v>67</v>
      </c>
      <c r="F17" s="12">
        <v>71</v>
      </c>
      <c r="G17" s="12">
        <v>1</v>
      </c>
      <c r="H17" s="61">
        <v>4000000</v>
      </c>
      <c r="I17" s="61">
        <v>0</v>
      </c>
      <c r="J17" s="13" t="s">
        <v>63</v>
      </c>
    </row>
    <row r="18" spans="2:10" x14ac:dyDescent="0.25">
      <c r="B18" s="12">
        <v>2143</v>
      </c>
      <c r="C18" s="13" t="s">
        <v>130</v>
      </c>
      <c r="D18" s="61">
        <v>32875000</v>
      </c>
      <c r="E18" s="12" t="s">
        <v>67</v>
      </c>
      <c r="F18" s="12">
        <v>141</v>
      </c>
      <c r="G18" s="12">
        <v>1</v>
      </c>
      <c r="H18" s="61">
        <v>4000000</v>
      </c>
      <c r="I18" s="61">
        <v>0</v>
      </c>
      <c r="J18" s="13" t="s">
        <v>63</v>
      </c>
    </row>
    <row r="19" spans="2:10" x14ac:dyDescent="0.25">
      <c r="B19"/>
      <c r="C19"/>
      <c r="D19"/>
      <c r="E19"/>
      <c r="F19"/>
      <c r="G19"/>
    </row>
    <row r="20" spans="2:10" x14ac:dyDescent="0.25">
      <c r="B20"/>
      <c r="C20" s="99" t="s">
        <v>318</v>
      </c>
      <c r="D20"/>
      <c r="E20"/>
      <c r="F20"/>
      <c r="G20"/>
    </row>
    <row r="21" spans="2:10" x14ac:dyDescent="0.25">
      <c r="B21"/>
      <c r="C21"/>
      <c r="D21"/>
      <c r="E21"/>
      <c r="F21"/>
      <c r="G21"/>
    </row>
    <row r="22" spans="2:10" x14ac:dyDescent="0.25">
      <c r="B22"/>
      <c r="C22"/>
      <c r="D22"/>
      <c r="E22"/>
      <c r="F22"/>
      <c r="G22"/>
    </row>
    <row r="23" spans="2:10" x14ac:dyDescent="0.25">
      <c r="B23"/>
      <c r="C23"/>
      <c r="D23"/>
      <c r="E23"/>
      <c r="F23"/>
      <c r="G23"/>
    </row>
    <row r="24" spans="2:10" x14ac:dyDescent="0.25">
      <c r="B24"/>
      <c r="C24"/>
      <c r="D24"/>
      <c r="E24"/>
      <c r="F24"/>
      <c r="G24"/>
    </row>
    <row r="25" spans="2:10" x14ac:dyDescent="0.25">
      <c r="B25"/>
      <c r="C25"/>
      <c r="D25"/>
      <c r="E25"/>
      <c r="F25"/>
      <c r="G25"/>
    </row>
    <row r="26" spans="2:10" x14ac:dyDescent="0.25">
      <c r="B26"/>
      <c r="C26"/>
      <c r="D26"/>
      <c r="E26"/>
      <c r="F26"/>
      <c r="G26"/>
    </row>
    <row r="27" spans="2:10" x14ac:dyDescent="0.25">
      <c r="B27"/>
      <c r="C27"/>
      <c r="D27"/>
      <c r="E27"/>
      <c r="F27"/>
      <c r="G27"/>
    </row>
    <row r="28" spans="2:10" x14ac:dyDescent="0.25">
      <c r="B28"/>
      <c r="C28"/>
      <c r="D28"/>
      <c r="E28"/>
      <c r="F28"/>
      <c r="G28"/>
    </row>
    <row r="29" spans="2:10" x14ac:dyDescent="0.25">
      <c r="B29"/>
      <c r="C29"/>
      <c r="D29"/>
      <c r="E29"/>
      <c r="F29"/>
      <c r="G29"/>
    </row>
    <row r="30" spans="2:10" x14ac:dyDescent="0.25">
      <c r="B30"/>
      <c r="C30"/>
      <c r="D30"/>
      <c r="E30"/>
      <c r="F30"/>
      <c r="G30"/>
    </row>
    <row r="31" spans="2:10" x14ac:dyDescent="0.25">
      <c r="B31"/>
      <c r="C31"/>
      <c r="D31"/>
      <c r="E31"/>
      <c r="F31"/>
      <c r="G31"/>
    </row>
    <row r="32" spans="2:10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1:10" x14ac:dyDescent="0.25">
      <c r="B65"/>
      <c r="C65"/>
      <c r="D65"/>
      <c r="E65"/>
      <c r="F65"/>
      <c r="G65"/>
    </row>
    <row r="66" spans="1:10" x14ac:dyDescent="0.25">
      <c r="B66"/>
      <c r="C66"/>
      <c r="D66"/>
      <c r="E66"/>
      <c r="F66"/>
      <c r="G66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x14ac:dyDescent="0.25">
      <c r="B74" s="3"/>
      <c r="C74" s="2"/>
      <c r="D74" s="8"/>
      <c r="E74" s="8"/>
    </row>
    <row r="75" spans="1:10" x14ac:dyDescent="0.25">
      <c r="B75" s="3"/>
      <c r="C75" s="2"/>
      <c r="D75" s="8"/>
      <c r="E75" s="8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3"/>
      <c r="C128" s="2"/>
      <c r="D128" s="8"/>
      <c r="E128" s="8"/>
      <c r="H128"/>
      <c r="I128"/>
      <c r="J128"/>
    </row>
    <row r="129" spans="1:10" s="4" customFormat="1" x14ac:dyDescent="0.25">
      <c r="A129"/>
      <c r="B129" s="3"/>
      <c r="C129" s="2"/>
      <c r="D129" s="8"/>
      <c r="E129" s="8"/>
      <c r="H129"/>
      <c r="I129"/>
      <c r="J129"/>
    </row>
    <row r="130" spans="1:10" s="4" customFormat="1" x14ac:dyDescent="0.25">
      <c r="A130"/>
      <c r="B130" s="3"/>
      <c r="C130" s="2"/>
      <c r="D130" s="8"/>
      <c r="E130" s="8"/>
      <c r="H130"/>
      <c r="I130"/>
      <c r="J130"/>
    </row>
    <row r="131" spans="1:10" s="4" customFormat="1" x14ac:dyDescent="0.25">
      <c r="A131"/>
      <c r="B131" s="3"/>
      <c r="C131" s="2"/>
      <c r="D131" s="8"/>
      <c r="E131" s="8"/>
      <c r="H131"/>
      <c r="I131"/>
      <c r="J131"/>
    </row>
    <row r="132" spans="1:10" s="4" customFormat="1" x14ac:dyDescent="0.25">
      <c r="A132"/>
      <c r="B132" s="3"/>
      <c r="C132" s="2"/>
      <c r="D132" s="8"/>
      <c r="E132" s="8"/>
      <c r="H132"/>
      <c r="I132"/>
      <c r="J132"/>
    </row>
    <row r="133" spans="1:10" s="4" customFormat="1" x14ac:dyDescent="0.25">
      <c r="A133"/>
      <c r="B133" s="3"/>
      <c r="C133" s="2"/>
      <c r="D133" s="8"/>
      <c r="E133" s="8"/>
      <c r="H133"/>
      <c r="I133"/>
      <c r="J133"/>
    </row>
  </sheetData>
  <sheetProtection sheet="1" objects="1" scenarios="1"/>
  <conditionalFormatting sqref="B8:J18">
    <cfRule type="expression" dxfId="29" priority="1">
      <formula>$E8="Yes"</formula>
    </cfRule>
    <cfRule type="expression" dxfId="28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E5F2FB"/>
    <pageSetUpPr fitToPage="1"/>
  </sheetPr>
  <dimension ref="A1:J133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121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122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>
        <v>1899</v>
      </c>
      <c r="C8" s="13" t="s">
        <v>131</v>
      </c>
      <c r="D8" s="61">
        <v>2100000</v>
      </c>
      <c r="E8" s="12" t="s">
        <v>62</v>
      </c>
      <c r="F8" s="12">
        <v>28</v>
      </c>
      <c r="G8" s="12">
        <v>1</v>
      </c>
      <c r="H8" s="61">
        <v>2100000</v>
      </c>
      <c r="I8" s="61">
        <v>2100000</v>
      </c>
      <c r="J8" s="13" t="s">
        <v>65</v>
      </c>
    </row>
    <row r="9" spans="1:10" s="5" customFormat="1" ht="15" customHeight="1" x14ac:dyDescent="0.25">
      <c r="B9" s="12">
        <v>1969</v>
      </c>
      <c r="C9" s="13" t="s">
        <v>132</v>
      </c>
      <c r="D9" s="61">
        <v>4000000</v>
      </c>
      <c r="E9" s="12" t="s">
        <v>62</v>
      </c>
      <c r="F9" s="12">
        <v>162</v>
      </c>
      <c r="G9" s="12">
        <v>1</v>
      </c>
      <c r="H9" s="61">
        <v>4000000</v>
      </c>
      <c r="I9" s="61">
        <v>4000000</v>
      </c>
      <c r="J9" s="13" t="s">
        <v>66</v>
      </c>
    </row>
    <row r="10" spans="1:10" ht="15" customHeight="1" x14ac:dyDescent="0.25">
      <c r="B10" s="12">
        <v>2088</v>
      </c>
      <c r="C10" s="13" t="s">
        <v>133</v>
      </c>
      <c r="D10" s="61">
        <v>99300000</v>
      </c>
      <c r="E10" s="12" t="s">
        <v>62</v>
      </c>
      <c r="F10" s="12">
        <v>100</v>
      </c>
      <c r="G10" s="12">
        <v>1</v>
      </c>
      <c r="H10" s="61">
        <v>6065898</v>
      </c>
      <c r="I10" s="61">
        <v>6065898</v>
      </c>
      <c r="J10" s="13" t="s">
        <v>65</v>
      </c>
    </row>
    <row r="11" spans="1:10" x14ac:dyDescent="0.25">
      <c r="B11" s="12">
        <v>2186</v>
      </c>
      <c r="C11" s="13" t="s">
        <v>108</v>
      </c>
      <c r="D11" s="61">
        <v>4000000</v>
      </c>
      <c r="E11" s="12" t="s">
        <v>62</v>
      </c>
      <c r="F11" s="12">
        <v>146</v>
      </c>
      <c r="G11" s="12">
        <v>1</v>
      </c>
      <c r="H11" s="61">
        <v>4000000</v>
      </c>
      <c r="I11" s="61">
        <v>4000000</v>
      </c>
      <c r="J11" s="13" t="s">
        <v>66</v>
      </c>
    </row>
    <row r="12" spans="1:10" x14ac:dyDescent="0.25">
      <c r="B12" s="12">
        <v>2221</v>
      </c>
      <c r="C12" s="13" t="s">
        <v>134</v>
      </c>
      <c r="D12" s="61">
        <v>4000000</v>
      </c>
      <c r="E12" s="12" t="s">
        <v>62</v>
      </c>
      <c r="F12" s="12">
        <v>102</v>
      </c>
      <c r="G12" s="12">
        <v>1</v>
      </c>
      <c r="H12" s="61">
        <v>4000000</v>
      </c>
      <c r="I12" s="61">
        <v>4000000</v>
      </c>
      <c r="J12" s="13" t="s">
        <v>65</v>
      </c>
    </row>
    <row r="13" spans="1:10" x14ac:dyDescent="0.25">
      <c r="B13" s="12">
        <v>1977</v>
      </c>
      <c r="C13" s="13" t="s">
        <v>60</v>
      </c>
      <c r="D13" s="61">
        <v>27500000</v>
      </c>
      <c r="E13" s="12" t="s">
        <v>62</v>
      </c>
      <c r="F13" s="12">
        <v>126</v>
      </c>
      <c r="G13" s="12">
        <v>1</v>
      </c>
      <c r="H13" s="61">
        <v>7605501</v>
      </c>
      <c r="I13" s="61">
        <v>7605501</v>
      </c>
      <c r="J13" s="13" t="s">
        <v>65</v>
      </c>
    </row>
    <row r="14" spans="1:10" x14ac:dyDescent="0.25">
      <c r="B14" s="12">
        <v>2225</v>
      </c>
      <c r="C14" s="13" t="s">
        <v>96</v>
      </c>
      <c r="D14" s="61">
        <v>4000000</v>
      </c>
      <c r="E14" s="12" t="s">
        <v>62</v>
      </c>
      <c r="F14" s="12">
        <v>142</v>
      </c>
      <c r="G14" s="12">
        <v>1</v>
      </c>
      <c r="H14" s="61">
        <v>4000000</v>
      </c>
      <c r="I14" s="61">
        <v>4000000</v>
      </c>
      <c r="J14" s="13" t="s">
        <v>66</v>
      </c>
    </row>
    <row r="15" spans="1:10" x14ac:dyDescent="0.25">
      <c r="B15" s="12">
        <v>2262</v>
      </c>
      <c r="C15" s="13" t="s">
        <v>135</v>
      </c>
      <c r="D15" s="61">
        <v>21000000</v>
      </c>
      <c r="E15" s="12" t="s">
        <v>67</v>
      </c>
      <c r="F15" s="12">
        <v>97</v>
      </c>
      <c r="G15" s="12">
        <v>1</v>
      </c>
      <c r="H15" s="61">
        <v>4000000</v>
      </c>
      <c r="I15" s="61">
        <v>0</v>
      </c>
      <c r="J15" s="13" t="s">
        <v>63</v>
      </c>
    </row>
    <row r="16" spans="1:10" x14ac:dyDescent="0.25">
      <c r="B16" s="12">
        <v>2059</v>
      </c>
      <c r="C16" s="13" t="s">
        <v>239</v>
      </c>
      <c r="D16" s="61">
        <v>51000000</v>
      </c>
      <c r="E16" s="12" t="s">
        <v>67</v>
      </c>
      <c r="F16" s="12">
        <v>96</v>
      </c>
      <c r="G16" s="12">
        <v>1</v>
      </c>
      <c r="H16" s="61">
        <v>4000000</v>
      </c>
      <c r="I16" s="61">
        <v>0</v>
      </c>
      <c r="J16" s="13" t="s">
        <v>63</v>
      </c>
    </row>
    <row r="17" spans="2:10" x14ac:dyDescent="0.25">
      <c r="B17" s="12">
        <v>1926</v>
      </c>
      <c r="C17" s="13" t="s">
        <v>136</v>
      </c>
      <c r="D17" s="61">
        <v>124000000</v>
      </c>
      <c r="E17" s="12" t="s">
        <v>67</v>
      </c>
      <c r="F17" s="12">
        <v>166</v>
      </c>
      <c r="G17" s="12">
        <v>2</v>
      </c>
      <c r="H17" s="61">
        <v>4000000</v>
      </c>
      <c r="I17" s="61">
        <v>0</v>
      </c>
      <c r="J17" s="13" t="s">
        <v>63</v>
      </c>
    </row>
    <row r="18" spans="2:10" x14ac:dyDescent="0.25">
      <c r="B18"/>
      <c r="D18"/>
      <c r="E18"/>
      <c r="F18"/>
      <c r="G18"/>
    </row>
    <row r="19" spans="2:10" x14ac:dyDescent="0.25">
      <c r="B19"/>
      <c r="C19" s="67"/>
      <c r="D19"/>
      <c r="E19"/>
      <c r="F19"/>
      <c r="G19"/>
    </row>
    <row r="20" spans="2:10" x14ac:dyDescent="0.25">
      <c r="B20"/>
      <c r="C20"/>
      <c r="D20"/>
      <c r="E20"/>
      <c r="F20"/>
      <c r="G20"/>
    </row>
    <row r="21" spans="2:10" x14ac:dyDescent="0.25">
      <c r="B21"/>
      <c r="C21"/>
      <c r="D21"/>
      <c r="E21"/>
      <c r="F21"/>
      <c r="G21"/>
    </row>
    <row r="22" spans="2:10" x14ac:dyDescent="0.25">
      <c r="B22"/>
      <c r="C22"/>
      <c r="D22"/>
      <c r="E22"/>
      <c r="F22"/>
      <c r="G22"/>
    </row>
    <row r="23" spans="2:10" x14ac:dyDescent="0.25">
      <c r="B23"/>
      <c r="C23"/>
      <c r="D23"/>
      <c r="E23"/>
      <c r="F23"/>
      <c r="G23"/>
    </row>
    <row r="24" spans="2:10" x14ac:dyDescent="0.25">
      <c r="B24"/>
      <c r="C24"/>
      <c r="D24"/>
      <c r="E24"/>
      <c r="F24"/>
      <c r="G24"/>
    </row>
    <row r="25" spans="2:10" x14ac:dyDescent="0.25">
      <c r="B25"/>
      <c r="C25"/>
      <c r="D25"/>
      <c r="E25"/>
      <c r="F25"/>
      <c r="G25"/>
    </row>
    <row r="26" spans="2:10" x14ac:dyDescent="0.25">
      <c r="B26"/>
      <c r="C26"/>
      <c r="D26"/>
      <c r="E26"/>
      <c r="F26"/>
      <c r="G26"/>
    </row>
    <row r="27" spans="2:10" x14ac:dyDescent="0.25">
      <c r="B27"/>
      <c r="C27"/>
      <c r="D27"/>
      <c r="E27"/>
      <c r="F27"/>
      <c r="G27"/>
    </row>
    <row r="28" spans="2:10" x14ac:dyDescent="0.25">
      <c r="B28"/>
      <c r="C28"/>
      <c r="D28"/>
      <c r="E28"/>
      <c r="F28"/>
      <c r="G28"/>
    </row>
    <row r="29" spans="2:10" x14ac:dyDescent="0.25">
      <c r="B29"/>
      <c r="C29"/>
      <c r="D29"/>
      <c r="E29"/>
      <c r="F29"/>
      <c r="G29"/>
    </row>
    <row r="30" spans="2:10" x14ac:dyDescent="0.25">
      <c r="B30"/>
      <c r="C30"/>
      <c r="D30"/>
      <c r="E30"/>
      <c r="F30"/>
      <c r="G30"/>
    </row>
    <row r="31" spans="2:10" x14ac:dyDescent="0.25">
      <c r="B31"/>
      <c r="C31"/>
      <c r="D31"/>
      <c r="E31"/>
      <c r="F31"/>
      <c r="G31"/>
    </row>
    <row r="32" spans="2:10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1:10" x14ac:dyDescent="0.25">
      <c r="B65"/>
      <c r="C65"/>
      <c r="D65"/>
      <c r="E65"/>
      <c r="F65"/>
      <c r="G65"/>
    </row>
    <row r="66" spans="1:10" x14ac:dyDescent="0.25">
      <c r="B66" s="3"/>
      <c r="C66" s="2"/>
      <c r="D66" s="8"/>
      <c r="E66" s="8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x14ac:dyDescent="0.25">
      <c r="B74" s="3"/>
      <c r="C74" s="2"/>
      <c r="D74" s="8"/>
      <c r="E74" s="8"/>
    </row>
    <row r="75" spans="1:10" x14ac:dyDescent="0.25">
      <c r="B75" s="3"/>
      <c r="C75" s="2"/>
      <c r="D75" s="8"/>
      <c r="E75" s="8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3"/>
      <c r="C128" s="2"/>
      <c r="D128" s="8"/>
      <c r="E128" s="8"/>
      <c r="H128"/>
      <c r="I128"/>
      <c r="J128"/>
    </row>
    <row r="129" spans="1:10" s="4" customFormat="1" x14ac:dyDescent="0.25">
      <c r="A129"/>
      <c r="B129" s="3"/>
      <c r="C129" s="2"/>
      <c r="D129" s="8"/>
      <c r="E129" s="8"/>
      <c r="H129"/>
      <c r="I129"/>
      <c r="J129"/>
    </row>
    <row r="130" spans="1:10" s="4" customFormat="1" x14ac:dyDescent="0.25">
      <c r="A130"/>
      <c r="B130" s="3"/>
      <c r="C130" s="2"/>
      <c r="D130" s="8"/>
      <c r="E130" s="8"/>
      <c r="H130"/>
      <c r="I130"/>
      <c r="J130"/>
    </row>
    <row r="131" spans="1:10" s="4" customFormat="1" x14ac:dyDescent="0.25">
      <c r="A131"/>
      <c r="B131" s="3"/>
      <c r="C131" s="2"/>
      <c r="D131" s="8"/>
      <c r="E131" s="8"/>
      <c r="H131"/>
      <c r="I131"/>
      <c r="J131"/>
    </row>
    <row r="132" spans="1:10" s="4" customFormat="1" x14ac:dyDescent="0.25">
      <c r="A132"/>
      <c r="B132" s="3"/>
      <c r="C132" s="2"/>
      <c r="D132" s="8"/>
      <c r="E132" s="8"/>
      <c r="H132"/>
      <c r="I132"/>
      <c r="J132"/>
    </row>
    <row r="133" spans="1:10" s="4" customFormat="1" x14ac:dyDescent="0.25">
      <c r="A133"/>
      <c r="B133" s="1"/>
      <c r="C133" s="6"/>
      <c r="D133" s="9"/>
      <c r="E133" s="9"/>
      <c r="H133"/>
      <c r="I133"/>
      <c r="J133"/>
    </row>
  </sheetData>
  <sheetProtection sheet="1" objects="1" scenarios="1"/>
  <conditionalFormatting sqref="B8:J17">
    <cfRule type="expression" dxfId="27" priority="1">
      <formula>$E8="Yes"</formula>
    </cfRule>
    <cfRule type="expression" dxfId="26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E5F2FB"/>
    <pageSetUpPr fitToPage="1"/>
  </sheetPr>
  <dimension ref="A1:J133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119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120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>
        <v>1929</v>
      </c>
      <c r="C8" s="13" t="s">
        <v>123</v>
      </c>
      <c r="D8" s="61">
        <v>75000000</v>
      </c>
      <c r="E8" s="12" t="s">
        <v>62</v>
      </c>
      <c r="F8" s="12">
        <v>155</v>
      </c>
      <c r="G8" s="12">
        <v>1</v>
      </c>
      <c r="H8" s="61">
        <v>4689437</v>
      </c>
      <c r="I8" s="61">
        <v>4689437</v>
      </c>
      <c r="J8" s="13" t="s">
        <v>66</v>
      </c>
    </row>
    <row r="9" spans="1:10" s="5" customFormat="1" ht="15" customHeight="1" x14ac:dyDescent="0.25">
      <c r="B9" s="12">
        <v>2185</v>
      </c>
      <c r="C9" s="13" t="s">
        <v>111</v>
      </c>
      <c r="D9" s="61">
        <v>65000000</v>
      </c>
      <c r="E9" s="12" t="s">
        <v>62</v>
      </c>
      <c r="F9" s="12">
        <v>31</v>
      </c>
      <c r="G9" s="12">
        <v>1</v>
      </c>
      <c r="H9" s="61">
        <v>7494690</v>
      </c>
      <c r="I9" s="61">
        <v>7494690</v>
      </c>
      <c r="J9" s="13" t="s">
        <v>65</v>
      </c>
    </row>
    <row r="10" spans="1:10" ht="15" customHeight="1" x14ac:dyDescent="0.25">
      <c r="B10" s="12">
        <v>2254</v>
      </c>
      <c r="C10" s="13" t="s">
        <v>125</v>
      </c>
      <c r="D10" s="61">
        <v>140000000</v>
      </c>
      <c r="E10" s="12" t="s">
        <v>62</v>
      </c>
      <c r="F10" s="12">
        <v>150</v>
      </c>
      <c r="G10" s="12">
        <v>1</v>
      </c>
      <c r="H10" s="61">
        <v>5026044</v>
      </c>
      <c r="I10" s="61">
        <v>5026044</v>
      </c>
      <c r="J10" s="13" t="s">
        <v>65</v>
      </c>
    </row>
    <row r="11" spans="1:10" x14ac:dyDescent="0.25">
      <c r="B11" s="12">
        <v>2192</v>
      </c>
      <c r="C11" s="13" t="s">
        <v>126</v>
      </c>
      <c r="D11" s="61">
        <v>3378109.12</v>
      </c>
      <c r="E11" s="12" t="s">
        <v>62</v>
      </c>
      <c r="F11" s="12">
        <v>94</v>
      </c>
      <c r="G11" s="12">
        <v>1</v>
      </c>
      <c r="H11" s="61">
        <v>3378109</v>
      </c>
      <c r="I11" s="61">
        <v>3378109</v>
      </c>
      <c r="J11" s="13" t="s">
        <v>65</v>
      </c>
    </row>
    <row r="12" spans="1:10" x14ac:dyDescent="0.25">
      <c r="B12" s="12">
        <v>2202</v>
      </c>
      <c r="C12" s="13" t="s">
        <v>127</v>
      </c>
      <c r="D12" s="61">
        <v>8000000</v>
      </c>
      <c r="E12" s="12" t="s">
        <v>62</v>
      </c>
      <c r="F12" s="12">
        <v>52</v>
      </c>
      <c r="G12" s="12">
        <v>1</v>
      </c>
      <c r="H12" s="61">
        <v>4000000</v>
      </c>
      <c r="I12" s="61">
        <v>4000000</v>
      </c>
      <c r="J12" s="13" t="s">
        <v>65</v>
      </c>
    </row>
    <row r="13" spans="1:10" x14ac:dyDescent="0.25">
      <c r="B13" s="12">
        <v>1991</v>
      </c>
      <c r="C13" s="13" t="s">
        <v>166</v>
      </c>
      <c r="D13" s="61">
        <v>94000000</v>
      </c>
      <c r="E13" s="12" t="s">
        <v>61</v>
      </c>
      <c r="F13" s="12">
        <v>133</v>
      </c>
      <c r="G13" s="12">
        <v>1</v>
      </c>
      <c r="H13" s="61">
        <v>5888160</v>
      </c>
      <c r="I13" s="61">
        <v>0</v>
      </c>
      <c r="J13" s="13" t="s">
        <v>63</v>
      </c>
    </row>
    <row r="14" spans="1:10" x14ac:dyDescent="0.25">
      <c r="B14" s="12">
        <v>1930</v>
      </c>
      <c r="C14" s="13" t="s">
        <v>128</v>
      </c>
      <c r="D14" s="61">
        <v>22900000</v>
      </c>
      <c r="E14" s="12" t="s">
        <v>61</v>
      </c>
      <c r="F14" s="12">
        <v>157</v>
      </c>
      <c r="G14" s="12">
        <v>1</v>
      </c>
      <c r="H14" s="61">
        <v>4000000</v>
      </c>
      <c r="I14" s="61">
        <v>0</v>
      </c>
      <c r="J14" s="13" t="s">
        <v>63</v>
      </c>
    </row>
    <row r="15" spans="1:10" x14ac:dyDescent="0.25">
      <c r="B15" s="12">
        <v>2014</v>
      </c>
      <c r="C15" s="13" t="s">
        <v>221</v>
      </c>
      <c r="D15" s="61">
        <v>8000000</v>
      </c>
      <c r="E15" s="12" t="s">
        <v>61</v>
      </c>
      <c r="F15" s="12">
        <v>35</v>
      </c>
      <c r="G15" s="12">
        <v>1</v>
      </c>
      <c r="H15" s="61">
        <v>4000000</v>
      </c>
      <c r="I15" s="61">
        <v>0</v>
      </c>
      <c r="J15" s="13" t="s">
        <v>63</v>
      </c>
    </row>
    <row r="16" spans="1:10" x14ac:dyDescent="0.25">
      <c r="B16" s="12">
        <v>1894</v>
      </c>
      <c r="C16" s="13" t="s">
        <v>71</v>
      </c>
      <c r="D16" s="61">
        <v>8000000</v>
      </c>
      <c r="E16" s="12" t="s">
        <v>67</v>
      </c>
      <c r="F16" s="12">
        <v>45</v>
      </c>
      <c r="G16" s="12">
        <v>1</v>
      </c>
      <c r="H16" s="61">
        <v>4000000</v>
      </c>
      <c r="I16" s="61">
        <v>0</v>
      </c>
      <c r="J16" s="13" t="s">
        <v>63</v>
      </c>
    </row>
    <row r="17" spans="2:10" x14ac:dyDescent="0.25">
      <c r="B17" s="12">
        <v>2101</v>
      </c>
      <c r="C17" s="13" t="s">
        <v>129</v>
      </c>
      <c r="D17" s="61">
        <v>9700000</v>
      </c>
      <c r="E17" s="12" t="s">
        <v>67</v>
      </c>
      <c r="F17" s="12">
        <v>86</v>
      </c>
      <c r="G17" s="12">
        <v>1</v>
      </c>
      <c r="H17" s="61">
        <v>4447312</v>
      </c>
      <c r="I17" s="61">
        <v>0</v>
      </c>
      <c r="J17" s="13" t="s">
        <v>63</v>
      </c>
    </row>
    <row r="18" spans="2:10" x14ac:dyDescent="0.25">
      <c r="B18" s="12">
        <v>2143</v>
      </c>
      <c r="C18" s="13" t="s">
        <v>130</v>
      </c>
      <c r="D18" s="61">
        <v>26000000</v>
      </c>
      <c r="E18" s="12" t="s">
        <v>67</v>
      </c>
      <c r="F18" s="12">
        <v>141</v>
      </c>
      <c r="G18" s="12">
        <v>1</v>
      </c>
      <c r="H18" s="61">
        <v>4000000</v>
      </c>
      <c r="I18" s="61">
        <v>0</v>
      </c>
      <c r="J18" s="13" t="s">
        <v>63</v>
      </c>
    </row>
    <row r="19" spans="2:10" x14ac:dyDescent="0.25">
      <c r="B19" s="12">
        <v>1977</v>
      </c>
      <c r="C19" s="13" t="s">
        <v>60</v>
      </c>
      <c r="D19" s="61">
        <v>70000000</v>
      </c>
      <c r="E19" s="12" t="s">
        <v>67</v>
      </c>
      <c r="F19" s="12">
        <v>126</v>
      </c>
      <c r="G19" s="12">
        <v>1</v>
      </c>
      <c r="H19" s="61">
        <v>7605501</v>
      </c>
      <c r="I19" s="61">
        <v>0</v>
      </c>
      <c r="J19" s="13" t="s">
        <v>63</v>
      </c>
    </row>
    <row r="20" spans="2:10" x14ac:dyDescent="0.25">
      <c r="B20" s="12">
        <v>2003</v>
      </c>
      <c r="C20" s="13" t="s">
        <v>87</v>
      </c>
      <c r="D20" s="61">
        <v>30000000</v>
      </c>
      <c r="E20" s="12" t="s">
        <v>67</v>
      </c>
      <c r="F20" s="12">
        <v>60</v>
      </c>
      <c r="G20" s="12">
        <v>1</v>
      </c>
      <c r="H20" s="61">
        <v>4000000</v>
      </c>
      <c r="I20" s="61">
        <v>0</v>
      </c>
      <c r="J20" s="13" t="s">
        <v>63</v>
      </c>
    </row>
    <row r="21" spans="2:10" x14ac:dyDescent="0.25">
      <c r="B21"/>
      <c r="C21"/>
      <c r="D21"/>
      <c r="E21"/>
      <c r="F21"/>
      <c r="G21"/>
    </row>
    <row r="22" spans="2:10" x14ac:dyDescent="0.25">
      <c r="B22"/>
      <c r="C22"/>
      <c r="D22"/>
      <c r="E22"/>
      <c r="F22"/>
      <c r="G22"/>
    </row>
    <row r="23" spans="2:10" x14ac:dyDescent="0.25">
      <c r="B23"/>
      <c r="C23"/>
      <c r="D23"/>
      <c r="E23"/>
      <c r="F23"/>
      <c r="G23"/>
    </row>
    <row r="24" spans="2:10" x14ac:dyDescent="0.25">
      <c r="B24"/>
      <c r="C24"/>
      <c r="D24"/>
      <c r="E24"/>
      <c r="F24"/>
      <c r="G24"/>
    </row>
    <row r="25" spans="2:10" x14ac:dyDescent="0.25">
      <c r="B25"/>
      <c r="C25"/>
      <c r="D25"/>
      <c r="E25"/>
      <c r="F25"/>
      <c r="G25"/>
    </row>
    <row r="26" spans="2:10" x14ac:dyDescent="0.25">
      <c r="B26"/>
      <c r="C26"/>
      <c r="D26"/>
      <c r="E26"/>
      <c r="F26"/>
      <c r="G26"/>
    </row>
    <row r="27" spans="2:10" x14ac:dyDescent="0.25">
      <c r="B27"/>
      <c r="C27"/>
      <c r="D27"/>
      <c r="E27"/>
      <c r="F27"/>
      <c r="G27"/>
    </row>
    <row r="28" spans="2:10" x14ac:dyDescent="0.25">
      <c r="B28"/>
      <c r="C28"/>
      <c r="D28"/>
      <c r="E28"/>
      <c r="F28"/>
      <c r="G28"/>
    </row>
    <row r="29" spans="2:10" x14ac:dyDescent="0.25">
      <c r="B29"/>
      <c r="C29"/>
      <c r="D29"/>
      <c r="E29"/>
      <c r="F29"/>
      <c r="G29"/>
    </row>
    <row r="30" spans="2:10" x14ac:dyDescent="0.25">
      <c r="B30"/>
      <c r="C30"/>
      <c r="D30"/>
      <c r="E30"/>
      <c r="F30"/>
      <c r="G30"/>
    </row>
    <row r="31" spans="2:10" x14ac:dyDescent="0.25">
      <c r="B31"/>
      <c r="C31"/>
      <c r="D31"/>
      <c r="E31"/>
      <c r="F31"/>
      <c r="G31"/>
    </row>
    <row r="32" spans="2:10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1:10" x14ac:dyDescent="0.25">
      <c r="B65"/>
      <c r="C65"/>
      <c r="D65"/>
      <c r="E65"/>
      <c r="F65"/>
      <c r="G65"/>
    </row>
    <row r="66" spans="1:10" x14ac:dyDescent="0.25">
      <c r="B66"/>
      <c r="C66"/>
      <c r="D66"/>
      <c r="E66"/>
      <c r="F66"/>
      <c r="G66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x14ac:dyDescent="0.25">
      <c r="B74" s="3"/>
      <c r="C74" s="2"/>
      <c r="D74" s="8"/>
      <c r="E74" s="8"/>
    </row>
    <row r="75" spans="1:10" x14ac:dyDescent="0.25">
      <c r="B75" s="3"/>
      <c r="C75" s="2"/>
      <c r="D75" s="8"/>
      <c r="E75" s="8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3"/>
      <c r="C128" s="2"/>
      <c r="D128" s="8"/>
      <c r="E128" s="8"/>
      <c r="H128"/>
      <c r="I128"/>
      <c r="J128"/>
    </row>
    <row r="129" spans="1:10" s="4" customFormat="1" x14ac:dyDescent="0.25">
      <c r="A129"/>
      <c r="B129" s="3"/>
      <c r="C129" s="2"/>
      <c r="D129" s="8"/>
      <c r="E129" s="8"/>
      <c r="H129"/>
      <c r="I129"/>
      <c r="J129"/>
    </row>
    <row r="130" spans="1:10" s="4" customFormat="1" x14ac:dyDescent="0.25">
      <c r="A130"/>
      <c r="B130" s="3"/>
      <c r="C130" s="2"/>
      <c r="D130" s="8"/>
      <c r="E130" s="8"/>
      <c r="H130"/>
      <c r="I130"/>
      <c r="J130"/>
    </row>
    <row r="131" spans="1:10" s="4" customFormat="1" x14ac:dyDescent="0.25">
      <c r="A131"/>
      <c r="B131" s="3"/>
      <c r="C131" s="2"/>
      <c r="D131" s="8"/>
      <c r="E131" s="8"/>
      <c r="H131"/>
      <c r="I131"/>
      <c r="J131"/>
    </row>
    <row r="132" spans="1:10" s="4" customFormat="1" x14ac:dyDescent="0.25">
      <c r="A132"/>
      <c r="B132" s="3"/>
      <c r="C132" s="2"/>
      <c r="D132" s="8"/>
      <c r="E132" s="8"/>
      <c r="H132"/>
      <c r="I132"/>
      <c r="J132"/>
    </row>
    <row r="133" spans="1:10" s="4" customFormat="1" x14ac:dyDescent="0.25">
      <c r="A133"/>
      <c r="B133" s="3"/>
      <c r="C133" s="2"/>
      <c r="D133" s="8"/>
      <c r="E133" s="8"/>
      <c r="H133"/>
      <c r="I133"/>
      <c r="J133"/>
    </row>
  </sheetData>
  <sheetProtection sheet="1" objects="1" scenarios="1"/>
  <conditionalFormatting sqref="B8:J20">
    <cfRule type="expression" dxfId="25" priority="1">
      <formula>$E8="Yes"</formula>
    </cfRule>
    <cfRule type="expression" dxfId="24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E5F2FB"/>
    <pageSetUpPr fitToPage="1"/>
  </sheetPr>
  <dimension ref="A1:J133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113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114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>
        <v>2006</v>
      </c>
      <c r="C8" s="13" t="s">
        <v>74</v>
      </c>
      <c r="D8" s="61">
        <v>3500000</v>
      </c>
      <c r="E8" s="12" t="s">
        <v>62</v>
      </c>
      <c r="F8" s="12">
        <v>170</v>
      </c>
      <c r="G8" s="12">
        <v>1</v>
      </c>
      <c r="H8" s="61">
        <v>3500000</v>
      </c>
      <c r="I8" s="61">
        <v>3500000</v>
      </c>
      <c r="J8" s="13" t="s">
        <v>300</v>
      </c>
    </row>
    <row r="9" spans="1:10" s="5" customFormat="1" ht="15" customHeight="1" x14ac:dyDescent="0.25">
      <c r="B9" s="12">
        <v>2206</v>
      </c>
      <c r="C9" s="13" t="s">
        <v>92</v>
      </c>
      <c r="D9" s="61">
        <v>82735000</v>
      </c>
      <c r="E9" s="12" t="s">
        <v>62</v>
      </c>
      <c r="F9" s="12">
        <v>42</v>
      </c>
      <c r="G9" s="12">
        <v>1</v>
      </c>
      <c r="H9" s="61">
        <v>6557556.485103582</v>
      </c>
      <c r="I9" s="61">
        <v>6557556</v>
      </c>
      <c r="J9" s="13" t="s">
        <v>65</v>
      </c>
    </row>
    <row r="10" spans="1:10" ht="15" customHeight="1" x14ac:dyDescent="0.25">
      <c r="B10" s="12">
        <v>2213</v>
      </c>
      <c r="C10" s="13" t="s">
        <v>93</v>
      </c>
      <c r="D10" s="61">
        <v>4000000</v>
      </c>
      <c r="E10" s="12" t="s">
        <v>62</v>
      </c>
      <c r="F10" s="12">
        <v>118</v>
      </c>
      <c r="G10" s="12">
        <v>1</v>
      </c>
      <c r="H10" s="61">
        <v>4000000</v>
      </c>
      <c r="I10" s="61">
        <v>4000000</v>
      </c>
      <c r="J10" s="13" t="s">
        <v>65</v>
      </c>
    </row>
    <row r="11" spans="1:10" x14ac:dyDescent="0.25">
      <c r="B11" s="12">
        <v>1922</v>
      </c>
      <c r="C11" s="13" t="s">
        <v>115</v>
      </c>
      <c r="D11" s="61">
        <v>206800000</v>
      </c>
      <c r="E11" s="12" t="s">
        <v>62</v>
      </c>
      <c r="F11" s="12">
        <v>191</v>
      </c>
      <c r="G11" s="12">
        <v>1</v>
      </c>
      <c r="H11" s="61">
        <v>7192506.0948348166</v>
      </c>
      <c r="I11" s="61">
        <v>7192506</v>
      </c>
      <c r="J11" s="13" t="s">
        <v>66</v>
      </c>
    </row>
    <row r="12" spans="1:10" x14ac:dyDescent="0.25">
      <c r="B12" s="12">
        <v>2054</v>
      </c>
      <c r="C12" s="13" t="s">
        <v>58</v>
      </c>
      <c r="D12" s="61">
        <v>95630000</v>
      </c>
      <c r="E12" s="12" t="s">
        <v>61</v>
      </c>
      <c r="F12" s="12">
        <v>72</v>
      </c>
      <c r="G12" s="12">
        <v>1</v>
      </c>
      <c r="H12" s="61">
        <v>6477286.4416601537</v>
      </c>
      <c r="I12" s="61">
        <v>0</v>
      </c>
      <c r="J12" s="13" t="s">
        <v>63</v>
      </c>
    </row>
    <row r="13" spans="1:10" x14ac:dyDescent="0.25">
      <c r="B13"/>
      <c r="C13"/>
      <c r="D13"/>
      <c r="E13"/>
      <c r="F13"/>
      <c r="G13"/>
    </row>
    <row r="14" spans="1:10" x14ac:dyDescent="0.25">
      <c r="B14"/>
      <c r="C14"/>
      <c r="D14"/>
      <c r="E14"/>
      <c r="F14"/>
      <c r="G14"/>
    </row>
    <row r="15" spans="1:10" x14ac:dyDescent="0.25">
      <c r="B15"/>
      <c r="C15"/>
      <c r="D15"/>
      <c r="E15"/>
      <c r="F15"/>
      <c r="G15"/>
    </row>
    <row r="16" spans="1:10" x14ac:dyDescent="0.25">
      <c r="B16"/>
      <c r="C16"/>
      <c r="D16"/>
      <c r="E16"/>
      <c r="F16"/>
      <c r="G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1:10" x14ac:dyDescent="0.25">
      <c r="B65"/>
      <c r="C65"/>
      <c r="D65"/>
      <c r="E65"/>
      <c r="F65"/>
      <c r="G65"/>
    </row>
    <row r="66" spans="1:10" x14ac:dyDescent="0.25">
      <c r="B66"/>
      <c r="C66"/>
      <c r="D66"/>
      <c r="E66"/>
      <c r="F66"/>
      <c r="G66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x14ac:dyDescent="0.25">
      <c r="B74" s="3"/>
      <c r="C74" s="2"/>
      <c r="D74" s="8"/>
      <c r="E74" s="8"/>
    </row>
    <row r="75" spans="1:10" x14ac:dyDescent="0.25">
      <c r="B75" s="3"/>
      <c r="C75" s="2"/>
      <c r="D75" s="8"/>
      <c r="E75" s="8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3"/>
      <c r="C128" s="2"/>
      <c r="D128" s="8"/>
      <c r="E128" s="8"/>
      <c r="H128"/>
      <c r="I128"/>
      <c r="J128"/>
    </row>
    <row r="129" spans="1:10" s="4" customFormat="1" x14ac:dyDescent="0.25">
      <c r="A129"/>
      <c r="B129" s="3"/>
      <c r="C129" s="2"/>
      <c r="D129" s="8"/>
      <c r="E129" s="8"/>
      <c r="H129"/>
      <c r="I129"/>
      <c r="J129"/>
    </row>
    <row r="130" spans="1:10" s="4" customFormat="1" x14ac:dyDescent="0.25">
      <c r="A130"/>
      <c r="B130" s="3"/>
      <c r="C130" s="2"/>
      <c r="D130" s="8"/>
      <c r="E130" s="8"/>
      <c r="H130"/>
      <c r="I130"/>
      <c r="J130"/>
    </row>
    <row r="131" spans="1:10" s="4" customFormat="1" x14ac:dyDescent="0.25">
      <c r="A131"/>
      <c r="B131" s="3"/>
      <c r="C131" s="2"/>
      <c r="D131" s="8"/>
      <c r="E131" s="8"/>
      <c r="H131"/>
      <c r="I131"/>
      <c r="J131"/>
    </row>
    <row r="132" spans="1:10" s="4" customFormat="1" x14ac:dyDescent="0.25">
      <c r="A132"/>
      <c r="B132" s="3"/>
      <c r="C132" s="2"/>
      <c r="D132" s="8"/>
      <c r="E132" s="8"/>
      <c r="H132"/>
      <c r="I132"/>
      <c r="J132"/>
    </row>
    <row r="133" spans="1:10" s="4" customFormat="1" x14ac:dyDescent="0.25">
      <c r="A133"/>
      <c r="B133" s="3"/>
      <c r="C133" s="2"/>
      <c r="D133" s="8"/>
      <c r="E133" s="8"/>
      <c r="H133"/>
      <c r="I133"/>
      <c r="J133"/>
    </row>
  </sheetData>
  <sheetProtection sheet="1" objects="1" scenarios="1"/>
  <conditionalFormatting sqref="B8:J12">
    <cfRule type="expression" dxfId="23" priority="1">
      <formula>$E8="Yes"</formula>
    </cfRule>
    <cfRule type="expression" dxfId="22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E5F2FB"/>
    <pageSetUpPr fitToPage="1"/>
  </sheetPr>
  <dimension ref="A1:J139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75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69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>
        <v>2253</v>
      </c>
      <c r="C8" s="13" t="s">
        <v>37</v>
      </c>
      <c r="D8" s="61">
        <v>10800000</v>
      </c>
      <c r="E8" s="12" t="s">
        <v>62</v>
      </c>
      <c r="F8" s="12">
        <v>70</v>
      </c>
      <c r="G8" s="12">
        <v>1</v>
      </c>
      <c r="H8" s="61">
        <v>4000000</v>
      </c>
      <c r="I8" s="61">
        <v>4000000</v>
      </c>
      <c r="J8" s="13" t="s">
        <v>65</v>
      </c>
    </row>
    <row r="9" spans="1:10" s="5" customFormat="1" ht="15" customHeight="1" x14ac:dyDescent="0.25">
      <c r="B9" s="12">
        <v>2011</v>
      </c>
      <c r="C9" s="13" t="s">
        <v>35</v>
      </c>
      <c r="D9" s="61">
        <v>700000</v>
      </c>
      <c r="E9" s="12" t="s">
        <v>62</v>
      </c>
      <c r="F9" s="12">
        <v>10</v>
      </c>
      <c r="G9" s="12">
        <v>1</v>
      </c>
      <c r="H9" s="61">
        <v>700000</v>
      </c>
      <c r="I9" s="61">
        <v>700000</v>
      </c>
      <c r="J9" s="13" t="s">
        <v>65</v>
      </c>
    </row>
    <row r="10" spans="1:10" ht="15" customHeight="1" x14ac:dyDescent="0.25">
      <c r="B10" s="12">
        <v>1998</v>
      </c>
      <c r="C10" s="13" t="s">
        <v>38</v>
      </c>
      <c r="D10" s="61">
        <v>3000000</v>
      </c>
      <c r="E10" s="12" t="s">
        <v>62</v>
      </c>
      <c r="F10" s="12">
        <v>133</v>
      </c>
      <c r="G10" s="12">
        <v>1</v>
      </c>
      <c r="H10" s="61">
        <v>3000000</v>
      </c>
      <c r="I10" s="61">
        <v>3000000</v>
      </c>
      <c r="J10" s="13" t="s">
        <v>66</v>
      </c>
    </row>
    <row r="11" spans="1:10" x14ac:dyDescent="0.25">
      <c r="B11" s="12">
        <v>2061</v>
      </c>
      <c r="C11" s="13" t="s">
        <v>36</v>
      </c>
      <c r="D11" s="61">
        <v>4000000</v>
      </c>
      <c r="E11" s="12" t="s">
        <v>62</v>
      </c>
      <c r="F11" s="12">
        <v>117</v>
      </c>
      <c r="G11" s="12">
        <v>1</v>
      </c>
      <c r="H11" s="61">
        <v>4000000</v>
      </c>
      <c r="I11" s="61">
        <v>4000000</v>
      </c>
      <c r="J11" s="13" t="s">
        <v>300</v>
      </c>
    </row>
    <row r="12" spans="1:10" x14ac:dyDescent="0.25">
      <c r="B12" s="12">
        <v>2209</v>
      </c>
      <c r="C12" s="13" t="s">
        <v>39</v>
      </c>
      <c r="D12" s="61">
        <v>14000000</v>
      </c>
      <c r="E12" s="12" t="s">
        <v>62</v>
      </c>
      <c r="F12" s="12">
        <v>138</v>
      </c>
      <c r="G12" s="12">
        <v>1</v>
      </c>
      <c r="H12" s="61">
        <v>4000000</v>
      </c>
      <c r="I12" s="61">
        <v>4000000</v>
      </c>
      <c r="J12" s="13" t="s">
        <v>66</v>
      </c>
    </row>
    <row r="13" spans="1:10" x14ac:dyDescent="0.25">
      <c r="B13" s="12">
        <v>2002</v>
      </c>
      <c r="C13" s="13" t="s">
        <v>34</v>
      </c>
      <c r="D13" s="61">
        <v>16000000</v>
      </c>
      <c r="E13" s="12" t="s">
        <v>62</v>
      </c>
      <c r="F13" s="12">
        <v>60</v>
      </c>
      <c r="G13" s="12">
        <v>1</v>
      </c>
      <c r="H13" s="61">
        <v>4000000</v>
      </c>
      <c r="I13" s="61">
        <v>4000000</v>
      </c>
      <c r="J13" s="13" t="s">
        <v>65</v>
      </c>
    </row>
    <row r="14" spans="1:10" x14ac:dyDescent="0.25">
      <c r="B14" s="12">
        <v>2042</v>
      </c>
      <c r="C14" s="13" t="s">
        <v>321</v>
      </c>
      <c r="D14" s="61">
        <v>82000000</v>
      </c>
      <c r="E14" s="12" t="s">
        <v>62</v>
      </c>
      <c r="F14" s="101" t="s">
        <v>320</v>
      </c>
      <c r="G14" s="101" t="s">
        <v>320</v>
      </c>
      <c r="H14" s="100" t="s">
        <v>320</v>
      </c>
      <c r="I14" s="61">
        <v>4810407</v>
      </c>
      <c r="J14" s="67" t="s">
        <v>320</v>
      </c>
    </row>
    <row r="15" spans="1:10" x14ac:dyDescent="0.25">
      <c r="B15" s="12">
        <v>2108</v>
      </c>
      <c r="C15" s="13" t="s">
        <v>57</v>
      </c>
      <c r="D15" s="61">
        <v>25000000</v>
      </c>
      <c r="E15" s="12" t="s">
        <v>61</v>
      </c>
      <c r="F15" s="12">
        <v>11</v>
      </c>
      <c r="G15" s="12">
        <v>1</v>
      </c>
      <c r="H15" s="61">
        <v>4000000</v>
      </c>
      <c r="I15" s="61">
        <v>0</v>
      </c>
      <c r="J15" s="13" t="s">
        <v>63</v>
      </c>
    </row>
    <row r="16" spans="1:10" x14ac:dyDescent="0.25">
      <c r="B16" s="12">
        <v>2054</v>
      </c>
      <c r="C16" s="13" t="s">
        <v>58</v>
      </c>
      <c r="D16" s="61">
        <v>200000000</v>
      </c>
      <c r="E16" s="12" t="s">
        <v>67</v>
      </c>
      <c r="F16" s="12">
        <v>47</v>
      </c>
      <c r="G16" s="12">
        <v>1</v>
      </c>
      <c r="H16" s="61">
        <v>6723603.3351706211</v>
      </c>
      <c r="I16" s="61">
        <v>0</v>
      </c>
      <c r="J16" s="13" t="s">
        <v>63</v>
      </c>
    </row>
    <row r="17" spans="2:10" x14ac:dyDescent="0.25">
      <c r="B17" s="12">
        <v>2048</v>
      </c>
      <c r="C17" s="13" t="s">
        <v>59</v>
      </c>
      <c r="D17" s="61">
        <v>22000000</v>
      </c>
      <c r="E17" s="12" t="s">
        <v>67</v>
      </c>
      <c r="F17" s="12">
        <v>92</v>
      </c>
      <c r="G17" s="12">
        <v>1</v>
      </c>
      <c r="H17" s="61">
        <v>8000000</v>
      </c>
      <c r="I17" s="61">
        <v>0</v>
      </c>
      <c r="J17" s="13" t="s">
        <v>63</v>
      </c>
    </row>
    <row r="18" spans="2:10" x14ac:dyDescent="0.25">
      <c r="B18" s="12">
        <v>1977</v>
      </c>
      <c r="C18" s="13" t="s">
        <v>60</v>
      </c>
      <c r="D18" s="61">
        <v>70000000</v>
      </c>
      <c r="E18" s="12" t="s">
        <v>67</v>
      </c>
      <c r="F18" s="12">
        <v>99</v>
      </c>
      <c r="G18" s="12">
        <v>1</v>
      </c>
      <c r="H18" s="61">
        <v>7920448.1295272121</v>
      </c>
      <c r="I18" s="61">
        <v>0</v>
      </c>
      <c r="J18" s="13" t="s">
        <v>63</v>
      </c>
    </row>
    <row r="19" spans="2:10" x14ac:dyDescent="0.25">
      <c r="B19"/>
      <c r="C19"/>
      <c r="D19"/>
      <c r="E19"/>
      <c r="F19"/>
      <c r="G19"/>
    </row>
    <row r="20" spans="2:10" x14ac:dyDescent="0.25">
      <c r="B20"/>
      <c r="C20" s="99" t="s">
        <v>319</v>
      </c>
      <c r="D20"/>
      <c r="E20"/>
      <c r="F20"/>
      <c r="G20"/>
    </row>
    <row r="21" spans="2:10" x14ac:dyDescent="0.25">
      <c r="B21"/>
      <c r="C21"/>
      <c r="D21"/>
      <c r="E21"/>
      <c r="F21"/>
      <c r="G21"/>
    </row>
    <row r="22" spans="2:10" x14ac:dyDescent="0.25">
      <c r="B22"/>
      <c r="C22"/>
      <c r="D22"/>
      <c r="E22"/>
      <c r="F22"/>
      <c r="G22"/>
    </row>
    <row r="23" spans="2:10" x14ac:dyDescent="0.25">
      <c r="B23"/>
      <c r="C23"/>
      <c r="D23"/>
      <c r="E23"/>
      <c r="F23"/>
      <c r="G23"/>
    </row>
    <row r="24" spans="2:10" x14ac:dyDescent="0.25">
      <c r="B24"/>
      <c r="C24"/>
      <c r="D24"/>
      <c r="E24"/>
      <c r="F24"/>
      <c r="G24"/>
    </row>
    <row r="25" spans="2:10" x14ac:dyDescent="0.25">
      <c r="B25"/>
      <c r="C25"/>
      <c r="D25"/>
      <c r="E25"/>
      <c r="F25"/>
      <c r="G25"/>
    </row>
    <row r="26" spans="2:10" x14ac:dyDescent="0.25">
      <c r="B26"/>
      <c r="C26"/>
      <c r="D26"/>
      <c r="E26"/>
      <c r="F26"/>
      <c r="G26"/>
    </row>
    <row r="27" spans="2:10" x14ac:dyDescent="0.25">
      <c r="B27"/>
      <c r="C27"/>
      <c r="D27"/>
      <c r="E27"/>
      <c r="F27"/>
      <c r="G27"/>
    </row>
    <row r="28" spans="2:10" x14ac:dyDescent="0.25">
      <c r="B28"/>
      <c r="C28"/>
      <c r="D28"/>
      <c r="E28"/>
      <c r="F28"/>
      <c r="G28"/>
    </row>
    <row r="29" spans="2:10" x14ac:dyDescent="0.25">
      <c r="B29"/>
      <c r="C29"/>
      <c r="D29"/>
      <c r="E29"/>
      <c r="F29"/>
      <c r="G29"/>
    </row>
    <row r="30" spans="2:10" x14ac:dyDescent="0.25">
      <c r="B30"/>
      <c r="C30"/>
      <c r="D30"/>
      <c r="E30"/>
      <c r="F30"/>
      <c r="G30"/>
    </row>
    <row r="31" spans="2:10" x14ac:dyDescent="0.25">
      <c r="B31"/>
      <c r="C31"/>
      <c r="D31"/>
      <c r="E31"/>
      <c r="F31"/>
      <c r="G31"/>
    </row>
    <row r="32" spans="2:10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2:7" x14ac:dyDescent="0.25">
      <c r="B65"/>
      <c r="C65"/>
      <c r="D65"/>
      <c r="E65"/>
      <c r="F65"/>
      <c r="G65"/>
    </row>
    <row r="66" spans="2:7" x14ac:dyDescent="0.25">
      <c r="B66"/>
      <c r="C66"/>
      <c r="D66"/>
      <c r="E66"/>
      <c r="F66"/>
      <c r="G66"/>
    </row>
    <row r="67" spans="2:7" x14ac:dyDescent="0.25">
      <c r="B67"/>
      <c r="C67"/>
      <c r="D67"/>
      <c r="E67"/>
      <c r="F67"/>
      <c r="G67"/>
    </row>
    <row r="68" spans="2:7" x14ac:dyDescent="0.25">
      <c r="B68"/>
      <c r="C68"/>
      <c r="D68"/>
      <c r="E68"/>
      <c r="F68"/>
      <c r="G68"/>
    </row>
    <row r="69" spans="2:7" x14ac:dyDescent="0.25">
      <c r="B69"/>
      <c r="C69"/>
      <c r="D69"/>
      <c r="E69"/>
      <c r="F69"/>
      <c r="G69"/>
    </row>
    <row r="70" spans="2:7" x14ac:dyDescent="0.25">
      <c r="B70"/>
      <c r="C70"/>
      <c r="D70"/>
      <c r="E70"/>
      <c r="F70"/>
      <c r="G70"/>
    </row>
    <row r="71" spans="2:7" x14ac:dyDescent="0.25">
      <c r="B71"/>
      <c r="C71"/>
      <c r="D71"/>
      <c r="E71"/>
      <c r="F71"/>
      <c r="G71"/>
    </row>
    <row r="72" spans="2:7" x14ac:dyDescent="0.25">
      <c r="B72"/>
      <c r="C72"/>
      <c r="D72"/>
      <c r="E72"/>
      <c r="F72"/>
      <c r="G72"/>
    </row>
    <row r="73" spans="2:7" x14ac:dyDescent="0.25">
      <c r="B73" s="3"/>
      <c r="C73" s="2"/>
      <c r="D73" s="8"/>
      <c r="E73" s="8"/>
    </row>
    <row r="74" spans="2:7" x14ac:dyDescent="0.25">
      <c r="B74" s="3"/>
      <c r="C74" s="2"/>
      <c r="D74" s="8"/>
      <c r="E74" s="8"/>
    </row>
    <row r="75" spans="2:7" x14ac:dyDescent="0.25">
      <c r="B75" s="3"/>
      <c r="C75" s="2"/>
      <c r="D75" s="8"/>
      <c r="E75" s="8"/>
    </row>
    <row r="76" spans="2:7" x14ac:dyDescent="0.25">
      <c r="B76" s="3"/>
      <c r="C76" s="2"/>
      <c r="D76" s="8"/>
      <c r="E76" s="8"/>
    </row>
    <row r="77" spans="2:7" x14ac:dyDescent="0.25">
      <c r="B77" s="3"/>
      <c r="C77" s="2"/>
      <c r="D77" s="8"/>
      <c r="E77" s="8"/>
    </row>
    <row r="78" spans="2:7" x14ac:dyDescent="0.25">
      <c r="B78" s="3"/>
      <c r="C78" s="2"/>
      <c r="D78" s="8"/>
      <c r="E78" s="8"/>
    </row>
    <row r="79" spans="2:7" x14ac:dyDescent="0.25">
      <c r="B79" s="3"/>
      <c r="C79" s="2"/>
      <c r="D79" s="8"/>
      <c r="E79" s="8"/>
    </row>
    <row r="80" spans="2:7" x14ac:dyDescent="0.25">
      <c r="B80" s="3"/>
      <c r="C80" s="2"/>
      <c r="D80" s="8"/>
      <c r="E80" s="8"/>
    </row>
    <row r="81" spans="2:5" x14ac:dyDescent="0.25">
      <c r="B81" s="3"/>
      <c r="C81" s="2"/>
      <c r="D81" s="8"/>
      <c r="E81" s="8"/>
    </row>
    <row r="82" spans="2:5" x14ac:dyDescent="0.25">
      <c r="B82" s="3"/>
      <c r="C82" s="2"/>
      <c r="D82" s="8"/>
      <c r="E82" s="8"/>
    </row>
    <row r="83" spans="2:5" x14ac:dyDescent="0.25">
      <c r="B83" s="3"/>
      <c r="C83" s="2"/>
      <c r="D83" s="8"/>
      <c r="E83" s="8"/>
    </row>
    <row r="84" spans="2:5" x14ac:dyDescent="0.25">
      <c r="B84" s="3"/>
      <c r="C84" s="2"/>
      <c r="D84" s="8"/>
      <c r="E84" s="8"/>
    </row>
    <row r="85" spans="2:5" x14ac:dyDescent="0.25">
      <c r="B85" s="3"/>
      <c r="C85" s="2"/>
      <c r="D85" s="8"/>
      <c r="E85" s="8"/>
    </row>
    <row r="86" spans="2:5" x14ac:dyDescent="0.25">
      <c r="B86" s="3"/>
      <c r="C86" s="2"/>
      <c r="D86" s="8"/>
      <c r="E86" s="8"/>
    </row>
    <row r="87" spans="2:5" x14ac:dyDescent="0.25">
      <c r="B87" s="3"/>
      <c r="C87" s="2"/>
      <c r="D87" s="8"/>
      <c r="E87" s="8"/>
    </row>
    <row r="88" spans="2:5" x14ac:dyDescent="0.25">
      <c r="B88" s="3"/>
      <c r="C88" s="2"/>
      <c r="D88" s="8"/>
      <c r="E88" s="8"/>
    </row>
    <row r="89" spans="2:5" x14ac:dyDescent="0.25">
      <c r="B89" s="3"/>
      <c r="C89" s="2"/>
      <c r="D89" s="8"/>
      <c r="E89" s="8"/>
    </row>
    <row r="90" spans="2:5" x14ac:dyDescent="0.25">
      <c r="B90" s="3"/>
      <c r="C90" s="2"/>
      <c r="D90" s="8"/>
      <c r="E90" s="8"/>
    </row>
    <row r="91" spans="2:5" x14ac:dyDescent="0.25">
      <c r="B91" s="3"/>
      <c r="C91" s="2"/>
      <c r="D91" s="8"/>
      <c r="E91" s="8"/>
    </row>
    <row r="92" spans="2:5" x14ac:dyDescent="0.25">
      <c r="B92" s="3"/>
      <c r="C92" s="2"/>
      <c r="D92" s="8"/>
      <c r="E92" s="8"/>
    </row>
    <row r="93" spans="2:5" x14ac:dyDescent="0.25">
      <c r="B93" s="3"/>
      <c r="C93" s="2"/>
      <c r="D93" s="8"/>
      <c r="E93" s="8"/>
    </row>
    <row r="94" spans="2:5" x14ac:dyDescent="0.25">
      <c r="B94" s="3"/>
      <c r="C94" s="2"/>
      <c r="D94" s="8"/>
      <c r="E94" s="8"/>
    </row>
    <row r="95" spans="2:5" x14ac:dyDescent="0.25">
      <c r="B95" s="3"/>
      <c r="C95" s="2"/>
      <c r="D95" s="8"/>
      <c r="E95" s="8"/>
    </row>
    <row r="96" spans="2:5" x14ac:dyDescent="0.25">
      <c r="B96" s="3"/>
      <c r="C96" s="2"/>
      <c r="D96" s="8"/>
      <c r="E96" s="8"/>
    </row>
    <row r="97" spans="2:5" x14ac:dyDescent="0.25">
      <c r="B97" s="3"/>
      <c r="C97" s="2"/>
      <c r="D97" s="8"/>
      <c r="E97" s="8"/>
    </row>
    <row r="98" spans="2:5" x14ac:dyDescent="0.25">
      <c r="B98" s="3"/>
      <c r="C98" s="2"/>
      <c r="D98" s="8"/>
      <c r="E98" s="8"/>
    </row>
    <row r="99" spans="2:5" x14ac:dyDescent="0.25">
      <c r="B99" s="3"/>
      <c r="C99" s="2"/>
      <c r="D99" s="8"/>
      <c r="E99" s="8"/>
    </row>
    <row r="100" spans="2:5" x14ac:dyDescent="0.25">
      <c r="B100" s="3"/>
      <c r="C100" s="2"/>
      <c r="D100" s="8"/>
      <c r="E100" s="8"/>
    </row>
    <row r="101" spans="2:5" x14ac:dyDescent="0.25">
      <c r="B101" s="3"/>
      <c r="C101" s="2"/>
      <c r="D101" s="8"/>
      <c r="E101" s="8"/>
    </row>
    <row r="102" spans="2:5" x14ac:dyDescent="0.25">
      <c r="B102" s="3"/>
      <c r="C102" s="2"/>
      <c r="D102" s="8"/>
      <c r="E102" s="8"/>
    </row>
    <row r="103" spans="2:5" x14ac:dyDescent="0.25">
      <c r="B103" s="3"/>
      <c r="C103" s="2"/>
      <c r="D103" s="8"/>
      <c r="E103" s="8"/>
    </row>
    <row r="104" spans="2:5" x14ac:dyDescent="0.25">
      <c r="B104" s="3"/>
      <c r="C104" s="2"/>
      <c r="D104" s="8"/>
      <c r="E104" s="8"/>
    </row>
    <row r="105" spans="2:5" x14ac:dyDescent="0.25">
      <c r="B105" s="3"/>
      <c r="C105" s="2"/>
      <c r="D105" s="8"/>
      <c r="E105" s="8"/>
    </row>
    <row r="106" spans="2:5" x14ac:dyDescent="0.25">
      <c r="B106" s="3"/>
      <c r="C106" s="2"/>
      <c r="D106" s="8"/>
      <c r="E106" s="8"/>
    </row>
    <row r="107" spans="2:5" x14ac:dyDescent="0.25">
      <c r="B107" s="3"/>
      <c r="C107" s="2"/>
      <c r="D107" s="8"/>
      <c r="E107" s="8"/>
    </row>
    <row r="108" spans="2:5" x14ac:dyDescent="0.25">
      <c r="B108" s="3"/>
      <c r="C108" s="2"/>
      <c r="D108" s="8"/>
      <c r="E108" s="8"/>
    </row>
    <row r="109" spans="2:5" x14ac:dyDescent="0.25">
      <c r="B109" s="3"/>
      <c r="C109" s="2"/>
      <c r="D109" s="8"/>
      <c r="E109" s="8"/>
    </row>
    <row r="110" spans="2:5" x14ac:dyDescent="0.25">
      <c r="B110" s="3"/>
      <c r="C110" s="2"/>
      <c r="D110" s="8"/>
      <c r="E110" s="8"/>
    </row>
    <row r="111" spans="2:5" x14ac:dyDescent="0.25">
      <c r="B111" s="3"/>
      <c r="C111" s="2"/>
      <c r="D111" s="8"/>
      <c r="E111" s="8"/>
    </row>
    <row r="112" spans="2:5" x14ac:dyDescent="0.25">
      <c r="B112" s="3"/>
      <c r="C112" s="2"/>
      <c r="D112" s="8"/>
      <c r="E112" s="8"/>
    </row>
    <row r="113" spans="2:5" x14ac:dyDescent="0.25">
      <c r="B113" s="3"/>
      <c r="C113" s="2"/>
      <c r="D113" s="8"/>
      <c r="E113" s="8"/>
    </row>
    <row r="114" spans="2:5" x14ac:dyDescent="0.25">
      <c r="B114" s="3"/>
      <c r="C114" s="2"/>
      <c r="D114" s="8"/>
      <c r="E114" s="8"/>
    </row>
    <row r="115" spans="2:5" x14ac:dyDescent="0.25">
      <c r="B115" s="3"/>
      <c r="C115" s="2"/>
      <c r="D115" s="8"/>
      <c r="E115" s="8"/>
    </row>
    <row r="116" spans="2:5" x14ac:dyDescent="0.25">
      <c r="B116" s="3"/>
      <c r="C116" s="2"/>
      <c r="D116" s="8"/>
      <c r="E116" s="8"/>
    </row>
    <row r="117" spans="2:5" x14ac:dyDescent="0.25">
      <c r="B117" s="3"/>
      <c r="C117" s="2"/>
      <c r="D117" s="8"/>
      <c r="E117" s="8"/>
    </row>
    <row r="118" spans="2:5" x14ac:dyDescent="0.25">
      <c r="B118" s="3"/>
      <c r="C118" s="2"/>
      <c r="D118" s="8"/>
      <c r="E118" s="8"/>
    </row>
    <row r="119" spans="2:5" x14ac:dyDescent="0.25">
      <c r="B119" s="3"/>
      <c r="C119" s="2"/>
      <c r="D119" s="8"/>
      <c r="E119" s="8"/>
    </row>
    <row r="120" spans="2:5" x14ac:dyDescent="0.25">
      <c r="B120" s="3"/>
      <c r="C120" s="2"/>
      <c r="D120" s="8"/>
      <c r="E120" s="8"/>
    </row>
    <row r="121" spans="2:5" x14ac:dyDescent="0.25">
      <c r="B121" s="3"/>
      <c r="C121" s="2"/>
      <c r="D121" s="8"/>
      <c r="E121" s="8"/>
    </row>
    <row r="122" spans="2:5" x14ac:dyDescent="0.25">
      <c r="B122" s="3"/>
      <c r="C122" s="2"/>
      <c r="D122" s="8"/>
      <c r="E122" s="8"/>
    </row>
    <row r="123" spans="2:5" x14ac:dyDescent="0.25">
      <c r="B123" s="3"/>
      <c r="C123" s="2"/>
      <c r="D123" s="8"/>
      <c r="E123" s="8"/>
    </row>
    <row r="124" spans="2:5" x14ac:dyDescent="0.25">
      <c r="B124" s="3"/>
      <c r="C124" s="2"/>
      <c r="D124" s="8"/>
      <c r="E124" s="8"/>
    </row>
    <row r="125" spans="2:5" x14ac:dyDescent="0.25">
      <c r="B125" s="3"/>
      <c r="C125" s="2"/>
      <c r="D125" s="8"/>
      <c r="E125" s="8"/>
    </row>
    <row r="126" spans="2:5" x14ac:dyDescent="0.25">
      <c r="B126" s="3"/>
      <c r="C126" s="2"/>
      <c r="D126" s="8"/>
      <c r="E126" s="8"/>
    </row>
    <row r="127" spans="2:5" x14ac:dyDescent="0.25">
      <c r="B127" s="3"/>
      <c r="C127" s="2"/>
      <c r="D127" s="8"/>
      <c r="E127" s="8"/>
    </row>
    <row r="128" spans="2:5" x14ac:dyDescent="0.25">
      <c r="B128" s="3"/>
      <c r="C128" s="2"/>
      <c r="D128" s="8"/>
      <c r="E128" s="8"/>
    </row>
    <row r="129" spans="2:5" x14ac:dyDescent="0.25">
      <c r="B129" s="3"/>
      <c r="C129" s="2"/>
      <c r="D129" s="8"/>
      <c r="E129" s="8"/>
    </row>
    <row r="130" spans="2:5" x14ac:dyDescent="0.25">
      <c r="B130" s="3"/>
      <c r="C130" s="2"/>
      <c r="D130" s="8"/>
      <c r="E130" s="8"/>
    </row>
    <row r="131" spans="2:5" x14ac:dyDescent="0.25">
      <c r="B131" s="3"/>
      <c r="C131" s="2"/>
      <c r="D131" s="8"/>
      <c r="E131" s="8"/>
    </row>
    <row r="132" spans="2:5" x14ac:dyDescent="0.25">
      <c r="B132" s="3"/>
      <c r="C132" s="2"/>
      <c r="D132" s="8"/>
      <c r="E132" s="8"/>
    </row>
    <row r="133" spans="2:5" x14ac:dyDescent="0.25">
      <c r="B133" s="3"/>
      <c r="C133" s="2"/>
      <c r="D133" s="8"/>
      <c r="E133" s="8"/>
    </row>
    <row r="134" spans="2:5" x14ac:dyDescent="0.25">
      <c r="B134" s="3"/>
      <c r="C134" s="2"/>
      <c r="D134" s="8"/>
      <c r="E134" s="8"/>
    </row>
    <row r="135" spans="2:5" x14ac:dyDescent="0.25">
      <c r="B135" s="3"/>
      <c r="C135" s="2"/>
      <c r="D135" s="8"/>
      <c r="E135" s="8"/>
    </row>
    <row r="136" spans="2:5" x14ac:dyDescent="0.25">
      <c r="B136" s="3"/>
      <c r="C136" s="2"/>
      <c r="D136" s="8"/>
      <c r="E136" s="8"/>
    </row>
    <row r="137" spans="2:5" x14ac:dyDescent="0.25">
      <c r="B137" s="3"/>
      <c r="C137" s="2"/>
      <c r="D137" s="8"/>
      <c r="E137" s="8"/>
    </row>
    <row r="138" spans="2:5" x14ac:dyDescent="0.25">
      <c r="B138" s="3"/>
      <c r="C138" s="2"/>
      <c r="D138" s="8"/>
      <c r="E138" s="8"/>
    </row>
    <row r="139" spans="2:5" x14ac:dyDescent="0.25">
      <c r="B139" s="3"/>
      <c r="C139" s="2"/>
      <c r="D139" s="8"/>
      <c r="E139" s="8"/>
    </row>
  </sheetData>
  <sheetProtection sheet="1" objects="1" scenarios="1"/>
  <sortState xmlns:xlrd2="http://schemas.microsoft.com/office/spreadsheetml/2017/richdata2" ref="B23:J31">
    <sortCondition ref="E23:E31" customList="Yes,No,Withdrawn"/>
    <sortCondition ref="C23:C31"/>
  </sortState>
  <conditionalFormatting sqref="B8:J18">
    <cfRule type="expression" dxfId="21" priority="1">
      <formula>$E8="Yes"</formula>
    </cfRule>
    <cfRule type="expression" dxfId="20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E5F2FB"/>
    <pageSetUpPr fitToPage="1"/>
  </sheetPr>
  <dimension ref="A1:J139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76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70</v>
      </c>
      <c r="C6"/>
      <c r="D6"/>
      <c r="E6"/>
      <c r="F6"/>
      <c r="G6"/>
    </row>
    <row r="7" spans="1:10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x14ac:dyDescent="0.25">
      <c r="B8" s="12">
        <v>2041</v>
      </c>
      <c r="C8" s="13" t="s">
        <v>72</v>
      </c>
      <c r="D8" s="61">
        <v>107380000</v>
      </c>
      <c r="E8" s="12" t="s">
        <v>62</v>
      </c>
      <c r="F8" s="12">
        <v>173</v>
      </c>
      <c r="G8" s="12">
        <v>1</v>
      </c>
      <c r="H8" s="61">
        <v>4000000</v>
      </c>
      <c r="I8" s="61">
        <v>4000000</v>
      </c>
      <c r="J8" s="13" t="s">
        <v>65</v>
      </c>
    </row>
    <row r="9" spans="1:10" x14ac:dyDescent="0.25">
      <c r="B9" s="12">
        <v>1933</v>
      </c>
      <c r="C9" s="13" t="s">
        <v>31</v>
      </c>
      <c r="D9" s="61">
        <v>70000000</v>
      </c>
      <c r="E9" s="12" t="s">
        <v>62</v>
      </c>
      <c r="F9" s="12">
        <v>134</v>
      </c>
      <c r="G9" s="12">
        <v>1</v>
      </c>
      <c r="H9" s="61">
        <v>4000000</v>
      </c>
      <c r="I9" s="61">
        <v>4000000</v>
      </c>
      <c r="J9" s="13" t="s">
        <v>65</v>
      </c>
    </row>
    <row r="10" spans="1:10" x14ac:dyDescent="0.25">
      <c r="B10" s="12">
        <v>2229</v>
      </c>
      <c r="C10" s="13" t="s">
        <v>30</v>
      </c>
      <c r="D10" s="61">
        <v>4000000</v>
      </c>
      <c r="E10" s="12" t="s">
        <v>62</v>
      </c>
      <c r="F10" s="12">
        <v>109</v>
      </c>
      <c r="G10" s="12">
        <v>1</v>
      </c>
      <c r="H10" s="61">
        <v>4000000</v>
      </c>
      <c r="I10" s="61">
        <v>4000000</v>
      </c>
      <c r="J10" s="13" t="s">
        <v>65</v>
      </c>
    </row>
    <row r="11" spans="1:10" x14ac:dyDescent="0.25">
      <c r="B11" s="12">
        <v>2082</v>
      </c>
      <c r="C11" s="13" t="s">
        <v>33</v>
      </c>
      <c r="D11" s="61">
        <v>319300000</v>
      </c>
      <c r="E11" s="12" t="s">
        <v>62</v>
      </c>
      <c r="F11" s="12">
        <v>175</v>
      </c>
      <c r="G11" s="12">
        <v>1</v>
      </c>
      <c r="H11" s="61">
        <v>8000000</v>
      </c>
      <c r="I11" s="61">
        <v>8000000</v>
      </c>
      <c r="J11" s="13" t="s">
        <v>66</v>
      </c>
    </row>
    <row r="12" spans="1:10" x14ac:dyDescent="0.25">
      <c r="B12" s="12">
        <v>1928</v>
      </c>
      <c r="C12" s="13" t="s">
        <v>32</v>
      </c>
      <c r="D12" s="61">
        <v>158000000</v>
      </c>
      <c r="E12" s="12" t="s">
        <v>62</v>
      </c>
      <c r="F12" s="12">
        <v>163</v>
      </c>
      <c r="G12" s="12">
        <v>1</v>
      </c>
      <c r="H12" s="61">
        <v>8000000</v>
      </c>
      <c r="I12" s="61">
        <v>8000000</v>
      </c>
      <c r="J12" s="13" t="s">
        <v>300</v>
      </c>
    </row>
    <row r="13" spans="1:10" x14ac:dyDescent="0.25">
      <c r="B13" s="12">
        <v>2104</v>
      </c>
      <c r="C13" s="13" t="s">
        <v>73</v>
      </c>
      <c r="D13" s="61">
        <v>17900000</v>
      </c>
      <c r="E13" s="12" t="s">
        <v>62</v>
      </c>
      <c r="F13" s="12">
        <v>180</v>
      </c>
      <c r="G13" s="12">
        <v>1</v>
      </c>
      <c r="H13" s="61">
        <v>4020268.6871161647</v>
      </c>
      <c r="I13" s="61">
        <v>4020269</v>
      </c>
      <c r="J13" s="13" t="s">
        <v>65</v>
      </c>
    </row>
    <row r="14" spans="1:10" x14ac:dyDescent="0.25">
      <c r="B14" s="12">
        <v>1936</v>
      </c>
      <c r="C14" s="13" t="s">
        <v>29</v>
      </c>
      <c r="D14" s="61">
        <v>38500000</v>
      </c>
      <c r="E14" s="12" t="s">
        <v>62</v>
      </c>
      <c r="F14" s="12">
        <v>93</v>
      </c>
      <c r="G14" s="12">
        <v>1</v>
      </c>
      <c r="H14" s="61">
        <v>4000000</v>
      </c>
      <c r="I14" s="61">
        <v>4000000</v>
      </c>
      <c r="J14" s="13" t="s">
        <v>65</v>
      </c>
    </row>
    <row r="15" spans="1:10" x14ac:dyDescent="0.25">
      <c r="B15" s="12">
        <v>1894</v>
      </c>
      <c r="C15" s="13" t="s">
        <v>71</v>
      </c>
      <c r="D15" s="61">
        <v>48000000</v>
      </c>
      <c r="E15" s="12" t="s">
        <v>61</v>
      </c>
      <c r="F15" s="12">
        <v>61</v>
      </c>
      <c r="G15" s="12">
        <v>1</v>
      </c>
      <c r="H15" s="61">
        <v>4000000</v>
      </c>
      <c r="I15" s="61">
        <v>0</v>
      </c>
      <c r="J15" s="13" t="s">
        <v>63</v>
      </c>
    </row>
    <row r="16" spans="1:10" x14ac:dyDescent="0.25">
      <c r="B16" s="12">
        <v>2006</v>
      </c>
      <c r="C16" s="13" t="s">
        <v>74</v>
      </c>
      <c r="D16" s="61">
        <v>3500000</v>
      </c>
      <c r="E16" s="12" t="s">
        <v>67</v>
      </c>
      <c r="F16" s="12">
        <v>182</v>
      </c>
      <c r="G16" s="12">
        <v>1</v>
      </c>
      <c r="H16" s="61">
        <v>3500000</v>
      </c>
      <c r="I16" s="61">
        <v>0</v>
      </c>
      <c r="J16" s="13" t="s">
        <v>63</v>
      </c>
    </row>
    <row r="17" spans="2:10" x14ac:dyDescent="0.25">
      <c r="B17" s="12"/>
      <c r="C17" s="13"/>
      <c r="D17" s="11"/>
      <c r="E17" s="12"/>
      <c r="F17" s="12"/>
      <c r="G17" s="12"/>
      <c r="H17" s="11"/>
      <c r="I17" s="15"/>
      <c r="J17" s="15"/>
    </row>
    <row r="18" spans="2:10" x14ac:dyDescent="0.25">
      <c r="B18"/>
      <c r="C18"/>
      <c r="D18"/>
      <c r="E18"/>
      <c r="F18"/>
      <c r="G18"/>
    </row>
    <row r="19" spans="2:10" x14ac:dyDescent="0.25">
      <c r="B19"/>
      <c r="C19"/>
      <c r="D19"/>
      <c r="E19"/>
      <c r="F19"/>
      <c r="G19"/>
    </row>
    <row r="20" spans="2:10" x14ac:dyDescent="0.25">
      <c r="B20"/>
      <c r="C20"/>
      <c r="D20"/>
      <c r="E20"/>
      <c r="F20"/>
      <c r="G20"/>
    </row>
    <row r="21" spans="2:10" x14ac:dyDescent="0.25">
      <c r="B21"/>
      <c r="C21"/>
      <c r="D21"/>
      <c r="E21"/>
      <c r="F21"/>
      <c r="G21"/>
    </row>
    <row r="22" spans="2:10" x14ac:dyDescent="0.25">
      <c r="B22"/>
      <c r="C22"/>
      <c r="D22"/>
      <c r="E22"/>
      <c r="F22"/>
      <c r="G22"/>
    </row>
    <row r="23" spans="2:10" x14ac:dyDescent="0.25">
      <c r="B23"/>
      <c r="C23"/>
      <c r="D23"/>
      <c r="E23"/>
      <c r="F23"/>
      <c r="G23"/>
    </row>
    <row r="24" spans="2:10" x14ac:dyDescent="0.25">
      <c r="B24"/>
      <c r="C24"/>
      <c r="D24"/>
      <c r="E24"/>
      <c r="F24"/>
      <c r="G24"/>
    </row>
    <row r="25" spans="2:10" x14ac:dyDescent="0.25">
      <c r="B25"/>
      <c r="C25"/>
      <c r="D25"/>
      <c r="E25"/>
      <c r="F25"/>
      <c r="G25"/>
    </row>
    <row r="26" spans="2:10" x14ac:dyDescent="0.25">
      <c r="B26"/>
      <c r="C26"/>
      <c r="D26"/>
      <c r="E26"/>
      <c r="F26"/>
      <c r="G26"/>
    </row>
    <row r="27" spans="2:10" x14ac:dyDescent="0.25">
      <c r="B27"/>
      <c r="C27"/>
      <c r="D27"/>
      <c r="E27"/>
      <c r="F27"/>
      <c r="G27"/>
    </row>
    <row r="28" spans="2:10" x14ac:dyDescent="0.25">
      <c r="B28"/>
      <c r="C28"/>
      <c r="D28"/>
      <c r="E28"/>
      <c r="F28"/>
      <c r="G28"/>
    </row>
    <row r="29" spans="2:10" x14ac:dyDescent="0.25">
      <c r="B29"/>
      <c r="C29"/>
      <c r="D29"/>
      <c r="E29"/>
      <c r="F29"/>
      <c r="G29"/>
    </row>
    <row r="30" spans="2:10" x14ac:dyDescent="0.25">
      <c r="B30"/>
      <c r="C30"/>
      <c r="D30"/>
      <c r="E30"/>
      <c r="F30"/>
      <c r="G30"/>
    </row>
    <row r="31" spans="2:10" x14ac:dyDescent="0.25">
      <c r="B31"/>
      <c r="C31"/>
      <c r="D31"/>
      <c r="E31"/>
      <c r="F31"/>
      <c r="G31"/>
    </row>
    <row r="32" spans="2:10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2:7" x14ac:dyDescent="0.25">
      <c r="B65"/>
      <c r="C65"/>
      <c r="D65"/>
      <c r="E65"/>
      <c r="F65"/>
      <c r="G65"/>
    </row>
    <row r="66" spans="2:7" x14ac:dyDescent="0.25">
      <c r="B66"/>
      <c r="C66"/>
      <c r="D66"/>
      <c r="E66"/>
      <c r="F66"/>
      <c r="G66"/>
    </row>
    <row r="67" spans="2:7" x14ac:dyDescent="0.25">
      <c r="B67"/>
      <c r="C67"/>
      <c r="D67"/>
      <c r="E67"/>
      <c r="F67"/>
      <c r="G67"/>
    </row>
    <row r="68" spans="2:7" x14ac:dyDescent="0.25">
      <c r="B68"/>
      <c r="C68"/>
      <c r="D68"/>
      <c r="E68"/>
      <c r="F68"/>
      <c r="G68"/>
    </row>
    <row r="69" spans="2:7" x14ac:dyDescent="0.25">
      <c r="B69"/>
      <c r="C69"/>
      <c r="D69"/>
      <c r="E69"/>
      <c r="F69"/>
      <c r="G69"/>
    </row>
    <row r="70" spans="2:7" x14ac:dyDescent="0.25">
      <c r="B70"/>
      <c r="C70"/>
      <c r="D70"/>
      <c r="E70"/>
      <c r="F70"/>
      <c r="G70"/>
    </row>
    <row r="71" spans="2:7" x14ac:dyDescent="0.25">
      <c r="B71"/>
      <c r="C71"/>
      <c r="D71"/>
      <c r="E71"/>
      <c r="F71"/>
      <c r="G71"/>
    </row>
    <row r="72" spans="2:7" x14ac:dyDescent="0.25">
      <c r="B72"/>
      <c r="C72"/>
      <c r="D72"/>
      <c r="E72"/>
      <c r="F72"/>
      <c r="G72"/>
    </row>
    <row r="73" spans="2:7" x14ac:dyDescent="0.25">
      <c r="B73" s="3"/>
      <c r="C73" s="2"/>
      <c r="D73" s="8"/>
      <c r="E73" s="8"/>
    </row>
    <row r="74" spans="2:7" x14ac:dyDescent="0.25">
      <c r="B74" s="3"/>
      <c r="C74" s="2"/>
      <c r="D74" s="8"/>
      <c r="E74" s="8"/>
    </row>
    <row r="75" spans="2:7" x14ac:dyDescent="0.25">
      <c r="B75" s="3"/>
      <c r="C75" s="2"/>
      <c r="D75" s="8"/>
      <c r="E75" s="8"/>
    </row>
    <row r="76" spans="2:7" x14ac:dyDescent="0.25">
      <c r="B76" s="3"/>
      <c r="C76" s="2"/>
      <c r="D76" s="8"/>
      <c r="E76" s="8"/>
    </row>
    <row r="77" spans="2:7" x14ac:dyDescent="0.25">
      <c r="B77" s="3"/>
      <c r="C77" s="2"/>
      <c r="D77" s="8"/>
      <c r="E77" s="8"/>
    </row>
    <row r="78" spans="2:7" x14ac:dyDescent="0.25">
      <c r="B78" s="3"/>
      <c r="C78" s="2"/>
      <c r="D78" s="8"/>
      <c r="E78" s="8"/>
    </row>
    <row r="79" spans="2:7" x14ac:dyDescent="0.25">
      <c r="B79" s="3"/>
      <c r="C79" s="2"/>
      <c r="D79" s="8"/>
      <c r="E79" s="8"/>
    </row>
    <row r="80" spans="2:7" x14ac:dyDescent="0.25">
      <c r="B80" s="3"/>
      <c r="C80" s="2"/>
      <c r="D80" s="8"/>
      <c r="E80" s="8"/>
    </row>
    <row r="81" spans="1:10" x14ac:dyDescent="0.25">
      <c r="B81" s="3"/>
      <c r="C81" s="2"/>
      <c r="D81" s="8"/>
      <c r="E81" s="8"/>
    </row>
    <row r="82" spans="1:10" x14ac:dyDescent="0.25">
      <c r="B82" s="3"/>
      <c r="C82" s="2"/>
      <c r="D82" s="8"/>
      <c r="E82" s="8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3"/>
      <c r="C128" s="2"/>
      <c r="D128" s="8"/>
      <c r="E128" s="8"/>
      <c r="H128"/>
      <c r="I128"/>
      <c r="J128"/>
    </row>
    <row r="129" spans="1:10" s="4" customFormat="1" x14ac:dyDescent="0.25">
      <c r="A129"/>
      <c r="B129" s="3"/>
      <c r="C129" s="2"/>
      <c r="D129" s="8"/>
      <c r="E129" s="8"/>
      <c r="H129"/>
      <c r="I129"/>
      <c r="J129"/>
    </row>
    <row r="130" spans="1:10" s="4" customFormat="1" x14ac:dyDescent="0.25">
      <c r="A130"/>
      <c r="B130" s="3"/>
      <c r="C130" s="2"/>
      <c r="D130" s="8"/>
      <c r="E130" s="8"/>
      <c r="H130"/>
      <c r="I130"/>
      <c r="J130"/>
    </row>
    <row r="131" spans="1:10" s="4" customFormat="1" x14ac:dyDescent="0.25">
      <c r="A131"/>
      <c r="B131" s="3"/>
      <c r="C131" s="2"/>
      <c r="D131" s="8"/>
      <c r="E131" s="8"/>
      <c r="H131"/>
      <c r="I131"/>
      <c r="J131"/>
    </row>
    <row r="132" spans="1:10" s="4" customFormat="1" x14ac:dyDescent="0.25">
      <c r="A132"/>
      <c r="B132" s="3"/>
      <c r="C132" s="2"/>
      <c r="D132" s="8"/>
      <c r="E132" s="8"/>
      <c r="H132"/>
      <c r="I132"/>
      <c r="J132"/>
    </row>
    <row r="133" spans="1:10" s="4" customFormat="1" x14ac:dyDescent="0.25">
      <c r="A133"/>
      <c r="B133" s="3"/>
      <c r="C133" s="2"/>
      <c r="D133" s="8"/>
      <c r="E133" s="8"/>
      <c r="H133"/>
      <c r="I133"/>
      <c r="J133"/>
    </row>
    <row r="134" spans="1:10" s="4" customFormat="1" x14ac:dyDescent="0.25">
      <c r="A134"/>
      <c r="B134" s="3"/>
      <c r="C134" s="2"/>
      <c r="D134" s="8"/>
      <c r="E134" s="8"/>
      <c r="H134"/>
      <c r="I134"/>
      <c r="J134"/>
    </row>
    <row r="135" spans="1:10" s="4" customFormat="1" x14ac:dyDescent="0.25">
      <c r="A135"/>
      <c r="B135" s="3"/>
      <c r="C135" s="2"/>
      <c r="D135" s="8"/>
      <c r="E135" s="8"/>
      <c r="H135"/>
      <c r="I135"/>
      <c r="J135"/>
    </row>
    <row r="136" spans="1:10" s="4" customFormat="1" x14ac:dyDescent="0.25">
      <c r="A136"/>
      <c r="B136" s="3"/>
      <c r="C136" s="2"/>
      <c r="D136" s="8"/>
      <c r="E136" s="8"/>
      <c r="H136"/>
      <c r="I136"/>
      <c r="J136"/>
    </row>
    <row r="137" spans="1:10" s="4" customFormat="1" x14ac:dyDescent="0.25">
      <c r="A137"/>
      <c r="B137" s="3"/>
      <c r="C137" s="2"/>
      <c r="D137" s="8"/>
      <c r="E137" s="8"/>
      <c r="H137"/>
      <c r="I137"/>
      <c r="J137"/>
    </row>
    <row r="138" spans="1:10" s="4" customFormat="1" x14ac:dyDescent="0.25">
      <c r="A138"/>
      <c r="B138" s="3"/>
      <c r="C138" s="2"/>
      <c r="D138" s="8"/>
      <c r="E138" s="8"/>
      <c r="H138"/>
      <c r="I138"/>
      <c r="J138"/>
    </row>
    <row r="139" spans="1:10" s="4" customFormat="1" x14ac:dyDescent="0.25">
      <c r="A139"/>
      <c r="B139" s="3"/>
      <c r="C139" s="2"/>
      <c r="D139" s="8"/>
      <c r="E139" s="8"/>
      <c r="H139"/>
      <c r="I139"/>
      <c r="J139"/>
    </row>
  </sheetData>
  <sheetProtection sheet="1" objects="1" scenarios="1"/>
  <conditionalFormatting sqref="B8:J16">
    <cfRule type="expression" dxfId="19" priority="1">
      <formula>$E8="Yes"</formula>
    </cfRule>
    <cfRule type="expression" dxfId="18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E5F2FB"/>
    <pageSetUpPr fitToPage="1"/>
  </sheetPr>
  <dimension ref="A1:J139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77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78</v>
      </c>
      <c r="C6"/>
      <c r="D6"/>
      <c r="E6"/>
      <c r="F6"/>
      <c r="G6"/>
    </row>
    <row r="7" spans="1:10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x14ac:dyDescent="0.25">
      <c r="B8" s="12">
        <v>1901</v>
      </c>
      <c r="C8" s="13" t="s">
        <v>27</v>
      </c>
      <c r="D8" s="61">
        <v>199916925</v>
      </c>
      <c r="E8" s="12" t="s">
        <v>62</v>
      </c>
      <c r="F8" s="12">
        <v>178</v>
      </c>
      <c r="G8" s="12">
        <v>1</v>
      </c>
      <c r="H8" s="61">
        <v>6234147</v>
      </c>
      <c r="I8" s="61">
        <v>6234147</v>
      </c>
      <c r="J8" s="13" t="s">
        <v>300</v>
      </c>
    </row>
    <row r="9" spans="1:10" x14ac:dyDescent="0.25">
      <c r="B9" s="12">
        <v>2099</v>
      </c>
      <c r="C9" s="13" t="s">
        <v>26</v>
      </c>
      <c r="D9" s="61">
        <v>8945000</v>
      </c>
      <c r="E9" s="12" t="s">
        <v>62</v>
      </c>
      <c r="F9" s="12">
        <v>88</v>
      </c>
      <c r="G9" s="12">
        <v>1</v>
      </c>
      <c r="H9" s="61">
        <v>4000000</v>
      </c>
      <c r="I9" s="61">
        <v>4000000</v>
      </c>
      <c r="J9" s="13" t="s">
        <v>66</v>
      </c>
    </row>
    <row r="10" spans="1:10" x14ac:dyDescent="0.25">
      <c r="B10" s="12">
        <v>2199</v>
      </c>
      <c r="C10" s="13" t="s">
        <v>28</v>
      </c>
      <c r="D10" s="61">
        <v>25700000</v>
      </c>
      <c r="E10" s="12" t="s">
        <v>62</v>
      </c>
      <c r="F10" s="12">
        <v>194</v>
      </c>
      <c r="G10" s="12">
        <v>1</v>
      </c>
      <c r="H10" s="61">
        <v>4000000</v>
      </c>
      <c r="I10" s="61">
        <v>4000000</v>
      </c>
      <c r="J10" s="13" t="s">
        <v>66</v>
      </c>
    </row>
    <row r="11" spans="1:10" x14ac:dyDescent="0.25">
      <c r="B11" s="12">
        <v>2142</v>
      </c>
      <c r="C11" s="13" t="s">
        <v>25</v>
      </c>
      <c r="D11" s="61">
        <v>619700000</v>
      </c>
      <c r="E11" s="12" t="s">
        <v>62</v>
      </c>
      <c r="F11" s="12">
        <v>50</v>
      </c>
      <c r="G11" s="12">
        <v>1</v>
      </c>
      <c r="H11" s="61">
        <v>8000000</v>
      </c>
      <c r="I11" s="61">
        <v>8000000</v>
      </c>
      <c r="J11" s="13" t="s">
        <v>65</v>
      </c>
    </row>
    <row r="12" spans="1:10" x14ac:dyDescent="0.25">
      <c r="B12" s="12">
        <v>2054</v>
      </c>
      <c r="C12" s="13" t="s">
        <v>58</v>
      </c>
      <c r="D12" s="61">
        <v>138700000</v>
      </c>
      <c r="E12" s="12" t="s">
        <v>61</v>
      </c>
      <c r="F12" s="12">
        <v>47</v>
      </c>
      <c r="G12" s="12">
        <v>1</v>
      </c>
      <c r="H12" s="61">
        <v>6723603.3351706211</v>
      </c>
      <c r="I12" s="61">
        <v>0</v>
      </c>
      <c r="J12" s="13" t="s">
        <v>63</v>
      </c>
    </row>
    <row r="13" spans="1:10" x14ac:dyDescent="0.25">
      <c r="B13" s="12">
        <v>1990</v>
      </c>
      <c r="C13" s="13" t="s">
        <v>89</v>
      </c>
      <c r="D13" s="61">
        <v>16000000</v>
      </c>
      <c r="E13" s="12" t="s">
        <v>61</v>
      </c>
      <c r="F13" s="12">
        <v>90</v>
      </c>
      <c r="G13" s="12">
        <v>2</v>
      </c>
      <c r="H13" s="61">
        <v>4000000</v>
      </c>
      <c r="I13" s="61">
        <v>0</v>
      </c>
      <c r="J13" s="13" t="s">
        <v>63</v>
      </c>
    </row>
    <row r="14" spans="1:10" x14ac:dyDescent="0.25">
      <c r="B14" s="12">
        <v>2003</v>
      </c>
      <c r="C14" s="13" t="s">
        <v>87</v>
      </c>
      <c r="D14" s="61">
        <v>42500000</v>
      </c>
      <c r="E14" s="12" t="s">
        <v>61</v>
      </c>
      <c r="F14" s="12">
        <v>69</v>
      </c>
      <c r="G14" s="12">
        <v>1</v>
      </c>
      <c r="H14" s="61">
        <v>4000000</v>
      </c>
      <c r="I14" s="61">
        <v>0</v>
      </c>
      <c r="J14" s="13" t="s">
        <v>63</v>
      </c>
    </row>
    <row r="15" spans="1:10" x14ac:dyDescent="0.25">
      <c r="B15" s="12">
        <v>2061</v>
      </c>
      <c r="C15" s="13" t="s">
        <v>36</v>
      </c>
      <c r="D15" s="61">
        <v>3000000</v>
      </c>
      <c r="E15" s="12" t="s">
        <v>67</v>
      </c>
      <c r="F15" s="12">
        <v>117</v>
      </c>
      <c r="G15" s="12">
        <v>1</v>
      </c>
      <c r="H15" s="61">
        <v>3000000</v>
      </c>
      <c r="I15" s="61">
        <v>0</v>
      </c>
      <c r="J15" s="13" t="s">
        <v>63</v>
      </c>
    </row>
    <row r="16" spans="1:10" x14ac:dyDescent="0.25">
      <c r="B16" s="12">
        <v>1977</v>
      </c>
      <c r="C16" s="13" t="s">
        <v>60</v>
      </c>
      <c r="D16" s="61">
        <v>75000000</v>
      </c>
      <c r="E16" s="12" t="s">
        <v>67</v>
      </c>
      <c r="F16" s="12">
        <v>99</v>
      </c>
      <c r="G16" s="12">
        <v>1</v>
      </c>
      <c r="H16" s="61">
        <v>7920448.1295272121</v>
      </c>
      <c r="I16" s="61">
        <v>0</v>
      </c>
      <c r="J16" s="13" t="s">
        <v>63</v>
      </c>
    </row>
    <row r="17" spans="2:10" x14ac:dyDescent="0.25">
      <c r="B17" s="12">
        <v>2096</v>
      </c>
      <c r="C17" s="13" t="s">
        <v>88</v>
      </c>
      <c r="D17" s="61">
        <v>43000000</v>
      </c>
      <c r="E17" s="12" t="s">
        <v>67</v>
      </c>
      <c r="F17" s="12">
        <v>158</v>
      </c>
      <c r="G17" s="12">
        <v>1</v>
      </c>
      <c r="H17" s="61">
        <v>4000000</v>
      </c>
      <c r="I17" s="61">
        <v>0</v>
      </c>
      <c r="J17" s="13" t="s">
        <v>63</v>
      </c>
    </row>
    <row r="18" spans="2:10" x14ac:dyDescent="0.25">
      <c r="B18"/>
      <c r="C18"/>
      <c r="D18"/>
      <c r="E18"/>
      <c r="F18"/>
      <c r="G18"/>
    </row>
    <row r="19" spans="2:10" x14ac:dyDescent="0.25">
      <c r="B19"/>
      <c r="C19"/>
      <c r="D19"/>
      <c r="E19"/>
      <c r="F19"/>
      <c r="G19"/>
    </row>
    <row r="20" spans="2:10" x14ac:dyDescent="0.25">
      <c r="B20"/>
      <c r="C20"/>
      <c r="D20"/>
      <c r="E20"/>
      <c r="F20"/>
      <c r="G20"/>
    </row>
    <row r="21" spans="2:10" x14ac:dyDescent="0.25">
      <c r="B21"/>
      <c r="C21"/>
      <c r="D21"/>
      <c r="E21"/>
      <c r="F21"/>
      <c r="G21"/>
    </row>
    <row r="22" spans="2:10" x14ac:dyDescent="0.25">
      <c r="B22"/>
      <c r="C22"/>
      <c r="D22"/>
      <c r="E22"/>
      <c r="F22"/>
      <c r="G22"/>
    </row>
    <row r="23" spans="2:10" x14ac:dyDescent="0.25">
      <c r="B23"/>
      <c r="C23"/>
      <c r="D23"/>
      <c r="E23"/>
      <c r="F23"/>
      <c r="G23"/>
    </row>
    <row r="24" spans="2:10" x14ac:dyDescent="0.25">
      <c r="B24"/>
      <c r="C24"/>
      <c r="D24"/>
      <c r="E24"/>
      <c r="F24"/>
      <c r="G24"/>
    </row>
    <row r="25" spans="2:10" x14ac:dyDescent="0.25">
      <c r="B25"/>
      <c r="C25"/>
      <c r="D25"/>
      <c r="E25"/>
      <c r="F25"/>
      <c r="G25"/>
    </row>
    <row r="26" spans="2:10" x14ac:dyDescent="0.25">
      <c r="B26"/>
      <c r="C26"/>
      <c r="D26"/>
      <c r="E26"/>
      <c r="F26"/>
      <c r="G26"/>
    </row>
    <row r="27" spans="2:10" x14ac:dyDescent="0.25">
      <c r="B27"/>
      <c r="C27"/>
      <c r="D27"/>
      <c r="E27"/>
      <c r="F27"/>
      <c r="G27"/>
    </row>
    <row r="28" spans="2:10" x14ac:dyDescent="0.25">
      <c r="B28"/>
      <c r="C28"/>
      <c r="D28"/>
      <c r="E28"/>
      <c r="F28"/>
      <c r="G28"/>
    </row>
    <row r="29" spans="2:10" x14ac:dyDescent="0.25">
      <c r="B29"/>
      <c r="C29"/>
      <c r="D29"/>
      <c r="E29"/>
      <c r="F29"/>
      <c r="G29"/>
    </row>
    <row r="30" spans="2:10" x14ac:dyDescent="0.25">
      <c r="B30"/>
      <c r="C30"/>
      <c r="D30"/>
      <c r="E30"/>
      <c r="F30"/>
      <c r="G30"/>
    </row>
    <row r="31" spans="2:10" x14ac:dyDescent="0.25">
      <c r="B31"/>
      <c r="C31"/>
      <c r="D31"/>
      <c r="E31"/>
      <c r="F31"/>
      <c r="G31"/>
    </row>
    <row r="32" spans="2:10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2:7" x14ac:dyDescent="0.25">
      <c r="B65"/>
      <c r="C65"/>
      <c r="D65"/>
      <c r="E65"/>
      <c r="F65"/>
      <c r="G65"/>
    </row>
    <row r="66" spans="2:7" x14ac:dyDescent="0.25">
      <c r="B66"/>
      <c r="C66"/>
      <c r="D66"/>
      <c r="E66"/>
      <c r="F66"/>
      <c r="G66"/>
    </row>
    <row r="67" spans="2:7" x14ac:dyDescent="0.25">
      <c r="B67"/>
      <c r="C67"/>
      <c r="D67"/>
      <c r="E67"/>
      <c r="F67"/>
      <c r="G67"/>
    </row>
    <row r="68" spans="2:7" x14ac:dyDescent="0.25">
      <c r="B68"/>
      <c r="C68"/>
      <c r="D68"/>
      <c r="E68"/>
      <c r="F68"/>
      <c r="G68"/>
    </row>
    <row r="69" spans="2:7" x14ac:dyDescent="0.25">
      <c r="B69"/>
      <c r="C69"/>
      <c r="D69"/>
      <c r="E69"/>
      <c r="F69"/>
      <c r="G69"/>
    </row>
    <row r="70" spans="2:7" x14ac:dyDescent="0.25">
      <c r="B70"/>
      <c r="C70"/>
      <c r="D70"/>
      <c r="E70"/>
      <c r="F70"/>
      <c r="G70"/>
    </row>
    <row r="71" spans="2:7" x14ac:dyDescent="0.25">
      <c r="B71"/>
      <c r="C71"/>
      <c r="D71"/>
      <c r="E71"/>
      <c r="F71"/>
      <c r="G71"/>
    </row>
    <row r="72" spans="2:7" x14ac:dyDescent="0.25">
      <c r="B72"/>
      <c r="C72"/>
      <c r="D72"/>
      <c r="E72"/>
      <c r="F72"/>
      <c r="G72"/>
    </row>
    <row r="73" spans="2:7" x14ac:dyDescent="0.25">
      <c r="B73" s="3"/>
      <c r="C73" s="2"/>
      <c r="D73" s="8"/>
      <c r="E73" s="8"/>
    </row>
    <row r="74" spans="2:7" x14ac:dyDescent="0.25">
      <c r="B74" s="3"/>
      <c r="C74" s="2"/>
      <c r="D74" s="8"/>
      <c r="E74" s="8"/>
    </row>
    <row r="75" spans="2:7" x14ac:dyDescent="0.25">
      <c r="B75" s="3"/>
      <c r="C75" s="2"/>
      <c r="D75" s="8"/>
      <c r="E75" s="8"/>
    </row>
    <row r="76" spans="2:7" x14ac:dyDescent="0.25">
      <c r="B76" s="3"/>
      <c r="C76" s="2"/>
      <c r="D76" s="8"/>
      <c r="E76" s="8"/>
    </row>
    <row r="77" spans="2:7" x14ac:dyDescent="0.25">
      <c r="B77" s="3"/>
      <c r="C77" s="2"/>
      <c r="D77" s="8"/>
      <c r="E77" s="8"/>
    </row>
    <row r="78" spans="2:7" x14ac:dyDescent="0.25">
      <c r="B78" s="3"/>
      <c r="C78" s="2"/>
      <c r="D78" s="8"/>
      <c r="E78" s="8"/>
    </row>
    <row r="79" spans="2:7" x14ac:dyDescent="0.25">
      <c r="B79" s="3"/>
      <c r="C79" s="2"/>
      <c r="D79" s="8"/>
      <c r="E79" s="8"/>
    </row>
    <row r="80" spans="2:7" x14ac:dyDescent="0.25">
      <c r="B80" s="3"/>
      <c r="C80" s="2"/>
      <c r="D80" s="8"/>
      <c r="E80" s="8"/>
    </row>
    <row r="81" spans="1:10" x14ac:dyDescent="0.25">
      <c r="B81" s="3"/>
      <c r="C81" s="2"/>
      <c r="D81" s="8"/>
      <c r="E81" s="8"/>
    </row>
    <row r="82" spans="1:10" x14ac:dyDescent="0.25">
      <c r="B82" s="3"/>
      <c r="C82" s="2"/>
      <c r="D82" s="8"/>
      <c r="E82" s="8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3"/>
      <c r="C128" s="2"/>
      <c r="D128" s="8"/>
      <c r="E128" s="8"/>
      <c r="H128"/>
      <c r="I128"/>
      <c r="J128"/>
    </row>
    <row r="129" spans="1:10" s="4" customFormat="1" x14ac:dyDescent="0.25">
      <c r="A129"/>
      <c r="B129" s="3"/>
      <c r="C129" s="2"/>
      <c r="D129" s="8"/>
      <c r="E129" s="8"/>
      <c r="H129"/>
      <c r="I129"/>
      <c r="J129"/>
    </row>
    <row r="130" spans="1:10" s="4" customFormat="1" x14ac:dyDescent="0.25">
      <c r="A130"/>
      <c r="B130" s="3"/>
      <c r="C130" s="2"/>
      <c r="D130" s="8"/>
      <c r="E130" s="8"/>
      <c r="H130"/>
      <c r="I130"/>
      <c r="J130"/>
    </row>
    <row r="131" spans="1:10" s="4" customFormat="1" x14ac:dyDescent="0.25">
      <c r="A131"/>
      <c r="B131" s="3"/>
      <c r="C131" s="2"/>
      <c r="D131" s="8"/>
      <c r="E131" s="8"/>
      <c r="H131"/>
      <c r="I131"/>
      <c r="J131"/>
    </row>
    <row r="132" spans="1:10" s="4" customFormat="1" x14ac:dyDescent="0.25">
      <c r="A132"/>
      <c r="B132" s="3"/>
      <c r="C132" s="2"/>
      <c r="D132" s="8"/>
      <c r="E132" s="8"/>
      <c r="H132"/>
      <c r="I132"/>
      <c r="J132"/>
    </row>
    <row r="133" spans="1:10" s="4" customFormat="1" x14ac:dyDescent="0.25">
      <c r="A133"/>
      <c r="B133" s="3"/>
      <c r="C133" s="2"/>
      <c r="D133" s="8"/>
      <c r="E133" s="8"/>
      <c r="H133"/>
      <c r="I133"/>
      <c r="J133"/>
    </row>
    <row r="134" spans="1:10" s="4" customFormat="1" x14ac:dyDescent="0.25">
      <c r="A134"/>
      <c r="B134" s="3"/>
      <c r="C134" s="2"/>
      <c r="D134" s="8"/>
      <c r="E134" s="8"/>
      <c r="H134"/>
      <c r="I134"/>
      <c r="J134"/>
    </row>
    <row r="135" spans="1:10" s="4" customFormat="1" x14ac:dyDescent="0.25">
      <c r="A135"/>
      <c r="B135" s="3"/>
      <c r="C135" s="2"/>
      <c r="D135" s="8"/>
      <c r="E135" s="8"/>
      <c r="H135"/>
      <c r="I135"/>
      <c r="J135"/>
    </row>
    <row r="136" spans="1:10" s="4" customFormat="1" x14ac:dyDescent="0.25">
      <c r="A136"/>
      <c r="B136" s="3"/>
      <c r="C136" s="2"/>
      <c r="D136" s="8"/>
      <c r="E136" s="8"/>
      <c r="H136"/>
      <c r="I136"/>
      <c r="J136"/>
    </row>
    <row r="137" spans="1:10" s="4" customFormat="1" x14ac:dyDescent="0.25">
      <c r="A137"/>
      <c r="B137" s="3"/>
      <c r="C137" s="2"/>
      <c r="D137" s="8"/>
      <c r="E137" s="8"/>
      <c r="H137"/>
      <c r="I137"/>
      <c r="J137"/>
    </row>
    <row r="138" spans="1:10" s="4" customFormat="1" x14ac:dyDescent="0.25">
      <c r="A138"/>
      <c r="B138" s="3"/>
      <c r="C138" s="2"/>
      <c r="D138" s="8"/>
      <c r="E138" s="8"/>
      <c r="H138"/>
      <c r="I138"/>
      <c r="J138"/>
    </row>
    <row r="139" spans="1:10" s="4" customFormat="1" x14ac:dyDescent="0.25">
      <c r="A139"/>
      <c r="B139" s="3"/>
      <c r="C139" s="2"/>
      <c r="D139" s="8"/>
      <c r="E139" s="8"/>
      <c r="H139"/>
      <c r="I139"/>
      <c r="J139"/>
    </row>
  </sheetData>
  <sheetProtection sheet="1" objects="1" scenarios="1"/>
  <sortState xmlns:xlrd2="http://schemas.microsoft.com/office/spreadsheetml/2017/richdata2" ref="B9:J18">
    <sortCondition ref="E9:E18" customList="Yes,No,Withdrawn"/>
    <sortCondition ref="C9:C18"/>
  </sortState>
  <conditionalFormatting sqref="B8:J17">
    <cfRule type="expression" dxfId="17" priority="1">
      <formula>$E8="Yes"</formula>
    </cfRule>
    <cfRule type="expression" dxfId="16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E5F2FB"/>
    <pageSetUpPr fitToPage="1"/>
  </sheetPr>
  <dimension ref="A1:J136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79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80</v>
      </c>
      <c r="C6"/>
      <c r="D6"/>
      <c r="E6"/>
      <c r="F6"/>
      <c r="G6"/>
    </row>
    <row r="7" spans="1:10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x14ac:dyDescent="0.25">
      <c r="B8" s="12">
        <v>1965</v>
      </c>
      <c r="C8" s="13" t="s">
        <v>20</v>
      </c>
      <c r="D8" s="61">
        <v>59995000</v>
      </c>
      <c r="E8" s="12" t="s">
        <v>62</v>
      </c>
      <c r="F8" s="12">
        <v>68</v>
      </c>
      <c r="G8" s="12">
        <v>1</v>
      </c>
      <c r="H8" s="61">
        <v>4000000</v>
      </c>
      <c r="I8" s="61">
        <v>4000000</v>
      </c>
      <c r="J8" s="13" t="s">
        <v>65</v>
      </c>
    </row>
    <row r="9" spans="1:10" x14ac:dyDescent="0.25">
      <c r="B9" s="12">
        <v>2239</v>
      </c>
      <c r="C9" s="13" t="s">
        <v>24</v>
      </c>
      <c r="D9" s="61">
        <v>408000000</v>
      </c>
      <c r="E9" s="12" t="s">
        <v>62</v>
      </c>
      <c r="F9" s="12">
        <v>145</v>
      </c>
      <c r="G9" s="12">
        <v>1</v>
      </c>
      <c r="H9" s="61">
        <v>8000000</v>
      </c>
      <c r="I9" s="61">
        <v>8000000</v>
      </c>
      <c r="J9" s="13" t="s">
        <v>66</v>
      </c>
    </row>
    <row r="10" spans="1:10" x14ac:dyDescent="0.25">
      <c r="B10" s="12">
        <v>2092</v>
      </c>
      <c r="C10" s="13" t="s">
        <v>22</v>
      </c>
      <c r="D10" s="61">
        <v>4000000</v>
      </c>
      <c r="E10" s="12" t="s">
        <v>62</v>
      </c>
      <c r="F10" s="12">
        <v>105</v>
      </c>
      <c r="G10" s="12">
        <v>1</v>
      </c>
      <c r="H10" s="61">
        <v>4000000</v>
      </c>
      <c r="I10" s="61">
        <v>4000000</v>
      </c>
      <c r="J10" s="13" t="s">
        <v>65</v>
      </c>
    </row>
    <row r="11" spans="1:10" x14ac:dyDescent="0.25">
      <c r="B11" s="12">
        <v>2141</v>
      </c>
      <c r="C11" s="13" t="s">
        <v>21</v>
      </c>
      <c r="D11" s="61">
        <v>42200000</v>
      </c>
      <c r="E11" s="12" t="s">
        <v>62</v>
      </c>
      <c r="F11" s="12">
        <v>101</v>
      </c>
      <c r="G11" s="12">
        <v>1</v>
      </c>
      <c r="H11" s="61">
        <v>4000000</v>
      </c>
      <c r="I11" s="61">
        <v>4000000</v>
      </c>
      <c r="J11" s="13" t="s">
        <v>65</v>
      </c>
    </row>
    <row r="12" spans="1:10" x14ac:dyDescent="0.25">
      <c r="B12" s="12">
        <v>2093</v>
      </c>
      <c r="C12" s="13" t="s">
        <v>19</v>
      </c>
      <c r="D12" s="61">
        <v>6200000</v>
      </c>
      <c r="E12" s="12" t="s">
        <v>62</v>
      </c>
      <c r="F12" s="12">
        <v>29</v>
      </c>
      <c r="G12" s="12">
        <v>1</v>
      </c>
      <c r="H12" s="61">
        <v>4000000</v>
      </c>
      <c r="I12" s="61">
        <v>4000000</v>
      </c>
      <c r="J12" s="13" t="s">
        <v>65</v>
      </c>
    </row>
    <row r="13" spans="1:10" x14ac:dyDescent="0.25">
      <c r="B13" s="12">
        <v>2039</v>
      </c>
      <c r="C13" s="13" t="s">
        <v>23</v>
      </c>
      <c r="D13" s="61">
        <v>68000000</v>
      </c>
      <c r="E13" s="12" t="s">
        <v>62</v>
      </c>
      <c r="F13" s="12">
        <v>127</v>
      </c>
      <c r="G13" s="12">
        <v>1</v>
      </c>
      <c r="H13" s="61">
        <v>4000000</v>
      </c>
      <c r="I13" s="61">
        <v>4000000</v>
      </c>
      <c r="J13" s="13" t="s">
        <v>66</v>
      </c>
    </row>
    <row r="14" spans="1:10" x14ac:dyDescent="0.25">
      <c r="B14" s="12"/>
      <c r="C14" s="13"/>
      <c r="D14" s="11"/>
      <c r="E14" s="12"/>
      <c r="F14" s="12"/>
      <c r="G14" s="12"/>
      <c r="H14" s="11"/>
      <c r="I14" s="15"/>
      <c r="J14" s="15"/>
    </row>
    <row r="15" spans="1:10" x14ac:dyDescent="0.25">
      <c r="B15"/>
      <c r="C15"/>
      <c r="D15"/>
      <c r="E15"/>
      <c r="F15"/>
      <c r="G15"/>
    </row>
    <row r="16" spans="1:10" x14ac:dyDescent="0.25">
      <c r="B16"/>
      <c r="C16"/>
      <c r="D16"/>
      <c r="E16"/>
      <c r="F16"/>
      <c r="G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1:10" x14ac:dyDescent="0.25">
      <c r="B65"/>
      <c r="C65"/>
      <c r="D65"/>
      <c r="E65"/>
      <c r="F65"/>
      <c r="G65"/>
    </row>
    <row r="66" spans="1:10" x14ac:dyDescent="0.25">
      <c r="B66"/>
      <c r="C66"/>
      <c r="D66"/>
      <c r="E66"/>
      <c r="F66"/>
      <c r="G66"/>
    </row>
    <row r="67" spans="1:10" x14ac:dyDescent="0.25">
      <c r="B67"/>
      <c r="C67"/>
      <c r="D67"/>
      <c r="E67"/>
      <c r="F67"/>
      <c r="G67"/>
    </row>
    <row r="68" spans="1:10" x14ac:dyDescent="0.25">
      <c r="B68"/>
      <c r="C68"/>
      <c r="D68"/>
      <c r="E68"/>
      <c r="F68"/>
      <c r="G68"/>
    </row>
    <row r="69" spans="1:10" x14ac:dyDescent="0.25">
      <c r="B69"/>
      <c r="C69"/>
      <c r="D69"/>
      <c r="E69"/>
      <c r="F69"/>
      <c r="G69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x14ac:dyDescent="0.25">
      <c r="B74" s="3"/>
      <c r="C74" s="2"/>
      <c r="D74" s="8"/>
      <c r="E74" s="8"/>
    </row>
    <row r="75" spans="1:10" x14ac:dyDescent="0.25">
      <c r="B75" s="3"/>
      <c r="C75" s="2"/>
      <c r="D75" s="8"/>
      <c r="E75" s="8"/>
    </row>
    <row r="76" spans="1:10" x14ac:dyDescent="0.25">
      <c r="B76" s="3"/>
      <c r="C76" s="2"/>
      <c r="D76" s="8"/>
      <c r="E76" s="8"/>
    </row>
    <row r="77" spans="1:10" x14ac:dyDescent="0.25">
      <c r="B77" s="3"/>
      <c r="C77" s="2"/>
      <c r="D77" s="8"/>
      <c r="E77" s="8"/>
    </row>
    <row r="78" spans="1:10" x14ac:dyDescent="0.25">
      <c r="B78" s="3"/>
      <c r="C78" s="2"/>
      <c r="D78" s="8"/>
      <c r="E78" s="8"/>
    </row>
    <row r="79" spans="1:10" x14ac:dyDescent="0.25">
      <c r="B79" s="3"/>
      <c r="C79" s="2"/>
      <c r="D79" s="8"/>
      <c r="E79" s="8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3"/>
      <c r="C128" s="2"/>
      <c r="D128" s="8"/>
      <c r="E128" s="8"/>
      <c r="H128"/>
      <c r="I128"/>
      <c r="J128"/>
    </row>
    <row r="129" spans="1:10" s="4" customFormat="1" x14ac:dyDescent="0.25">
      <c r="A129"/>
      <c r="B129" s="3"/>
      <c r="C129" s="2"/>
      <c r="D129" s="8"/>
      <c r="E129" s="8"/>
      <c r="H129"/>
      <c r="I129"/>
      <c r="J129"/>
    </row>
    <row r="130" spans="1:10" s="4" customFormat="1" x14ac:dyDescent="0.25">
      <c r="A130"/>
      <c r="B130" s="3"/>
      <c r="C130" s="2"/>
      <c r="D130" s="8"/>
      <c r="E130" s="8"/>
      <c r="H130"/>
      <c r="I130"/>
      <c r="J130"/>
    </row>
    <row r="131" spans="1:10" s="4" customFormat="1" x14ac:dyDescent="0.25">
      <c r="A131"/>
      <c r="B131" s="3"/>
      <c r="C131" s="2"/>
      <c r="D131" s="8"/>
      <c r="E131" s="8"/>
      <c r="H131"/>
      <c r="I131"/>
      <c r="J131"/>
    </row>
    <row r="132" spans="1:10" s="4" customFormat="1" x14ac:dyDescent="0.25">
      <c r="A132"/>
      <c r="B132" s="3"/>
      <c r="C132" s="2"/>
      <c r="D132" s="8"/>
      <c r="E132" s="8"/>
      <c r="H132"/>
      <c r="I132"/>
      <c r="J132"/>
    </row>
    <row r="133" spans="1:10" s="4" customFormat="1" x14ac:dyDescent="0.25">
      <c r="A133"/>
      <c r="B133" s="3"/>
      <c r="C133" s="2"/>
      <c r="D133" s="8"/>
      <c r="E133" s="8"/>
      <c r="H133"/>
      <c r="I133"/>
      <c r="J133"/>
    </row>
    <row r="134" spans="1:10" s="4" customFormat="1" x14ac:dyDescent="0.25">
      <c r="A134"/>
      <c r="B134" s="3"/>
      <c r="C134" s="2"/>
      <c r="D134" s="8"/>
      <c r="E134" s="8"/>
      <c r="H134"/>
      <c r="I134"/>
      <c r="J134"/>
    </row>
    <row r="135" spans="1:10" s="4" customFormat="1" x14ac:dyDescent="0.25">
      <c r="A135"/>
      <c r="B135" s="3"/>
      <c r="C135" s="2"/>
      <c r="D135" s="8"/>
      <c r="E135" s="8"/>
      <c r="H135"/>
      <c r="I135"/>
      <c r="J135"/>
    </row>
    <row r="136" spans="1:10" s="4" customFormat="1" x14ac:dyDescent="0.25">
      <c r="A136"/>
      <c r="B136" s="3"/>
      <c r="C136" s="2"/>
      <c r="D136" s="8"/>
      <c r="E136" s="8"/>
      <c r="H136"/>
      <c r="I136"/>
      <c r="J136"/>
    </row>
  </sheetData>
  <sheetProtection sheet="1" objects="1" scenarios="1"/>
  <conditionalFormatting sqref="B8:J13">
    <cfRule type="expression" dxfId="15" priority="1">
      <formula>$E8="Yes"</formula>
    </cfRule>
    <cfRule type="expression" dxfId="14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E5F2FB"/>
    <pageSetUpPr fitToPage="1"/>
  </sheetPr>
  <dimension ref="A1:J139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81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82</v>
      </c>
      <c r="C6"/>
      <c r="D6"/>
      <c r="E6"/>
      <c r="F6"/>
      <c r="G6"/>
    </row>
    <row r="7" spans="1:10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x14ac:dyDescent="0.25">
      <c r="B8" s="68">
        <v>2180</v>
      </c>
      <c r="C8" s="69" t="s">
        <v>17</v>
      </c>
      <c r="D8" s="70">
        <v>790000000</v>
      </c>
      <c r="E8" s="68" t="s">
        <v>62</v>
      </c>
      <c r="F8" s="68">
        <v>180</v>
      </c>
      <c r="G8" s="68">
        <v>1</v>
      </c>
      <c r="H8" s="70">
        <v>8000000</v>
      </c>
      <c r="I8" s="70">
        <v>8000000</v>
      </c>
      <c r="J8" s="69" t="s">
        <v>65</v>
      </c>
    </row>
    <row r="9" spans="1:10" x14ac:dyDescent="0.25">
      <c r="B9" s="68">
        <v>1947</v>
      </c>
      <c r="C9" s="69" t="s">
        <v>16</v>
      </c>
      <c r="D9" s="70">
        <v>6800000</v>
      </c>
      <c r="E9" s="68" t="s">
        <v>62</v>
      </c>
      <c r="F9" s="68">
        <v>151</v>
      </c>
      <c r="G9" s="68">
        <v>1</v>
      </c>
      <c r="H9" s="70">
        <v>2350000</v>
      </c>
      <c r="I9" s="70">
        <v>2350000</v>
      </c>
      <c r="J9" s="69" t="s">
        <v>65</v>
      </c>
    </row>
    <row r="10" spans="1:10" x14ac:dyDescent="0.25">
      <c r="B10" s="68">
        <v>2197</v>
      </c>
      <c r="C10" s="69" t="s">
        <v>18</v>
      </c>
      <c r="D10" s="70">
        <v>4000000</v>
      </c>
      <c r="E10" s="68" t="s">
        <v>62</v>
      </c>
      <c r="F10" s="68">
        <v>138</v>
      </c>
      <c r="G10" s="68">
        <v>1</v>
      </c>
      <c r="H10" s="70">
        <v>4000000</v>
      </c>
      <c r="I10" s="70">
        <v>1932090</v>
      </c>
      <c r="J10" s="69" t="s">
        <v>65</v>
      </c>
    </row>
    <row r="11" spans="1:10" x14ac:dyDescent="0.25">
      <c r="B11" s="68">
        <v>2140</v>
      </c>
      <c r="C11" s="69" t="s">
        <v>14</v>
      </c>
      <c r="D11" s="70">
        <v>14350000</v>
      </c>
      <c r="E11" s="68" t="s">
        <v>62</v>
      </c>
      <c r="F11" s="68">
        <v>41</v>
      </c>
      <c r="G11" s="68">
        <v>1</v>
      </c>
      <c r="H11" s="70">
        <v>4000000</v>
      </c>
      <c r="I11" s="70">
        <v>4000000</v>
      </c>
      <c r="J11" s="69" t="s">
        <v>66</v>
      </c>
    </row>
    <row r="12" spans="1:10" x14ac:dyDescent="0.25">
      <c r="B12" s="68">
        <v>2214</v>
      </c>
      <c r="C12" s="69" t="s">
        <v>12</v>
      </c>
      <c r="D12" s="70">
        <v>3000000</v>
      </c>
      <c r="E12" s="68" t="s">
        <v>62</v>
      </c>
      <c r="F12" s="68">
        <v>28</v>
      </c>
      <c r="G12" s="68">
        <v>1</v>
      </c>
      <c r="H12" s="70">
        <v>3000000</v>
      </c>
      <c r="I12" s="70">
        <v>3000000</v>
      </c>
      <c r="J12" s="69" t="s">
        <v>66</v>
      </c>
    </row>
    <row r="13" spans="1:10" x14ac:dyDescent="0.25">
      <c r="B13" s="68">
        <v>2102</v>
      </c>
      <c r="C13" s="69" t="s">
        <v>13</v>
      </c>
      <c r="D13" s="70">
        <v>4000000</v>
      </c>
      <c r="E13" s="68" t="s">
        <v>62</v>
      </c>
      <c r="F13" s="68">
        <v>39</v>
      </c>
      <c r="G13" s="68">
        <v>1</v>
      </c>
      <c r="H13" s="70">
        <v>4000000</v>
      </c>
      <c r="I13" s="70">
        <v>4000000</v>
      </c>
      <c r="J13" s="69" t="s">
        <v>66</v>
      </c>
    </row>
    <row r="14" spans="1:10" x14ac:dyDescent="0.25">
      <c r="B14" s="68">
        <v>2100</v>
      </c>
      <c r="C14" s="69" t="s">
        <v>15</v>
      </c>
      <c r="D14" s="70">
        <v>159000000</v>
      </c>
      <c r="E14" s="68" t="s">
        <v>62</v>
      </c>
      <c r="F14" s="68">
        <v>102</v>
      </c>
      <c r="G14" s="68">
        <v>1</v>
      </c>
      <c r="H14" s="70">
        <v>8000000</v>
      </c>
      <c r="I14" s="70">
        <v>6909456</v>
      </c>
      <c r="J14" s="69" t="s">
        <v>66</v>
      </c>
    </row>
    <row r="15" spans="1:10" x14ac:dyDescent="0.25">
      <c r="B15" s="68">
        <v>1976</v>
      </c>
      <c r="C15" s="69" t="s">
        <v>97</v>
      </c>
      <c r="D15" s="70">
        <v>268300000</v>
      </c>
      <c r="E15" s="68" t="s">
        <v>62</v>
      </c>
      <c r="F15" s="68">
        <v>174</v>
      </c>
      <c r="G15" s="68">
        <v>1</v>
      </c>
      <c r="H15" s="70">
        <v>8000000</v>
      </c>
      <c r="I15" s="61">
        <v>0</v>
      </c>
      <c r="J15" s="13" t="s">
        <v>63</v>
      </c>
    </row>
    <row r="16" spans="1:10" x14ac:dyDescent="0.25">
      <c r="B16" s="68">
        <v>1923</v>
      </c>
      <c r="C16" s="69" t="s">
        <v>98</v>
      </c>
      <c r="D16" s="70">
        <v>187000000</v>
      </c>
      <c r="E16" s="68" t="s">
        <v>62</v>
      </c>
      <c r="F16" s="68">
        <v>197</v>
      </c>
      <c r="G16" s="68">
        <v>1</v>
      </c>
      <c r="H16" s="70">
        <v>4048560.8069623755</v>
      </c>
      <c r="I16" s="61">
        <v>0</v>
      </c>
      <c r="J16" s="13" t="s">
        <v>63</v>
      </c>
    </row>
    <row r="17" spans="2:10" x14ac:dyDescent="0.25">
      <c r="B17" s="68">
        <v>2044</v>
      </c>
      <c r="C17" s="69" t="s">
        <v>94</v>
      </c>
      <c r="D17" s="70">
        <v>3000000</v>
      </c>
      <c r="E17" s="68" t="s">
        <v>62</v>
      </c>
      <c r="F17" s="68">
        <v>119</v>
      </c>
      <c r="G17" s="68">
        <v>1</v>
      </c>
      <c r="H17" s="70">
        <v>3000000</v>
      </c>
      <c r="I17" s="61">
        <v>0</v>
      </c>
      <c r="J17" s="13" t="s">
        <v>63</v>
      </c>
    </row>
    <row r="18" spans="2:10" x14ac:dyDescent="0.25">
      <c r="B18" s="12">
        <v>1965</v>
      </c>
      <c r="C18" s="13" t="s">
        <v>20</v>
      </c>
      <c r="D18" s="61">
        <v>66500000</v>
      </c>
      <c r="E18" s="12" t="s">
        <v>61</v>
      </c>
      <c r="F18" s="12">
        <v>103</v>
      </c>
      <c r="G18" s="12">
        <v>1</v>
      </c>
      <c r="H18" s="61">
        <v>4000000</v>
      </c>
      <c r="I18" s="61">
        <v>0</v>
      </c>
      <c r="J18" s="13" t="s">
        <v>63</v>
      </c>
    </row>
    <row r="19" spans="2:10" x14ac:dyDescent="0.25">
      <c r="B19" s="12">
        <v>2206</v>
      </c>
      <c r="C19" s="13" t="s">
        <v>92</v>
      </c>
      <c r="D19" s="61">
        <v>104800000</v>
      </c>
      <c r="E19" s="12" t="s">
        <v>61</v>
      </c>
      <c r="F19" s="12">
        <v>57</v>
      </c>
      <c r="G19" s="12">
        <v>1</v>
      </c>
      <c r="H19" s="61">
        <v>5760730.8764615385</v>
      </c>
      <c r="I19" s="61">
        <v>0</v>
      </c>
      <c r="J19" s="13" t="s">
        <v>63</v>
      </c>
    </row>
    <row r="20" spans="2:10" x14ac:dyDescent="0.25">
      <c r="B20" s="12">
        <v>2108</v>
      </c>
      <c r="C20" s="13" t="s">
        <v>57</v>
      </c>
      <c r="D20" s="61">
        <v>24000000</v>
      </c>
      <c r="E20" s="12" t="s">
        <v>61</v>
      </c>
      <c r="F20" s="12">
        <v>17</v>
      </c>
      <c r="G20" s="12">
        <v>1</v>
      </c>
      <c r="H20" s="61">
        <v>4000000</v>
      </c>
      <c r="I20" s="61">
        <v>0</v>
      </c>
      <c r="J20" s="13" t="s">
        <v>63</v>
      </c>
    </row>
    <row r="21" spans="2:10" x14ac:dyDescent="0.25">
      <c r="B21" s="12">
        <v>1994</v>
      </c>
      <c r="C21" s="13" t="s">
        <v>90</v>
      </c>
      <c r="D21" s="61">
        <v>26000000</v>
      </c>
      <c r="E21" s="12" t="s">
        <v>61</v>
      </c>
      <c r="F21" s="12">
        <v>52</v>
      </c>
      <c r="G21" s="12">
        <v>1</v>
      </c>
      <c r="H21" s="61">
        <v>4000000</v>
      </c>
      <c r="I21" s="61">
        <v>0</v>
      </c>
      <c r="J21" s="13" t="s">
        <v>63</v>
      </c>
    </row>
    <row r="22" spans="2:10" x14ac:dyDescent="0.25">
      <c r="B22" s="12">
        <v>1997</v>
      </c>
      <c r="C22" s="13" t="s">
        <v>91</v>
      </c>
      <c r="D22" s="61">
        <v>3950000</v>
      </c>
      <c r="E22" s="12" t="s">
        <v>61</v>
      </c>
      <c r="F22" s="12">
        <v>56</v>
      </c>
      <c r="G22" s="12">
        <v>1</v>
      </c>
      <c r="H22" s="61">
        <v>4000000</v>
      </c>
      <c r="I22" s="61">
        <v>0</v>
      </c>
      <c r="J22" s="13" t="s">
        <v>63</v>
      </c>
    </row>
    <row r="23" spans="2:10" x14ac:dyDescent="0.25">
      <c r="B23" s="58">
        <v>2105</v>
      </c>
      <c r="C23" s="59" t="s">
        <v>95</v>
      </c>
      <c r="D23" s="60">
        <v>27000000</v>
      </c>
      <c r="E23" s="58" t="s">
        <v>67</v>
      </c>
      <c r="F23" s="58">
        <v>155</v>
      </c>
      <c r="G23" s="58">
        <v>1</v>
      </c>
      <c r="H23" s="60">
        <v>4000000</v>
      </c>
      <c r="I23" s="60">
        <v>0</v>
      </c>
      <c r="J23" s="59" t="s">
        <v>63</v>
      </c>
    </row>
    <row r="24" spans="2:10" x14ac:dyDescent="0.25">
      <c r="B24" s="58">
        <v>2006</v>
      </c>
      <c r="C24" s="59" t="s">
        <v>74</v>
      </c>
      <c r="D24" s="60">
        <v>3500000</v>
      </c>
      <c r="E24" s="58" t="s">
        <v>67</v>
      </c>
      <c r="F24" s="58">
        <v>185</v>
      </c>
      <c r="G24" s="58">
        <v>1</v>
      </c>
      <c r="H24" s="60">
        <v>3500000</v>
      </c>
      <c r="I24" s="60">
        <v>0</v>
      </c>
      <c r="J24" s="59" t="s">
        <v>63</v>
      </c>
    </row>
    <row r="25" spans="2:10" x14ac:dyDescent="0.25">
      <c r="B25" s="58">
        <v>2054</v>
      </c>
      <c r="C25" s="59" t="s">
        <v>58</v>
      </c>
      <c r="D25" s="60">
        <v>150000000</v>
      </c>
      <c r="E25" s="58" t="s">
        <v>67</v>
      </c>
      <c r="F25" s="58">
        <v>84</v>
      </c>
      <c r="G25" s="58">
        <v>1</v>
      </c>
      <c r="H25" s="60">
        <v>6014108.7277470557</v>
      </c>
      <c r="I25" s="60">
        <v>0</v>
      </c>
      <c r="J25" s="59" t="s">
        <v>63</v>
      </c>
    </row>
    <row r="26" spans="2:10" x14ac:dyDescent="0.25">
      <c r="B26" s="58">
        <v>2092</v>
      </c>
      <c r="C26" s="59" t="s">
        <v>22</v>
      </c>
      <c r="D26" s="60">
        <v>4000000</v>
      </c>
      <c r="E26" s="58" t="s">
        <v>67</v>
      </c>
      <c r="F26" s="58">
        <v>118</v>
      </c>
      <c r="G26" s="58">
        <v>1</v>
      </c>
      <c r="H26" s="60">
        <v>4000000</v>
      </c>
      <c r="I26" s="60">
        <v>0</v>
      </c>
      <c r="J26" s="59" t="s">
        <v>63</v>
      </c>
    </row>
    <row r="27" spans="2:10" x14ac:dyDescent="0.25">
      <c r="B27" s="58">
        <v>2061</v>
      </c>
      <c r="C27" s="59" t="s">
        <v>36</v>
      </c>
      <c r="D27" s="60">
        <v>2379472</v>
      </c>
      <c r="E27" s="58" t="s">
        <v>67</v>
      </c>
      <c r="F27" s="58">
        <v>143</v>
      </c>
      <c r="G27" s="58">
        <v>1</v>
      </c>
      <c r="H27" s="60">
        <v>2379472</v>
      </c>
      <c r="I27" s="60">
        <v>0</v>
      </c>
      <c r="J27" s="59" t="s">
        <v>63</v>
      </c>
    </row>
    <row r="28" spans="2:10" x14ac:dyDescent="0.25">
      <c r="B28" s="58">
        <v>1928</v>
      </c>
      <c r="C28" s="59" t="s">
        <v>32</v>
      </c>
      <c r="D28" s="60">
        <v>200000000</v>
      </c>
      <c r="E28" s="58" t="s">
        <v>67</v>
      </c>
      <c r="F28" s="58">
        <v>171</v>
      </c>
      <c r="G28" s="58">
        <v>1</v>
      </c>
      <c r="H28" s="60">
        <v>7629516.5055274069</v>
      </c>
      <c r="I28" s="60">
        <v>0</v>
      </c>
      <c r="J28" s="59" t="s">
        <v>63</v>
      </c>
    </row>
    <row r="29" spans="2:10" x14ac:dyDescent="0.25">
      <c r="B29" s="58">
        <v>2039</v>
      </c>
      <c r="C29" s="59" t="s">
        <v>23</v>
      </c>
      <c r="D29" s="60">
        <v>30000000</v>
      </c>
      <c r="E29" s="58" t="s">
        <v>67</v>
      </c>
      <c r="F29" s="58">
        <v>125</v>
      </c>
      <c r="G29" s="58">
        <v>1</v>
      </c>
      <c r="H29" s="60">
        <v>4000000</v>
      </c>
      <c r="I29" s="60">
        <v>0</v>
      </c>
      <c r="J29" s="59" t="s">
        <v>63</v>
      </c>
    </row>
    <row r="30" spans="2:10" x14ac:dyDescent="0.25">
      <c r="B30" s="58">
        <v>2225</v>
      </c>
      <c r="C30" s="59" t="s">
        <v>96</v>
      </c>
      <c r="D30" s="60">
        <v>1000000</v>
      </c>
      <c r="E30" s="58" t="s">
        <v>67</v>
      </c>
      <c r="F30" s="58">
        <v>156</v>
      </c>
      <c r="G30" s="58">
        <v>1</v>
      </c>
      <c r="H30" s="60">
        <v>1000000</v>
      </c>
      <c r="I30" s="60">
        <v>0</v>
      </c>
      <c r="J30" s="59" t="s">
        <v>63</v>
      </c>
    </row>
    <row r="31" spans="2:10" x14ac:dyDescent="0.25">
      <c r="B31" s="58">
        <v>2213</v>
      </c>
      <c r="C31" s="59" t="s">
        <v>93</v>
      </c>
      <c r="D31" s="60">
        <v>4000000</v>
      </c>
      <c r="E31" s="58" t="s">
        <v>67</v>
      </c>
      <c r="F31" s="58">
        <v>88</v>
      </c>
      <c r="G31" s="58">
        <v>1</v>
      </c>
      <c r="H31" s="60">
        <v>4000000</v>
      </c>
      <c r="I31" s="60">
        <v>0</v>
      </c>
      <c r="J31" s="59" t="s">
        <v>63</v>
      </c>
    </row>
    <row r="32" spans="2:10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2:7" x14ac:dyDescent="0.25">
      <c r="B65"/>
      <c r="C65"/>
      <c r="D65"/>
      <c r="E65"/>
      <c r="F65"/>
      <c r="G65"/>
    </row>
    <row r="66" spans="2:7" x14ac:dyDescent="0.25">
      <c r="B66"/>
      <c r="C66"/>
      <c r="D66"/>
      <c r="E66"/>
      <c r="F66"/>
      <c r="G66"/>
    </row>
    <row r="67" spans="2:7" x14ac:dyDescent="0.25">
      <c r="B67"/>
      <c r="C67"/>
      <c r="D67"/>
      <c r="E67"/>
      <c r="F67"/>
      <c r="G67"/>
    </row>
    <row r="68" spans="2:7" x14ac:dyDescent="0.25">
      <c r="B68"/>
      <c r="C68"/>
      <c r="D68"/>
      <c r="E68"/>
      <c r="F68"/>
      <c r="G68"/>
    </row>
    <row r="69" spans="2:7" x14ac:dyDescent="0.25">
      <c r="B69"/>
      <c r="C69"/>
      <c r="D69"/>
      <c r="E69"/>
      <c r="F69"/>
      <c r="G69"/>
    </row>
    <row r="70" spans="2:7" x14ac:dyDescent="0.25">
      <c r="B70"/>
      <c r="C70"/>
      <c r="D70"/>
      <c r="E70"/>
      <c r="F70"/>
      <c r="G70"/>
    </row>
    <row r="71" spans="2:7" x14ac:dyDescent="0.25">
      <c r="B71"/>
      <c r="C71"/>
      <c r="D71"/>
      <c r="E71"/>
      <c r="F71"/>
      <c r="G71"/>
    </row>
    <row r="72" spans="2:7" x14ac:dyDescent="0.25">
      <c r="B72"/>
      <c r="C72"/>
      <c r="D72"/>
      <c r="E72"/>
      <c r="F72"/>
      <c r="G72"/>
    </row>
    <row r="73" spans="2:7" x14ac:dyDescent="0.25">
      <c r="B73" s="3"/>
      <c r="C73" s="2"/>
      <c r="D73" s="8"/>
      <c r="E73" s="8"/>
    </row>
    <row r="74" spans="2:7" x14ac:dyDescent="0.25">
      <c r="B74" s="3"/>
      <c r="C74" s="2"/>
      <c r="D74" s="8"/>
      <c r="E74" s="8"/>
    </row>
    <row r="75" spans="2:7" x14ac:dyDescent="0.25">
      <c r="B75" s="3"/>
      <c r="C75" s="2"/>
      <c r="D75" s="8"/>
      <c r="E75" s="8"/>
    </row>
    <row r="76" spans="2:7" x14ac:dyDescent="0.25">
      <c r="B76" s="3"/>
      <c r="C76" s="2"/>
      <c r="D76" s="8"/>
      <c r="E76" s="8"/>
    </row>
    <row r="77" spans="2:7" x14ac:dyDescent="0.25">
      <c r="B77" s="3"/>
      <c r="C77" s="2"/>
      <c r="D77" s="8"/>
      <c r="E77" s="8"/>
    </row>
    <row r="78" spans="2:7" x14ac:dyDescent="0.25">
      <c r="B78" s="3"/>
      <c r="C78" s="2"/>
      <c r="D78" s="8"/>
      <c r="E78" s="8"/>
    </row>
    <row r="79" spans="2:7" x14ac:dyDescent="0.25">
      <c r="B79" s="3"/>
      <c r="C79" s="2"/>
      <c r="D79" s="8"/>
      <c r="E79" s="8"/>
    </row>
    <row r="80" spans="2:7" x14ac:dyDescent="0.25">
      <c r="B80" s="3"/>
      <c r="C80" s="2"/>
      <c r="D80" s="8"/>
      <c r="E80" s="8"/>
    </row>
    <row r="81" spans="1:10" x14ac:dyDescent="0.25">
      <c r="B81" s="3"/>
      <c r="C81" s="2"/>
      <c r="D81" s="8"/>
      <c r="E81" s="8"/>
    </row>
    <row r="82" spans="1:10" x14ac:dyDescent="0.25">
      <c r="B82" s="3"/>
      <c r="C82" s="2"/>
      <c r="D82" s="8"/>
      <c r="E82" s="8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3"/>
      <c r="C128" s="2"/>
      <c r="D128" s="8"/>
      <c r="E128" s="8"/>
      <c r="H128"/>
      <c r="I128"/>
      <c r="J128"/>
    </row>
    <row r="129" spans="1:10" s="4" customFormat="1" x14ac:dyDescent="0.25">
      <c r="A129"/>
      <c r="B129" s="3"/>
      <c r="C129" s="2"/>
      <c r="D129" s="8"/>
      <c r="E129" s="8"/>
      <c r="H129"/>
      <c r="I129"/>
      <c r="J129"/>
    </row>
    <row r="130" spans="1:10" s="4" customFormat="1" x14ac:dyDescent="0.25">
      <c r="A130"/>
      <c r="B130" s="3"/>
      <c r="C130" s="2"/>
      <c r="D130" s="8"/>
      <c r="E130" s="8"/>
      <c r="H130"/>
      <c r="I130"/>
      <c r="J130"/>
    </row>
    <row r="131" spans="1:10" s="4" customFormat="1" x14ac:dyDescent="0.25">
      <c r="A131"/>
      <c r="B131" s="3"/>
      <c r="C131" s="2"/>
      <c r="D131" s="8"/>
      <c r="E131" s="8"/>
      <c r="H131"/>
      <c r="I131"/>
      <c r="J131"/>
    </row>
    <row r="132" spans="1:10" s="4" customFormat="1" x14ac:dyDescent="0.25">
      <c r="A132"/>
      <c r="B132" s="3"/>
      <c r="C132" s="2"/>
      <c r="D132" s="8"/>
      <c r="E132" s="8"/>
      <c r="H132"/>
      <c r="I132"/>
      <c r="J132"/>
    </row>
    <row r="133" spans="1:10" s="4" customFormat="1" x14ac:dyDescent="0.25">
      <c r="A133"/>
      <c r="B133" s="3"/>
      <c r="C133" s="2"/>
      <c r="D133" s="8"/>
      <c r="E133" s="8"/>
      <c r="H133"/>
      <c r="I133"/>
      <c r="J133"/>
    </row>
    <row r="134" spans="1:10" s="4" customFormat="1" x14ac:dyDescent="0.25">
      <c r="A134"/>
      <c r="B134" s="3"/>
      <c r="C134" s="2"/>
      <c r="D134" s="8"/>
      <c r="E134" s="8"/>
      <c r="H134"/>
      <c r="I134"/>
      <c r="J134"/>
    </row>
    <row r="135" spans="1:10" s="4" customFormat="1" x14ac:dyDescent="0.25">
      <c r="A135"/>
      <c r="B135" s="3"/>
      <c r="C135" s="2"/>
      <c r="D135" s="8"/>
      <c r="E135" s="8"/>
      <c r="H135"/>
      <c r="I135"/>
      <c r="J135"/>
    </row>
    <row r="136" spans="1:10" s="4" customFormat="1" x14ac:dyDescent="0.25">
      <c r="A136"/>
      <c r="B136" s="3"/>
      <c r="C136" s="2"/>
      <c r="D136" s="8"/>
      <c r="E136" s="8"/>
      <c r="H136"/>
      <c r="I136"/>
      <c r="J136"/>
    </row>
    <row r="137" spans="1:10" s="4" customFormat="1" x14ac:dyDescent="0.25">
      <c r="A137"/>
      <c r="B137" s="3"/>
      <c r="C137" s="2"/>
      <c r="D137" s="8"/>
      <c r="E137" s="8"/>
      <c r="H137"/>
      <c r="I137"/>
      <c r="J137"/>
    </row>
    <row r="138" spans="1:10" s="4" customFormat="1" x14ac:dyDescent="0.25">
      <c r="A138"/>
      <c r="B138" s="3"/>
      <c r="C138" s="2"/>
      <c r="D138" s="8"/>
      <c r="E138" s="8"/>
      <c r="H138"/>
      <c r="I138"/>
      <c r="J138"/>
    </row>
    <row r="139" spans="1:10" s="4" customFormat="1" x14ac:dyDescent="0.25">
      <c r="A139"/>
      <c r="B139" s="3"/>
      <c r="C139" s="2"/>
      <c r="D139" s="8"/>
      <c r="E139" s="8"/>
      <c r="H139"/>
      <c r="I139"/>
      <c r="J139"/>
    </row>
  </sheetData>
  <sheetProtection sheet="1" objects="1" scenarios="1"/>
  <sortState xmlns:xlrd2="http://schemas.microsoft.com/office/spreadsheetml/2017/richdata2" ref="B9:J15">
    <sortCondition ref="C9:C15"/>
  </sortState>
  <conditionalFormatting sqref="B8:J31">
    <cfRule type="expression" dxfId="13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A897F-C558-45F8-9021-430299AF8918}">
  <sheetPr>
    <tabColor rgb="FFC9E3F7"/>
    <pageSetUpPr fitToPage="1"/>
  </sheetPr>
  <dimension ref="A1:H157"/>
  <sheetViews>
    <sheetView showGridLines="0" showRowColHeaders="0" zoomScaleNormal="100" workbookViewId="0"/>
  </sheetViews>
  <sheetFormatPr defaultColWidth="9.140625" defaultRowHeight="15" x14ac:dyDescent="0.25"/>
  <cols>
    <col min="1" max="1" width="2.7109375" style="24" customWidth="1"/>
    <col min="2" max="2" width="9.28515625" style="32" customWidth="1"/>
    <col min="3" max="3" width="33.28515625" style="39" bestFit="1" customWidth="1"/>
    <col min="4" max="4" width="17" style="9" customWidth="1"/>
    <col min="5" max="5" width="14.7109375" style="9" customWidth="1"/>
    <col min="6" max="7" width="17" style="38" customWidth="1"/>
    <col min="8" max="10" width="9.140625" style="24" customWidth="1"/>
    <col min="11" max="16384" width="9.140625" style="24"/>
  </cols>
  <sheetData>
    <row r="1" spans="1:8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8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8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8" ht="23.25" customHeight="1" x14ac:dyDescent="0.25">
      <c r="A4" s="46" t="s">
        <v>325</v>
      </c>
      <c r="B4" s="28"/>
      <c r="C4" s="40"/>
      <c r="D4" s="29"/>
      <c r="E4" s="29"/>
      <c r="F4" s="30"/>
      <c r="G4" s="30"/>
      <c r="H4" s="31"/>
    </row>
    <row r="5" spans="1:8" ht="15" customHeight="1" x14ac:dyDescent="0.25">
      <c r="A5" s="41" t="s">
        <v>178</v>
      </c>
      <c r="B5" s="36"/>
      <c r="C5" s="78"/>
      <c r="D5" s="83"/>
      <c r="E5" s="83"/>
      <c r="F5" s="78"/>
      <c r="G5" s="78"/>
      <c r="H5" s="84"/>
    </row>
    <row r="6" spans="1:8" x14ac:dyDescent="0.25">
      <c r="A6" s="41"/>
      <c r="B6" s="81" t="s">
        <v>55</v>
      </c>
      <c r="C6" s="79"/>
      <c r="D6" s="85">
        <f>SUM(AllAwardsDistrict[OSCIM Grant Amount])</f>
        <v>494350936.92811054</v>
      </c>
      <c r="E6" s="83"/>
      <c r="F6" s="78"/>
      <c r="G6" s="78"/>
      <c r="H6" s="84"/>
    </row>
    <row r="7" spans="1:8" x14ac:dyDescent="0.25">
      <c r="A7" s="41"/>
      <c r="B7" s="82" t="s">
        <v>54</v>
      </c>
      <c r="C7" s="77"/>
      <c r="D7" s="86">
        <f>SUM(AllAwardsDistrict[Local Bond Amount])</f>
        <v>10263030034</v>
      </c>
      <c r="E7" s="83"/>
      <c r="F7" s="78"/>
      <c r="G7" s="78"/>
      <c r="H7" s="84"/>
    </row>
    <row r="8" spans="1:8" x14ac:dyDescent="0.25">
      <c r="A8" s="41" t="s">
        <v>178</v>
      </c>
      <c r="B8" s="56"/>
      <c r="C8" s="80"/>
      <c r="D8" s="87"/>
      <c r="E8" s="83"/>
      <c r="F8" s="78"/>
      <c r="G8" s="78"/>
      <c r="H8" s="84"/>
    </row>
    <row r="9" spans="1:8" x14ac:dyDescent="0.25">
      <c r="A9" s="41"/>
      <c r="B9" s="81" t="s">
        <v>180</v>
      </c>
      <c r="C9" s="79"/>
      <c r="D9" s="88">
        <f>COUNTA(AllAwardsDistrict[District  ID])</f>
        <v>105</v>
      </c>
      <c r="E9" s="83"/>
      <c r="F9" s="78"/>
      <c r="G9" s="78"/>
      <c r="H9" s="84"/>
    </row>
    <row r="10" spans="1:8" x14ac:dyDescent="0.25">
      <c r="A10" s="41"/>
      <c r="B10" s="82" t="s">
        <v>181</v>
      </c>
      <c r="C10" s="77"/>
      <c r="D10" s="89">
        <f>SUMPRODUCT(1/COUNTIF(AllAwardsDistrict[District  ID],AllAwardsDistrict[District  ID]))</f>
        <v>99</v>
      </c>
      <c r="E10" s="83"/>
      <c r="F10" s="78"/>
      <c r="G10" s="78"/>
      <c r="H10" s="84"/>
    </row>
    <row r="11" spans="1:8" ht="15" customHeight="1" x14ac:dyDescent="0.25">
      <c r="A11" s="41"/>
      <c r="B11" s="36"/>
      <c r="C11" s="78"/>
      <c r="D11" s="87"/>
      <c r="E11" s="83"/>
      <c r="F11" s="78"/>
      <c r="G11" s="78"/>
      <c r="H11" s="84"/>
    </row>
    <row r="12" spans="1:8" s="34" customFormat="1" ht="30" x14ac:dyDescent="0.25">
      <c r="A12" s="42"/>
      <c r="B12" s="104" t="s">
        <v>316</v>
      </c>
      <c r="C12" s="106" t="s">
        <v>3</v>
      </c>
      <c r="D12" s="105" t="s">
        <v>4</v>
      </c>
      <c r="E12" s="105" t="s">
        <v>324</v>
      </c>
      <c r="F12" s="106" t="s">
        <v>5</v>
      </c>
      <c r="G12" s="106" t="s">
        <v>6</v>
      </c>
    </row>
    <row r="13" spans="1:8" ht="15" customHeight="1" x14ac:dyDescent="0.25">
      <c r="B13" s="49">
        <v>2113</v>
      </c>
      <c r="C13" s="64" t="s">
        <v>99</v>
      </c>
      <c r="D13" s="51">
        <v>945000</v>
      </c>
      <c r="E13" s="51">
        <v>945000</v>
      </c>
      <c r="F13" s="48" t="s">
        <v>49</v>
      </c>
      <c r="G13" s="48" t="s">
        <v>40</v>
      </c>
    </row>
    <row r="14" spans="1:8" ht="15" customHeight="1" x14ac:dyDescent="0.25">
      <c r="B14" s="49">
        <v>1899</v>
      </c>
      <c r="C14" s="65" t="s">
        <v>131</v>
      </c>
      <c r="D14" s="47">
        <v>2100000</v>
      </c>
      <c r="E14" s="52">
        <v>2100000</v>
      </c>
      <c r="F14" s="48" t="s">
        <v>137</v>
      </c>
      <c r="G14" s="50" t="s">
        <v>139</v>
      </c>
    </row>
    <row r="15" spans="1:8" ht="15" customHeight="1" x14ac:dyDescent="0.25">
      <c r="B15" s="49">
        <v>2252</v>
      </c>
      <c r="C15" s="65" t="s">
        <v>160</v>
      </c>
      <c r="D15" s="47">
        <v>29400000</v>
      </c>
      <c r="E15" s="51">
        <v>4000000</v>
      </c>
      <c r="F15" s="48" t="s">
        <v>40</v>
      </c>
      <c r="G15" s="50" t="s">
        <v>169</v>
      </c>
    </row>
    <row r="16" spans="1:8" ht="15" customHeight="1" x14ac:dyDescent="0.25">
      <c r="B16" s="49">
        <v>2041</v>
      </c>
      <c r="C16" s="65" t="s">
        <v>72</v>
      </c>
      <c r="D16" s="51">
        <v>107380000</v>
      </c>
      <c r="E16" s="51">
        <v>4000000</v>
      </c>
      <c r="F16" s="48" t="s">
        <v>42</v>
      </c>
      <c r="G16" s="48" t="s">
        <v>43</v>
      </c>
    </row>
    <row r="17" spans="1:7" ht="15" customHeight="1" x14ac:dyDescent="0.25">
      <c r="B17" s="49">
        <v>1933</v>
      </c>
      <c r="C17" s="65" t="s">
        <v>31</v>
      </c>
      <c r="D17" s="51">
        <v>70000000</v>
      </c>
      <c r="E17" s="51">
        <v>4000000</v>
      </c>
      <c r="F17" s="48" t="s">
        <v>42</v>
      </c>
      <c r="G17" s="48" t="s">
        <v>43</v>
      </c>
    </row>
    <row r="18" spans="1:7" ht="15" customHeight="1" x14ac:dyDescent="0.25">
      <c r="B18" s="49">
        <v>2208</v>
      </c>
      <c r="C18" s="65" t="s">
        <v>10</v>
      </c>
      <c r="D18" s="51">
        <v>4000000</v>
      </c>
      <c r="E18" s="51">
        <v>4000000</v>
      </c>
      <c r="F18" s="48" t="s">
        <v>49</v>
      </c>
      <c r="G18" s="48" t="s">
        <v>40</v>
      </c>
    </row>
    <row r="19" spans="1:7" ht="15" customHeight="1" x14ac:dyDescent="0.25">
      <c r="B19" s="49">
        <v>1894</v>
      </c>
      <c r="C19" s="65" t="s">
        <v>71</v>
      </c>
      <c r="D19" s="47">
        <v>4000000</v>
      </c>
      <c r="E19" s="51">
        <v>4000000</v>
      </c>
      <c r="F19" s="50" t="s">
        <v>151</v>
      </c>
      <c r="G19" s="50" t="s">
        <v>152</v>
      </c>
    </row>
    <row r="20" spans="1:7" ht="15" customHeight="1" x14ac:dyDescent="0.25">
      <c r="B20" s="49">
        <v>1969</v>
      </c>
      <c r="C20" s="65" t="s">
        <v>132</v>
      </c>
      <c r="D20" s="47">
        <v>4000000</v>
      </c>
      <c r="E20" s="52">
        <v>4000000</v>
      </c>
      <c r="F20" s="48" t="s">
        <v>137</v>
      </c>
      <c r="G20" s="50" t="s">
        <v>139</v>
      </c>
    </row>
    <row r="21" spans="1:7" ht="15" customHeight="1" x14ac:dyDescent="0.25">
      <c r="B21" s="49">
        <v>2240</v>
      </c>
      <c r="C21" s="65" t="s">
        <v>192</v>
      </c>
      <c r="D21" s="47">
        <v>49310000</v>
      </c>
      <c r="E21" s="90">
        <v>6000000</v>
      </c>
      <c r="F21" s="48" t="s">
        <v>53</v>
      </c>
      <c r="G21" s="48" t="s">
        <v>312</v>
      </c>
    </row>
    <row r="22" spans="1:7" ht="15" customHeight="1" x14ac:dyDescent="0.3">
      <c r="A22" s="35"/>
      <c r="B22" s="49">
        <v>2243</v>
      </c>
      <c r="C22" s="65" t="s">
        <v>161</v>
      </c>
      <c r="D22" s="47">
        <v>723000000</v>
      </c>
      <c r="E22" s="51">
        <v>8000000</v>
      </c>
      <c r="F22" s="48" t="s">
        <v>40</v>
      </c>
      <c r="G22" s="50" t="s">
        <v>169</v>
      </c>
    </row>
    <row r="23" spans="1:7" ht="15" customHeight="1" x14ac:dyDescent="0.25">
      <c r="B23" s="49">
        <v>1976</v>
      </c>
      <c r="C23" s="65" t="s">
        <v>97</v>
      </c>
      <c r="D23" s="47">
        <v>249700000</v>
      </c>
      <c r="E23" s="52">
        <v>8000000</v>
      </c>
      <c r="F23" s="48" t="s">
        <v>172</v>
      </c>
      <c r="G23" s="50" t="s">
        <v>173</v>
      </c>
    </row>
    <row r="24" spans="1:7" ht="15" customHeight="1" x14ac:dyDescent="0.25">
      <c r="B24" s="49">
        <v>2088</v>
      </c>
      <c r="C24" s="65" t="s">
        <v>133</v>
      </c>
      <c r="D24" s="47">
        <v>99300000</v>
      </c>
      <c r="E24" s="52">
        <v>6065897.6474397304</v>
      </c>
      <c r="F24" s="48" t="s">
        <v>137</v>
      </c>
      <c r="G24" s="50" t="s">
        <v>139</v>
      </c>
    </row>
    <row r="25" spans="1:7" ht="15" customHeight="1" x14ac:dyDescent="0.25">
      <c r="B25" s="49">
        <v>2052</v>
      </c>
      <c r="C25" s="66" t="s">
        <v>194</v>
      </c>
      <c r="D25" s="47">
        <v>2000000</v>
      </c>
      <c r="E25" s="51">
        <v>2000000</v>
      </c>
      <c r="F25" s="48" t="s">
        <v>302</v>
      </c>
      <c r="G25" s="48" t="s">
        <v>303</v>
      </c>
    </row>
    <row r="26" spans="1:7" ht="15" customHeight="1" x14ac:dyDescent="0.25">
      <c r="B26" s="49">
        <v>1929</v>
      </c>
      <c r="C26" s="65" t="s">
        <v>123</v>
      </c>
      <c r="D26" s="47">
        <v>75000000</v>
      </c>
      <c r="E26" s="52">
        <v>4689436.9325637389</v>
      </c>
      <c r="F26" s="48" t="s">
        <v>124</v>
      </c>
      <c r="G26" s="50" t="s">
        <v>138</v>
      </c>
    </row>
    <row r="27" spans="1:7" ht="15" customHeight="1" x14ac:dyDescent="0.25">
      <c r="B27" s="49">
        <v>2185</v>
      </c>
      <c r="C27" s="65" t="s">
        <v>111</v>
      </c>
      <c r="D27" s="47">
        <v>65000000</v>
      </c>
      <c r="E27" s="52">
        <v>7494689.8048014147</v>
      </c>
      <c r="F27" s="48" t="s">
        <v>124</v>
      </c>
      <c r="G27" s="50" t="s">
        <v>138</v>
      </c>
    </row>
    <row r="28" spans="1:7" ht="15" customHeight="1" x14ac:dyDescent="0.25">
      <c r="B28" s="49">
        <v>1972</v>
      </c>
      <c r="C28" s="66" t="s">
        <v>199</v>
      </c>
      <c r="D28" s="47">
        <v>15000000</v>
      </c>
      <c r="E28" s="51">
        <v>4000000</v>
      </c>
      <c r="F28" s="48" t="s">
        <v>302</v>
      </c>
      <c r="G28" s="48" t="s">
        <v>303</v>
      </c>
    </row>
    <row r="29" spans="1:7" ht="15" customHeight="1" x14ac:dyDescent="0.25">
      <c r="B29" s="49">
        <v>2042</v>
      </c>
      <c r="C29" s="66" t="s">
        <v>140</v>
      </c>
      <c r="D29" s="47">
        <v>82000000</v>
      </c>
      <c r="E29" s="52">
        <v>4810407</v>
      </c>
      <c r="F29" s="50" t="s">
        <v>41</v>
      </c>
      <c r="G29" s="50" t="s">
        <v>44</v>
      </c>
    </row>
    <row r="30" spans="1:7" ht="15" customHeight="1" x14ac:dyDescent="0.25">
      <c r="B30" s="49">
        <v>1945</v>
      </c>
      <c r="C30" s="65" t="s">
        <v>143</v>
      </c>
      <c r="D30" s="47">
        <v>10000000</v>
      </c>
      <c r="E30" s="51">
        <v>4000000</v>
      </c>
      <c r="F30" s="50" t="s">
        <v>151</v>
      </c>
      <c r="G30" s="50" t="s">
        <v>152</v>
      </c>
    </row>
    <row r="31" spans="1:7" ht="15" customHeight="1" x14ac:dyDescent="0.25">
      <c r="B31" s="12">
        <v>2006</v>
      </c>
      <c r="C31" s="13" t="s">
        <v>74</v>
      </c>
      <c r="D31" s="47">
        <v>3500000</v>
      </c>
      <c r="E31" s="51">
        <v>3500000</v>
      </c>
      <c r="F31" s="48" t="s">
        <v>116</v>
      </c>
      <c r="G31" s="48" t="s">
        <v>117</v>
      </c>
    </row>
    <row r="32" spans="1:7" ht="15" customHeight="1" x14ac:dyDescent="0.25">
      <c r="B32" s="49">
        <v>1965</v>
      </c>
      <c r="C32" s="65" t="s">
        <v>20</v>
      </c>
      <c r="D32" s="51">
        <v>59995000</v>
      </c>
      <c r="E32" s="51">
        <v>4000000</v>
      </c>
      <c r="F32" s="48" t="s">
        <v>46</v>
      </c>
      <c r="G32" s="48" t="s">
        <v>52</v>
      </c>
    </row>
    <row r="33" spans="2:7" ht="15" customHeight="1" x14ac:dyDescent="0.25">
      <c r="B33" s="49">
        <v>2186</v>
      </c>
      <c r="C33" s="65" t="s">
        <v>108</v>
      </c>
      <c r="D33" s="47">
        <v>4000000</v>
      </c>
      <c r="E33" s="52">
        <v>4000000</v>
      </c>
      <c r="F33" s="48" t="s">
        <v>137</v>
      </c>
      <c r="G33" s="50" t="s">
        <v>139</v>
      </c>
    </row>
    <row r="34" spans="2:7" ht="15" customHeight="1" x14ac:dyDescent="0.25">
      <c r="B34" s="49">
        <v>1901</v>
      </c>
      <c r="C34" s="65" t="s">
        <v>27</v>
      </c>
      <c r="D34" s="51">
        <v>199916925</v>
      </c>
      <c r="E34" s="51">
        <v>6234147</v>
      </c>
      <c r="F34" s="48" t="s">
        <v>45</v>
      </c>
      <c r="G34" s="48" t="s">
        <v>53</v>
      </c>
    </row>
    <row r="35" spans="2:7" ht="15" customHeight="1" x14ac:dyDescent="0.25">
      <c r="B35" s="49">
        <v>2086</v>
      </c>
      <c r="C35" s="66" t="s">
        <v>205</v>
      </c>
      <c r="D35" s="47">
        <v>18210000</v>
      </c>
      <c r="E35" s="51">
        <v>4000000</v>
      </c>
      <c r="F35" s="48" t="s">
        <v>302</v>
      </c>
      <c r="G35" s="48" t="s">
        <v>303</v>
      </c>
    </row>
    <row r="36" spans="2:7" ht="15" customHeight="1" x14ac:dyDescent="0.25">
      <c r="B36" s="49">
        <v>2089</v>
      </c>
      <c r="C36" s="65" t="s">
        <v>206</v>
      </c>
      <c r="D36" s="51">
        <v>4000000</v>
      </c>
      <c r="E36" s="51">
        <v>4000000</v>
      </c>
      <c r="F36" s="48" t="s">
        <v>48</v>
      </c>
      <c r="G36" s="48" t="s">
        <v>50</v>
      </c>
    </row>
    <row r="37" spans="2:7" ht="15" customHeight="1" x14ac:dyDescent="0.25">
      <c r="B37" s="49">
        <v>2190</v>
      </c>
      <c r="C37" s="65" t="s">
        <v>162</v>
      </c>
      <c r="D37" s="47">
        <v>28000000</v>
      </c>
      <c r="E37" s="51">
        <v>4000000</v>
      </c>
      <c r="F37" s="48" t="s">
        <v>40</v>
      </c>
      <c r="G37" s="50" t="s">
        <v>169</v>
      </c>
    </row>
    <row r="38" spans="2:7" ht="15" customHeight="1" x14ac:dyDescent="0.25">
      <c r="B38" s="49">
        <v>2187</v>
      </c>
      <c r="C38" s="65" t="s">
        <v>149</v>
      </c>
      <c r="D38" s="47">
        <v>140320000</v>
      </c>
      <c r="E38" s="52">
        <v>8000000</v>
      </c>
      <c r="F38" s="48" t="s">
        <v>172</v>
      </c>
      <c r="G38" s="50" t="s">
        <v>173</v>
      </c>
    </row>
    <row r="39" spans="2:7" ht="15" customHeight="1" x14ac:dyDescent="0.25">
      <c r="B39" s="49">
        <v>2253</v>
      </c>
      <c r="C39" s="65" t="s">
        <v>37</v>
      </c>
      <c r="D39" s="51">
        <v>11000000</v>
      </c>
      <c r="E39" s="51">
        <v>4000000</v>
      </c>
      <c r="F39" s="48" t="s">
        <v>41</v>
      </c>
      <c r="G39" s="48" t="s">
        <v>44</v>
      </c>
    </row>
    <row r="40" spans="2:7" ht="15" customHeight="1" x14ac:dyDescent="0.25">
      <c r="B40" s="49">
        <v>2011</v>
      </c>
      <c r="C40" s="65" t="s">
        <v>35</v>
      </c>
      <c r="D40" s="51">
        <v>700000</v>
      </c>
      <c r="E40" s="51">
        <v>700000</v>
      </c>
      <c r="F40" s="48" t="s">
        <v>41</v>
      </c>
      <c r="G40" s="48" t="s">
        <v>44</v>
      </c>
    </row>
    <row r="41" spans="2:7" ht="15" customHeight="1" x14ac:dyDescent="0.25">
      <c r="B41" s="49">
        <v>2229</v>
      </c>
      <c r="C41" s="65" t="s">
        <v>30</v>
      </c>
      <c r="D41" s="51">
        <v>4000000</v>
      </c>
      <c r="E41" s="51">
        <v>4000000</v>
      </c>
      <c r="F41" s="48" t="s">
        <v>42</v>
      </c>
      <c r="G41" s="48" t="s">
        <v>43</v>
      </c>
    </row>
    <row r="42" spans="2:7" ht="15" customHeight="1" x14ac:dyDescent="0.25">
      <c r="B42" s="49">
        <v>2203</v>
      </c>
      <c r="C42" s="65" t="s">
        <v>104</v>
      </c>
      <c r="D42" s="51">
        <v>4000000</v>
      </c>
      <c r="E42" s="51">
        <v>4000000</v>
      </c>
      <c r="F42" s="48" t="s">
        <v>49</v>
      </c>
      <c r="G42" s="48" t="s">
        <v>40</v>
      </c>
    </row>
    <row r="43" spans="2:7" ht="15" customHeight="1" x14ac:dyDescent="0.25">
      <c r="B43" s="49">
        <v>1998</v>
      </c>
      <c r="C43" s="65" t="s">
        <v>38</v>
      </c>
      <c r="D43" s="51">
        <v>3000000</v>
      </c>
      <c r="E43" s="51">
        <v>3000000</v>
      </c>
      <c r="F43" s="48" t="s">
        <v>41</v>
      </c>
      <c r="G43" s="48" t="s">
        <v>44</v>
      </c>
    </row>
    <row r="44" spans="2:7" ht="15" customHeight="1" x14ac:dyDescent="0.25">
      <c r="B44" s="49">
        <v>2221</v>
      </c>
      <c r="C44" s="65" t="s">
        <v>134</v>
      </c>
      <c r="D44" s="47">
        <v>4000000</v>
      </c>
      <c r="E44" s="52">
        <v>4000000</v>
      </c>
      <c r="F44" s="48" t="s">
        <v>137</v>
      </c>
      <c r="G44" s="50" t="s">
        <v>139</v>
      </c>
    </row>
    <row r="45" spans="2:7" ht="15" customHeight="1" x14ac:dyDescent="0.25">
      <c r="B45" s="49">
        <v>2082</v>
      </c>
      <c r="C45" s="65" t="s">
        <v>33</v>
      </c>
      <c r="D45" s="51">
        <v>319300000</v>
      </c>
      <c r="E45" s="51">
        <v>8000000</v>
      </c>
      <c r="F45" s="48" t="s">
        <v>42</v>
      </c>
      <c r="G45" s="48" t="s">
        <v>43</v>
      </c>
    </row>
    <row r="46" spans="2:7" ht="15" customHeight="1" x14ac:dyDescent="0.25">
      <c r="B46" s="49">
        <v>2084</v>
      </c>
      <c r="C46" s="65" t="s">
        <v>213</v>
      </c>
      <c r="D46" s="47">
        <v>15600000</v>
      </c>
      <c r="E46" s="90">
        <v>6000000</v>
      </c>
      <c r="F46" s="48" t="s">
        <v>53</v>
      </c>
      <c r="G46" s="48" t="s">
        <v>312</v>
      </c>
    </row>
    <row r="47" spans="2:7" ht="15" customHeight="1" x14ac:dyDescent="0.25">
      <c r="B47" s="49">
        <v>2241</v>
      </c>
      <c r="C47" s="65" t="s">
        <v>170</v>
      </c>
      <c r="D47" s="47">
        <v>121900000</v>
      </c>
      <c r="E47" s="52">
        <v>6695268.3100173986</v>
      </c>
      <c r="F47" s="48" t="s">
        <v>172</v>
      </c>
      <c r="G47" s="50" t="s">
        <v>173</v>
      </c>
    </row>
    <row r="48" spans="2:7" ht="15" customHeight="1" x14ac:dyDescent="0.25">
      <c r="B48" s="49">
        <v>2245</v>
      </c>
      <c r="C48" s="65" t="s">
        <v>106</v>
      </c>
      <c r="D48" s="51">
        <v>12000000</v>
      </c>
      <c r="E48" s="51">
        <v>4000000</v>
      </c>
      <c r="F48" s="48" t="s">
        <v>49</v>
      </c>
      <c r="G48" s="48" t="s">
        <v>40</v>
      </c>
    </row>
    <row r="49" spans="2:7" ht="15" customHeight="1" x14ac:dyDescent="0.25">
      <c r="B49" s="49">
        <v>2137</v>
      </c>
      <c r="C49" s="65" t="s">
        <v>167</v>
      </c>
      <c r="D49" s="47">
        <v>28130000</v>
      </c>
      <c r="E49" s="90">
        <v>6000000</v>
      </c>
      <c r="F49" s="48" t="s">
        <v>53</v>
      </c>
      <c r="G49" s="48" t="s">
        <v>312</v>
      </c>
    </row>
    <row r="50" spans="2:7" ht="15" customHeight="1" x14ac:dyDescent="0.25">
      <c r="B50" s="49">
        <v>2100</v>
      </c>
      <c r="C50" s="65" t="s">
        <v>15</v>
      </c>
      <c r="D50" s="51">
        <v>159000000</v>
      </c>
      <c r="E50" s="51">
        <v>6909456</v>
      </c>
      <c r="F50" s="48" t="s">
        <v>47</v>
      </c>
      <c r="G50" s="48" t="s">
        <v>51</v>
      </c>
    </row>
    <row r="51" spans="2:7" ht="15" customHeight="1" x14ac:dyDescent="0.25">
      <c r="B51" s="49">
        <v>2183</v>
      </c>
      <c r="C51" s="65" t="s">
        <v>220</v>
      </c>
      <c r="D51" s="51">
        <v>291170000</v>
      </c>
      <c r="E51" s="51">
        <v>8000000</v>
      </c>
      <c r="F51" s="48" t="s">
        <v>48</v>
      </c>
      <c r="G51" s="48" t="s">
        <v>50</v>
      </c>
    </row>
    <row r="52" spans="2:7" ht="15" customHeight="1" x14ac:dyDescent="0.25">
      <c r="B52" s="49">
        <v>2099</v>
      </c>
      <c r="C52" s="65" t="s">
        <v>26</v>
      </c>
      <c r="D52" s="51">
        <v>8945000</v>
      </c>
      <c r="E52" s="51">
        <v>4000000</v>
      </c>
      <c r="F52" s="48" t="s">
        <v>45</v>
      </c>
      <c r="G52" s="48" t="s">
        <v>53</v>
      </c>
    </row>
    <row r="53" spans="2:7" ht="15" customHeight="1" x14ac:dyDescent="0.25">
      <c r="B53" s="12">
        <v>2206</v>
      </c>
      <c r="C53" s="13" t="s">
        <v>92</v>
      </c>
      <c r="D53" s="47">
        <v>82735000</v>
      </c>
      <c r="E53" s="51">
        <v>6557556</v>
      </c>
      <c r="F53" s="48" t="s">
        <v>116</v>
      </c>
      <c r="G53" s="48" t="s">
        <v>117</v>
      </c>
    </row>
    <row r="54" spans="2:7" ht="15" customHeight="1" x14ac:dyDescent="0.25">
      <c r="B54" s="49">
        <v>2239</v>
      </c>
      <c r="C54" s="65" t="s">
        <v>24</v>
      </c>
      <c r="D54" s="51">
        <v>408000000</v>
      </c>
      <c r="E54" s="51">
        <v>8000000</v>
      </c>
      <c r="F54" s="48" t="s">
        <v>46</v>
      </c>
      <c r="G54" s="48" t="s">
        <v>52</v>
      </c>
    </row>
    <row r="55" spans="2:7" ht="15" customHeight="1" x14ac:dyDescent="0.25">
      <c r="B55" s="49">
        <v>2024</v>
      </c>
      <c r="C55" s="65" t="s">
        <v>7</v>
      </c>
      <c r="D55" s="51">
        <v>57175000</v>
      </c>
      <c r="E55" s="51">
        <v>4499479</v>
      </c>
      <c r="F55" s="48" t="s">
        <v>49</v>
      </c>
      <c r="G55" s="48" t="s">
        <v>40</v>
      </c>
    </row>
    <row r="56" spans="2:7" ht="15" customHeight="1" x14ac:dyDescent="0.25">
      <c r="B56" s="49">
        <v>3997</v>
      </c>
      <c r="C56" s="65" t="s">
        <v>144</v>
      </c>
      <c r="D56" s="47">
        <v>18500000</v>
      </c>
      <c r="E56" s="51">
        <v>4000000</v>
      </c>
      <c r="F56" s="50" t="s">
        <v>151</v>
      </c>
      <c r="G56" s="50" t="s">
        <v>152</v>
      </c>
    </row>
    <row r="57" spans="2:7" ht="15" customHeight="1" x14ac:dyDescent="0.25">
      <c r="B57" s="49">
        <v>2053</v>
      </c>
      <c r="C57" s="65" t="s">
        <v>155</v>
      </c>
      <c r="D57" s="47">
        <v>24000000</v>
      </c>
      <c r="E57" s="52">
        <v>4000000</v>
      </c>
      <c r="F57" s="50" t="s">
        <v>156</v>
      </c>
      <c r="G57" s="50" t="s">
        <v>157</v>
      </c>
    </row>
    <row r="58" spans="2:7" ht="15" customHeight="1" x14ac:dyDescent="0.25">
      <c r="B58" s="49">
        <v>2140</v>
      </c>
      <c r="C58" s="65" t="s">
        <v>14</v>
      </c>
      <c r="D58" s="51">
        <v>14350000</v>
      </c>
      <c r="E58" s="51">
        <v>4000000</v>
      </c>
      <c r="F58" s="48" t="s">
        <v>47</v>
      </c>
      <c r="G58" s="48" t="s">
        <v>51</v>
      </c>
    </row>
    <row r="59" spans="2:7" ht="15" customHeight="1" x14ac:dyDescent="0.25">
      <c r="B59" s="49">
        <v>2091</v>
      </c>
      <c r="C59" s="65" t="s">
        <v>8</v>
      </c>
      <c r="D59" s="51">
        <v>14365000</v>
      </c>
      <c r="E59" s="51">
        <v>4000000</v>
      </c>
      <c r="F59" s="48" t="s">
        <v>49</v>
      </c>
      <c r="G59" s="48" t="s">
        <v>40</v>
      </c>
    </row>
    <row r="60" spans="2:7" ht="15" customHeight="1" x14ac:dyDescent="0.25">
      <c r="B60" s="49">
        <v>2262</v>
      </c>
      <c r="C60" s="65" t="s">
        <v>135</v>
      </c>
      <c r="D60" s="47">
        <v>14000000</v>
      </c>
      <c r="E60" s="52">
        <v>4000000</v>
      </c>
      <c r="F60" s="48" t="s">
        <v>156</v>
      </c>
      <c r="G60" s="50" t="s">
        <v>157</v>
      </c>
    </row>
    <row r="61" spans="2:7" ht="15" customHeight="1" x14ac:dyDescent="0.25">
      <c r="B61" s="49">
        <v>2212</v>
      </c>
      <c r="C61" s="65" t="s">
        <v>163</v>
      </c>
      <c r="D61" s="47">
        <v>4845000</v>
      </c>
      <c r="E61" s="51">
        <v>4000000</v>
      </c>
      <c r="F61" s="48" t="s">
        <v>40</v>
      </c>
      <c r="G61" s="50" t="s">
        <v>169</v>
      </c>
    </row>
    <row r="62" spans="2:7" ht="15" customHeight="1" x14ac:dyDescent="0.25">
      <c r="B62" s="49">
        <v>1923</v>
      </c>
      <c r="C62" s="65" t="s">
        <v>98</v>
      </c>
      <c r="D62" s="47">
        <v>180000000</v>
      </c>
      <c r="E62" s="52">
        <v>4000000</v>
      </c>
      <c r="F62" s="48" t="s">
        <v>156</v>
      </c>
      <c r="G62" s="50" t="s">
        <v>157</v>
      </c>
    </row>
    <row r="63" spans="2:7" ht="15" customHeight="1" x14ac:dyDescent="0.25">
      <c r="B63" s="49">
        <v>2097</v>
      </c>
      <c r="C63" s="65" t="s">
        <v>242</v>
      </c>
      <c r="D63" s="51">
        <v>73300000</v>
      </c>
      <c r="E63" s="51">
        <v>6000000</v>
      </c>
      <c r="F63" s="48" t="s">
        <v>44</v>
      </c>
      <c r="G63" s="48" t="s">
        <v>317</v>
      </c>
    </row>
    <row r="64" spans="2:7" ht="15" customHeight="1" x14ac:dyDescent="0.25">
      <c r="B64" s="49">
        <v>2092</v>
      </c>
      <c r="C64" s="65" t="s">
        <v>22</v>
      </c>
      <c r="D64" s="51">
        <v>4000000</v>
      </c>
      <c r="E64" s="51">
        <v>4000000</v>
      </c>
      <c r="F64" s="48" t="s">
        <v>46</v>
      </c>
      <c r="G64" s="48" t="s">
        <v>52</v>
      </c>
    </row>
    <row r="65" spans="2:7" ht="15" customHeight="1" x14ac:dyDescent="0.25">
      <c r="B65" s="49">
        <v>2085</v>
      </c>
      <c r="C65" s="65" t="s">
        <v>105</v>
      </c>
      <c r="D65" s="51">
        <v>4000000</v>
      </c>
      <c r="E65" s="51">
        <v>4000000</v>
      </c>
      <c r="F65" s="48" t="s">
        <v>49</v>
      </c>
      <c r="G65" s="48" t="s">
        <v>40</v>
      </c>
    </row>
    <row r="66" spans="2:7" ht="15" customHeight="1" x14ac:dyDescent="0.25">
      <c r="B66" s="49">
        <v>2256</v>
      </c>
      <c r="C66" s="65" t="s">
        <v>112</v>
      </c>
      <c r="D66" s="51">
        <v>89400000</v>
      </c>
      <c r="E66" s="51">
        <v>7145433</v>
      </c>
      <c r="F66" s="48" t="s">
        <v>49</v>
      </c>
      <c r="G66" s="48" t="s">
        <v>40</v>
      </c>
    </row>
    <row r="67" spans="2:7" ht="15" customHeight="1" x14ac:dyDescent="0.25">
      <c r="B67" s="49">
        <v>2205</v>
      </c>
      <c r="C67" s="65" t="s">
        <v>107</v>
      </c>
      <c r="D67" s="47">
        <v>12500000</v>
      </c>
      <c r="E67" s="90">
        <v>4000000</v>
      </c>
      <c r="F67" s="48" t="s">
        <v>49</v>
      </c>
      <c r="G67" s="48" t="s">
        <v>40</v>
      </c>
    </row>
    <row r="68" spans="2:7" ht="15" customHeight="1" x14ac:dyDescent="0.25">
      <c r="B68" s="49">
        <v>1925</v>
      </c>
      <c r="C68" s="65" t="s">
        <v>110</v>
      </c>
      <c r="D68" s="51">
        <v>77460000</v>
      </c>
      <c r="E68" s="51">
        <v>6000000</v>
      </c>
      <c r="F68" s="48" t="s">
        <v>53</v>
      </c>
      <c r="G68" s="48" t="s">
        <v>312</v>
      </c>
    </row>
    <row r="69" spans="2:7" ht="15" customHeight="1" x14ac:dyDescent="0.25">
      <c r="B69" s="49">
        <v>1898</v>
      </c>
      <c r="C69" s="66" t="s">
        <v>250</v>
      </c>
      <c r="D69" s="47">
        <v>6000000</v>
      </c>
      <c r="E69" s="51">
        <v>4000000</v>
      </c>
      <c r="F69" s="48" t="s">
        <v>48</v>
      </c>
      <c r="G69" s="48" t="s">
        <v>50</v>
      </c>
    </row>
    <row r="70" spans="2:7" ht="15" customHeight="1" x14ac:dyDescent="0.25">
      <c r="B70" s="49">
        <v>2147</v>
      </c>
      <c r="C70" s="65" t="s">
        <v>168</v>
      </c>
      <c r="D70" s="51">
        <v>204400000</v>
      </c>
      <c r="E70" s="51">
        <v>6000000</v>
      </c>
      <c r="F70" s="48" t="s">
        <v>44</v>
      </c>
      <c r="G70" s="48" t="s">
        <v>317</v>
      </c>
    </row>
    <row r="71" spans="2:7" ht="15" customHeight="1" x14ac:dyDescent="0.25">
      <c r="B71" s="49">
        <v>2145</v>
      </c>
      <c r="C71" s="65" t="s">
        <v>252</v>
      </c>
      <c r="D71" s="47">
        <v>7000000</v>
      </c>
      <c r="E71" s="52">
        <v>4000000</v>
      </c>
      <c r="F71" s="48" t="s">
        <v>302</v>
      </c>
      <c r="G71" s="50" t="s">
        <v>303</v>
      </c>
    </row>
    <row r="72" spans="2:7" ht="15" customHeight="1" x14ac:dyDescent="0.25">
      <c r="B72" s="49">
        <v>2199</v>
      </c>
      <c r="C72" s="65" t="s">
        <v>28</v>
      </c>
      <c r="D72" s="51">
        <v>25700000</v>
      </c>
      <c r="E72" s="51">
        <v>4000000</v>
      </c>
      <c r="F72" s="48" t="s">
        <v>45</v>
      </c>
      <c r="G72" s="48" t="s">
        <v>53</v>
      </c>
    </row>
    <row r="73" spans="2:7" ht="15" customHeight="1" x14ac:dyDescent="0.25">
      <c r="B73" s="49">
        <v>2254</v>
      </c>
      <c r="C73" s="65" t="s">
        <v>125</v>
      </c>
      <c r="D73" s="51">
        <v>140000000</v>
      </c>
      <c r="E73" s="51">
        <v>5026044.424168719</v>
      </c>
      <c r="F73" s="48" t="s">
        <v>124</v>
      </c>
      <c r="G73" s="48" t="s">
        <v>138</v>
      </c>
    </row>
    <row r="74" spans="2:7" ht="15" customHeight="1" x14ac:dyDescent="0.25">
      <c r="B74" s="49">
        <v>1924</v>
      </c>
      <c r="C74" s="65" t="s">
        <v>257</v>
      </c>
      <c r="D74" s="51">
        <v>433000000</v>
      </c>
      <c r="E74" s="51">
        <v>2700000</v>
      </c>
      <c r="F74" s="48" t="s">
        <v>48</v>
      </c>
      <c r="G74" s="48" t="s">
        <v>50</v>
      </c>
    </row>
    <row r="75" spans="2:7" ht="15" customHeight="1" x14ac:dyDescent="0.25">
      <c r="B75" s="49">
        <v>2061</v>
      </c>
      <c r="C75" s="65" t="s">
        <v>36</v>
      </c>
      <c r="D75" s="51">
        <v>4000000</v>
      </c>
      <c r="E75" s="51">
        <v>4000000</v>
      </c>
      <c r="F75" s="48" t="s">
        <v>41</v>
      </c>
      <c r="G75" s="48" t="s">
        <v>44</v>
      </c>
    </row>
    <row r="76" spans="2:7" ht="15" customHeight="1" x14ac:dyDescent="0.25">
      <c r="B76" s="49">
        <v>2141</v>
      </c>
      <c r="C76" s="65" t="s">
        <v>21</v>
      </c>
      <c r="D76" s="51">
        <v>42200000</v>
      </c>
      <c r="E76" s="51">
        <v>4000000</v>
      </c>
      <c r="F76" s="48" t="s">
        <v>46</v>
      </c>
      <c r="G76" s="48" t="s">
        <v>52</v>
      </c>
    </row>
    <row r="77" spans="2:7" ht="15" customHeight="1" x14ac:dyDescent="0.25">
      <c r="B77" s="49">
        <v>2214</v>
      </c>
      <c r="C77" s="65" t="s">
        <v>12</v>
      </c>
      <c r="D77" s="47">
        <v>3000000</v>
      </c>
      <c r="E77" s="90">
        <v>3000000</v>
      </c>
      <c r="F77" s="48" t="s">
        <v>47</v>
      </c>
      <c r="G77" s="48" t="s">
        <v>51</v>
      </c>
    </row>
    <row r="78" spans="2:7" ht="15" customHeight="1" x14ac:dyDescent="0.25">
      <c r="B78" s="49">
        <v>2110</v>
      </c>
      <c r="C78" s="65" t="s">
        <v>103</v>
      </c>
      <c r="D78" s="51">
        <v>7500000</v>
      </c>
      <c r="E78" s="51">
        <v>4000000</v>
      </c>
      <c r="F78" s="48" t="s">
        <v>49</v>
      </c>
      <c r="G78" s="48" t="s">
        <v>40</v>
      </c>
    </row>
    <row r="79" spans="2:7" ht="15" customHeight="1" x14ac:dyDescent="0.25">
      <c r="B79" s="49">
        <v>1990</v>
      </c>
      <c r="C79" s="65" t="s">
        <v>89</v>
      </c>
      <c r="D79" s="51">
        <v>4500000</v>
      </c>
      <c r="E79" s="51">
        <v>4500000</v>
      </c>
      <c r="F79" s="48" t="s">
        <v>53</v>
      </c>
      <c r="G79" s="48" t="s">
        <v>312</v>
      </c>
    </row>
    <row r="80" spans="2:7" ht="15" customHeight="1" x14ac:dyDescent="0.25">
      <c r="B80" s="49">
        <v>2093</v>
      </c>
      <c r="C80" s="65" t="s">
        <v>19</v>
      </c>
      <c r="D80" s="47">
        <v>6200000</v>
      </c>
      <c r="E80" s="91">
        <v>4000000</v>
      </c>
      <c r="F80" s="48" t="s">
        <v>46</v>
      </c>
      <c r="G80" s="48" t="s">
        <v>52</v>
      </c>
    </row>
    <row r="81" spans="2:7" ht="15" customHeight="1" x14ac:dyDescent="0.25">
      <c r="B81" s="49">
        <v>1928</v>
      </c>
      <c r="C81" s="65" t="s">
        <v>32</v>
      </c>
      <c r="D81" s="47">
        <v>158000000</v>
      </c>
      <c r="E81" s="52">
        <v>8000000</v>
      </c>
      <c r="F81" s="48" t="s">
        <v>42</v>
      </c>
      <c r="G81" s="50" t="s">
        <v>43</v>
      </c>
    </row>
    <row r="82" spans="2:7" ht="15" customHeight="1" x14ac:dyDescent="0.25">
      <c r="B82" s="49">
        <v>1928</v>
      </c>
      <c r="C82" s="65" t="s">
        <v>32</v>
      </c>
      <c r="D82" s="51">
        <v>163000000</v>
      </c>
      <c r="E82" s="51">
        <v>6000000</v>
      </c>
      <c r="F82" s="48" t="s">
        <v>43</v>
      </c>
      <c r="G82" s="48" t="s">
        <v>313</v>
      </c>
    </row>
    <row r="83" spans="2:7" ht="15" customHeight="1" x14ac:dyDescent="0.25">
      <c r="B83" s="49">
        <v>2192</v>
      </c>
      <c r="C83" s="65" t="s">
        <v>126</v>
      </c>
      <c r="D83" s="47">
        <v>3378109</v>
      </c>
      <c r="E83" s="52">
        <v>3378109</v>
      </c>
      <c r="F83" s="48" t="s">
        <v>124</v>
      </c>
      <c r="G83" s="50" t="s">
        <v>138</v>
      </c>
    </row>
    <row r="84" spans="2:7" ht="15" customHeight="1" x14ac:dyDescent="0.25">
      <c r="B84" s="49">
        <v>2039</v>
      </c>
      <c r="C84" s="65" t="s">
        <v>23</v>
      </c>
      <c r="D84" s="51">
        <v>68000000</v>
      </c>
      <c r="E84" s="51">
        <v>4000000</v>
      </c>
      <c r="F84" s="48" t="s">
        <v>46</v>
      </c>
      <c r="G84" s="48" t="s">
        <v>52</v>
      </c>
    </row>
    <row r="85" spans="2:7" ht="15" customHeight="1" x14ac:dyDescent="0.25">
      <c r="B85" s="49">
        <v>2202</v>
      </c>
      <c r="C85" s="65" t="s">
        <v>127</v>
      </c>
      <c r="D85" s="47">
        <v>8000000</v>
      </c>
      <c r="E85" s="52">
        <v>4000000</v>
      </c>
      <c r="F85" s="48" t="s">
        <v>124</v>
      </c>
      <c r="G85" s="50" t="s">
        <v>138</v>
      </c>
    </row>
    <row r="86" spans="2:7" ht="15" customHeight="1" x14ac:dyDescent="0.25">
      <c r="B86" s="49">
        <v>2180</v>
      </c>
      <c r="C86" s="66" t="s">
        <v>17</v>
      </c>
      <c r="D86" s="47">
        <v>790000000</v>
      </c>
      <c r="E86" s="51">
        <v>8000000</v>
      </c>
      <c r="F86" s="48" t="s">
        <v>47</v>
      </c>
      <c r="G86" s="48" t="s">
        <v>51</v>
      </c>
    </row>
    <row r="87" spans="2:7" ht="15" customHeight="1" x14ac:dyDescent="0.25">
      <c r="B87" s="49">
        <v>2180</v>
      </c>
      <c r="C87" s="65" t="s">
        <v>17</v>
      </c>
      <c r="D87" s="51">
        <v>1830000000</v>
      </c>
      <c r="E87" s="51">
        <v>12000000</v>
      </c>
      <c r="F87" s="48" t="s">
        <v>44</v>
      </c>
      <c r="G87" s="48" t="s">
        <v>317</v>
      </c>
    </row>
    <row r="88" spans="2:7" ht="15" customHeight="1" x14ac:dyDescent="0.25">
      <c r="B88" s="49">
        <v>1977</v>
      </c>
      <c r="C88" s="65" t="s">
        <v>60</v>
      </c>
      <c r="D88" s="51">
        <v>27500000</v>
      </c>
      <c r="E88" s="51">
        <v>7605500.8091195431</v>
      </c>
      <c r="F88" s="48" t="s">
        <v>137</v>
      </c>
      <c r="G88" s="48" t="s">
        <v>139</v>
      </c>
    </row>
    <row r="89" spans="2:7" ht="15" customHeight="1" x14ac:dyDescent="0.25">
      <c r="B89" s="49">
        <v>2044</v>
      </c>
      <c r="C89" s="65" t="s">
        <v>94</v>
      </c>
      <c r="D89" s="51">
        <v>4465000</v>
      </c>
      <c r="E89" s="51">
        <v>4000000</v>
      </c>
      <c r="F89" s="48" t="s">
        <v>302</v>
      </c>
      <c r="G89" s="48" t="s">
        <v>303</v>
      </c>
    </row>
    <row r="90" spans="2:7" ht="15" customHeight="1" x14ac:dyDescent="0.25">
      <c r="B90" s="49">
        <v>2142</v>
      </c>
      <c r="C90" s="65" t="s">
        <v>25</v>
      </c>
      <c r="D90" s="51">
        <v>619700000</v>
      </c>
      <c r="E90" s="51">
        <v>8000000</v>
      </c>
      <c r="F90" s="48" t="s">
        <v>45</v>
      </c>
      <c r="G90" s="48" t="s">
        <v>53</v>
      </c>
    </row>
    <row r="91" spans="2:7" ht="15" customHeight="1" x14ac:dyDescent="0.25">
      <c r="B91" s="49">
        <v>2104</v>
      </c>
      <c r="C91" s="65" t="s">
        <v>73</v>
      </c>
      <c r="D91" s="51">
        <v>17900000</v>
      </c>
      <c r="E91" s="51">
        <v>4020269</v>
      </c>
      <c r="F91" s="48" t="s">
        <v>42</v>
      </c>
      <c r="G91" s="48" t="s">
        <v>43</v>
      </c>
    </row>
    <row r="92" spans="2:7" ht="15" customHeight="1" x14ac:dyDescent="0.25">
      <c r="B92" s="49">
        <v>1935</v>
      </c>
      <c r="C92" s="65" t="s">
        <v>281</v>
      </c>
      <c r="D92" s="51">
        <v>99700000</v>
      </c>
      <c r="E92" s="51">
        <v>4000000</v>
      </c>
      <c r="F92" s="48" t="s">
        <v>48</v>
      </c>
      <c r="G92" s="48" t="s">
        <v>50</v>
      </c>
    </row>
    <row r="93" spans="2:7" ht="15" customHeight="1" x14ac:dyDescent="0.25">
      <c r="B93" s="49">
        <v>2257</v>
      </c>
      <c r="C93" s="65" t="s">
        <v>176</v>
      </c>
      <c r="D93" s="47">
        <v>6000000</v>
      </c>
      <c r="E93" s="52">
        <v>6000000</v>
      </c>
      <c r="F93" s="48" t="s">
        <v>44</v>
      </c>
      <c r="G93" s="50" t="s">
        <v>317</v>
      </c>
    </row>
    <row r="94" spans="2:7" ht="15" customHeight="1" x14ac:dyDescent="0.25">
      <c r="B94" s="49">
        <v>2244</v>
      </c>
      <c r="C94" s="65" t="s">
        <v>283</v>
      </c>
      <c r="D94" s="51">
        <v>247500000</v>
      </c>
      <c r="E94" s="51">
        <v>4468542</v>
      </c>
      <c r="F94" s="48" t="s">
        <v>48</v>
      </c>
      <c r="G94" s="48" t="s">
        <v>50</v>
      </c>
    </row>
    <row r="95" spans="2:7" ht="15" customHeight="1" x14ac:dyDescent="0.25">
      <c r="B95" s="49">
        <v>1978</v>
      </c>
      <c r="C95" s="66" t="s">
        <v>9</v>
      </c>
      <c r="D95" s="47">
        <v>10700000</v>
      </c>
      <c r="E95" s="51">
        <v>4000000</v>
      </c>
      <c r="F95" s="48" t="s">
        <v>49</v>
      </c>
      <c r="G95" s="48" t="s">
        <v>40</v>
      </c>
    </row>
    <row r="96" spans="2:7" ht="15" customHeight="1" x14ac:dyDescent="0.25">
      <c r="B96" s="49">
        <v>2087</v>
      </c>
      <c r="C96" s="66" t="s">
        <v>109</v>
      </c>
      <c r="D96" s="47">
        <v>35950000</v>
      </c>
      <c r="E96" s="76">
        <v>4000000</v>
      </c>
      <c r="F96" s="48" t="s">
        <v>49</v>
      </c>
      <c r="G96" s="48" t="s">
        <v>40</v>
      </c>
    </row>
    <row r="97" spans="2:7" ht="15" customHeight="1" x14ac:dyDescent="0.25">
      <c r="B97" s="49">
        <v>2225</v>
      </c>
      <c r="C97" s="65" t="s">
        <v>96</v>
      </c>
      <c r="D97" s="51">
        <v>4000000</v>
      </c>
      <c r="E97" s="51">
        <v>4000000</v>
      </c>
      <c r="F97" s="48" t="s">
        <v>137</v>
      </c>
      <c r="G97" s="48" t="s">
        <v>139</v>
      </c>
    </row>
    <row r="98" spans="2:7" ht="15" customHeight="1" x14ac:dyDescent="0.25">
      <c r="B98" s="49">
        <v>1948</v>
      </c>
      <c r="C98" s="65" t="s">
        <v>290</v>
      </c>
      <c r="D98" s="51">
        <v>49635000</v>
      </c>
      <c r="E98" s="51">
        <v>4000000</v>
      </c>
      <c r="F98" s="48" t="s">
        <v>48</v>
      </c>
      <c r="G98" s="48" t="s">
        <v>50</v>
      </c>
    </row>
    <row r="99" spans="2:7" ht="15" customHeight="1" x14ac:dyDescent="0.25">
      <c r="B99" s="49">
        <v>1948</v>
      </c>
      <c r="C99" s="65" t="s">
        <v>290</v>
      </c>
      <c r="D99" s="51">
        <v>4000000</v>
      </c>
      <c r="E99" s="51">
        <v>4000000</v>
      </c>
      <c r="F99" s="48" t="s">
        <v>302</v>
      </c>
      <c r="G99" s="48" t="s">
        <v>303</v>
      </c>
    </row>
    <row r="100" spans="2:7" ht="15" customHeight="1" x14ac:dyDescent="0.25">
      <c r="B100" s="49">
        <v>2144</v>
      </c>
      <c r="C100" s="65" t="s">
        <v>291</v>
      </c>
      <c r="D100" s="51">
        <v>3000000</v>
      </c>
      <c r="E100" s="51">
        <v>3000000</v>
      </c>
      <c r="F100" s="48" t="s">
        <v>308</v>
      </c>
      <c r="G100" s="48" t="s">
        <v>309</v>
      </c>
    </row>
    <row r="101" spans="2:7" ht="15" customHeight="1" x14ac:dyDescent="0.25">
      <c r="B101" s="49">
        <v>2209</v>
      </c>
      <c r="C101" s="65" t="s">
        <v>39</v>
      </c>
      <c r="D101" s="51">
        <v>14000000</v>
      </c>
      <c r="E101" s="51">
        <v>4000000</v>
      </c>
      <c r="F101" s="48" t="s">
        <v>41</v>
      </c>
      <c r="G101" s="48" t="s">
        <v>44</v>
      </c>
    </row>
    <row r="102" spans="2:7" ht="15" customHeight="1" x14ac:dyDescent="0.25">
      <c r="B102" s="49">
        <v>2102</v>
      </c>
      <c r="C102" s="65" t="s">
        <v>13</v>
      </c>
      <c r="D102" s="47">
        <v>4000000</v>
      </c>
      <c r="E102" s="52">
        <v>4000000</v>
      </c>
      <c r="F102" s="48" t="s">
        <v>47</v>
      </c>
      <c r="G102" s="50" t="s">
        <v>51</v>
      </c>
    </row>
    <row r="103" spans="2:7" ht="15" customHeight="1" x14ac:dyDescent="0.25">
      <c r="B103" s="12">
        <v>2242</v>
      </c>
      <c r="C103" s="13" t="s">
        <v>293</v>
      </c>
      <c r="D103" s="47">
        <v>291315000</v>
      </c>
      <c r="E103" s="51">
        <v>3050000</v>
      </c>
      <c r="F103" s="48" t="s">
        <v>48</v>
      </c>
      <c r="G103" s="48" t="s">
        <v>50</v>
      </c>
    </row>
    <row r="104" spans="2:7" ht="15" customHeight="1" x14ac:dyDescent="0.25">
      <c r="B104" s="49">
        <v>2242</v>
      </c>
      <c r="C104" s="65" t="s">
        <v>293</v>
      </c>
      <c r="D104" s="47">
        <v>421300000</v>
      </c>
      <c r="E104" s="52">
        <v>8281105</v>
      </c>
      <c r="F104" s="48" t="s">
        <v>44</v>
      </c>
      <c r="G104" s="50" t="s">
        <v>317</v>
      </c>
    </row>
    <row r="105" spans="2:7" ht="15" customHeight="1" x14ac:dyDescent="0.25">
      <c r="B105" s="49">
        <v>2197</v>
      </c>
      <c r="C105" s="65" t="s">
        <v>18</v>
      </c>
      <c r="D105" s="51">
        <v>4000000</v>
      </c>
      <c r="E105" s="51">
        <v>1932090</v>
      </c>
      <c r="F105" s="48" t="s">
        <v>47</v>
      </c>
      <c r="G105" s="48" t="s">
        <v>51</v>
      </c>
    </row>
    <row r="106" spans="2:7" ht="15" customHeight="1" x14ac:dyDescent="0.25">
      <c r="B106" s="49">
        <v>2197</v>
      </c>
      <c r="C106" s="65" t="s">
        <v>18</v>
      </c>
      <c r="D106" s="47">
        <v>23535000</v>
      </c>
      <c r="E106" s="51">
        <v>6000000</v>
      </c>
      <c r="F106" s="50" t="s">
        <v>44</v>
      </c>
      <c r="G106" s="50" t="s">
        <v>317</v>
      </c>
    </row>
    <row r="107" spans="2:7" ht="15" customHeight="1" x14ac:dyDescent="0.25">
      <c r="B107" s="12">
        <v>2204</v>
      </c>
      <c r="C107" s="13" t="s">
        <v>171</v>
      </c>
      <c r="D107" s="47">
        <v>10500000</v>
      </c>
      <c r="E107" s="51">
        <v>4000000</v>
      </c>
      <c r="F107" s="48" t="s">
        <v>48</v>
      </c>
      <c r="G107" s="48" t="s">
        <v>50</v>
      </c>
    </row>
    <row r="108" spans="2:7" ht="15" customHeight="1" x14ac:dyDescent="0.25">
      <c r="B108" s="49">
        <v>2204</v>
      </c>
      <c r="C108" s="65" t="s">
        <v>171</v>
      </c>
      <c r="D108" s="51">
        <v>45200000</v>
      </c>
      <c r="E108" s="51">
        <v>4000000</v>
      </c>
      <c r="F108" s="48" t="s">
        <v>172</v>
      </c>
      <c r="G108" s="48" t="s">
        <v>173</v>
      </c>
    </row>
    <row r="109" spans="2:7" ht="15" customHeight="1" x14ac:dyDescent="0.25">
      <c r="B109" s="49">
        <v>2213</v>
      </c>
      <c r="C109" s="65" t="s">
        <v>93</v>
      </c>
      <c r="D109" s="47">
        <v>4000000</v>
      </c>
      <c r="E109" s="90">
        <v>4000000</v>
      </c>
      <c r="F109" s="48" t="s">
        <v>116</v>
      </c>
      <c r="G109" s="48" t="s">
        <v>117</v>
      </c>
    </row>
    <row r="110" spans="2:7" ht="15" customHeight="1" x14ac:dyDescent="0.25">
      <c r="B110" s="49">
        <v>2116</v>
      </c>
      <c r="C110" s="65" t="s">
        <v>296</v>
      </c>
      <c r="D110" s="51">
        <v>8000000</v>
      </c>
      <c r="E110" s="51">
        <v>4000000</v>
      </c>
      <c r="F110" s="48" t="s">
        <v>48</v>
      </c>
      <c r="G110" s="48" t="s">
        <v>50</v>
      </c>
    </row>
    <row r="111" spans="2:7" ht="15" customHeight="1" x14ac:dyDescent="0.25">
      <c r="B111" s="49">
        <v>1947</v>
      </c>
      <c r="C111" s="65" t="s">
        <v>16</v>
      </c>
      <c r="D111" s="47">
        <v>6800000</v>
      </c>
      <c r="E111" s="51">
        <v>2350000</v>
      </c>
      <c r="F111" s="50" t="s">
        <v>47</v>
      </c>
      <c r="G111" s="50" t="s">
        <v>51</v>
      </c>
    </row>
    <row r="112" spans="2:7" ht="15" customHeight="1" x14ac:dyDescent="0.25">
      <c r="B112" s="49">
        <v>2220</v>
      </c>
      <c r="C112" s="64" t="s">
        <v>145</v>
      </c>
      <c r="D112" s="51">
        <v>7000000</v>
      </c>
      <c r="E112" s="51">
        <v>4000000</v>
      </c>
      <c r="F112" s="48" t="s">
        <v>151</v>
      </c>
      <c r="G112" s="48" t="s">
        <v>152</v>
      </c>
    </row>
    <row r="113" spans="2:7" ht="15" customHeight="1" x14ac:dyDescent="0.25">
      <c r="B113" s="49">
        <v>1936</v>
      </c>
      <c r="C113" s="65" t="s">
        <v>29</v>
      </c>
      <c r="D113" s="47">
        <v>38500000</v>
      </c>
      <c r="E113" s="52">
        <v>4000000</v>
      </c>
      <c r="F113" s="48" t="s">
        <v>42</v>
      </c>
      <c r="G113" s="50" t="s">
        <v>43</v>
      </c>
    </row>
    <row r="114" spans="2:7" ht="15" customHeight="1" x14ac:dyDescent="0.25">
      <c r="B114" s="49">
        <v>1922</v>
      </c>
      <c r="C114" s="65" t="s">
        <v>115</v>
      </c>
      <c r="D114" s="47">
        <v>206800000</v>
      </c>
      <c r="E114" s="51">
        <v>7192506</v>
      </c>
      <c r="F114" s="48" t="s">
        <v>116</v>
      </c>
      <c r="G114" s="50" t="s">
        <v>117</v>
      </c>
    </row>
    <row r="115" spans="2:7" ht="15" customHeight="1" x14ac:dyDescent="0.25">
      <c r="B115" s="49">
        <v>2255</v>
      </c>
      <c r="C115" s="65" t="s">
        <v>298</v>
      </c>
      <c r="D115" s="51">
        <v>2500000</v>
      </c>
      <c r="E115" s="51">
        <v>2500000</v>
      </c>
      <c r="F115" s="48" t="s">
        <v>53</v>
      </c>
      <c r="G115" s="48" t="s">
        <v>312</v>
      </c>
    </row>
    <row r="116" spans="2:7" ht="15" customHeight="1" x14ac:dyDescent="0.25">
      <c r="B116" s="49">
        <v>2002</v>
      </c>
      <c r="C116" s="65" t="s">
        <v>34</v>
      </c>
      <c r="D116" s="51">
        <v>16000000</v>
      </c>
      <c r="E116" s="51">
        <v>4000000</v>
      </c>
      <c r="F116" s="48" t="s">
        <v>41</v>
      </c>
      <c r="G116" s="48" t="s">
        <v>44</v>
      </c>
    </row>
    <row r="117" spans="2:7" ht="15" customHeight="1" x14ac:dyDescent="0.25">
      <c r="B117" s="49">
        <v>2251</v>
      </c>
      <c r="C117" s="65" t="s">
        <v>11</v>
      </c>
      <c r="D117" s="51">
        <v>14200000</v>
      </c>
      <c r="E117" s="51">
        <v>4000000</v>
      </c>
      <c r="F117" s="48" t="s">
        <v>49</v>
      </c>
      <c r="G117" s="48" t="s">
        <v>40</v>
      </c>
    </row>
    <row r="118" spans="2:7" ht="15" customHeight="1" x14ac:dyDescent="0.25">
      <c r="B118" s="97"/>
      <c r="C118" s="96"/>
      <c r="D118" s="8"/>
      <c r="E118" s="8"/>
    </row>
    <row r="119" spans="2:7" ht="15" customHeight="1" x14ac:dyDescent="0.25">
      <c r="C119" s="96"/>
      <c r="D119" s="8"/>
      <c r="E119" s="8"/>
    </row>
    <row r="120" spans="2:7" ht="15" customHeight="1" x14ac:dyDescent="0.25">
      <c r="B120" s="97"/>
      <c r="C120" s="96"/>
      <c r="D120" s="8"/>
      <c r="E120" s="8"/>
    </row>
    <row r="121" spans="2:7" ht="15" customHeight="1" x14ac:dyDescent="0.25">
      <c r="B121" s="36"/>
      <c r="C121" s="37"/>
      <c r="D121" s="8"/>
      <c r="E121" s="8"/>
    </row>
    <row r="122" spans="2:7" ht="15" customHeight="1" x14ac:dyDescent="0.25">
      <c r="B122" s="36"/>
      <c r="C122" s="37"/>
      <c r="D122" s="8"/>
      <c r="E122" s="8"/>
    </row>
    <row r="123" spans="2:7" ht="15" customHeight="1" x14ac:dyDescent="0.25">
      <c r="B123" s="36"/>
      <c r="C123" s="37"/>
      <c r="D123" s="8"/>
      <c r="E123" s="8"/>
    </row>
    <row r="124" spans="2:7" ht="15" customHeight="1" x14ac:dyDescent="0.25">
      <c r="B124" s="36"/>
      <c r="C124" s="37"/>
      <c r="D124" s="8"/>
      <c r="E124" s="8"/>
    </row>
    <row r="125" spans="2:7" ht="15" customHeight="1" x14ac:dyDescent="0.25">
      <c r="B125" s="36"/>
      <c r="C125" s="37"/>
      <c r="D125" s="8"/>
      <c r="E125" s="8"/>
    </row>
    <row r="126" spans="2:7" ht="15" customHeight="1" x14ac:dyDescent="0.25">
      <c r="B126" s="36"/>
      <c r="C126" s="37"/>
      <c r="D126" s="8"/>
      <c r="E126" s="8"/>
    </row>
    <row r="127" spans="2:7" ht="15" customHeight="1" x14ac:dyDescent="0.25">
      <c r="B127" s="36"/>
      <c r="C127" s="37"/>
      <c r="D127" s="8"/>
      <c r="E127" s="8"/>
    </row>
    <row r="128" spans="2:7" x14ac:dyDescent="0.25">
      <c r="B128" s="36"/>
      <c r="C128" s="37"/>
      <c r="D128" s="8"/>
      <c r="E128" s="8"/>
    </row>
    <row r="129" spans="2:5" x14ac:dyDescent="0.25">
      <c r="B129" s="36"/>
      <c r="C129" s="37"/>
      <c r="D129" s="8"/>
      <c r="E129" s="8"/>
    </row>
    <row r="130" spans="2:5" x14ac:dyDescent="0.25">
      <c r="B130" s="36"/>
      <c r="C130" s="37"/>
      <c r="D130" s="8"/>
      <c r="E130" s="8"/>
    </row>
    <row r="131" spans="2:5" x14ac:dyDescent="0.25">
      <c r="B131" s="36"/>
      <c r="C131" s="37"/>
      <c r="D131" s="8"/>
      <c r="E131" s="8"/>
    </row>
    <row r="132" spans="2:5" x14ac:dyDescent="0.25">
      <c r="B132" s="36"/>
      <c r="C132" s="37"/>
      <c r="D132" s="8"/>
      <c r="E132" s="8"/>
    </row>
    <row r="133" spans="2:5" x14ac:dyDescent="0.25">
      <c r="B133" s="36"/>
      <c r="C133" s="37"/>
      <c r="D133" s="8"/>
      <c r="E133" s="8"/>
    </row>
    <row r="134" spans="2:5" x14ac:dyDescent="0.25">
      <c r="B134" s="36"/>
      <c r="C134" s="37"/>
      <c r="D134" s="8"/>
      <c r="E134" s="8"/>
    </row>
    <row r="135" spans="2:5" x14ac:dyDescent="0.25">
      <c r="B135" s="36"/>
      <c r="C135" s="37"/>
      <c r="D135" s="8"/>
      <c r="E135" s="8"/>
    </row>
    <row r="136" spans="2:5" x14ac:dyDescent="0.25">
      <c r="B136" s="36"/>
      <c r="C136" s="37"/>
      <c r="D136" s="8"/>
      <c r="E136" s="8"/>
    </row>
    <row r="137" spans="2:5" x14ac:dyDescent="0.25">
      <c r="B137" s="36"/>
      <c r="C137" s="37"/>
      <c r="D137" s="8"/>
      <c r="E137" s="8"/>
    </row>
    <row r="138" spans="2:5" x14ac:dyDescent="0.25">
      <c r="B138" s="36"/>
      <c r="C138" s="37"/>
      <c r="D138" s="8"/>
      <c r="E138" s="8"/>
    </row>
    <row r="139" spans="2:5" x14ac:dyDescent="0.25">
      <c r="B139" s="36"/>
      <c r="C139" s="37"/>
      <c r="D139" s="8"/>
      <c r="E139" s="8"/>
    </row>
    <row r="140" spans="2:5" x14ac:dyDescent="0.25">
      <c r="B140" s="36"/>
      <c r="C140" s="37"/>
      <c r="D140" s="8"/>
      <c r="E140" s="8"/>
    </row>
    <row r="141" spans="2:5" x14ac:dyDescent="0.25">
      <c r="B141" s="36"/>
      <c r="C141" s="37"/>
      <c r="D141" s="8"/>
      <c r="E141" s="8"/>
    </row>
    <row r="142" spans="2:5" x14ac:dyDescent="0.25">
      <c r="B142" s="36"/>
      <c r="C142" s="37"/>
      <c r="D142" s="8"/>
      <c r="E142" s="8"/>
    </row>
    <row r="143" spans="2:5" x14ac:dyDescent="0.25">
      <c r="B143" s="36"/>
      <c r="C143" s="37"/>
      <c r="D143" s="8"/>
      <c r="E143" s="8"/>
    </row>
    <row r="144" spans="2:5" x14ac:dyDescent="0.25">
      <c r="B144" s="36"/>
      <c r="C144" s="37"/>
      <c r="D144" s="8"/>
      <c r="E144" s="8"/>
    </row>
    <row r="145" spans="2:5" x14ac:dyDescent="0.25">
      <c r="B145" s="36"/>
      <c r="C145" s="37"/>
      <c r="D145" s="8"/>
      <c r="E145" s="8"/>
    </row>
    <row r="146" spans="2:5" x14ac:dyDescent="0.25">
      <c r="B146" s="36"/>
      <c r="C146" s="37"/>
      <c r="D146" s="8"/>
      <c r="E146" s="8"/>
    </row>
    <row r="147" spans="2:5" x14ac:dyDescent="0.25">
      <c r="B147" s="36"/>
      <c r="C147" s="37"/>
      <c r="D147" s="8"/>
      <c r="E147" s="8"/>
    </row>
    <row r="148" spans="2:5" x14ac:dyDescent="0.25">
      <c r="B148" s="36"/>
      <c r="C148" s="37"/>
      <c r="D148" s="8"/>
      <c r="E148" s="8"/>
    </row>
    <row r="149" spans="2:5" x14ac:dyDescent="0.25">
      <c r="B149" s="36"/>
      <c r="C149" s="37"/>
      <c r="D149" s="8"/>
      <c r="E149" s="8"/>
    </row>
    <row r="150" spans="2:5" x14ac:dyDescent="0.25">
      <c r="B150" s="36"/>
      <c r="C150" s="37"/>
      <c r="D150" s="8"/>
      <c r="E150" s="8"/>
    </row>
    <row r="151" spans="2:5" x14ac:dyDescent="0.25">
      <c r="B151" s="36"/>
      <c r="C151" s="37"/>
      <c r="D151" s="8"/>
      <c r="E151" s="8"/>
    </row>
    <row r="152" spans="2:5" x14ac:dyDescent="0.25">
      <c r="B152" s="36"/>
      <c r="C152" s="37"/>
      <c r="D152" s="8"/>
      <c r="E152" s="8"/>
    </row>
    <row r="153" spans="2:5" x14ac:dyDescent="0.25">
      <c r="B153" s="36"/>
      <c r="C153" s="37"/>
      <c r="D153" s="8"/>
      <c r="E153" s="8"/>
    </row>
    <row r="154" spans="2:5" x14ac:dyDescent="0.25">
      <c r="B154" s="36"/>
      <c r="C154" s="37"/>
      <c r="D154" s="8"/>
      <c r="E154" s="8"/>
    </row>
    <row r="155" spans="2:5" x14ac:dyDescent="0.25">
      <c r="B155" s="36"/>
      <c r="C155" s="37"/>
      <c r="D155" s="8"/>
      <c r="E155" s="8"/>
    </row>
    <row r="156" spans="2:5" x14ac:dyDescent="0.25">
      <c r="B156" s="36"/>
      <c r="C156" s="37"/>
      <c r="D156" s="8"/>
      <c r="E156" s="8"/>
    </row>
    <row r="157" spans="2:5" x14ac:dyDescent="0.25">
      <c r="B157" s="36"/>
      <c r="C157" s="37"/>
      <c r="D157" s="8"/>
      <c r="E157" s="8"/>
    </row>
  </sheetData>
  <sheetProtection sheet="1" objects="1" scenarios="1"/>
  <conditionalFormatting sqref="B118">
    <cfRule type="expression" dxfId="62" priority="9">
      <formula>LEFT($F119,3)="November"</formula>
    </cfRule>
  </conditionalFormatting>
  <conditionalFormatting sqref="B100:G100">
    <cfRule type="expression" dxfId="61" priority="2">
      <formula>LEFT($F100,3)="Nov"</formula>
    </cfRule>
  </conditionalFormatting>
  <conditionalFormatting sqref="B104:G104">
    <cfRule type="expression" dxfId="60" priority="1">
      <formula>LEFT($F104,3)="Nov"</formula>
    </cfRule>
  </conditionalFormatting>
  <conditionalFormatting sqref="C118:C119 B120:C120">
    <cfRule type="expression" dxfId="59" priority="3">
      <formula>LEFT($F118,3)="November"</formula>
    </cfRule>
  </conditionalFormatting>
  <conditionalFormatting sqref="D6:D7">
    <cfRule type="cellIs" dxfId="58" priority="5" operator="notEqual">
      <formula>#REF!</formula>
    </cfRule>
  </conditionalFormatting>
  <conditionalFormatting sqref="D9:D10">
    <cfRule type="cellIs" dxfId="57" priority="7" operator="notEqual">
      <formula>#REF!</formula>
    </cfRule>
  </conditionalFormatting>
  <pageMargins left="0.7" right="0.7" top="0.75" bottom="0.75" header="0.3" footer="0.3"/>
  <pageSetup scale="82" fitToHeight="0" orientation="portrait" r:id="rId1"/>
  <headerFooter scaleWithDoc="0">
    <oddFooter>&amp;F&amp;RPage &amp;P</oddFooter>
  </headerFooter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5F2FB"/>
    <pageSetUpPr fitToPage="1"/>
  </sheetPr>
  <dimension ref="A1:J138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83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84</v>
      </c>
      <c r="C6"/>
      <c r="D6" s="63"/>
      <c r="E6"/>
      <c r="F6"/>
      <c r="G6"/>
    </row>
    <row r="7" spans="1:10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x14ac:dyDescent="0.25">
      <c r="B8" s="12">
        <v>2089</v>
      </c>
      <c r="C8" s="13" t="s">
        <v>206</v>
      </c>
      <c r="D8" s="61">
        <v>4000000</v>
      </c>
      <c r="E8" s="12" t="s">
        <v>62</v>
      </c>
      <c r="F8" s="12">
        <v>96</v>
      </c>
      <c r="G8" s="12">
        <v>1</v>
      </c>
      <c r="H8" s="61">
        <v>4000000</v>
      </c>
      <c r="I8" s="61">
        <v>4000000</v>
      </c>
      <c r="J8" s="13" t="s">
        <v>66</v>
      </c>
    </row>
    <row r="9" spans="1:10" x14ac:dyDescent="0.25">
      <c r="B9" s="12">
        <v>2183</v>
      </c>
      <c r="C9" s="13" t="s">
        <v>220</v>
      </c>
      <c r="D9" s="61">
        <v>291170000</v>
      </c>
      <c r="E9" s="12" t="s">
        <v>62</v>
      </c>
      <c r="F9" s="12">
        <v>107</v>
      </c>
      <c r="G9" s="12">
        <v>1</v>
      </c>
      <c r="H9" s="61">
        <v>8000000</v>
      </c>
      <c r="I9" s="61">
        <v>8000000</v>
      </c>
      <c r="J9" s="13" t="s">
        <v>66</v>
      </c>
    </row>
    <row r="10" spans="1:10" x14ac:dyDescent="0.25">
      <c r="B10" s="12">
        <v>1898</v>
      </c>
      <c r="C10" s="13" t="s">
        <v>250</v>
      </c>
      <c r="D10" s="61">
        <v>6000000</v>
      </c>
      <c r="E10" s="12" t="s">
        <v>62</v>
      </c>
      <c r="F10" s="12">
        <v>68</v>
      </c>
      <c r="G10" s="12">
        <v>1</v>
      </c>
      <c r="H10" s="61">
        <v>4000000</v>
      </c>
      <c r="I10" s="61">
        <v>4000000</v>
      </c>
      <c r="J10" s="13" t="s">
        <v>65</v>
      </c>
    </row>
    <row r="11" spans="1:10" x14ac:dyDescent="0.25">
      <c r="B11" s="12">
        <v>1924</v>
      </c>
      <c r="C11" s="13" t="s">
        <v>257</v>
      </c>
      <c r="D11" s="61">
        <v>433000000</v>
      </c>
      <c r="E11" s="12" t="s">
        <v>62</v>
      </c>
      <c r="F11" s="12">
        <v>179</v>
      </c>
      <c r="G11" s="12">
        <v>1</v>
      </c>
      <c r="H11" s="61">
        <v>8000000</v>
      </c>
      <c r="I11" s="61">
        <v>2700000</v>
      </c>
      <c r="J11" s="13" t="s">
        <v>66</v>
      </c>
    </row>
    <row r="12" spans="1:10" x14ac:dyDescent="0.25">
      <c r="B12" s="12">
        <v>1935</v>
      </c>
      <c r="C12" s="13" t="s">
        <v>281</v>
      </c>
      <c r="D12" s="61">
        <v>99700000</v>
      </c>
      <c r="E12" s="12" t="s">
        <v>62</v>
      </c>
      <c r="F12" s="12">
        <v>192</v>
      </c>
      <c r="G12" s="12">
        <v>1</v>
      </c>
      <c r="H12" s="61">
        <v>4000000</v>
      </c>
      <c r="I12" s="61">
        <v>4000000</v>
      </c>
      <c r="J12" s="13" t="s">
        <v>66</v>
      </c>
    </row>
    <row r="13" spans="1:10" x14ac:dyDescent="0.25">
      <c r="B13" s="12">
        <v>2244</v>
      </c>
      <c r="C13" s="13" t="s">
        <v>283</v>
      </c>
      <c r="D13" s="61">
        <v>247500000</v>
      </c>
      <c r="E13" s="12" t="s">
        <v>62</v>
      </c>
      <c r="F13" s="12">
        <v>181</v>
      </c>
      <c r="G13" s="12">
        <v>1</v>
      </c>
      <c r="H13" s="61">
        <v>4468542</v>
      </c>
      <c r="I13" s="61">
        <v>4468542</v>
      </c>
      <c r="J13" s="13" t="s">
        <v>66</v>
      </c>
    </row>
    <row r="14" spans="1:10" x14ac:dyDescent="0.25">
      <c r="B14" s="12">
        <v>1948</v>
      </c>
      <c r="C14" s="13" t="s">
        <v>290</v>
      </c>
      <c r="D14" s="61">
        <v>49635000</v>
      </c>
      <c r="E14" s="12" t="s">
        <v>62</v>
      </c>
      <c r="F14" s="12">
        <v>130</v>
      </c>
      <c r="G14" s="12">
        <v>1</v>
      </c>
      <c r="H14" s="61">
        <v>4000000</v>
      </c>
      <c r="I14" s="61">
        <v>4000000</v>
      </c>
      <c r="J14" s="13" t="s">
        <v>65</v>
      </c>
    </row>
    <row r="15" spans="1:10" x14ac:dyDescent="0.25">
      <c r="B15" s="12">
        <v>2242</v>
      </c>
      <c r="C15" s="13" t="s">
        <v>293</v>
      </c>
      <c r="D15" s="61">
        <v>291315000</v>
      </c>
      <c r="E15" s="12" t="s">
        <v>62</v>
      </c>
      <c r="F15" s="12">
        <v>172</v>
      </c>
      <c r="G15" s="12">
        <v>1</v>
      </c>
      <c r="H15" s="61">
        <v>8000000</v>
      </c>
      <c r="I15" s="61">
        <v>3050000</v>
      </c>
      <c r="J15" s="13" t="s">
        <v>65</v>
      </c>
    </row>
    <row r="16" spans="1:10" x14ac:dyDescent="0.25">
      <c r="B16" s="12">
        <v>2204</v>
      </c>
      <c r="C16" s="13" t="s">
        <v>171</v>
      </c>
      <c r="D16" s="61">
        <v>10500000</v>
      </c>
      <c r="E16" s="12" t="s">
        <v>62</v>
      </c>
      <c r="F16" s="12">
        <v>26</v>
      </c>
      <c r="G16" s="12">
        <v>1</v>
      </c>
      <c r="H16" s="61">
        <v>4000000</v>
      </c>
      <c r="I16" s="61">
        <v>4000000</v>
      </c>
      <c r="J16" s="13" t="s">
        <v>65</v>
      </c>
    </row>
    <row r="17" spans="2:10" x14ac:dyDescent="0.25">
      <c r="B17" s="12">
        <v>2116</v>
      </c>
      <c r="C17" s="13" t="s">
        <v>296</v>
      </c>
      <c r="D17" s="61">
        <v>8000000</v>
      </c>
      <c r="E17" s="12" t="s">
        <v>62</v>
      </c>
      <c r="F17" s="12">
        <v>14</v>
      </c>
      <c r="G17" s="12">
        <v>1</v>
      </c>
      <c r="H17" s="61">
        <v>4000000</v>
      </c>
      <c r="I17" s="61">
        <v>4000000</v>
      </c>
      <c r="J17" s="13" t="s">
        <v>65</v>
      </c>
    </row>
    <row r="18" spans="2:10" x14ac:dyDescent="0.25">
      <c r="B18" s="12">
        <v>2095</v>
      </c>
      <c r="C18" s="13" t="s">
        <v>193</v>
      </c>
      <c r="D18" s="61">
        <v>1050000</v>
      </c>
      <c r="E18" s="12" t="s">
        <v>61</v>
      </c>
      <c r="F18" s="12">
        <v>20</v>
      </c>
      <c r="G18" s="12">
        <v>1</v>
      </c>
      <c r="H18" s="61">
        <v>1050000</v>
      </c>
      <c r="I18" s="61">
        <v>0</v>
      </c>
      <c r="J18" s="13" t="s">
        <v>63</v>
      </c>
    </row>
    <row r="19" spans="2:10" x14ac:dyDescent="0.25">
      <c r="B19" s="12">
        <v>2191</v>
      </c>
      <c r="C19" s="13" t="s">
        <v>200</v>
      </c>
      <c r="D19" s="61">
        <v>26000000</v>
      </c>
      <c r="E19" s="12" t="s">
        <v>61</v>
      </c>
      <c r="F19" s="12">
        <v>45</v>
      </c>
      <c r="G19" s="12">
        <v>1</v>
      </c>
      <c r="H19" s="61">
        <v>4000000</v>
      </c>
      <c r="I19" s="61">
        <v>0</v>
      </c>
      <c r="J19" s="13" t="s">
        <v>63</v>
      </c>
    </row>
    <row r="20" spans="2:10" x14ac:dyDescent="0.25">
      <c r="B20" s="12">
        <v>1930</v>
      </c>
      <c r="C20" s="13" t="s">
        <v>128</v>
      </c>
      <c r="D20" s="61">
        <v>55100000</v>
      </c>
      <c r="E20" s="12" t="s">
        <v>61</v>
      </c>
      <c r="F20" s="12">
        <v>146</v>
      </c>
      <c r="G20" s="12">
        <v>1</v>
      </c>
      <c r="H20" s="61">
        <v>4000000</v>
      </c>
      <c r="I20" s="61">
        <v>0</v>
      </c>
      <c r="J20" s="13" t="s">
        <v>63</v>
      </c>
    </row>
    <row r="21" spans="2:10" x14ac:dyDescent="0.25">
      <c r="B21" s="12">
        <v>2193</v>
      </c>
      <c r="C21" s="13" t="s">
        <v>100</v>
      </c>
      <c r="D21" s="61">
        <v>2000000</v>
      </c>
      <c r="E21" s="12" t="s">
        <v>61</v>
      </c>
      <c r="F21" s="12">
        <v>25</v>
      </c>
      <c r="G21" s="12">
        <v>1</v>
      </c>
      <c r="H21" s="61">
        <v>2000000</v>
      </c>
      <c r="I21" s="61">
        <v>0</v>
      </c>
      <c r="J21" s="13" t="s">
        <v>63</v>
      </c>
    </row>
    <row r="22" spans="2:10" x14ac:dyDescent="0.25">
      <c r="B22" s="12">
        <v>2140</v>
      </c>
      <c r="C22" s="13" t="s">
        <v>14</v>
      </c>
      <c r="D22" s="61">
        <v>16500000</v>
      </c>
      <c r="E22" s="12" t="s">
        <v>61</v>
      </c>
      <c r="F22" s="12">
        <v>41</v>
      </c>
      <c r="G22" s="12">
        <v>1</v>
      </c>
      <c r="H22" s="61">
        <v>4000000</v>
      </c>
      <c r="I22" s="61">
        <v>0</v>
      </c>
      <c r="J22" s="13" t="s">
        <v>63</v>
      </c>
    </row>
    <row r="23" spans="2:10" x14ac:dyDescent="0.25">
      <c r="B23" s="12">
        <v>1925</v>
      </c>
      <c r="C23" s="13" t="s">
        <v>110</v>
      </c>
      <c r="D23" s="61">
        <v>88895000</v>
      </c>
      <c r="E23" s="12" t="s">
        <v>61</v>
      </c>
      <c r="F23" s="12">
        <v>167</v>
      </c>
      <c r="G23" s="12">
        <v>1</v>
      </c>
      <c r="H23" s="61">
        <v>4000000</v>
      </c>
      <c r="I23" s="61">
        <v>0</v>
      </c>
      <c r="J23" s="13" t="s">
        <v>63</v>
      </c>
    </row>
    <row r="24" spans="2:10" x14ac:dyDescent="0.25">
      <c r="B24" s="12">
        <v>1999</v>
      </c>
      <c r="C24" s="13" t="s">
        <v>277</v>
      </c>
      <c r="D24" s="61">
        <v>12000000</v>
      </c>
      <c r="E24" s="12" t="s">
        <v>61</v>
      </c>
      <c r="F24" s="12">
        <v>30</v>
      </c>
      <c r="G24" s="12">
        <v>1</v>
      </c>
      <c r="H24" s="61">
        <v>4000000</v>
      </c>
      <c r="I24" s="61">
        <v>0</v>
      </c>
      <c r="J24" s="13" t="s">
        <v>63</v>
      </c>
    </row>
    <row r="25" spans="2:10" x14ac:dyDescent="0.25">
      <c r="B25" s="12">
        <v>1994</v>
      </c>
      <c r="C25" s="13" t="s">
        <v>90</v>
      </c>
      <c r="D25" s="61">
        <v>44500000</v>
      </c>
      <c r="E25" s="12" t="s">
        <v>61</v>
      </c>
      <c r="F25" s="12">
        <v>52</v>
      </c>
      <c r="G25" s="12">
        <v>1</v>
      </c>
      <c r="H25" s="61">
        <v>4000000</v>
      </c>
      <c r="I25" s="61">
        <v>0</v>
      </c>
      <c r="J25" s="13" t="s">
        <v>63</v>
      </c>
    </row>
    <row r="26" spans="2:10" x14ac:dyDescent="0.25">
      <c r="B26" s="12">
        <v>1947</v>
      </c>
      <c r="C26" s="13" t="s">
        <v>16</v>
      </c>
      <c r="D26" s="61">
        <v>6800000</v>
      </c>
      <c r="E26" s="12" t="s">
        <v>61</v>
      </c>
      <c r="F26" s="12">
        <v>151</v>
      </c>
      <c r="G26" s="12">
        <v>1</v>
      </c>
      <c r="H26" s="61">
        <v>2700000</v>
      </c>
      <c r="I26" s="61">
        <v>0</v>
      </c>
      <c r="J26" s="13" t="s">
        <v>63</v>
      </c>
    </row>
    <row r="27" spans="2:10" x14ac:dyDescent="0.25">
      <c r="B27" s="12">
        <v>2005</v>
      </c>
      <c r="C27" s="13" t="s">
        <v>102</v>
      </c>
      <c r="D27" s="61">
        <v>3000000</v>
      </c>
      <c r="E27" s="12" t="s">
        <v>67</v>
      </c>
      <c r="F27" s="12">
        <v>194</v>
      </c>
      <c r="G27" s="12">
        <v>1</v>
      </c>
      <c r="H27" s="61">
        <v>3000000</v>
      </c>
      <c r="I27" s="61">
        <v>0</v>
      </c>
      <c r="J27" s="13" t="s">
        <v>63</v>
      </c>
    </row>
    <row r="28" spans="2:10" x14ac:dyDescent="0.25">
      <c r="B28" s="12">
        <v>2006</v>
      </c>
      <c r="C28" s="13" t="s">
        <v>74</v>
      </c>
      <c r="D28" s="61">
        <v>3000000</v>
      </c>
      <c r="E28" s="12" t="s">
        <v>67</v>
      </c>
      <c r="F28" s="12">
        <v>185</v>
      </c>
      <c r="G28" s="12">
        <v>1</v>
      </c>
      <c r="H28" s="61">
        <v>3000000</v>
      </c>
      <c r="I28" s="61">
        <v>0</v>
      </c>
      <c r="J28" s="13" t="s">
        <v>63</v>
      </c>
    </row>
    <row r="29" spans="2:10" x14ac:dyDescent="0.25">
      <c r="B29" s="12">
        <v>2092</v>
      </c>
      <c r="C29" s="13" t="s">
        <v>22</v>
      </c>
      <c r="D29" s="61">
        <v>4000000</v>
      </c>
      <c r="E29" s="12" t="s">
        <v>67</v>
      </c>
      <c r="F29" s="12">
        <v>118</v>
      </c>
      <c r="G29" s="12">
        <v>1</v>
      </c>
      <c r="H29" s="61">
        <v>4000000</v>
      </c>
      <c r="I29" s="61">
        <v>0</v>
      </c>
      <c r="J29" s="13" t="s">
        <v>63</v>
      </c>
    </row>
    <row r="30" spans="2:10" x14ac:dyDescent="0.25">
      <c r="B30" s="12">
        <v>2199</v>
      </c>
      <c r="C30" s="13" t="s">
        <v>28</v>
      </c>
      <c r="D30" s="61">
        <v>23168000</v>
      </c>
      <c r="E30" s="12" t="s">
        <v>67</v>
      </c>
      <c r="F30" s="12">
        <v>193</v>
      </c>
      <c r="G30" s="12">
        <v>1</v>
      </c>
      <c r="H30" s="61">
        <v>4000000</v>
      </c>
      <c r="I30" s="61">
        <v>0</v>
      </c>
      <c r="J30" s="13" t="s">
        <v>63</v>
      </c>
    </row>
    <row r="31" spans="2:10" x14ac:dyDescent="0.25">
      <c r="B31" s="12">
        <v>2207</v>
      </c>
      <c r="C31" s="13" t="s">
        <v>263</v>
      </c>
      <c r="D31" s="61">
        <v>4000000</v>
      </c>
      <c r="E31" s="12" t="s">
        <v>67</v>
      </c>
      <c r="F31" s="12">
        <v>91</v>
      </c>
      <c r="G31" s="12">
        <v>1</v>
      </c>
      <c r="H31" s="61">
        <v>4000000</v>
      </c>
      <c r="I31" s="61">
        <v>0</v>
      </c>
      <c r="J31" s="13" t="s">
        <v>63</v>
      </c>
    </row>
    <row r="32" spans="2:10" x14ac:dyDescent="0.25">
      <c r="B32" s="12">
        <v>2180</v>
      </c>
      <c r="C32" s="13" t="s">
        <v>17</v>
      </c>
      <c r="D32" s="61">
        <v>500000000</v>
      </c>
      <c r="E32" s="12" t="s">
        <v>67</v>
      </c>
      <c r="F32" s="12">
        <v>180</v>
      </c>
      <c r="G32" s="12">
        <v>1</v>
      </c>
      <c r="H32" s="61">
        <v>8000000</v>
      </c>
      <c r="I32" s="61">
        <v>0</v>
      </c>
      <c r="J32" s="13" t="s">
        <v>63</v>
      </c>
    </row>
    <row r="33" spans="2:10" x14ac:dyDescent="0.25">
      <c r="B33" s="12">
        <v>2044</v>
      </c>
      <c r="C33" s="13" t="s">
        <v>94</v>
      </c>
      <c r="D33" s="61">
        <v>3335000</v>
      </c>
      <c r="E33" s="12" t="s">
        <v>67</v>
      </c>
      <c r="F33" s="12">
        <v>119</v>
      </c>
      <c r="G33" s="12">
        <v>1</v>
      </c>
      <c r="H33" s="61">
        <v>3335000</v>
      </c>
      <c r="I33" s="61">
        <v>0</v>
      </c>
      <c r="J33" s="13" t="s">
        <v>63</v>
      </c>
    </row>
    <row r="34" spans="2:10" x14ac:dyDescent="0.25">
      <c r="B34" s="12">
        <v>2225</v>
      </c>
      <c r="C34" s="13" t="s">
        <v>96</v>
      </c>
      <c r="D34" s="61">
        <v>4000000</v>
      </c>
      <c r="E34" s="12" t="s">
        <v>67</v>
      </c>
      <c r="F34" s="12">
        <v>156</v>
      </c>
      <c r="G34" s="12">
        <v>3</v>
      </c>
      <c r="H34" s="61">
        <v>4000000</v>
      </c>
      <c r="I34" s="61">
        <v>0</v>
      </c>
      <c r="J34" s="13" t="s">
        <v>63</v>
      </c>
    </row>
    <row r="35" spans="2:10" x14ac:dyDescent="0.25">
      <c r="B35" s="12">
        <v>2197</v>
      </c>
      <c r="C35" s="13" t="s">
        <v>18</v>
      </c>
      <c r="D35" s="61">
        <v>4000000</v>
      </c>
      <c r="E35" s="12" t="s">
        <v>67</v>
      </c>
      <c r="F35" s="12">
        <v>138</v>
      </c>
      <c r="G35" s="12">
        <v>1</v>
      </c>
      <c r="H35" s="61">
        <v>4000000</v>
      </c>
      <c r="I35" s="61">
        <v>0</v>
      </c>
      <c r="J35" s="13" t="s">
        <v>63</v>
      </c>
    </row>
    <row r="36" spans="2:10" x14ac:dyDescent="0.25">
      <c r="B36" s="12">
        <v>2213</v>
      </c>
      <c r="C36" s="13" t="s">
        <v>93</v>
      </c>
      <c r="D36" s="61">
        <v>4000000</v>
      </c>
      <c r="E36" s="12" t="s">
        <v>67</v>
      </c>
      <c r="F36" s="12">
        <v>88</v>
      </c>
      <c r="G36" s="12">
        <v>1</v>
      </c>
      <c r="H36" s="61">
        <v>4000000</v>
      </c>
      <c r="I36" s="61">
        <v>0</v>
      </c>
      <c r="J36" s="13" t="s">
        <v>63</v>
      </c>
    </row>
    <row r="37" spans="2:10" x14ac:dyDescent="0.25">
      <c r="B37"/>
      <c r="C37"/>
      <c r="D37"/>
      <c r="E37"/>
      <c r="F37"/>
      <c r="G37"/>
    </row>
    <row r="38" spans="2:10" x14ac:dyDescent="0.25">
      <c r="B38"/>
      <c r="C38"/>
      <c r="D38"/>
      <c r="E38"/>
      <c r="F38"/>
      <c r="G38"/>
    </row>
    <row r="39" spans="2:10" x14ac:dyDescent="0.25">
      <c r="B39"/>
      <c r="C39"/>
      <c r="D39"/>
      <c r="E39"/>
      <c r="F39"/>
      <c r="G39"/>
    </row>
    <row r="40" spans="2:10" x14ac:dyDescent="0.25">
      <c r="B40"/>
      <c r="C40"/>
      <c r="D40"/>
      <c r="E40"/>
      <c r="F40"/>
      <c r="G40"/>
    </row>
    <row r="41" spans="2:10" x14ac:dyDescent="0.25">
      <c r="B41"/>
      <c r="C41"/>
      <c r="D41"/>
      <c r="E41"/>
      <c r="F41"/>
      <c r="G41"/>
    </row>
    <row r="42" spans="2:10" x14ac:dyDescent="0.25">
      <c r="B42"/>
      <c r="C42"/>
      <c r="D42"/>
      <c r="E42"/>
      <c r="F42"/>
      <c r="G42"/>
    </row>
    <row r="43" spans="2:10" x14ac:dyDescent="0.25">
      <c r="B43"/>
      <c r="C43"/>
      <c r="D43"/>
      <c r="E43"/>
      <c r="F43"/>
      <c r="G43"/>
    </row>
    <row r="44" spans="2:10" x14ac:dyDescent="0.25">
      <c r="B44"/>
      <c r="C44"/>
      <c r="D44"/>
      <c r="E44"/>
      <c r="F44"/>
      <c r="G44"/>
    </row>
    <row r="45" spans="2:10" x14ac:dyDescent="0.25">
      <c r="B45"/>
      <c r="C45"/>
      <c r="D45"/>
      <c r="E45"/>
      <c r="F45"/>
      <c r="G45"/>
    </row>
    <row r="46" spans="2:10" x14ac:dyDescent="0.25">
      <c r="B46"/>
      <c r="C46"/>
      <c r="D46"/>
      <c r="E46"/>
      <c r="F46"/>
      <c r="G46"/>
    </row>
    <row r="47" spans="2:10" x14ac:dyDescent="0.25">
      <c r="B47"/>
      <c r="C47"/>
      <c r="D47"/>
      <c r="E47"/>
      <c r="F47"/>
      <c r="G47"/>
    </row>
    <row r="48" spans="2:10" x14ac:dyDescent="0.25">
      <c r="B48"/>
      <c r="C48"/>
      <c r="D48"/>
      <c r="E48"/>
      <c r="F48"/>
      <c r="G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spans="2:7" x14ac:dyDescent="0.25">
      <c r="B65"/>
      <c r="C65"/>
      <c r="D65"/>
      <c r="E65"/>
      <c r="F65"/>
      <c r="G65"/>
    </row>
    <row r="66" spans="2:7" x14ac:dyDescent="0.25">
      <c r="B66"/>
      <c r="C66"/>
      <c r="D66"/>
      <c r="E66"/>
      <c r="F66"/>
      <c r="G66"/>
    </row>
    <row r="67" spans="2:7" x14ac:dyDescent="0.25">
      <c r="B67"/>
      <c r="C67"/>
      <c r="D67"/>
      <c r="E67"/>
      <c r="F67"/>
      <c r="G67"/>
    </row>
    <row r="68" spans="2:7" x14ac:dyDescent="0.25">
      <c r="B68"/>
      <c r="C68"/>
      <c r="D68"/>
      <c r="E68"/>
      <c r="F68"/>
      <c r="G68"/>
    </row>
    <row r="69" spans="2:7" x14ac:dyDescent="0.25">
      <c r="B69"/>
      <c r="C69"/>
      <c r="D69"/>
      <c r="E69"/>
      <c r="F69"/>
      <c r="G69"/>
    </row>
    <row r="70" spans="2:7" x14ac:dyDescent="0.25">
      <c r="B70"/>
      <c r="C70"/>
      <c r="D70"/>
      <c r="E70"/>
      <c r="F70"/>
      <c r="G70"/>
    </row>
    <row r="71" spans="2:7" x14ac:dyDescent="0.25">
      <c r="B71"/>
      <c r="C71"/>
      <c r="D71"/>
      <c r="E71"/>
      <c r="F71"/>
      <c r="G71"/>
    </row>
    <row r="72" spans="2:7" x14ac:dyDescent="0.25">
      <c r="B72" s="3"/>
      <c r="C72" s="2"/>
      <c r="D72" s="8"/>
      <c r="E72" s="8"/>
    </row>
    <row r="73" spans="2:7" x14ac:dyDescent="0.25">
      <c r="B73" s="3"/>
      <c r="C73" s="2"/>
      <c r="D73" s="8"/>
      <c r="E73" s="8"/>
    </row>
    <row r="74" spans="2:7" x14ac:dyDescent="0.25">
      <c r="B74" s="3"/>
      <c r="C74" s="2"/>
      <c r="D74" s="8"/>
      <c r="E74" s="8"/>
    </row>
    <row r="75" spans="2:7" x14ac:dyDescent="0.25">
      <c r="B75" s="3"/>
      <c r="C75" s="2"/>
      <c r="D75" s="8"/>
      <c r="E75" s="8"/>
    </row>
    <row r="76" spans="2:7" x14ac:dyDescent="0.25">
      <c r="B76" s="3"/>
      <c r="C76" s="2"/>
      <c r="D76" s="8"/>
      <c r="E76" s="8"/>
    </row>
    <row r="77" spans="2:7" x14ac:dyDescent="0.25">
      <c r="B77" s="3"/>
      <c r="C77" s="2"/>
      <c r="D77" s="8"/>
      <c r="E77" s="8"/>
    </row>
    <row r="78" spans="2:7" x14ac:dyDescent="0.25">
      <c r="B78" s="3"/>
      <c r="C78" s="2"/>
      <c r="D78" s="8"/>
      <c r="E78" s="8"/>
    </row>
    <row r="79" spans="2:7" x14ac:dyDescent="0.25">
      <c r="B79" s="3"/>
      <c r="C79" s="2"/>
      <c r="D79" s="8"/>
      <c r="E79" s="8"/>
    </row>
    <row r="80" spans="2:7" x14ac:dyDescent="0.25">
      <c r="B80" s="3"/>
      <c r="C80" s="2"/>
      <c r="D80" s="8"/>
      <c r="E80" s="8"/>
    </row>
    <row r="81" spans="1:10" x14ac:dyDescent="0.25">
      <c r="B81" s="3"/>
      <c r="C81" s="2"/>
      <c r="D81" s="8"/>
      <c r="E81" s="8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3"/>
      <c r="C128" s="2"/>
      <c r="D128" s="8"/>
      <c r="E128" s="8"/>
      <c r="H128"/>
      <c r="I128"/>
      <c r="J128"/>
    </row>
    <row r="129" spans="1:10" s="4" customFormat="1" x14ac:dyDescent="0.25">
      <c r="A129"/>
      <c r="B129" s="3"/>
      <c r="C129" s="2"/>
      <c r="D129" s="8"/>
      <c r="E129" s="8"/>
      <c r="H129"/>
      <c r="I129"/>
      <c r="J129"/>
    </row>
    <row r="130" spans="1:10" s="4" customFormat="1" x14ac:dyDescent="0.25">
      <c r="A130"/>
      <c r="B130" s="3"/>
      <c r="C130" s="2"/>
      <c r="D130" s="8"/>
      <c r="E130" s="8"/>
      <c r="H130"/>
      <c r="I130"/>
      <c r="J130"/>
    </row>
    <row r="131" spans="1:10" s="4" customFormat="1" x14ac:dyDescent="0.25">
      <c r="A131"/>
      <c r="B131" s="3"/>
      <c r="C131" s="2"/>
      <c r="D131" s="8"/>
      <c r="E131" s="8"/>
      <c r="H131"/>
      <c r="I131"/>
      <c r="J131"/>
    </row>
    <row r="132" spans="1:10" s="4" customFormat="1" x14ac:dyDescent="0.25">
      <c r="A132"/>
      <c r="B132" s="3"/>
      <c r="C132" s="2"/>
      <c r="D132" s="8"/>
      <c r="E132" s="8"/>
      <c r="H132"/>
      <c r="I132"/>
      <c r="J132"/>
    </row>
    <row r="133" spans="1:10" s="4" customFormat="1" x14ac:dyDescent="0.25">
      <c r="A133"/>
      <c r="B133" s="3"/>
      <c r="C133" s="2"/>
      <c r="D133" s="8"/>
      <c r="E133" s="8"/>
      <c r="H133"/>
      <c r="I133"/>
      <c r="J133"/>
    </row>
    <row r="134" spans="1:10" s="4" customFormat="1" x14ac:dyDescent="0.25">
      <c r="A134"/>
      <c r="B134" s="3"/>
      <c r="C134" s="2"/>
      <c r="D134" s="8"/>
      <c r="E134" s="8"/>
      <c r="H134"/>
      <c r="I134"/>
      <c r="J134"/>
    </row>
    <row r="135" spans="1:10" s="4" customFormat="1" x14ac:dyDescent="0.25">
      <c r="A135"/>
      <c r="B135" s="3"/>
      <c r="C135" s="2"/>
      <c r="D135" s="8"/>
      <c r="E135" s="8"/>
      <c r="H135"/>
      <c r="I135"/>
      <c r="J135"/>
    </row>
    <row r="136" spans="1:10" s="4" customFormat="1" x14ac:dyDescent="0.25">
      <c r="A136"/>
      <c r="B136" s="3"/>
      <c r="C136" s="2"/>
      <c r="D136" s="8"/>
      <c r="E136" s="8"/>
      <c r="H136"/>
      <c r="I136"/>
      <c r="J136"/>
    </row>
    <row r="137" spans="1:10" s="4" customFormat="1" x14ac:dyDescent="0.25">
      <c r="A137"/>
      <c r="B137" s="3"/>
      <c r="C137" s="2"/>
      <c r="D137" s="8"/>
      <c r="E137" s="8"/>
      <c r="H137"/>
      <c r="I137"/>
      <c r="J137"/>
    </row>
    <row r="138" spans="1:10" s="4" customFormat="1" x14ac:dyDescent="0.25">
      <c r="A138"/>
      <c r="B138" s="3"/>
      <c r="C138" s="2"/>
      <c r="D138" s="8"/>
      <c r="E138" s="8"/>
      <c r="H138"/>
      <c r="I138"/>
      <c r="J138"/>
    </row>
  </sheetData>
  <sheetProtection sheet="1" objects="1" scenarios="1"/>
  <sortState xmlns:xlrd2="http://schemas.microsoft.com/office/spreadsheetml/2017/richdata2" ref="B9:J37">
    <sortCondition ref="E9:E37" customList="Yes,No,Withdrawn"/>
    <sortCondition ref="C9:C37"/>
  </sortState>
  <conditionalFormatting sqref="B8:J36">
    <cfRule type="expression" dxfId="12" priority="1">
      <formula>$E8="Yes"</formula>
    </cfRule>
    <cfRule type="expression" dxfId="11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E5F2FB"/>
    <pageSetUpPr fitToPage="1"/>
  </sheetPr>
  <dimension ref="A1:J139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85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86</v>
      </c>
      <c r="C6"/>
      <c r="D6" s="63"/>
      <c r="E6"/>
      <c r="F6"/>
      <c r="G6"/>
    </row>
    <row r="7" spans="1:10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>
        <v>2113</v>
      </c>
      <c r="C8" s="13" t="s">
        <v>99</v>
      </c>
      <c r="D8" s="61">
        <v>945000</v>
      </c>
      <c r="E8" s="12" t="s">
        <v>62</v>
      </c>
      <c r="F8" s="12">
        <v>24</v>
      </c>
      <c r="G8" s="12">
        <v>1</v>
      </c>
      <c r="H8" s="61">
        <v>945000</v>
      </c>
      <c r="I8" s="61">
        <v>945000</v>
      </c>
      <c r="J8" s="13" t="s">
        <v>65</v>
      </c>
    </row>
    <row r="9" spans="1:10" ht="15" customHeight="1" x14ac:dyDescent="0.25">
      <c r="B9" s="12">
        <v>2208</v>
      </c>
      <c r="C9" s="13" t="s">
        <v>10</v>
      </c>
      <c r="D9" s="61">
        <v>4000000</v>
      </c>
      <c r="E9" s="12" t="s">
        <v>62</v>
      </c>
      <c r="F9" s="12">
        <v>73</v>
      </c>
      <c r="G9" s="12">
        <v>1</v>
      </c>
      <c r="H9" s="61">
        <v>4000000</v>
      </c>
      <c r="I9" s="61">
        <v>4000000</v>
      </c>
      <c r="J9" s="13" t="s">
        <v>66</v>
      </c>
    </row>
    <row r="10" spans="1:10" ht="15" customHeight="1" x14ac:dyDescent="0.25">
      <c r="B10" s="12">
        <v>2203</v>
      </c>
      <c r="C10" s="13" t="s">
        <v>104</v>
      </c>
      <c r="D10" s="61">
        <v>4000000</v>
      </c>
      <c r="E10" s="12" t="s">
        <v>62</v>
      </c>
      <c r="F10" s="12">
        <v>19</v>
      </c>
      <c r="G10" s="12">
        <v>1</v>
      </c>
      <c r="H10" s="61">
        <v>4000000</v>
      </c>
      <c r="I10" s="61">
        <v>4000000</v>
      </c>
      <c r="J10" s="13" t="s">
        <v>65</v>
      </c>
    </row>
    <row r="11" spans="1:10" ht="15" customHeight="1" x14ac:dyDescent="0.25">
      <c r="B11" s="12">
        <v>2245</v>
      </c>
      <c r="C11" s="13" t="s">
        <v>106</v>
      </c>
      <c r="D11" s="61">
        <v>12000000</v>
      </c>
      <c r="E11" s="12" t="s">
        <v>62</v>
      </c>
      <c r="F11" s="12">
        <v>64</v>
      </c>
      <c r="G11" s="12">
        <v>1</v>
      </c>
      <c r="H11" s="61">
        <v>4000000</v>
      </c>
      <c r="I11" s="61">
        <v>4000000</v>
      </c>
      <c r="J11" s="13" t="s">
        <v>65</v>
      </c>
    </row>
    <row r="12" spans="1:10" ht="15" customHeight="1" x14ac:dyDescent="0.25">
      <c r="B12" s="12">
        <v>2024</v>
      </c>
      <c r="C12" s="13" t="s">
        <v>7</v>
      </c>
      <c r="D12" s="61">
        <v>57175000</v>
      </c>
      <c r="E12" s="12" t="s">
        <v>62</v>
      </c>
      <c r="F12" s="12">
        <v>112</v>
      </c>
      <c r="G12" s="12">
        <v>1</v>
      </c>
      <c r="H12" s="61">
        <v>4499479</v>
      </c>
      <c r="I12" s="61">
        <v>4499479</v>
      </c>
      <c r="J12" s="13" t="s">
        <v>65</v>
      </c>
    </row>
    <row r="13" spans="1:10" ht="15" customHeight="1" x14ac:dyDescent="0.25">
      <c r="B13" s="12">
        <v>2091</v>
      </c>
      <c r="C13" s="13" t="s">
        <v>8</v>
      </c>
      <c r="D13" s="61">
        <v>14365000</v>
      </c>
      <c r="E13" s="12" t="s">
        <v>62</v>
      </c>
      <c r="F13" s="12">
        <v>134</v>
      </c>
      <c r="G13" s="12">
        <v>1</v>
      </c>
      <c r="H13" s="61">
        <v>4000000</v>
      </c>
      <c r="I13" s="61">
        <v>4000000</v>
      </c>
      <c r="J13" s="13" t="s">
        <v>300</v>
      </c>
    </row>
    <row r="14" spans="1:10" ht="15" customHeight="1" x14ac:dyDescent="0.25">
      <c r="B14" s="12">
        <v>2085</v>
      </c>
      <c r="C14" s="13" t="s">
        <v>105</v>
      </c>
      <c r="D14" s="61">
        <v>4000000</v>
      </c>
      <c r="E14" s="12" t="s">
        <v>62</v>
      </c>
      <c r="F14" s="12">
        <v>43</v>
      </c>
      <c r="G14" s="12">
        <v>1</v>
      </c>
      <c r="H14" s="61">
        <v>4000000</v>
      </c>
      <c r="I14" s="61">
        <v>4000000</v>
      </c>
      <c r="J14" s="13" t="s">
        <v>65</v>
      </c>
    </row>
    <row r="15" spans="1:10" ht="15" customHeight="1" x14ac:dyDescent="0.25">
      <c r="B15" s="12">
        <v>2256</v>
      </c>
      <c r="C15" s="13" t="s">
        <v>112</v>
      </c>
      <c r="D15" s="61">
        <v>89400000</v>
      </c>
      <c r="E15" s="12" t="s">
        <v>62</v>
      </c>
      <c r="F15" s="12">
        <v>72</v>
      </c>
      <c r="G15" s="12">
        <v>1</v>
      </c>
      <c r="H15" s="61">
        <v>7145433.089598217</v>
      </c>
      <c r="I15" s="61">
        <v>7145433.089598217</v>
      </c>
      <c r="J15" s="13" t="s">
        <v>65</v>
      </c>
    </row>
    <row r="16" spans="1:10" ht="15" customHeight="1" x14ac:dyDescent="0.25">
      <c r="B16" s="12">
        <v>2205</v>
      </c>
      <c r="C16" s="13" t="s">
        <v>107</v>
      </c>
      <c r="D16" s="61">
        <v>12500000</v>
      </c>
      <c r="E16" s="12" t="s">
        <v>62</v>
      </c>
      <c r="F16" s="12">
        <v>32</v>
      </c>
      <c r="G16" s="12">
        <v>2</v>
      </c>
      <c r="H16" s="61">
        <v>4000000</v>
      </c>
      <c r="I16" s="61">
        <v>4000000</v>
      </c>
      <c r="J16" s="13" t="s">
        <v>65</v>
      </c>
    </row>
    <row r="17" spans="2:10" ht="15" customHeight="1" x14ac:dyDescent="0.25">
      <c r="B17" s="12">
        <v>2110</v>
      </c>
      <c r="C17" s="13" t="s">
        <v>103</v>
      </c>
      <c r="D17" s="61">
        <v>7500000</v>
      </c>
      <c r="E17" s="12" t="s">
        <v>62</v>
      </c>
      <c r="F17" s="12">
        <v>2</v>
      </c>
      <c r="G17" s="12">
        <v>2</v>
      </c>
      <c r="H17" s="61">
        <v>4000000</v>
      </c>
      <c r="I17" s="61">
        <v>4000000</v>
      </c>
      <c r="J17" s="13" t="s">
        <v>65</v>
      </c>
    </row>
    <row r="18" spans="2:10" ht="15" customHeight="1" x14ac:dyDescent="0.25">
      <c r="B18" s="12">
        <v>1978</v>
      </c>
      <c r="C18" s="13" t="s">
        <v>9</v>
      </c>
      <c r="D18" s="61">
        <v>10700000</v>
      </c>
      <c r="E18" s="12" t="s">
        <v>62</v>
      </c>
      <c r="F18" s="12">
        <v>196</v>
      </c>
      <c r="G18" s="12">
        <v>1</v>
      </c>
      <c r="H18" s="61">
        <v>4000000</v>
      </c>
      <c r="I18" s="61">
        <v>4000000</v>
      </c>
      <c r="J18" s="13" t="s">
        <v>65</v>
      </c>
    </row>
    <row r="19" spans="2:10" ht="15" customHeight="1" x14ac:dyDescent="0.25">
      <c r="B19" s="12">
        <v>2087</v>
      </c>
      <c r="C19" s="13" t="s">
        <v>109</v>
      </c>
      <c r="D19" s="61">
        <v>35950000</v>
      </c>
      <c r="E19" s="12" t="s">
        <v>62</v>
      </c>
      <c r="F19" s="12">
        <v>76</v>
      </c>
      <c r="G19" s="12">
        <v>1</v>
      </c>
      <c r="H19" s="61">
        <v>4000000</v>
      </c>
      <c r="I19" s="61">
        <v>4000000</v>
      </c>
      <c r="J19" s="13" t="s">
        <v>65</v>
      </c>
    </row>
    <row r="20" spans="2:10" ht="15" customHeight="1" x14ac:dyDescent="0.25">
      <c r="B20" s="12">
        <v>2251</v>
      </c>
      <c r="C20" s="13" t="s">
        <v>11</v>
      </c>
      <c r="D20" s="61">
        <v>14200000</v>
      </c>
      <c r="E20" s="12" t="s">
        <v>62</v>
      </c>
      <c r="F20" s="12">
        <v>163</v>
      </c>
      <c r="G20" s="12">
        <v>1</v>
      </c>
      <c r="H20" s="61">
        <v>4000000</v>
      </c>
      <c r="I20" s="61">
        <v>4000000</v>
      </c>
      <c r="J20" s="13" t="s">
        <v>66</v>
      </c>
    </row>
    <row r="21" spans="2:10" ht="15" customHeight="1" x14ac:dyDescent="0.25">
      <c r="B21" s="12">
        <v>2185</v>
      </c>
      <c r="C21" s="13" t="s">
        <v>111</v>
      </c>
      <c r="D21" s="61">
        <v>85000000</v>
      </c>
      <c r="E21" s="12" t="s">
        <v>61</v>
      </c>
      <c r="F21" s="12">
        <v>37</v>
      </c>
      <c r="G21" s="12">
        <v>1</v>
      </c>
      <c r="H21" s="61">
        <v>7095542.6209376212</v>
      </c>
      <c r="I21" s="61">
        <v>0</v>
      </c>
      <c r="J21" s="13" t="s">
        <v>63</v>
      </c>
    </row>
    <row r="22" spans="2:10" ht="15" customHeight="1" x14ac:dyDescent="0.25">
      <c r="B22" s="12">
        <v>2105</v>
      </c>
      <c r="C22" s="13" t="s">
        <v>95</v>
      </c>
      <c r="D22" s="61">
        <v>32140000</v>
      </c>
      <c r="E22" s="12" t="s">
        <v>61</v>
      </c>
      <c r="F22" s="12">
        <v>155</v>
      </c>
      <c r="G22" s="12">
        <v>1</v>
      </c>
      <c r="H22" s="61">
        <v>4000000</v>
      </c>
      <c r="I22" s="61">
        <v>0</v>
      </c>
      <c r="J22" s="13" t="s">
        <v>63</v>
      </c>
    </row>
    <row r="23" spans="2:10" ht="15" customHeight="1" x14ac:dyDescent="0.25">
      <c r="B23" s="12">
        <v>2186</v>
      </c>
      <c r="C23" s="13" t="s">
        <v>108</v>
      </c>
      <c r="D23" s="61">
        <v>11900000</v>
      </c>
      <c r="E23" s="12" t="s">
        <v>61</v>
      </c>
      <c r="F23" s="12">
        <v>108</v>
      </c>
      <c r="G23" s="12">
        <v>1</v>
      </c>
      <c r="H23" s="61">
        <v>4000000</v>
      </c>
      <c r="I23" s="61">
        <v>0</v>
      </c>
      <c r="J23" s="13" t="s">
        <v>63</v>
      </c>
    </row>
    <row r="24" spans="2:10" ht="15" customHeight="1" x14ac:dyDescent="0.25">
      <c r="B24" s="12">
        <v>2193</v>
      </c>
      <c r="C24" s="13" t="s">
        <v>100</v>
      </c>
      <c r="D24" s="61">
        <v>2000000</v>
      </c>
      <c r="E24" s="12" t="s">
        <v>61</v>
      </c>
      <c r="F24" s="12">
        <v>25</v>
      </c>
      <c r="G24" s="12">
        <v>1</v>
      </c>
      <c r="H24" s="61">
        <v>2000000</v>
      </c>
      <c r="I24" s="61">
        <v>0</v>
      </c>
      <c r="J24" s="13" t="s">
        <v>63</v>
      </c>
    </row>
    <row r="25" spans="2:10" ht="15" customHeight="1" x14ac:dyDescent="0.25">
      <c r="B25" s="12">
        <v>2140</v>
      </c>
      <c r="C25" s="13" t="s">
        <v>14</v>
      </c>
      <c r="D25" s="61">
        <v>16500000</v>
      </c>
      <c r="E25" s="12" t="s">
        <v>61</v>
      </c>
      <c r="F25" s="12">
        <v>41</v>
      </c>
      <c r="G25" s="12">
        <v>1</v>
      </c>
      <c r="H25" s="61">
        <v>4000000</v>
      </c>
      <c r="I25" s="61">
        <v>0</v>
      </c>
      <c r="J25" s="13" t="s">
        <v>63</v>
      </c>
    </row>
    <row r="26" spans="2:10" ht="15" customHeight="1" x14ac:dyDescent="0.25">
      <c r="B26" s="12">
        <v>1925</v>
      </c>
      <c r="C26" s="13" t="s">
        <v>110</v>
      </c>
      <c r="D26" s="61">
        <v>73445000</v>
      </c>
      <c r="E26" s="12" t="s">
        <v>61</v>
      </c>
      <c r="F26" s="12">
        <v>167</v>
      </c>
      <c r="G26" s="12">
        <v>1</v>
      </c>
      <c r="H26" s="61">
        <v>4000000</v>
      </c>
      <c r="I26" s="61">
        <v>0</v>
      </c>
      <c r="J26" s="13" t="s">
        <v>63</v>
      </c>
    </row>
    <row r="27" spans="2:10" ht="15" customHeight="1" x14ac:dyDescent="0.25">
      <c r="B27" s="12">
        <v>2096</v>
      </c>
      <c r="C27" s="13" t="s">
        <v>88</v>
      </c>
      <c r="D27" s="61">
        <v>36900000</v>
      </c>
      <c r="E27" s="12" t="s">
        <v>61</v>
      </c>
      <c r="F27" s="12">
        <v>165</v>
      </c>
      <c r="G27" s="12">
        <v>1</v>
      </c>
      <c r="H27" s="61">
        <v>4000000</v>
      </c>
      <c r="I27" s="61">
        <v>0</v>
      </c>
      <c r="J27" s="13" t="s">
        <v>63</v>
      </c>
    </row>
    <row r="28" spans="2:10" ht="15" customHeight="1" x14ac:dyDescent="0.25">
      <c r="B28" s="12">
        <v>1994</v>
      </c>
      <c r="C28" s="13" t="s">
        <v>90</v>
      </c>
      <c r="D28" s="61">
        <v>44500000</v>
      </c>
      <c r="E28" s="12" t="s">
        <v>61</v>
      </c>
      <c r="F28" s="12">
        <v>52</v>
      </c>
      <c r="G28" s="12">
        <v>1</v>
      </c>
      <c r="H28" s="61">
        <v>4000000</v>
      </c>
      <c r="I28" s="61">
        <v>0</v>
      </c>
      <c r="J28" s="13" t="s">
        <v>63</v>
      </c>
    </row>
    <row r="29" spans="2:10" ht="15" customHeight="1" x14ac:dyDescent="0.25">
      <c r="B29" s="12">
        <v>1997</v>
      </c>
      <c r="C29" s="13" t="s">
        <v>91</v>
      </c>
      <c r="D29" s="61">
        <v>8000000</v>
      </c>
      <c r="E29" s="12" t="s">
        <v>61</v>
      </c>
      <c r="F29" s="12">
        <v>56</v>
      </c>
      <c r="G29" s="12">
        <v>1</v>
      </c>
      <c r="H29" s="61">
        <v>4000000</v>
      </c>
      <c r="I29" s="61">
        <v>0</v>
      </c>
      <c r="J29" s="13" t="s">
        <v>63</v>
      </c>
    </row>
    <row r="30" spans="2:10" ht="15" customHeight="1" x14ac:dyDescent="0.25">
      <c r="B30" s="12">
        <v>2005</v>
      </c>
      <c r="C30" s="13" t="s">
        <v>102</v>
      </c>
      <c r="D30" s="61">
        <v>3000000</v>
      </c>
      <c r="E30" s="12" t="s">
        <v>67</v>
      </c>
      <c r="F30" s="12">
        <v>194</v>
      </c>
      <c r="G30" s="12">
        <v>1</v>
      </c>
      <c r="H30" s="61">
        <v>3000000</v>
      </c>
      <c r="I30" s="61">
        <v>0</v>
      </c>
      <c r="J30" s="13" t="s">
        <v>63</v>
      </c>
    </row>
    <row r="31" spans="2:10" ht="15" customHeight="1" x14ac:dyDescent="0.25">
      <c r="B31" s="12">
        <v>2006</v>
      </c>
      <c r="C31" s="13" t="s">
        <v>74</v>
      </c>
      <c r="D31" s="61">
        <v>3000000</v>
      </c>
      <c r="E31" s="12" t="s">
        <v>67</v>
      </c>
      <c r="F31" s="12">
        <v>185</v>
      </c>
      <c r="G31" s="12">
        <v>1</v>
      </c>
      <c r="H31" s="61">
        <v>3000000</v>
      </c>
      <c r="I31" s="61">
        <v>0</v>
      </c>
      <c r="J31" s="13" t="s">
        <v>63</v>
      </c>
    </row>
    <row r="32" spans="2:10" ht="15" customHeight="1" x14ac:dyDescent="0.25">
      <c r="B32" s="12">
        <v>2092</v>
      </c>
      <c r="C32" s="13" t="s">
        <v>22</v>
      </c>
      <c r="D32" s="61">
        <v>4000000</v>
      </c>
      <c r="E32" s="12" t="s">
        <v>67</v>
      </c>
      <c r="F32" s="12">
        <v>118</v>
      </c>
      <c r="G32" s="12">
        <v>1</v>
      </c>
      <c r="H32" s="61">
        <v>4000000</v>
      </c>
      <c r="I32" s="61">
        <v>0</v>
      </c>
      <c r="J32" s="13" t="s">
        <v>63</v>
      </c>
    </row>
    <row r="33" spans="2:10" ht="15" customHeight="1" x14ac:dyDescent="0.25">
      <c r="B33" s="12">
        <v>2199</v>
      </c>
      <c r="C33" s="13" t="s">
        <v>28</v>
      </c>
      <c r="D33" s="61">
        <v>23168000</v>
      </c>
      <c r="E33" s="12" t="s">
        <v>67</v>
      </c>
      <c r="F33" s="12">
        <v>193</v>
      </c>
      <c r="G33" s="12">
        <v>1</v>
      </c>
      <c r="H33" s="61">
        <v>4000000</v>
      </c>
      <c r="I33" s="61">
        <v>0</v>
      </c>
      <c r="J33" s="13" t="s">
        <v>63</v>
      </c>
    </row>
    <row r="34" spans="2:10" ht="15" customHeight="1" x14ac:dyDescent="0.25">
      <c r="B34" s="12">
        <v>2108</v>
      </c>
      <c r="C34" s="13" t="s">
        <v>57</v>
      </c>
      <c r="D34" s="61">
        <v>4000000</v>
      </c>
      <c r="E34" s="12" t="s">
        <v>67</v>
      </c>
      <c r="F34" s="12">
        <v>17</v>
      </c>
      <c r="G34" s="12">
        <v>1</v>
      </c>
      <c r="H34" s="61">
        <v>4000000</v>
      </c>
      <c r="I34" s="61">
        <v>0</v>
      </c>
      <c r="J34" s="13" t="s">
        <v>63</v>
      </c>
    </row>
    <row r="35" spans="2:10" ht="15" customHeight="1" x14ac:dyDescent="0.25">
      <c r="B35" s="12">
        <v>1946</v>
      </c>
      <c r="C35" s="13" t="s">
        <v>101</v>
      </c>
      <c r="D35" s="61">
        <v>2000000</v>
      </c>
      <c r="E35" s="12" t="s">
        <v>67</v>
      </c>
      <c r="F35" s="12">
        <v>168</v>
      </c>
      <c r="G35" s="12">
        <v>1</v>
      </c>
      <c r="H35" s="61">
        <v>2000000</v>
      </c>
      <c r="I35" s="61">
        <v>0</v>
      </c>
      <c r="J35" s="13" t="s">
        <v>63</v>
      </c>
    </row>
    <row r="36" spans="2:10" ht="15" customHeight="1" x14ac:dyDescent="0.25">
      <c r="B36" s="12">
        <v>2197</v>
      </c>
      <c r="C36" s="13" t="s">
        <v>18</v>
      </c>
      <c r="D36" s="61">
        <v>4000000</v>
      </c>
      <c r="E36" s="12" t="s">
        <v>67</v>
      </c>
      <c r="F36" s="12">
        <v>138</v>
      </c>
      <c r="G36" s="12">
        <v>1</v>
      </c>
      <c r="H36" s="61">
        <v>4000000</v>
      </c>
      <c r="I36" s="61">
        <v>0</v>
      </c>
      <c r="J36" s="13" t="s">
        <v>63</v>
      </c>
    </row>
    <row r="37" spans="2:10" ht="15" customHeight="1" x14ac:dyDescent="0.25">
      <c r="B37"/>
      <c r="C37"/>
      <c r="D37"/>
      <c r="E37"/>
      <c r="F37"/>
      <c r="G37"/>
    </row>
    <row r="38" spans="2:10" ht="15" customHeight="1" x14ac:dyDescent="0.25">
      <c r="B38"/>
      <c r="C38"/>
      <c r="D38"/>
      <c r="E38"/>
      <c r="F38"/>
      <c r="G38"/>
    </row>
    <row r="39" spans="2:10" ht="15" customHeight="1" x14ac:dyDescent="0.25">
      <c r="B39"/>
      <c r="C39"/>
      <c r="D39"/>
      <c r="E39"/>
      <c r="F39"/>
      <c r="G39"/>
    </row>
    <row r="40" spans="2:10" ht="15" customHeight="1" x14ac:dyDescent="0.25">
      <c r="B40"/>
      <c r="C40"/>
      <c r="D40"/>
      <c r="E40"/>
      <c r="F40"/>
      <c r="G40"/>
    </row>
    <row r="41" spans="2:10" ht="15" customHeight="1" x14ac:dyDescent="0.25">
      <c r="B41"/>
      <c r="C41"/>
      <c r="D41"/>
      <c r="E41"/>
      <c r="F41"/>
      <c r="G41"/>
    </row>
    <row r="42" spans="2:10" ht="15" customHeight="1" x14ac:dyDescent="0.25">
      <c r="B42"/>
      <c r="C42"/>
      <c r="D42"/>
      <c r="E42"/>
      <c r="F42"/>
      <c r="G42"/>
    </row>
    <row r="43" spans="2:10" ht="15" customHeight="1" x14ac:dyDescent="0.25">
      <c r="B43"/>
      <c r="C43"/>
      <c r="D43"/>
      <c r="E43"/>
      <c r="F43"/>
      <c r="G43"/>
    </row>
    <row r="44" spans="2:10" ht="15" customHeight="1" x14ac:dyDescent="0.25">
      <c r="B44"/>
      <c r="C44"/>
      <c r="D44"/>
      <c r="E44"/>
      <c r="F44"/>
      <c r="G44"/>
    </row>
    <row r="45" spans="2:10" ht="15" customHeight="1" x14ac:dyDescent="0.25">
      <c r="B45"/>
      <c r="C45"/>
      <c r="D45"/>
      <c r="E45"/>
      <c r="F45"/>
      <c r="G45"/>
    </row>
    <row r="46" spans="2:10" ht="15" customHeight="1" x14ac:dyDescent="0.25">
      <c r="B46"/>
      <c r="C46"/>
      <c r="D46"/>
      <c r="E46"/>
      <c r="F46"/>
      <c r="G46"/>
    </row>
    <row r="47" spans="2:10" ht="15" customHeight="1" x14ac:dyDescent="0.25">
      <c r="B47"/>
      <c r="C47"/>
      <c r="D47"/>
      <c r="E47"/>
      <c r="F47"/>
      <c r="G47"/>
    </row>
    <row r="48" spans="2:10" ht="15" customHeight="1" x14ac:dyDescent="0.25">
      <c r="B48"/>
      <c r="C48"/>
      <c r="D48"/>
      <c r="E48"/>
      <c r="F48"/>
      <c r="G48"/>
    </row>
    <row r="49" customFormat="1" ht="15" customHeight="1" x14ac:dyDescent="0.25"/>
    <row r="50" customFormat="1" ht="15" customHeight="1" x14ac:dyDescent="0.25"/>
    <row r="51" customFormat="1" ht="15" customHeight="1" x14ac:dyDescent="0.25"/>
    <row r="52" customFormat="1" ht="15" customHeight="1" x14ac:dyDescent="0.25"/>
    <row r="53" customFormat="1" ht="15" customHeight="1" x14ac:dyDescent="0.25"/>
    <row r="54" customFormat="1" ht="15" customHeight="1" x14ac:dyDescent="0.25"/>
    <row r="55" customFormat="1" ht="15" customHeight="1" x14ac:dyDescent="0.25"/>
    <row r="56" customFormat="1" ht="15" customHeight="1" x14ac:dyDescent="0.25"/>
    <row r="57" customFormat="1" ht="15" customHeight="1" x14ac:dyDescent="0.25"/>
    <row r="58" customFormat="1" ht="15" customHeight="1" x14ac:dyDescent="0.25"/>
    <row r="59" customFormat="1" ht="15" customHeight="1" x14ac:dyDescent="0.25"/>
    <row r="60" customFormat="1" ht="15" customHeight="1" x14ac:dyDescent="0.25"/>
    <row r="61" customFormat="1" ht="15" customHeight="1" x14ac:dyDescent="0.25"/>
    <row r="62" customFormat="1" ht="15" customHeight="1" x14ac:dyDescent="0.25"/>
    <row r="63" customFormat="1" ht="15" customHeight="1" x14ac:dyDescent="0.25"/>
    <row r="64" customFormat="1" ht="15" customHeight="1" x14ac:dyDescent="0.25"/>
    <row r="65" spans="2:7" ht="15" customHeight="1" x14ac:dyDescent="0.25">
      <c r="B65"/>
      <c r="C65"/>
      <c r="D65"/>
      <c r="E65"/>
      <c r="F65"/>
      <c r="G65"/>
    </row>
    <row r="66" spans="2:7" ht="15" customHeight="1" x14ac:dyDescent="0.25">
      <c r="B66"/>
      <c r="C66"/>
      <c r="D66"/>
      <c r="E66"/>
      <c r="F66"/>
      <c r="G66"/>
    </row>
    <row r="67" spans="2:7" ht="15" customHeight="1" x14ac:dyDescent="0.25">
      <c r="B67"/>
      <c r="C67"/>
      <c r="D67"/>
      <c r="E67"/>
      <c r="F67"/>
      <c r="G67"/>
    </row>
    <row r="68" spans="2:7" ht="15" customHeight="1" x14ac:dyDescent="0.25">
      <c r="B68"/>
      <c r="C68"/>
      <c r="D68"/>
      <c r="E68"/>
      <c r="F68"/>
      <c r="G68"/>
    </row>
    <row r="69" spans="2:7" ht="15" customHeight="1" x14ac:dyDescent="0.25">
      <c r="B69"/>
      <c r="C69"/>
      <c r="D69"/>
      <c r="E69"/>
      <c r="F69"/>
      <c r="G69"/>
    </row>
    <row r="70" spans="2:7" ht="15" customHeight="1" x14ac:dyDescent="0.25">
      <c r="B70"/>
      <c r="C70"/>
      <c r="D70"/>
      <c r="E70"/>
      <c r="F70"/>
      <c r="G70"/>
    </row>
    <row r="71" spans="2:7" ht="15" customHeight="1" x14ac:dyDescent="0.25">
      <c r="B71"/>
      <c r="C71"/>
      <c r="D71"/>
      <c r="E71"/>
      <c r="F71"/>
      <c r="G71"/>
    </row>
    <row r="72" spans="2:7" ht="15" customHeight="1" x14ac:dyDescent="0.25">
      <c r="B72"/>
      <c r="C72"/>
      <c r="D72"/>
      <c r="E72"/>
      <c r="F72"/>
      <c r="G72"/>
    </row>
    <row r="73" spans="2:7" ht="15" customHeight="1" x14ac:dyDescent="0.25">
      <c r="B73" s="3"/>
      <c r="C73" s="2"/>
      <c r="D73" s="8"/>
      <c r="E73" s="8"/>
    </row>
    <row r="74" spans="2:7" ht="15" customHeight="1" x14ac:dyDescent="0.25">
      <c r="B74" s="3"/>
      <c r="C74" s="2"/>
      <c r="D74" s="8"/>
      <c r="E74" s="8"/>
    </row>
    <row r="75" spans="2:7" ht="15" customHeight="1" x14ac:dyDescent="0.25">
      <c r="B75" s="3"/>
      <c r="C75" s="2"/>
      <c r="D75" s="8"/>
      <c r="E75" s="8"/>
    </row>
    <row r="76" spans="2:7" ht="15" customHeight="1" x14ac:dyDescent="0.25">
      <c r="B76" s="3"/>
      <c r="C76" s="2"/>
      <c r="D76" s="8"/>
      <c r="E76" s="8"/>
    </row>
    <row r="77" spans="2:7" ht="15" customHeight="1" x14ac:dyDescent="0.25">
      <c r="B77" s="3"/>
      <c r="C77" s="2"/>
      <c r="D77" s="8"/>
      <c r="E77" s="8"/>
    </row>
    <row r="78" spans="2:7" ht="15" customHeight="1" x14ac:dyDescent="0.25">
      <c r="B78" s="3"/>
      <c r="C78" s="2"/>
      <c r="D78" s="8"/>
      <c r="E78" s="8"/>
    </row>
    <row r="79" spans="2:7" ht="15" customHeight="1" x14ac:dyDescent="0.25">
      <c r="B79" s="3"/>
      <c r="C79" s="2"/>
      <c r="D79" s="8"/>
      <c r="E79" s="8"/>
    </row>
    <row r="80" spans="2:7" ht="15" customHeight="1" x14ac:dyDescent="0.25">
      <c r="B80" s="3"/>
      <c r="C80" s="2"/>
      <c r="D80" s="8"/>
      <c r="E80" s="8"/>
    </row>
    <row r="81" spans="1:10" ht="15" customHeight="1" x14ac:dyDescent="0.25">
      <c r="B81" s="3"/>
      <c r="C81" s="2"/>
      <c r="D81" s="8"/>
      <c r="E81" s="8"/>
    </row>
    <row r="82" spans="1:10" ht="15" customHeight="1" x14ac:dyDescent="0.25">
      <c r="B82" s="3"/>
      <c r="C82" s="2"/>
      <c r="D82" s="8"/>
      <c r="E82" s="8"/>
    </row>
    <row r="83" spans="1:10" s="4" customFormat="1" ht="15" customHeight="1" x14ac:dyDescent="0.25">
      <c r="A83"/>
      <c r="B83" s="3"/>
      <c r="C83" s="2"/>
      <c r="D83" s="8"/>
      <c r="E83" s="8"/>
      <c r="H83"/>
      <c r="I83"/>
      <c r="J83"/>
    </row>
    <row r="84" spans="1:10" s="4" customFormat="1" ht="15" customHeight="1" x14ac:dyDescent="0.25">
      <c r="A84"/>
      <c r="B84" s="3"/>
      <c r="C84" s="2"/>
      <c r="D84" s="8"/>
      <c r="E84" s="8"/>
      <c r="H84"/>
      <c r="I84"/>
      <c r="J84"/>
    </row>
    <row r="85" spans="1:10" s="4" customFormat="1" ht="15" customHeight="1" x14ac:dyDescent="0.25">
      <c r="A85"/>
      <c r="B85" s="3"/>
      <c r="C85" s="2"/>
      <c r="D85" s="8"/>
      <c r="E85" s="8"/>
      <c r="H85"/>
      <c r="I85"/>
      <c r="J85"/>
    </row>
    <row r="86" spans="1:10" s="4" customFormat="1" ht="15" customHeight="1" x14ac:dyDescent="0.25">
      <c r="A86"/>
      <c r="B86" s="3"/>
      <c r="C86" s="2"/>
      <c r="D86" s="8"/>
      <c r="E86" s="8"/>
      <c r="H86"/>
      <c r="I86"/>
      <c r="J86"/>
    </row>
    <row r="87" spans="1:10" s="4" customFormat="1" ht="15" customHeight="1" x14ac:dyDescent="0.25">
      <c r="A87"/>
      <c r="B87" s="3"/>
      <c r="C87" s="2"/>
      <c r="D87" s="8"/>
      <c r="E87" s="8"/>
      <c r="H87"/>
      <c r="I87"/>
      <c r="J87"/>
    </row>
    <row r="88" spans="1:10" s="4" customFormat="1" ht="15" customHeight="1" x14ac:dyDescent="0.25">
      <c r="A88"/>
      <c r="B88" s="3"/>
      <c r="C88" s="2"/>
      <c r="D88" s="8"/>
      <c r="E88" s="8"/>
      <c r="H88"/>
      <c r="I88"/>
      <c r="J88"/>
    </row>
    <row r="89" spans="1:10" s="4" customFormat="1" ht="15" customHeight="1" x14ac:dyDescent="0.25">
      <c r="A89"/>
      <c r="B89" s="3"/>
      <c r="C89" s="2"/>
      <c r="D89" s="8"/>
      <c r="E89" s="8"/>
      <c r="H89"/>
      <c r="I89"/>
      <c r="J89"/>
    </row>
    <row r="90" spans="1:10" s="4" customFormat="1" ht="15" customHeight="1" x14ac:dyDescent="0.25">
      <c r="A90"/>
      <c r="B90" s="3"/>
      <c r="C90" s="2"/>
      <c r="D90" s="8"/>
      <c r="E90" s="8"/>
      <c r="H90"/>
      <c r="I90"/>
      <c r="J90"/>
    </row>
    <row r="91" spans="1:10" s="4" customFormat="1" ht="15" customHeight="1" x14ac:dyDescent="0.25">
      <c r="A91"/>
      <c r="B91" s="3"/>
      <c r="C91" s="2"/>
      <c r="D91" s="8"/>
      <c r="E91" s="8"/>
      <c r="H91"/>
      <c r="I91"/>
      <c r="J91"/>
    </row>
    <row r="92" spans="1:10" s="4" customFormat="1" ht="15" customHeight="1" x14ac:dyDescent="0.25">
      <c r="A92"/>
      <c r="B92" s="3"/>
      <c r="C92" s="2"/>
      <c r="D92" s="8"/>
      <c r="E92" s="8"/>
      <c r="H92"/>
      <c r="I92"/>
      <c r="J92"/>
    </row>
    <row r="93" spans="1:10" s="4" customFormat="1" ht="15" customHeight="1" x14ac:dyDescent="0.25">
      <c r="A93"/>
      <c r="B93" s="3"/>
      <c r="C93" s="2"/>
      <c r="D93" s="8"/>
      <c r="E93" s="8"/>
      <c r="H93"/>
      <c r="I93"/>
      <c r="J93"/>
    </row>
    <row r="94" spans="1:10" s="4" customFormat="1" ht="15" customHeight="1" x14ac:dyDescent="0.25">
      <c r="A94"/>
      <c r="B94" s="3"/>
      <c r="C94" s="2"/>
      <c r="D94" s="8"/>
      <c r="E94" s="8"/>
      <c r="H94"/>
      <c r="I94"/>
      <c r="J94"/>
    </row>
    <row r="95" spans="1:10" s="4" customFormat="1" ht="15" customHeight="1" x14ac:dyDescent="0.25">
      <c r="A95"/>
      <c r="B95" s="3"/>
      <c r="C95" s="2"/>
      <c r="D95" s="8"/>
      <c r="E95" s="8"/>
      <c r="H95"/>
      <c r="I95"/>
      <c r="J95"/>
    </row>
    <row r="96" spans="1:10" s="4" customFormat="1" ht="15" customHeight="1" x14ac:dyDescent="0.25">
      <c r="A96"/>
      <c r="B96" s="3"/>
      <c r="C96" s="2"/>
      <c r="D96" s="8"/>
      <c r="E96" s="8"/>
      <c r="H96"/>
      <c r="I96"/>
      <c r="J96"/>
    </row>
    <row r="97" spans="1:10" s="4" customFormat="1" ht="15" customHeight="1" x14ac:dyDescent="0.25">
      <c r="A97"/>
      <c r="B97" s="3"/>
      <c r="C97" s="2"/>
      <c r="D97" s="8"/>
      <c r="E97" s="8"/>
      <c r="H97"/>
      <c r="I97"/>
      <c r="J97"/>
    </row>
    <row r="98" spans="1:10" s="4" customFormat="1" ht="15" customHeight="1" x14ac:dyDescent="0.25">
      <c r="A98"/>
      <c r="B98" s="3"/>
      <c r="C98" s="2"/>
      <c r="D98" s="8"/>
      <c r="E98" s="8"/>
      <c r="H98"/>
      <c r="I98"/>
      <c r="J98"/>
    </row>
    <row r="99" spans="1:10" s="4" customFormat="1" ht="15" customHeight="1" x14ac:dyDescent="0.25">
      <c r="A99"/>
      <c r="B99" s="3"/>
      <c r="C99" s="2"/>
      <c r="D99" s="8"/>
      <c r="E99" s="8"/>
      <c r="H99"/>
      <c r="I99"/>
      <c r="J99"/>
    </row>
    <row r="100" spans="1:10" s="4" customFormat="1" ht="15" customHeight="1" x14ac:dyDescent="0.25">
      <c r="A100"/>
      <c r="B100" s="3"/>
      <c r="C100" s="2"/>
      <c r="D100" s="8"/>
      <c r="E100" s="8"/>
      <c r="H100"/>
      <c r="I100"/>
      <c r="J100"/>
    </row>
    <row r="101" spans="1:10" s="4" customFormat="1" ht="15" customHeight="1" x14ac:dyDescent="0.25">
      <c r="A101"/>
      <c r="B101" s="3"/>
      <c r="C101" s="2"/>
      <c r="D101" s="8"/>
      <c r="E101" s="8"/>
      <c r="H101"/>
      <c r="I101"/>
      <c r="J101"/>
    </row>
    <row r="102" spans="1:10" s="4" customFormat="1" ht="15" customHeight="1" x14ac:dyDescent="0.25">
      <c r="A102"/>
      <c r="B102" s="3"/>
      <c r="C102" s="2"/>
      <c r="D102" s="8"/>
      <c r="E102" s="8"/>
      <c r="H102"/>
      <c r="I102"/>
      <c r="J102"/>
    </row>
    <row r="103" spans="1:10" s="4" customFormat="1" ht="15" customHeight="1" x14ac:dyDescent="0.25">
      <c r="A103"/>
      <c r="B103" s="3"/>
      <c r="C103" s="2"/>
      <c r="D103" s="8"/>
      <c r="E103" s="8"/>
      <c r="H103"/>
      <c r="I103"/>
      <c r="J103"/>
    </row>
    <row r="104" spans="1:10" s="4" customFormat="1" ht="15" customHeight="1" x14ac:dyDescent="0.25">
      <c r="A104"/>
      <c r="B104" s="3"/>
      <c r="C104" s="2"/>
      <c r="D104" s="8"/>
      <c r="E104" s="8"/>
      <c r="H104"/>
      <c r="I104"/>
      <c r="J104"/>
    </row>
    <row r="105" spans="1:10" s="4" customFormat="1" ht="15" customHeight="1" x14ac:dyDescent="0.25">
      <c r="A105"/>
      <c r="B105" s="3"/>
      <c r="C105" s="2"/>
      <c r="D105" s="8"/>
      <c r="E105" s="8"/>
      <c r="H105"/>
      <c r="I105"/>
      <c r="J105"/>
    </row>
    <row r="106" spans="1:10" s="4" customFormat="1" ht="15" customHeight="1" x14ac:dyDescent="0.25">
      <c r="A106"/>
      <c r="B106" s="3"/>
      <c r="C106" s="2"/>
      <c r="D106" s="8"/>
      <c r="E106" s="8"/>
      <c r="H106"/>
      <c r="I106"/>
      <c r="J106"/>
    </row>
    <row r="107" spans="1:10" s="4" customFormat="1" ht="15" customHeight="1" x14ac:dyDescent="0.25">
      <c r="A107"/>
      <c r="B107" s="3"/>
      <c r="C107" s="2"/>
      <c r="D107" s="8"/>
      <c r="E107" s="8"/>
      <c r="H107"/>
      <c r="I107"/>
      <c r="J107"/>
    </row>
    <row r="108" spans="1:10" s="4" customFormat="1" ht="15" customHeight="1" x14ac:dyDescent="0.25">
      <c r="A108"/>
      <c r="B108" s="3"/>
      <c r="C108" s="2"/>
      <c r="D108" s="8"/>
      <c r="E108" s="8"/>
      <c r="H108"/>
      <c r="I108"/>
      <c r="J108"/>
    </row>
    <row r="109" spans="1:10" s="4" customFormat="1" ht="15" customHeight="1" x14ac:dyDescent="0.25">
      <c r="A109"/>
      <c r="B109" s="3"/>
      <c r="C109" s="2"/>
      <c r="D109" s="8"/>
      <c r="E109" s="8"/>
      <c r="H109"/>
      <c r="I109"/>
      <c r="J109"/>
    </row>
    <row r="110" spans="1:10" s="4" customFormat="1" ht="15" customHeight="1" x14ac:dyDescent="0.25">
      <c r="A110"/>
      <c r="B110" s="3"/>
      <c r="C110" s="2"/>
      <c r="D110" s="8"/>
      <c r="E110" s="8"/>
      <c r="H110"/>
      <c r="I110"/>
      <c r="J110"/>
    </row>
    <row r="111" spans="1:10" s="4" customFormat="1" ht="15" customHeight="1" x14ac:dyDescent="0.25">
      <c r="A111"/>
      <c r="B111" s="3"/>
      <c r="C111" s="2"/>
      <c r="D111" s="8"/>
      <c r="E111" s="8"/>
      <c r="H111"/>
      <c r="I111"/>
      <c r="J111"/>
    </row>
    <row r="112" spans="1:10" s="4" customFormat="1" ht="15" customHeight="1" x14ac:dyDescent="0.25">
      <c r="A112"/>
      <c r="B112" s="3"/>
      <c r="C112" s="2"/>
      <c r="D112" s="8"/>
      <c r="E112" s="8"/>
      <c r="H112"/>
      <c r="I112"/>
      <c r="J112"/>
    </row>
    <row r="113" spans="1:10" s="4" customFormat="1" ht="15" customHeight="1" x14ac:dyDescent="0.25">
      <c r="A113"/>
      <c r="B113" s="3"/>
      <c r="C113" s="2"/>
      <c r="D113" s="8"/>
      <c r="E113" s="8"/>
      <c r="H113"/>
      <c r="I113"/>
      <c r="J113"/>
    </row>
    <row r="114" spans="1:10" s="4" customFormat="1" ht="15" customHeight="1" x14ac:dyDescent="0.25">
      <c r="A114"/>
      <c r="B114" s="3"/>
      <c r="C114" s="2"/>
      <c r="D114" s="8"/>
      <c r="E114" s="8"/>
      <c r="H114"/>
      <c r="I114"/>
      <c r="J114"/>
    </row>
    <row r="115" spans="1:10" s="4" customFormat="1" ht="15" customHeight="1" x14ac:dyDescent="0.25">
      <c r="A115"/>
      <c r="B115" s="3"/>
      <c r="C115" s="2"/>
      <c r="D115" s="8"/>
      <c r="E115" s="8"/>
      <c r="H115"/>
      <c r="I115"/>
      <c r="J115"/>
    </row>
    <row r="116" spans="1:10" s="4" customFormat="1" ht="15" customHeight="1" x14ac:dyDescent="0.25">
      <c r="A116"/>
      <c r="B116" s="3"/>
      <c r="C116" s="2"/>
      <c r="D116" s="8"/>
      <c r="E116" s="8"/>
      <c r="H116"/>
      <c r="I116"/>
      <c r="J116"/>
    </row>
    <row r="117" spans="1:10" s="4" customFormat="1" ht="15" customHeight="1" x14ac:dyDescent="0.25">
      <c r="A117"/>
      <c r="B117" s="3"/>
      <c r="C117" s="2"/>
      <c r="D117" s="8"/>
      <c r="E117" s="8"/>
      <c r="H117"/>
      <c r="I117"/>
      <c r="J117"/>
    </row>
    <row r="118" spans="1:10" s="4" customFormat="1" ht="15" customHeight="1" x14ac:dyDescent="0.25">
      <c r="A118"/>
      <c r="B118" s="3"/>
      <c r="C118" s="2"/>
      <c r="D118" s="8"/>
      <c r="E118" s="8"/>
      <c r="H118"/>
      <c r="I118"/>
      <c r="J118"/>
    </row>
    <row r="119" spans="1:10" s="4" customFormat="1" ht="15" customHeight="1" x14ac:dyDescent="0.25">
      <c r="A119"/>
      <c r="B119" s="3"/>
      <c r="C119" s="2"/>
      <c r="D119" s="8"/>
      <c r="E119" s="8"/>
      <c r="H119"/>
      <c r="I119"/>
      <c r="J119"/>
    </row>
    <row r="120" spans="1:10" s="4" customFormat="1" ht="15" customHeight="1" x14ac:dyDescent="0.25">
      <c r="A120"/>
      <c r="B120" s="3"/>
      <c r="C120" s="2"/>
      <c r="D120" s="8"/>
      <c r="E120" s="8"/>
      <c r="H120"/>
      <c r="I120"/>
      <c r="J120"/>
    </row>
    <row r="121" spans="1:10" s="4" customFormat="1" ht="15" customHeight="1" x14ac:dyDescent="0.25">
      <c r="A121"/>
      <c r="B121" s="3"/>
      <c r="C121" s="2"/>
      <c r="D121" s="8"/>
      <c r="E121" s="8"/>
      <c r="H121"/>
      <c r="I121"/>
      <c r="J121"/>
    </row>
    <row r="122" spans="1:10" s="4" customFormat="1" ht="15" customHeight="1" x14ac:dyDescent="0.25">
      <c r="A122"/>
      <c r="B122" s="3"/>
      <c r="C122" s="2"/>
      <c r="D122" s="8"/>
      <c r="E122" s="8"/>
      <c r="H122"/>
      <c r="I122"/>
      <c r="J122"/>
    </row>
    <row r="123" spans="1:10" s="4" customFormat="1" ht="15" customHeight="1" x14ac:dyDescent="0.25">
      <c r="A123"/>
      <c r="B123" s="3"/>
      <c r="C123" s="2"/>
      <c r="D123" s="8"/>
      <c r="E123" s="8"/>
      <c r="H123"/>
      <c r="I123"/>
      <c r="J123"/>
    </row>
    <row r="124" spans="1:10" s="4" customFormat="1" ht="15" customHeight="1" x14ac:dyDescent="0.25">
      <c r="A124"/>
      <c r="B124" s="3"/>
      <c r="C124" s="2"/>
      <c r="D124" s="8"/>
      <c r="E124" s="8"/>
      <c r="H124"/>
      <c r="I124"/>
      <c r="J124"/>
    </row>
    <row r="125" spans="1:10" s="4" customFormat="1" ht="15" customHeight="1" x14ac:dyDescent="0.25">
      <c r="A125"/>
      <c r="B125" s="3"/>
      <c r="C125" s="2"/>
      <c r="D125" s="8"/>
      <c r="E125" s="8"/>
      <c r="H125"/>
      <c r="I125"/>
      <c r="J125"/>
    </row>
    <row r="126" spans="1:10" s="4" customFormat="1" ht="15" customHeight="1" x14ac:dyDescent="0.25">
      <c r="A126"/>
      <c r="B126" s="3"/>
      <c r="C126" s="2"/>
      <c r="D126" s="8"/>
      <c r="E126" s="8"/>
      <c r="H126"/>
      <c r="I126"/>
      <c r="J126"/>
    </row>
    <row r="127" spans="1:10" s="4" customFormat="1" ht="15" customHeight="1" x14ac:dyDescent="0.25">
      <c r="A127"/>
      <c r="B127" s="3"/>
      <c r="C127" s="2"/>
      <c r="D127" s="8"/>
      <c r="E127" s="8"/>
      <c r="H127"/>
      <c r="I127"/>
      <c r="J127"/>
    </row>
    <row r="128" spans="1:10" s="4" customFormat="1" ht="15" customHeight="1" x14ac:dyDescent="0.25">
      <c r="A128"/>
      <c r="B128" s="3"/>
      <c r="C128" s="2"/>
      <c r="D128" s="8"/>
      <c r="E128" s="8"/>
      <c r="H128"/>
      <c r="I128"/>
      <c r="J128"/>
    </row>
    <row r="129" spans="1:10" s="4" customFormat="1" ht="15" customHeight="1" x14ac:dyDescent="0.25">
      <c r="A129"/>
      <c r="B129" s="3"/>
      <c r="C129" s="2"/>
      <c r="D129" s="8"/>
      <c r="E129" s="8"/>
      <c r="H129"/>
      <c r="I129"/>
      <c r="J129"/>
    </row>
    <row r="130" spans="1:10" s="4" customFormat="1" ht="15" customHeight="1" x14ac:dyDescent="0.25">
      <c r="A130"/>
      <c r="B130" s="3"/>
      <c r="C130" s="2"/>
      <c r="D130" s="8"/>
      <c r="E130" s="8"/>
      <c r="H130"/>
      <c r="I130"/>
      <c r="J130"/>
    </row>
    <row r="131" spans="1:10" s="4" customFormat="1" ht="15" customHeight="1" x14ac:dyDescent="0.25">
      <c r="A131"/>
      <c r="B131" s="3"/>
      <c r="C131" s="2"/>
      <c r="D131" s="8"/>
      <c r="E131" s="8"/>
      <c r="H131"/>
      <c r="I131"/>
      <c r="J131"/>
    </row>
    <row r="132" spans="1:10" s="4" customFormat="1" x14ac:dyDescent="0.25">
      <c r="A132"/>
      <c r="B132" s="3"/>
      <c r="C132" s="2"/>
      <c r="D132" s="8"/>
      <c r="E132" s="8"/>
      <c r="H132"/>
      <c r="I132"/>
      <c r="J132"/>
    </row>
    <row r="133" spans="1:10" s="4" customFormat="1" x14ac:dyDescent="0.25">
      <c r="A133"/>
      <c r="B133" s="3"/>
      <c r="C133" s="2"/>
      <c r="D133" s="8"/>
      <c r="E133" s="8"/>
      <c r="H133"/>
      <c r="I133"/>
      <c r="J133"/>
    </row>
    <row r="134" spans="1:10" s="4" customFormat="1" x14ac:dyDescent="0.25">
      <c r="A134"/>
      <c r="B134" s="3"/>
      <c r="C134" s="2"/>
      <c r="D134" s="8"/>
      <c r="E134" s="8"/>
      <c r="H134"/>
      <c r="I134"/>
      <c r="J134"/>
    </row>
    <row r="135" spans="1:10" s="4" customFormat="1" x14ac:dyDescent="0.25">
      <c r="A135"/>
      <c r="B135" s="3"/>
      <c r="C135" s="2"/>
      <c r="D135" s="8"/>
      <c r="E135" s="8"/>
      <c r="H135"/>
      <c r="I135"/>
      <c r="J135"/>
    </row>
    <row r="136" spans="1:10" s="4" customFormat="1" x14ac:dyDescent="0.25">
      <c r="A136"/>
      <c r="B136" s="3"/>
      <c r="C136" s="2"/>
      <c r="D136" s="8"/>
      <c r="E136" s="8"/>
      <c r="H136"/>
      <c r="I136"/>
      <c r="J136"/>
    </row>
    <row r="137" spans="1:10" s="4" customFormat="1" x14ac:dyDescent="0.25">
      <c r="A137"/>
      <c r="B137" s="3"/>
      <c r="C137" s="2"/>
      <c r="D137" s="8"/>
      <c r="E137" s="8"/>
      <c r="H137"/>
      <c r="I137"/>
      <c r="J137"/>
    </row>
    <row r="138" spans="1:10" s="4" customFormat="1" x14ac:dyDescent="0.25">
      <c r="A138"/>
      <c r="B138" s="3"/>
      <c r="C138" s="2"/>
      <c r="D138" s="8"/>
      <c r="E138" s="8"/>
      <c r="H138"/>
      <c r="I138"/>
      <c r="J138"/>
    </row>
    <row r="139" spans="1:10" s="4" customFormat="1" x14ac:dyDescent="0.25">
      <c r="A139"/>
      <c r="B139" s="3"/>
      <c r="C139" s="2"/>
      <c r="D139" s="8"/>
      <c r="E139" s="8"/>
      <c r="H139"/>
      <c r="I139"/>
      <c r="J139"/>
    </row>
  </sheetData>
  <sheetProtection sheet="1" objects="1" scenarios="1"/>
  <sortState xmlns:xlrd2="http://schemas.microsoft.com/office/spreadsheetml/2017/richdata2" ref="B9:J37">
    <sortCondition ref="E9:E37" customList="Yes,No,Withdrawn"/>
    <sortCondition ref="C9:C37"/>
  </sortState>
  <conditionalFormatting sqref="B8:I20 B21:J36">
    <cfRule type="expression" dxfId="10" priority="3">
      <formula>$E8="Yes"</formula>
    </cfRule>
    <cfRule type="expression" dxfId="9" priority="4">
      <formula>$E8="Withdrawn"</formula>
    </cfRule>
  </conditionalFormatting>
  <conditionalFormatting sqref="J8:J20">
    <cfRule type="expression" dxfId="8" priority="1">
      <formula>$E8="Yes"</formula>
    </cfRule>
    <cfRule type="expression" dxfId="7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D4D4D4"/>
    <pageSetUpPr fitToPage="1"/>
  </sheetPr>
  <dimension ref="A1:J131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182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183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/>
      <c r="C8" s="13" t="str">
        <f>IFERROR(VLOOKUP(Mmm20XXResults[[#This Row],[District 
ID]],District_IDs[],2,0),"(autofill)")</f>
        <v>(autofill)</v>
      </c>
      <c r="D8" s="61"/>
      <c r="E8" s="12"/>
      <c r="F8" s="12"/>
      <c r="G8" s="12"/>
      <c r="H8" s="61"/>
      <c r="I8" s="61"/>
      <c r="J8" s="13"/>
    </row>
    <row r="9" spans="1:10" s="5" customFormat="1" ht="15" customHeight="1" x14ac:dyDescent="0.25">
      <c r="B9" s="12"/>
      <c r="C9" s="13" t="str">
        <f>IFERROR(VLOOKUP(Mmm20XXResults[[#This Row],[District 
ID]],District_IDs[],2,0),"(autofill)")</f>
        <v>(autofill)</v>
      </c>
      <c r="D9" s="61"/>
      <c r="E9" s="12"/>
      <c r="F9" s="12"/>
      <c r="G9" s="12"/>
      <c r="H9" s="61"/>
      <c r="I9" s="61"/>
      <c r="J9" s="13"/>
    </row>
    <row r="10" spans="1:10" x14ac:dyDescent="0.25">
      <c r="B10" s="12"/>
      <c r="C10" s="13" t="str">
        <f>IFERROR(VLOOKUP(Mmm20XXResults[[#This Row],[District 
ID]],District_IDs[],2,0),"(autofill)")</f>
        <v>(autofill)</v>
      </c>
      <c r="D10" s="61"/>
      <c r="E10" s="12"/>
      <c r="F10" s="12"/>
      <c r="G10" s="12"/>
      <c r="H10" s="61"/>
      <c r="I10" s="61"/>
      <c r="J10" s="62"/>
    </row>
    <row r="11" spans="1:10" x14ac:dyDescent="0.25">
      <c r="B11" s="12"/>
      <c r="C11" s="13" t="str">
        <f>IFERROR(VLOOKUP(Mmm20XXResults[[#This Row],[District 
ID]],District_IDs[],2,0),"(autofill)")</f>
        <v>(autofill)</v>
      </c>
      <c r="D11" s="61"/>
      <c r="E11" s="12"/>
      <c r="F11" s="12"/>
      <c r="G11" s="12"/>
      <c r="H11" s="61"/>
      <c r="I11" s="61"/>
      <c r="J11" s="62"/>
    </row>
    <row r="12" spans="1:10" x14ac:dyDescent="0.25">
      <c r="B12" s="12"/>
      <c r="C12" s="13" t="str">
        <f>IFERROR(VLOOKUP(Mmm20XXResults[[#This Row],[District 
ID]],District_IDs[],2,0),"(autofill)")</f>
        <v>(autofill)</v>
      </c>
      <c r="D12" s="61"/>
      <c r="E12" s="12"/>
      <c r="F12" s="12"/>
      <c r="G12" s="12"/>
      <c r="H12" s="61"/>
      <c r="I12" s="61"/>
      <c r="J12" s="62"/>
    </row>
    <row r="13" spans="1:10" x14ac:dyDescent="0.25">
      <c r="B13"/>
      <c r="C13"/>
      <c r="D13"/>
      <c r="E13"/>
      <c r="F13"/>
      <c r="G13"/>
    </row>
    <row r="14" spans="1:10" x14ac:dyDescent="0.25">
      <c r="B14"/>
      <c r="C14"/>
      <c r="D14"/>
      <c r="E14"/>
      <c r="F14"/>
      <c r="G14"/>
    </row>
    <row r="15" spans="1:10" x14ac:dyDescent="0.25">
      <c r="B15"/>
      <c r="C15"/>
      <c r="D15"/>
      <c r="E15"/>
      <c r="F15"/>
      <c r="G15"/>
    </row>
    <row r="16" spans="1:10" x14ac:dyDescent="0.25">
      <c r="B16"/>
      <c r="C16"/>
      <c r="D16"/>
      <c r="E16"/>
      <c r="F16"/>
      <c r="G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x14ac:dyDescent="0.25">
      <c r="B57"/>
      <c r="C57"/>
      <c r="D57"/>
      <c r="E57"/>
      <c r="F57"/>
      <c r="G57"/>
    </row>
    <row r="58" spans="2:7" x14ac:dyDescent="0.25">
      <c r="B58"/>
      <c r="C58"/>
      <c r="D58"/>
      <c r="E58"/>
      <c r="F58"/>
      <c r="G58"/>
    </row>
    <row r="59" spans="2:7" x14ac:dyDescent="0.25">
      <c r="B59" s="3"/>
      <c r="C59" s="2"/>
      <c r="D59" s="8"/>
      <c r="E59" s="8"/>
    </row>
    <row r="60" spans="2:7" x14ac:dyDescent="0.25">
      <c r="B60" s="3"/>
      <c r="C60" s="2"/>
      <c r="D60" s="8"/>
      <c r="E60" s="8"/>
    </row>
    <row r="61" spans="2:7" x14ac:dyDescent="0.25">
      <c r="B61" s="3"/>
      <c r="C61" s="2"/>
      <c r="D61" s="8"/>
      <c r="E61" s="8"/>
    </row>
    <row r="62" spans="2:7" x14ac:dyDescent="0.25">
      <c r="B62" s="3"/>
      <c r="C62" s="2"/>
      <c r="D62" s="8"/>
      <c r="E62" s="8"/>
    </row>
    <row r="63" spans="2:7" x14ac:dyDescent="0.25">
      <c r="B63" s="3"/>
      <c r="C63" s="2"/>
      <c r="D63" s="8"/>
      <c r="E63" s="8"/>
    </row>
    <row r="64" spans="2:7" x14ac:dyDescent="0.25">
      <c r="B64" s="3"/>
      <c r="C64" s="2"/>
      <c r="D64" s="8"/>
      <c r="E64" s="8"/>
    </row>
    <row r="65" spans="1:10" x14ac:dyDescent="0.25">
      <c r="B65" s="3"/>
      <c r="C65" s="2"/>
      <c r="D65" s="8"/>
      <c r="E65" s="8"/>
    </row>
    <row r="66" spans="1:10" x14ac:dyDescent="0.25">
      <c r="B66" s="3"/>
      <c r="C66" s="2"/>
      <c r="D66" s="8"/>
      <c r="E66" s="8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s="4" customFormat="1" x14ac:dyDescent="0.25">
      <c r="A74"/>
      <c r="B74" s="3"/>
      <c r="C74" s="2"/>
      <c r="D74" s="8"/>
      <c r="E74" s="8"/>
      <c r="H74"/>
      <c r="I74"/>
      <c r="J74"/>
    </row>
    <row r="75" spans="1:10" s="4" customFormat="1" x14ac:dyDescent="0.25">
      <c r="A75"/>
      <c r="B75" s="3"/>
      <c r="C75" s="2"/>
      <c r="D75" s="8"/>
      <c r="E75" s="8"/>
      <c r="H75"/>
      <c r="I75"/>
      <c r="J75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1"/>
      <c r="C126" s="6"/>
      <c r="D126" s="9"/>
      <c r="E126" s="9"/>
      <c r="H126"/>
      <c r="I126"/>
      <c r="J126"/>
    </row>
    <row r="127" spans="1:10" s="4" customFormat="1" x14ac:dyDescent="0.25">
      <c r="A127"/>
      <c r="B127" s="1"/>
      <c r="C127" s="6"/>
      <c r="D127" s="9"/>
      <c r="E127" s="9"/>
      <c r="H127"/>
      <c r="I127"/>
      <c r="J127"/>
    </row>
    <row r="128" spans="1:10" s="4" customFormat="1" x14ac:dyDescent="0.25">
      <c r="A128"/>
      <c r="B128" s="1"/>
      <c r="C128" s="6"/>
      <c r="D128" s="9"/>
      <c r="E128" s="9"/>
      <c r="H128"/>
      <c r="I128"/>
      <c r="J128"/>
    </row>
    <row r="129" spans="1:10" s="4" customFormat="1" x14ac:dyDescent="0.25">
      <c r="A129"/>
      <c r="B129" s="1"/>
      <c r="C129" s="6"/>
      <c r="D129" s="9"/>
      <c r="E129" s="9"/>
      <c r="H129"/>
      <c r="I129"/>
      <c r="J129"/>
    </row>
    <row r="130" spans="1:10" s="4" customFormat="1" x14ac:dyDescent="0.25">
      <c r="A130"/>
      <c r="B130" s="1"/>
      <c r="C130" s="6"/>
      <c r="D130" s="9"/>
      <c r="E130" s="9"/>
      <c r="H130"/>
      <c r="I130"/>
      <c r="J130"/>
    </row>
    <row r="131" spans="1:10" s="4" customFormat="1" x14ac:dyDescent="0.25">
      <c r="A131"/>
      <c r="B131" s="1"/>
      <c r="C131" s="6"/>
      <c r="D131" s="9"/>
      <c r="E131" s="9"/>
      <c r="H131"/>
      <c r="I131"/>
      <c r="J131"/>
    </row>
  </sheetData>
  <sheetProtection sheet="1" objects="1" scenarios="1"/>
  <conditionalFormatting sqref="A4 B6">
    <cfRule type="containsText" dxfId="6" priority="3" operator="containsText" text="XX">
      <formula>NOT(ISERROR(SEARCH("XX",A4)))</formula>
    </cfRule>
  </conditionalFormatting>
  <conditionalFormatting sqref="B8:J12">
    <cfRule type="expression" dxfId="5" priority="1">
      <formula>$E8="Yes"</formula>
    </cfRule>
    <cfRule type="expression" dxfId="4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00000000}">
          <x14:formula1>
            <xm:f>'District IDs'!$D$3:$D$6</xm:f>
          </x14:formula1>
          <xm:sqref>J8:J12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217"/>
  <sheetViews>
    <sheetView showGridLines="0" showRowColHeaders="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9.5703125" style="36" bestFit="1" customWidth="1"/>
    <col min="2" max="2" width="32" style="56" bestFit="1" customWidth="1"/>
    <col min="3" max="3" width="9.140625" style="24"/>
    <col min="4" max="4" width="25.5703125" style="24" bestFit="1" customWidth="1"/>
    <col min="5" max="16384" width="9.140625" style="24"/>
  </cols>
  <sheetData>
    <row r="1" spans="1:4" ht="15.75" thickBot="1" x14ac:dyDescent="0.3">
      <c r="A1" s="55" t="s">
        <v>2</v>
      </c>
      <c r="B1" s="102" t="s">
        <v>3</v>
      </c>
    </row>
    <row r="2" spans="1:4" x14ac:dyDescent="0.25">
      <c r="A2" s="36">
        <v>2063</v>
      </c>
      <c r="B2" s="103" t="s">
        <v>187</v>
      </c>
      <c r="D2" s="57" t="s">
        <v>188</v>
      </c>
    </row>
    <row r="3" spans="1:4" x14ac:dyDescent="0.25">
      <c r="A3" s="36">
        <v>2113</v>
      </c>
      <c r="B3" s="103" t="s">
        <v>99</v>
      </c>
      <c r="D3" s="24" t="s">
        <v>65</v>
      </c>
    </row>
    <row r="4" spans="1:4" x14ac:dyDescent="0.25">
      <c r="A4" s="36">
        <v>1899</v>
      </c>
      <c r="B4" s="103" t="s">
        <v>131</v>
      </c>
      <c r="D4" s="24" t="s">
        <v>66</v>
      </c>
    </row>
    <row r="5" spans="1:4" x14ac:dyDescent="0.25">
      <c r="A5" s="36">
        <v>2252</v>
      </c>
      <c r="B5" s="103" t="s">
        <v>160</v>
      </c>
      <c r="D5" s="24" t="s">
        <v>300</v>
      </c>
    </row>
    <row r="6" spans="1:4" x14ac:dyDescent="0.25">
      <c r="A6" s="36">
        <v>2111</v>
      </c>
      <c r="B6" s="103" t="s">
        <v>189</v>
      </c>
      <c r="D6" s="24" t="s">
        <v>63</v>
      </c>
    </row>
    <row r="7" spans="1:4" x14ac:dyDescent="0.25">
      <c r="A7" s="36">
        <v>2005</v>
      </c>
      <c r="B7" s="103" t="s">
        <v>102</v>
      </c>
    </row>
    <row r="8" spans="1:4" x14ac:dyDescent="0.25">
      <c r="A8" s="36">
        <v>2115</v>
      </c>
      <c r="B8" s="103" t="s">
        <v>190</v>
      </c>
    </row>
    <row r="9" spans="1:4" x14ac:dyDescent="0.25">
      <c r="A9" s="36">
        <v>2041</v>
      </c>
      <c r="B9" s="103" t="s">
        <v>72</v>
      </c>
    </row>
    <row r="10" spans="1:4" x14ac:dyDescent="0.25">
      <c r="A10" s="36">
        <v>2051</v>
      </c>
      <c r="B10" s="103" t="s">
        <v>191</v>
      </c>
    </row>
    <row r="11" spans="1:4" x14ac:dyDescent="0.25">
      <c r="A11" s="36">
        <v>1933</v>
      </c>
      <c r="B11" s="103" t="s">
        <v>31</v>
      </c>
    </row>
    <row r="12" spans="1:4" x14ac:dyDescent="0.25">
      <c r="A12" s="36">
        <v>2208</v>
      </c>
      <c r="B12" s="103" t="s">
        <v>10</v>
      </c>
    </row>
    <row r="13" spans="1:4" x14ac:dyDescent="0.25">
      <c r="A13" s="36">
        <v>1894</v>
      </c>
      <c r="B13" s="103" t="s">
        <v>71</v>
      </c>
    </row>
    <row r="14" spans="1:4" x14ac:dyDescent="0.25">
      <c r="A14" s="36">
        <v>1969</v>
      </c>
      <c r="B14" s="103" t="s">
        <v>132</v>
      </c>
    </row>
    <row r="15" spans="1:4" x14ac:dyDescent="0.25">
      <c r="A15" s="36">
        <v>2240</v>
      </c>
      <c r="B15" s="103" t="s">
        <v>192</v>
      </c>
    </row>
    <row r="16" spans="1:4" x14ac:dyDescent="0.25">
      <c r="A16" s="36">
        <v>2243</v>
      </c>
      <c r="B16" s="103" t="s">
        <v>161</v>
      </c>
    </row>
    <row r="17" spans="1:2" x14ac:dyDescent="0.25">
      <c r="A17" s="36">
        <v>1976</v>
      </c>
      <c r="B17" s="103" t="s">
        <v>97</v>
      </c>
    </row>
    <row r="18" spans="1:2" x14ac:dyDescent="0.25">
      <c r="A18" s="36">
        <v>2088</v>
      </c>
      <c r="B18" s="103" t="s">
        <v>133</v>
      </c>
    </row>
    <row r="19" spans="1:2" x14ac:dyDescent="0.25">
      <c r="A19" s="36">
        <v>2095</v>
      </c>
      <c r="B19" s="103" t="s">
        <v>193</v>
      </c>
    </row>
    <row r="20" spans="1:2" x14ac:dyDescent="0.25">
      <c r="A20" s="36">
        <v>2052</v>
      </c>
      <c r="B20" s="103" t="s">
        <v>194</v>
      </c>
    </row>
    <row r="21" spans="1:2" x14ac:dyDescent="0.25">
      <c r="A21" s="36">
        <v>1974</v>
      </c>
      <c r="B21" s="103" t="s">
        <v>195</v>
      </c>
    </row>
    <row r="22" spans="1:2" x14ac:dyDescent="0.25">
      <c r="A22" s="36">
        <v>1896</v>
      </c>
      <c r="B22" s="103" t="s">
        <v>196</v>
      </c>
    </row>
    <row r="23" spans="1:2" x14ac:dyDescent="0.25">
      <c r="A23" s="36">
        <v>2046</v>
      </c>
      <c r="B23" s="103" t="s">
        <v>197</v>
      </c>
    </row>
    <row r="24" spans="1:2" x14ac:dyDescent="0.25">
      <c r="A24" s="36">
        <v>1995</v>
      </c>
      <c r="B24" s="103" t="s">
        <v>198</v>
      </c>
    </row>
    <row r="25" spans="1:2" x14ac:dyDescent="0.25">
      <c r="A25" s="36">
        <v>1929</v>
      </c>
      <c r="B25" s="103" t="s">
        <v>123</v>
      </c>
    </row>
    <row r="26" spans="1:2" x14ac:dyDescent="0.25">
      <c r="A26" s="36">
        <v>2139</v>
      </c>
      <c r="B26" s="103" t="s">
        <v>146</v>
      </c>
    </row>
    <row r="27" spans="1:2" x14ac:dyDescent="0.25">
      <c r="A27" s="36">
        <v>2185</v>
      </c>
      <c r="B27" s="103" t="s">
        <v>111</v>
      </c>
    </row>
    <row r="28" spans="1:2" x14ac:dyDescent="0.25">
      <c r="A28" s="36">
        <v>1972</v>
      </c>
      <c r="B28" s="103" t="s">
        <v>199</v>
      </c>
    </row>
    <row r="29" spans="1:2" x14ac:dyDescent="0.25">
      <c r="A29" s="36">
        <v>2105</v>
      </c>
      <c r="B29" s="103" t="s">
        <v>95</v>
      </c>
    </row>
    <row r="30" spans="1:2" x14ac:dyDescent="0.25">
      <c r="A30" s="36">
        <v>2042</v>
      </c>
      <c r="B30" s="103" t="s">
        <v>140</v>
      </c>
    </row>
    <row r="31" spans="1:2" x14ac:dyDescent="0.25">
      <c r="A31" s="36">
        <v>2191</v>
      </c>
      <c r="B31" s="103" t="s">
        <v>200</v>
      </c>
    </row>
    <row r="32" spans="1:2" x14ac:dyDescent="0.25">
      <c r="A32" s="36">
        <v>1902</v>
      </c>
      <c r="B32" s="103" t="s">
        <v>201</v>
      </c>
    </row>
    <row r="33" spans="1:2" x14ac:dyDescent="0.25">
      <c r="A33" s="36">
        <v>1945</v>
      </c>
      <c r="B33" s="103" t="s">
        <v>143</v>
      </c>
    </row>
    <row r="34" spans="1:2" x14ac:dyDescent="0.25">
      <c r="A34" s="36">
        <v>1927</v>
      </c>
      <c r="B34" s="103" t="s">
        <v>202</v>
      </c>
    </row>
    <row r="35" spans="1:2" x14ac:dyDescent="0.25">
      <c r="A35" s="36">
        <v>2223</v>
      </c>
      <c r="B35" s="103" t="s">
        <v>203</v>
      </c>
    </row>
    <row r="36" spans="1:2" x14ac:dyDescent="0.25">
      <c r="A36" s="36">
        <v>2006</v>
      </c>
      <c r="B36" s="103" t="s">
        <v>74</v>
      </c>
    </row>
    <row r="37" spans="1:2" x14ac:dyDescent="0.25">
      <c r="A37" s="36">
        <v>1965</v>
      </c>
      <c r="B37" s="103" t="s">
        <v>20</v>
      </c>
    </row>
    <row r="38" spans="1:2" x14ac:dyDescent="0.25">
      <c r="A38" s="36">
        <v>1964</v>
      </c>
      <c r="B38" s="103" t="s">
        <v>147</v>
      </c>
    </row>
    <row r="39" spans="1:2" x14ac:dyDescent="0.25">
      <c r="A39" s="36">
        <v>2186</v>
      </c>
      <c r="B39" s="103" t="s">
        <v>108</v>
      </c>
    </row>
    <row r="40" spans="1:2" x14ac:dyDescent="0.25">
      <c r="A40" s="36">
        <v>1901</v>
      </c>
      <c r="B40" s="103" t="s">
        <v>27</v>
      </c>
    </row>
    <row r="41" spans="1:2" x14ac:dyDescent="0.25">
      <c r="A41" s="36">
        <v>2216</v>
      </c>
      <c r="B41" s="103" t="s">
        <v>204</v>
      </c>
    </row>
    <row r="42" spans="1:2" x14ac:dyDescent="0.25">
      <c r="A42" s="36">
        <v>2086</v>
      </c>
      <c r="B42" s="103" t="s">
        <v>205</v>
      </c>
    </row>
    <row r="43" spans="1:2" x14ac:dyDescent="0.25">
      <c r="A43" s="36">
        <v>1970</v>
      </c>
      <c r="B43" s="103" t="s">
        <v>164</v>
      </c>
    </row>
    <row r="44" spans="1:2" x14ac:dyDescent="0.25">
      <c r="A44" s="36">
        <v>2089</v>
      </c>
      <c r="B44" s="103" t="s">
        <v>206</v>
      </c>
    </row>
    <row r="45" spans="1:2" x14ac:dyDescent="0.25">
      <c r="A45" s="36">
        <v>2050</v>
      </c>
      <c r="B45" s="103" t="s">
        <v>207</v>
      </c>
    </row>
    <row r="46" spans="1:2" x14ac:dyDescent="0.25">
      <c r="A46" s="36">
        <v>2190</v>
      </c>
      <c r="B46" s="103" t="s">
        <v>162</v>
      </c>
    </row>
    <row r="47" spans="1:2" x14ac:dyDescent="0.25">
      <c r="A47" s="36">
        <v>2187</v>
      </c>
      <c r="B47" s="103" t="s">
        <v>149</v>
      </c>
    </row>
    <row r="48" spans="1:2" x14ac:dyDescent="0.25">
      <c r="A48" s="36">
        <v>2253</v>
      </c>
      <c r="B48" s="103" t="s">
        <v>37</v>
      </c>
    </row>
    <row r="49" spans="1:2" x14ac:dyDescent="0.25">
      <c r="A49" s="36">
        <v>2011</v>
      </c>
      <c r="B49" s="103" t="s">
        <v>35</v>
      </c>
    </row>
    <row r="50" spans="1:2" x14ac:dyDescent="0.25">
      <c r="A50" s="36">
        <v>2017</v>
      </c>
      <c r="B50" s="103" t="s">
        <v>208</v>
      </c>
    </row>
    <row r="51" spans="1:2" x14ac:dyDescent="0.25">
      <c r="A51" s="36">
        <v>2021</v>
      </c>
      <c r="B51" s="103" t="s">
        <v>209</v>
      </c>
    </row>
    <row r="52" spans="1:2" x14ac:dyDescent="0.25">
      <c r="A52" s="36">
        <v>1993</v>
      </c>
      <c r="B52" s="103" t="s">
        <v>165</v>
      </c>
    </row>
    <row r="53" spans="1:2" x14ac:dyDescent="0.25">
      <c r="A53" s="36">
        <v>1991</v>
      </c>
      <c r="B53" s="103" t="s">
        <v>166</v>
      </c>
    </row>
    <row r="54" spans="1:2" x14ac:dyDescent="0.25">
      <c r="A54" s="36">
        <v>1980</v>
      </c>
      <c r="B54" s="103" t="s">
        <v>210</v>
      </c>
    </row>
    <row r="55" spans="1:2" x14ac:dyDescent="0.25">
      <c r="A55" s="36">
        <v>2019</v>
      </c>
      <c r="B55" s="103" t="s">
        <v>211</v>
      </c>
    </row>
    <row r="56" spans="1:2" x14ac:dyDescent="0.25">
      <c r="A56" s="36">
        <v>2229</v>
      </c>
      <c r="B56" s="103" t="s">
        <v>30</v>
      </c>
    </row>
    <row r="57" spans="1:2" x14ac:dyDescent="0.25">
      <c r="A57" s="36">
        <v>2043</v>
      </c>
      <c r="B57" s="103" t="s">
        <v>177</v>
      </c>
    </row>
    <row r="58" spans="1:2" x14ac:dyDescent="0.25">
      <c r="A58" s="36">
        <v>2203</v>
      </c>
      <c r="B58" s="103" t="s">
        <v>104</v>
      </c>
    </row>
    <row r="59" spans="1:2" x14ac:dyDescent="0.25">
      <c r="A59" s="36">
        <v>2217</v>
      </c>
      <c r="B59" s="103" t="s">
        <v>212</v>
      </c>
    </row>
    <row r="60" spans="1:2" x14ac:dyDescent="0.25">
      <c r="A60" s="36">
        <v>1998</v>
      </c>
      <c r="B60" s="103" t="s">
        <v>38</v>
      </c>
    </row>
    <row r="61" spans="1:2" x14ac:dyDescent="0.25">
      <c r="A61" s="36">
        <v>2221</v>
      </c>
      <c r="B61" s="103" t="s">
        <v>134</v>
      </c>
    </row>
    <row r="62" spans="1:2" x14ac:dyDescent="0.25">
      <c r="A62" s="36">
        <v>1930</v>
      </c>
      <c r="B62" s="103" t="s">
        <v>128</v>
      </c>
    </row>
    <row r="63" spans="1:2" x14ac:dyDescent="0.25">
      <c r="A63" s="36">
        <v>2082</v>
      </c>
      <c r="B63" s="103" t="s">
        <v>33</v>
      </c>
    </row>
    <row r="64" spans="1:2" x14ac:dyDescent="0.25">
      <c r="A64" s="36">
        <v>2193</v>
      </c>
      <c r="B64" s="103" t="s">
        <v>100</v>
      </c>
    </row>
    <row r="65" spans="1:2" x14ac:dyDescent="0.25">
      <c r="A65" s="36">
        <v>2084</v>
      </c>
      <c r="B65" s="103" t="s">
        <v>213</v>
      </c>
    </row>
    <row r="66" spans="1:2" x14ac:dyDescent="0.25">
      <c r="A66" s="36">
        <v>2241</v>
      </c>
      <c r="B66" s="103" t="s">
        <v>170</v>
      </c>
    </row>
    <row r="67" spans="1:2" x14ac:dyDescent="0.25">
      <c r="A67" s="36">
        <v>2248</v>
      </c>
      <c r="B67" s="103" t="s">
        <v>214</v>
      </c>
    </row>
    <row r="68" spans="1:2" x14ac:dyDescent="0.25">
      <c r="A68" s="36">
        <v>2020</v>
      </c>
      <c r="B68" s="103" t="s">
        <v>215</v>
      </c>
    </row>
    <row r="69" spans="1:2" x14ac:dyDescent="0.25">
      <c r="A69" s="36">
        <v>2245</v>
      </c>
      <c r="B69" s="103" t="s">
        <v>106</v>
      </c>
    </row>
    <row r="70" spans="1:2" x14ac:dyDescent="0.25">
      <c r="A70" s="36">
        <v>2137</v>
      </c>
      <c r="B70" s="103" t="s">
        <v>167</v>
      </c>
    </row>
    <row r="71" spans="1:2" x14ac:dyDescent="0.25">
      <c r="A71" s="36">
        <v>1931</v>
      </c>
      <c r="B71" s="103" t="s">
        <v>216</v>
      </c>
    </row>
    <row r="72" spans="1:2" x14ac:dyDescent="0.25">
      <c r="A72" s="36">
        <v>2000</v>
      </c>
      <c r="B72" s="103" t="s">
        <v>217</v>
      </c>
    </row>
    <row r="73" spans="1:2" x14ac:dyDescent="0.25">
      <c r="A73" s="36">
        <v>1992</v>
      </c>
      <c r="B73" s="103" t="s">
        <v>218</v>
      </c>
    </row>
    <row r="74" spans="1:2" x14ac:dyDescent="0.25">
      <c r="A74" s="36">
        <v>2007</v>
      </c>
      <c r="B74" s="103" t="s">
        <v>219</v>
      </c>
    </row>
    <row r="75" spans="1:2" x14ac:dyDescent="0.25">
      <c r="A75" s="36">
        <v>2054</v>
      </c>
      <c r="B75" s="103" t="s">
        <v>58</v>
      </c>
    </row>
    <row r="76" spans="1:2" x14ac:dyDescent="0.25">
      <c r="A76" s="36">
        <v>2100</v>
      </c>
      <c r="B76" s="103" t="s">
        <v>15</v>
      </c>
    </row>
    <row r="77" spans="1:2" x14ac:dyDescent="0.25">
      <c r="A77" s="36">
        <v>2183</v>
      </c>
      <c r="B77" s="103" t="s">
        <v>220</v>
      </c>
    </row>
    <row r="78" spans="1:2" x14ac:dyDescent="0.25">
      <c r="A78" s="36">
        <v>2014</v>
      </c>
      <c r="B78" s="103" t="s">
        <v>221</v>
      </c>
    </row>
    <row r="79" spans="1:2" x14ac:dyDescent="0.25">
      <c r="A79" s="36">
        <v>2015</v>
      </c>
      <c r="B79" s="103" t="s">
        <v>222</v>
      </c>
    </row>
    <row r="80" spans="1:2" x14ac:dyDescent="0.25">
      <c r="A80" s="36">
        <v>2023</v>
      </c>
      <c r="B80" s="103" t="s">
        <v>223</v>
      </c>
    </row>
    <row r="81" spans="1:2" x14ac:dyDescent="0.25">
      <c r="A81" s="36">
        <v>2013</v>
      </c>
      <c r="B81" s="103" t="s">
        <v>224</v>
      </c>
    </row>
    <row r="82" spans="1:2" x14ac:dyDescent="0.25">
      <c r="A82" s="36">
        <v>2114</v>
      </c>
      <c r="B82" s="103" t="s">
        <v>225</v>
      </c>
    </row>
    <row r="83" spans="1:2" x14ac:dyDescent="0.25">
      <c r="A83" s="36">
        <v>2099</v>
      </c>
      <c r="B83" s="103" t="s">
        <v>26</v>
      </c>
    </row>
    <row r="84" spans="1:2" x14ac:dyDescent="0.25">
      <c r="A84" s="36">
        <v>2201</v>
      </c>
      <c r="B84" s="103" t="s">
        <v>226</v>
      </c>
    </row>
    <row r="85" spans="1:2" x14ac:dyDescent="0.25">
      <c r="A85" s="36">
        <v>2206</v>
      </c>
      <c r="B85" s="103" t="s">
        <v>92</v>
      </c>
    </row>
    <row r="86" spans="1:2" x14ac:dyDescent="0.25">
      <c r="A86" s="36">
        <v>1975</v>
      </c>
      <c r="B86" s="103" t="s">
        <v>227</v>
      </c>
    </row>
    <row r="87" spans="1:2" x14ac:dyDescent="0.25">
      <c r="A87" s="36">
        <v>2239</v>
      </c>
      <c r="B87" s="103" t="s">
        <v>24</v>
      </c>
    </row>
    <row r="88" spans="1:2" x14ac:dyDescent="0.25">
      <c r="A88" s="36">
        <v>2024</v>
      </c>
      <c r="B88" s="103" t="s">
        <v>7</v>
      </c>
    </row>
    <row r="89" spans="1:2" x14ac:dyDescent="0.25">
      <c r="A89" s="36">
        <v>1895</v>
      </c>
      <c r="B89" s="103" t="s">
        <v>228</v>
      </c>
    </row>
    <row r="90" spans="1:2" x14ac:dyDescent="0.25">
      <c r="A90" s="36">
        <v>2215</v>
      </c>
      <c r="B90" s="103" t="s">
        <v>229</v>
      </c>
    </row>
    <row r="91" spans="1:2" x14ac:dyDescent="0.25">
      <c r="A91" s="36">
        <v>2200</v>
      </c>
      <c r="B91" s="103" t="s">
        <v>230</v>
      </c>
    </row>
    <row r="92" spans="1:2" x14ac:dyDescent="0.25">
      <c r="A92" s="36">
        <v>3997</v>
      </c>
      <c r="B92" s="103" t="s">
        <v>144</v>
      </c>
    </row>
    <row r="93" spans="1:2" x14ac:dyDescent="0.25">
      <c r="A93" s="36">
        <v>2053</v>
      </c>
      <c r="B93" s="103" t="s">
        <v>155</v>
      </c>
    </row>
    <row r="94" spans="1:2" x14ac:dyDescent="0.25">
      <c r="A94" s="36">
        <v>2049</v>
      </c>
      <c r="B94" s="103" t="s">
        <v>231</v>
      </c>
    </row>
    <row r="95" spans="1:2" x14ac:dyDescent="0.25">
      <c r="A95" s="36">
        <v>2140</v>
      </c>
      <c r="B95" s="103" t="s">
        <v>14</v>
      </c>
    </row>
    <row r="96" spans="1:2" x14ac:dyDescent="0.25">
      <c r="A96" s="36">
        <v>1934</v>
      </c>
      <c r="B96" s="103" t="s">
        <v>232</v>
      </c>
    </row>
    <row r="97" spans="1:2" x14ac:dyDescent="0.25">
      <c r="A97" s="36">
        <v>2008</v>
      </c>
      <c r="B97" s="103" t="s">
        <v>233</v>
      </c>
    </row>
    <row r="98" spans="1:2" x14ac:dyDescent="0.25">
      <c r="A98" s="36">
        <v>2107</v>
      </c>
      <c r="B98" s="103" t="s">
        <v>234</v>
      </c>
    </row>
    <row r="99" spans="1:2" x14ac:dyDescent="0.25">
      <c r="A99" s="36">
        <v>2219</v>
      </c>
      <c r="B99" s="103" t="s">
        <v>235</v>
      </c>
    </row>
    <row r="100" spans="1:2" x14ac:dyDescent="0.25">
      <c r="A100" s="36">
        <v>2091</v>
      </c>
      <c r="B100" s="103" t="s">
        <v>8</v>
      </c>
    </row>
    <row r="101" spans="1:2" x14ac:dyDescent="0.25">
      <c r="A101" s="36">
        <v>2109</v>
      </c>
      <c r="B101" s="103" t="s">
        <v>236</v>
      </c>
    </row>
    <row r="102" spans="1:2" x14ac:dyDescent="0.25">
      <c r="A102" s="36">
        <v>2057</v>
      </c>
      <c r="B102" s="103" t="s">
        <v>237</v>
      </c>
    </row>
    <row r="103" spans="1:2" x14ac:dyDescent="0.25">
      <c r="A103" s="36">
        <v>2056</v>
      </c>
      <c r="B103" s="103" t="s">
        <v>238</v>
      </c>
    </row>
    <row r="104" spans="1:2" x14ac:dyDescent="0.25">
      <c r="A104" s="36">
        <v>2262</v>
      </c>
      <c r="B104" s="103" t="s">
        <v>135</v>
      </c>
    </row>
    <row r="105" spans="1:2" x14ac:dyDescent="0.25">
      <c r="A105" s="36">
        <v>2212</v>
      </c>
      <c r="B105" s="103" t="s">
        <v>163</v>
      </c>
    </row>
    <row r="106" spans="1:2" x14ac:dyDescent="0.25">
      <c r="A106" s="36">
        <v>2059</v>
      </c>
      <c r="B106" s="103" t="s">
        <v>239</v>
      </c>
    </row>
    <row r="107" spans="1:2" x14ac:dyDescent="0.25">
      <c r="A107" s="36">
        <v>2058</v>
      </c>
      <c r="B107" s="103" t="s">
        <v>240</v>
      </c>
    </row>
    <row r="108" spans="1:2" x14ac:dyDescent="0.25">
      <c r="A108" s="36">
        <v>1923</v>
      </c>
      <c r="B108" s="103" t="s">
        <v>98</v>
      </c>
    </row>
    <row r="109" spans="1:2" x14ac:dyDescent="0.25">
      <c r="A109" s="36">
        <v>2064</v>
      </c>
      <c r="B109" s="103" t="s">
        <v>241</v>
      </c>
    </row>
    <row r="110" spans="1:2" x14ac:dyDescent="0.25">
      <c r="A110" s="36">
        <v>2101</v>
      </c>
      <c r="B110" s="103" t="s">
        <v>129</v>
      </c>
    </row>
    <row r="111" spans="1:2" x14ac:dyDescent="0.25">
      <c r="A111" s="36">
        <v>2097</v>
      </c>
      <c r="B111" s="103" t="s">
        <v>242</v>
      </c>
    </row>
    <row r="112" spans="1:2" x14ac:dyDescent="0.25">
      <c r="A112" s="36">
        <v>2098</v>
      </c>
      <c r="B112" s="103" t="s">
        <v>243</v>
      </c>
    </row>
    <row r="113" spans="1:2" x14ac:dyDescent="0.25">
      <c r="A113" s="36">
        <v>2012</v>
      </c>
      <c r="B113" s="103" t="s">
        <v>244</v>
      </c>
    </row>
    <row r="114" spans="1:2" x14ac:dyDescent="0.25">
      <c r="A114" s="36">
        <v>2092</v>
      </c>
      <c r="B114" s="103" t="s">
        <v>22</v>
      </c>
    </row>
    <row r="115" spans="1:2" x14ac:dyDescent="0.25">
      <c r="A115" s="36">
        <v>2112</v>
      </c>
      <c r="B115" s="103" t="s">
        <v>245</v>
      </c>
    </row>
    <row r="116" spans="1:2" x14ac:dyDescent="0.25">
      <c r="A116" s="36">
        <v>2106</v>
      </c>
      <c r="B116" s="103" t="s">
        <v>246</v>
      </c>
    </row>
    <row r="117" spans="1:2" x14ac:dyDescent="0.25">
      <c r="A117" s="36">
        <v>2085</v>
      </c>
      <c r="B117" s="103" t="s">
        <v>105</v>
      </c>
    </row>
    <row r="118" spans="1:2" x14ac:dyDescent="0.25">
      <c r="A118" s="36">
        <v>2094</v>
      </c>
      <c r="B118" s="103" t="s">
        <v>247</v>
      </c>
    </row>
    <row r="119" spans="1:2" x14ac:dyDescent="0.25">
      <c r="A119" s="36">
        <v>2090</v>
      </c>
      <c r="B119" s="103" t="s">
        <v>248</v>
      </c>
    </row>
    <row r="120" spans="1:2" x14ac:dyDescent="0.25">
      <c r="A120" s="36">
        <v>2256</v>
      </c>
      <c r="B120" s="103" t="s">
        <v>112</v>
      </c>
    </row>
    <row r="121" spans="1:2" x14ac:dyDescent="0.25">
      <c r="A121" s="36">
        <v>2048</v>
      </c>
      <c r="B121" s="103" t="s">
        <v>59</v>
      </c>
    </row>
    <row r="122" spans="1:2" x14ac:dyDescent="0.25">
      <c r="A122" s="36">
        <v>2205</v>
      </c>
      <c r="B122" s="103" t="s">
        <v>107</v>
      </c>
    </row>
    <row r="123" spans="1:2" x14ac:dyDescent="0.25">
      <c r="A123" s="36">
        <v>2249</v>
      </c>
      <c r="B123" s="103" t="s">
        <v>249</v>
      </c>
    </row>
    <row r="124" spans="1:2" x14ac:dyDescent="0.25">
      <c r="A124" s="36">
        <v>1925</v>
      </c>
      <c r="B124" s="103" t="s">
        <v>110</v>
      </c>
    </row>
    <row r="125" spans="1:2" x14ac:dyDescent="0.25">
      <c r="A125" s="36">
        <v>1898</v>
      </c>
      <c r="B125" s="103" t="s">
        <v>250</v>
      </c>
    </row>
    <row r="126" spans="1:2" x14ac:dyDescent="0.25">
      <c r="A126" s="36">
        <v>2010</v>
      </c>
      <c r="B126" s="103" t="s">
        <v>251</v>
      </c>
    </row>
    <row r="127" spans="1:2" x14ac:dyDescent="0.25">
      <c r="A127" s="36">
        <v>2147</v>
      </c>
      <c r="B127" s="103" t="s">
        <v>168</v>
      </c>
    </row>
    <row r="128" spans="1:2" x14ac:dyDescent="0.25">
      <c r="A128" s="36">
        <v>2145</v>
      </c>
      <c r="B128" s="103" t="s">
        <v>252</v>
      </c>
    </row>
    <row r="129" spans="1:2" x14ac:dyDescent="0.25">
      <c r="A129" s="36">
        <v>2148</v>
      </c>
      <c r="B129" s="103" t="s">
        <v>253</v>
      </c>
    </row>
    <row r="130" spans="1:2" x14ac:dyDescent="0.25">
      <c r="A130" s="36">
        <v>1968</v>
      </c>
      <c r="B130" s="103" t="s">
        <v>254</v>
      </c>
    </row>
    <row r="131" spans="1:2" x14ac:dyDescent="0.25">
      <c r="A131" s="36">
        <v>2198</v>
      </c>
      <c r="B131" s="103" t="s">
        <v>255</v>
      </c>
    </row>
    <row r="132" spans="1:2" x14ac:dyDescent="0.25">
      <c r="A132" s="36">
        <v>2199</v>
      </c>
      <c r="B132" s="103" t="s">
        <v>28</v>
      </c>
    </row>
    <row r="133" spans="1:2" x14ac:dyDescent="0.25">
      <c r="A133" s="36">
        <v>2254</v>
      </c>
      <c r="B133" s="103" t="s">
        <v>125</v>
      </c>
    </row>
    <row r="134" spans="1:2" x14ac:dyDescent="0.25">
      <c r="A134" s="36">
        <v>1966</v>
      </c>
      <c r="B134" s="103" t="s">
        <v>150</v>
      </c>
    </row>
    <row r="135" spans="1:2" x14ac:dyDescent="0.25">
      <c r="A135" s="36">
        <v>2004</v>
      </c>
      <c r="B135" s="103" t="s">
        <v>256</v>
      </c>
    </row>
    <row r="136" spans="1:2" x14ac:dyDescent="0.25">
      <c r="A136" s="36">
        <v>1924</v>
      </c>
      <c r="B136" s="103" t="s">
        <v>257</v>
      </c>
    </row>
    <row r="137" spans="1:2" x14ac:dyDescent="0.25">
      <c r="A137" s="36">
        <v>1996</v>
      </c>
      <c r="B137" s="103" t="s">
        <v>258</v>
      </c>
    </row>
    <row r="138" spans="1:2" x14ac:dyDescent="0.25">
      <c r="A138" s="36">
        <v>2061</v>
      </c>
      <c r="B138" s="103" t="s">
        <v>36</v>
      </c>
    </row>
    <row r="139" spans="1:2" x14ac:dyDescent="0.25">
      <c r="A139" s="36">
        <v>2141</v>
      </c>
      <c r="B139" s="103" t="s">
        <v>21</v>
      </c>
    </row>
    <row r="140" spans="1:2" x14ac:dyDescent="0.25">
      <c r="A140" s="36">
        <v>2214</v>
      </c>
      <c r="B140" s="103" t="s">
        <v>12</v>
      </c>
    </row>
    <row r="141" spans="1:2" x14ac:dyDescent="0.25">
      <c r="A141" s="36">
        <v>2143</v>
      </c>
      <c r="B141" s="103" t="s">
        <v>130</v>
      </c>
    </row>
    <row r="142" spans="1:2" x14ac:dyDescent="0.25">
      <c r="A142" s="36">
        <v>4131</v>
      </c>
      <c r="B142" s="103" t="s">
        <v>259</v>
      </c>
    </row>
    <row r="143" spans="1:2" x14ac:dyDescent="0.25">
      <c r="A143" s="36">
        <v>2230</v>
      </c>
      <c r="B143" s="103" t="s">
        <v>260</v>
      </c>
    </row>
    <row r="144" spans="1:2" x14ac:dyDescent="0.25">
      <c r="A144" s="36">
        <v>2110</v>
      </c>
      <c r="B144" s="103" t="s">
        <v>103</v>
      </c>
    </row>
    <row r="145" spans="1:2" x14ac:dyDescent="0.25">
      <c r="A145" s="36">
        <v>1990</v>
      </c>
      <c r="B145" s="103" t="s">
        <v>89</v>
      </c>
    </row>
    <row r="146" spans="1:2" x14ac:dyDescent="0.25">
      <c r="A146" s="36">
        <v>2093</v>
      </c>
      <c r="B146" s="103" t="s">
        <v>19</v>
      </c>
    </row>
    <row r="147" spans="1:2" x14ac:dyDescent="0.25">
      <c r="A147" s="36">
        <v>2108</v>
      </c>
      <c r="B147" s="103" t="s">
        <v>57</v>
      </c>
    </row>
    <row r="148" spans="1:2" x14ac:dyDescent="0.25">
      <c r="A148" s="36">
        <v>1928</v>
      </c>
      <c r="B148" s="103" t="s">
        <v>32</v>
      </c>
    </row>
    <row r="149" spans="1:2" x14ac:dyDescent="0.25">
      <c r="A149" s="36">
        <v>1926</v>
      </c>
      <c r="B149" s="103" t="s">
        <v>136</v>
      </c>
    </row>
    <row r="150" spans="1:2" x14ac:dyDescent="0.25">
      <c r="A150" s="36">
        <v>2060</v>
      </c>
      <c r="B150" s="103" t="s">
        <v>261</v>
      </c>
    </row>
    <row r="151" spans="1:2" x14ac:dyDescent="0.25">
      <c r="A151" s="36">
        <v>2181</v>
      </c>
      <c r="B151" s="103" t="s">
        <v>262</v>
      </c>
    </row>
    <row r="152" spans="1:2" x14ac:dyDescent="0.25">
      <c r="A152" s="36">
        <v>2207</v>
      </c>
      <c r="B152" s="103" t="s">
        <v>263</v>
      </c>
    </row>
    <row r="153" spans="1:2" x14ac:dyDescent="0.25">
      <c r="A153" s="36">
        <v>2192</v>
      </c>
      <c r="B153" s="103" t="s">
        <v>126</v>
      </c>
    </row>
    <row r="154" spans="1:2" x14ac:dyDescent="0.25">
      <c r="A154" s="36">
        <v>1900</v>
      </c>
      <c r="B154" s="103" t="s">
        <v>264</v>
      </c>
    </row>
    <row r="155" spans="1:2" x14ac:dyDescent="0.25">
      <c r="A155" s="36">
        <v>2039</v>
      </c>
      <c r="B155" s="103" t="s">
        <v>23</v>
      </c>
    </row>
    <row r="156" spans="1:2" x14ac:dyDescent="0.25">
      <c r="A156" s="36">
        <v>2202</v>
      </c>
      <c r="B156" s="103" t="s">
        <v>127</v>
      </c>
    </row>
    <row r="157" spans="1:2" x14ac:dyDescent="0.25">
      <c r="A157" s="36">
        <v>2016</v>
      </c>
      <c r="B157" s="103" t="s">
        <v>265</v>
      </c>
    </row>
    <row r="158" spans="1:2" x14ac:dyDescent="0.25">
      <c r="A158" s="36">
        <v>1897</v>
      </c>
      <c r="B158" s="103" t="s">
        <v>266</v>
      </c>
    </row>
    <row r="159" spans="1:2" x14ac:dyDescent="0.25">
      <c r="A159" s="36">
        <v>2047</v>
      </c>
      <c r="B159" s="103" t="s">
        <v>267</v>
      </c>
    </row>
    <row r="160" spans="1:2" x14ac:dyDescent="0.25">
      <c r="A160" s="36">
        <v>2081</v>
      </c>
      <c r="B160" s="103" t="s">
        <v>268</v>
      </c>
    </row>
    <row r="161" spans="1:2" x14ac:dyDescent="0.25">
      <c r="A161" s="36">
        <v>2062</v>
      </c>
      <c r="B161" s="103" t="s">
        <v>269</v>
      </c>
    </row>
    <row r="162" spans="1:2" x14ac:dyDescent="0.25">
      <c r="A162" s="36">
        <v>1973</v>
      </c>
      <c r="B162" s="103" t="s">
        <v>270</v>
      </c>
    </row>
    <row r="163" spans="1:2" x14ac:dyDescent="0.25">
      <c r="A163" s="36">
        <v>2180</v>
      </c>
      <c r="B163" s="103" t="s">
        <v>17</v>
      </c>
    </row>
    <row r="164" spans="1:2" x14ac:dyDescent="0.25">
      <c r="A164" s="36">
        <v>1967</v>
      </c>
      <c r="B164" s="103" t="s">
        <v>271</v>
      </c>
    </row>
    <row r="165" spans="1:2" x14ac:dyDescent="0.25">
      <c r="A165" s="36">
        <v>2009</v>
      </c>
      <c r="B165" s="103" t="s">
        <v>272</v>
      </c>
    </row>
    <row r="166" spans="1:2" x14ac:dyDescent="0.25">
      <c r="A166" s="36">
        <v>2045</v>
      </c>
      <c r="B166" s="103" t="s">
        <v>273</v>
      </c>
    </row>
    <row r="167" spans="1:2" x14ac:dyDescent="0.25">
      <c r="A167" s="36">
        <v>1946</v>
      </c>
      <c r="B167" s="103" t="s">
        <v>101</v>
      </c>
    </row>
    <row r="168" spans="1:2" x14ac:dyDescent="0.25">
      <c r="A168" s="36">
        <v>1977</v>
      </c>
      <c r="B168" s="103" t="s">
        <v>60</v>
      </c>
    </row>
    <row r="169" spans="1:2" x14ac:dyDescent="0.25">
      <c r="A169" s="36">
        <v>2001</v>
      </c>
      <c r="B169" s="103" t="s">
        <v>274</v>
      </c>
    </row>
    <row r="170" spans="1:2" x14ac:dyDescent="0.25">
      <c r="A170" s="36">
        <v>2218</v>
      </c>
      <c r="B170" s="103" t="s">
        <v>275</v>
      </c>
    </row>
    <row r="171" spans="1:2" x14ac:dyDescent="0.25">
      <c r="A171" s="36">
        <v>2182</v>
      </c>
      <c r="B171" s="103" t="s">
        <v>276</v>
      </c>
    </row>
    <row r="172" spans="1:2" x14ac:dyDescent="0.25">
      <c r="A172" s="36">
        <v>1999</v>
      </c>
      <c r="B172" s="103" t="s">
        <v>277</v>
      </c>
    </row>
    <row r="173" spans="1:2" x14ac:dyDescent="0.25">
      <c r="A173" s="36">
        <v>2188</v>
      </c>
      <c r="B173" s="103" t="s">
        <v>278</v>
      </c>
    </row>
    <row r="174" spans="1:2" x14ac:dyDescent="0.25">
      <c r="A174" s="36">
        <v>2044</v>
      </c>
      <c r="B174" s="103" t="s">
        <v>94</v>
      </c>
    </row>
    <row r="175" spans="1:2" x14ac:dyDescent="0.25">
      <c r="A175" s="36">
        <v>2142</v>
      </c>
      <c r="B175" s="103" t="s">
        <v>25</v>
      </c>
    </row>
    <row r="176" spans="1:2" x14ac:dyDescent="0.25">
      <c r="A176" s="36">
        <v>2104</v>
      </c>
      <c r="B176" s="103" t="s">
        <v>73</v>
      </c>
    </row>
    <row r="177" spans="1:2" x14ac:dyDescent="0.25">
      <c r="A177" s="36">
        <v>1944</v>
      </c>
      <c r="B177" s="103" t="s">
        <v>279</v>
      </c>
    </row>
    <row r="178" spans="1:2" x14ac:dyDescent="0.25">
      <c r="A178" s="36">
        <v>2103</v>
      </c>
      <c r="B178" s="103" t="s">
        <v>280</v>
      </c>
    </row>
    <row r="179" spans="1:2" x14ac:dyDescent="0.25">
      <c r="A179" s="36">
        <v>1935</v>
      </c>
      <c r="B179" s="103" t="s">
        <v>281</v>
      </c>
    </row>
    <row r="180" spans="1:2" x14ac:dyDescent="0.25">
      <c r="A180" s="36">
        <v>2257</v>
      </c>
      <c r="B180" s="103" t="s">
        <v>176</v>
      </c>
    </row>
    <row r="181" spans="1:2" x14ac:dyDescent="0.25">
      <c r="A181" s="36">
        <v>2195</v>
      </c>
      <c r="B181" s="103" t="s">
        <v>282</v>
      </c>
    </row>
    <row r="182" spans="1:2" x14ac:dyDescent="0.25">
      <c r="A182" s="36">
        <v>2244</v>
      </c>
      <c r="B182" s="103" t="s">
        <v>283</v>
      </c>
    </row>
    <row r="183" spans="1:2" x14ac:dyDescent="0.25">
      <c r="A183" s="36">
        <v>2138</v>
      </c>
      <c r="B183" s="103" t="s">
        <v>284</v>
      </c>
    </row>
    <row r="184" spans="1:2" x14ac:dyDescent="0.25">
      <c r="A184" s="36">
        <v>1978</v>
      </c>
      <c r="B184" s="103" t="s">
        <v>9</v>
      </c>
    </row>
    <row r="185" spans="1:2" x14ac:dyDescent="0.25">
      <c r="A185" s="36">
        <v>2096</v>
      </c>
      <c r="B185" s="103" t="s">
        <v>88</v>
      </c>
    </row>
    <row r="186" spans="1:2" x14ac:dyDescent="0.25">
      <c r="A186" s="36">
        <v>1949</v>
      </c>
      <c r="B186" s="103" t="s">
        <v>285</v>
      </c>
    </row>
    <row r="187" spans="1:2" x14ac:dyDescent="0.25">
      <c r="A187" s="36">
        <v>2022</v>
      </c>
      <c r="B187" s="103" t="s">
        <v>286</v>
      </c>
    </row>
    <row r="188" spans="1:2" x14ac:dyDescent="0.25">
      <c r="A188" s="36">
        <v>2087</v>
      </c>
      <c r="B188" s="103" t="s">
        <v>109</v>
      </c>
    </row>
    <row r="189" spans="1:2" x14ac:dyDescent="0.25">
      <c r="A189" s="36">
        <v>1994</v>
      </c>
      <c r="B189" s="103" t="s">
        <v>90</v>
      </c>
    </row>
    <row r="190" spans="1:2" x14ac:dyDescent="0.25">
      <c r="A190" s="36">
        <v>2225</v>
      </c>
      <c r="B190" s="103" t="s">
        <v>96</v>
      </c>
    </row>
    <row r="191" spans="1:2" x14ac:dyDescent="0.25">
      <c r="A191" s="36">
        <v>2025</v>
      </c>
      <c r="B191" s="103" t="s">
        <v>287</v>
      </c>
    </row>
    <row r="192" spans="1:2" x14ac:dyDescent="0.25">
      <c r="A192" s="36">
        <v>2247</v>
      </c>
      <c r="B192" s="103" t="s">
        <v>288</v>
      </c>
    </row>
    <row r="193" spans="1:2" x14ac:dyDescent="0.25">
      <c r="A193" s="36">
        <v>2083</v>
      </c>
      <c r="B193" s="103" t="s">
        <v>289</v>
      </c>
    </row>
    <row r="194" spans="1:2" x14ac:dyDescent="0.25">
      <c r="A194" s="36">
        <v>1948</v>
      </c>
      <c r="B194" s="103" t="s">
        <v>290</v>
      </c>
    </row>
    <row r="195" spans="1:2" x14ac:dyDescent="0.25">
      <c r="A195" s="36">
        <v>2144</v>
      </c>
      <c r="B195" s="103" t="s">
        <v>291</v>
      </c>
    </row>
    <row r="196" spans="1:2" x14ac:dyDescent="0.25">
      <c r="A196" s="36">
        <v>2209</v>
      </c>
      <c r="B196" s="103" t="s">
        <v>39</v>
      </c>
    </row>
    <row r="197" spans="1:2" x14ac:dyDescent="0.25">
      <c r="A197" s="36">
        <v>2018</v>
      </c>
      <c r="B197" s="103" t="s">
        <v>292</v>
      </c>
    </row>
    <row r="198" spans="1:2" x14ac:dyDescent="0.25">
      <c r="A198" s="36">
        <v>2003</v>
      </c>
      <c r="B198" s="103" t="s">
        <v>87</v>
      </c>
    </row>
    <row r="199" spans="1:2" x14ac:dyDescent="0.25">
      <c r="A199" s="36">
        <v>2102</v>
      </c>
      <c r="B199" s="103" t="s">
        <v>13</v>
      </c>
    </row>
    <row r="200" spans="1:2" x14ac:dyDescent="0.25">
      <c r="A200" s="36">
        <v>2055</v>
      </c>
      <c r="B200" s="103" t="s">
        <v>148</v>
      </c>
    </row>
    <row r="201" spans="1:2" x14ac:dyDescent="0.25">
      <c r="A201" s="36">
        <v>2242</v>
      </c>
      <c r="B201" s="103" t="s">
        <v>293</v>
      </c>
    </row>
    <row r="202" spans="1:2" x14ac:dyDescent="0.25">
      <c r="A202" s="36">
        <v>2197</v>
      </c>
      <c r="B202" s="103" t="s">
        <v>18</v>
      </c>
    </row>
    <row r="203" spans="1:2" x14ac:dyDescent="0.25">
      <c r="A203" s="36">
        <v>2222</v>
      </c>
      <c r="B203" s="103" t="s">
        <v>294</v>
      </c>
    </row>
    <row r="204" spans="1:2" x14ac:dyDescent="0.25">
      <c r="A204" s="36">
        <v>2210</v>
      </c>
      <c r="B204" s="103" t="s">
        <v>295</v>
      </c>
    </row>
    <row r="205" spans="1:2" x14ac:dyDescent="0.25">
      <c r="A205" s="36">
        <v>2204</v>
      </c>
      <c r="B205" s="103" t="s">
        <v>171</v>
      </c>
    </row>
    <row r="206" spans="1:2" x14ac:dyDescent="0.25">
      <c r="A206" s="36">
        <v>2213</v>
      </c>
      <c r="B206" s="103" t="s">
        <v>93</v>
      </c>
    </row>
    <row r="207" spans="1:2" x14ac:dyDescent="0.25">
      <c r="A207" s="36">
        <v>2116</v>
      </c>
      <c r="B207" s="103" t="s">
        <v>296</v>
      </c>
    </row>
    <row r="208" spans="1:2" x14ac:dyDescent="0.25">
      <c r="A208" s="36">
        <v>1947</v>
      </c>
      <c r="B208" s="103" t="s">
        <v>16</v>
      </c>
    </row>
    <row r="209" spans="1:2" x14ac:dyDescent="0.25">
      <c r="A209" s="36">
        <v>2220</v>
      </c>
      <c r="B209" s="103" t="s">
        <v>145</v>
      </c>
    </row>
    <row r="210" spans="1:2" x14ac:dyDescent="0.25">
      <c r="A210" s="36">
        <v>1936</v>
      </c>
      <c r="B210" s="103" t="s">
        <v>29</v>
      </c>
    </row>
    <row r="211" spans="1:2" x14ac:dyDescent="0.25">
      <c r="A211" s="36">
        <v>1922</v>
      </c>
      <c r="B211" s="103" t="s">
        <v>115</v>
      </c>
    </row>
    <row r="212" spans="1:2" x14ac:dyDescent="0.25">
      <c r="A212" s="36">
        <v>2117</v>
      </c>
      <c r="B212" s="103" t="s">
        <v>297</v>
      </c>
    </row>
    <row r="213" spans="1:2" x14ac:dyDescent="0.25">
      <c r="A213" s="36">
        <v>2255</v>
      </c>
      <c r="B213" s="103" t="s">
        <v>298</v>
      </c>
    </row>
    <row r="214" spans="1:2" x14ac:dyDescent="0.25">
      <c r="A214" s="36">
        <v>2002</v>
      </c>
      <c r="B214" s="103" t="s">
        <v>34</v>
      </c>
    </row>
    <row r="215" spans="1:2" x14ac:dyDescent="0.25">
      <c r="A215" s="36">
        <v>2146</v>
      </c>
      <c r="B215" s="103" t="s">
        <v>299</v>
      </c>
    </row>
    <row r="216" spans="1:2" x14ac:dyDescent="0.25">
      <c r="A216" s="36">
        <v>2251</v>
      </c>
      <c r="B216" s="103" t="s">
        <v>11</v>
      </c>
    </row>
    <row r="217" spans="1:2" x14ac:dyDescent="0.25">
      <c r="A217" s="36">
        <v>1997</v>
      </c>
      <c r="B217" s="103" t="s">
        <v>91</v>
      </c>
    </row>
  </sheetData>
  <sheetProtection sheet="1" objects="1" scenarios="1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8AA8-D15F-4A0A-BC29-D7D5337819FD}">
  <sheetPr>
    <tabColor rgb="FFE5F2FB"/>
    <pageSetUpPr fitToPage="1"/>
  </sheetPr>
  <dimension ref="A1:J131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5.28515625" style="9" bestFit="1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322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323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>
        <v>2097</v>
      </c>
      <c r="C8" s="13" t="str">
        <f>IFERROR(VLOOKUP(May2025Results[[#This Row],[District 
ID]],District_IDs[],2,0),"(autofill)")</f>
        <v>Lincoln County SD</v>
      </c>
      <c r="D8" s="61">
        <v>73300000</v>
      </c>
      <c r="E8" s="12" t="s">
        <v>62</v>
      </c>
      <c r="F8" s="12">
        <v>156</v>
      </c>
      <c r="G8" s="12">
        <v>1</v>
      </c>
      <c r="H8" s="61">
        <v>6000000</v>
      </c>
      <c r="I8" s="61">
        <v>6000000</v>
      </c>
      <c r="J8" s="13" t="s">
        <v>65</v>
      </c>
    </row>
    <row r="9" spans="1:10" s="5" customFormat="1" ht="15" customHeight="1" x14ac:dyDescent="0.25">
      <c r="B9" s="12">
        <v>2147</v>
      </c>
      <c r="C9" s="13" t="str">
        <f>IFERROR(VLOOKUP(May2025Results[[#This Row],[District 
ID]],District_IDs[],2,0),"(autofill)")</f>
        <v>Morrow SD 1</v>
      </c>
      <c r="D9" s="61">
        <v>204400000</v>
      </c>
      <c r="E9" s="12" t="s">
        <v>62</v>
      </c>
      <c r="F9" s="12">
        <v>145</v>
      </c>
      <c r="G9" s="12">
        <v>1</v>
      </c>
      <c r="H9" s="61">
        <v>6000000</v>
      </c>
      <c r="I9" s="61">
        <v>6000000</v>
      </c>
      <c r="J9" s="13" t="s">
        <v>65</v>
      </c>
    </row>
    <row r="10" spans="1:10" x14ac:dyDescent="0.25">
      <c r="B10" s="12">
        <v>2180</v>
      </c>
      <c r="C10" s="13" t="str">
        <f>IFERROR(VLOOKUP(May2025Results[[#This Row],[District 
ID]],District_IDs[],2,0),"(autofill)")</f>
        <v>Portland SD 1J</v>
      </c>
      <c r="D10" s="61">
        <v>1830000000</v>
      </c>
      <c r="E10" s="12" t="s">
        <v>62</v>
      </c>
      <c r="F10" s="12">
        <v>185</v>
      </c>
      <c r="G10" s="12">
        <v>1</v>
      </c>
      <c r="H10" s="61">
        <v>12000000</v>
      </c>
      <c r="I10" s="61">
        <v>12000000</v>
      </c>
      <c r="J10" s="62" t="s">
        <v>66</v>
      </c>
    </row>
    <row r="11" spans="1:10" x14ac:dyDescent="0.25">
      <c r="B11" s="12">
        <v>2257</v>
      </c>
      <c r="C11" s="13" t="str">
        <f>IFERROR(VLOOKUP(May2025Results[[#This Row],[District 
ID]],District_IDs[],2,0),"(autofill)")</f>
        <v>Sheridan SD 48J</v>
      </c>
      <c r="D11" s="61">
        <v>6000000</v>
      </c>
      <c r="E11" s="12" t="s">
        <v>62</v>
      </c>
      <c r="F11" s="12">
        <v>41</v>
      </c>
      <c r="G11" s="12">
        <v>1</v>
      </c>
      <c r="H11" s="61">
        <v>6000000</v>
      </c>
      <c r="I11" s="61">
        <v>6000000</v>
      </c>
      <c r="J11" s="62" t="s">
        <v>65</v>
      </c>
    </row>
    <row r="12" spans="1:10" x14ac:dyDescent="0.25">
      <c r="B12" s="12">
        <v>2242</v>
      </c>
      <c r="C12" s="13" t="str">
        <f>IFERROR(VLOOKUP(May2025Results[[#This Row],[District 
ID]],District_IDs[],2,0),"(autofill)")</f>
        <v>Tigard-Tualatin SD 23J</v>
      </c>
      <c r="D12" s="61">
        <v>421300000</v>
      </c>
      <c r="E12" s="12" t="s">
        <v>62</v>
      </c>
      <c r="F12" s="12">
        <v>182</v>
      </c>
      <c r="G12" s="12">
        <v>1</v>
      </c>
      <c r="H12" s="61">
        <v>8281105</v>
      </c>
      <c r="I12" s="61">
        <v>8281105</v>
      </c>
      <c r="J12" s="62" t="s">
        <v>66</v>
      </c>
    </row>
    <row r="13" spans="1:10" x14ac:dyDescent="0.25">
      <c r="B13" s="12">
        <v>2197</v>
      </c>
      <c r="C13" s="13" t="str">
        <f>IFERROR(VLOOKUP(May2025Results[[#This Row],[District 
ID]],District_IDs[],2,0),"(autofill)")</f>
        <v>Tillamook SD 9</v>
      </c>
      <c r="D13" s="71">
        <v>23535000</v>
      </c>
      <c r="E13" s="12" t="s">
        <v>62</v>
      </c>
      <c r="F13" s="12">
        <v>139</v>
      </c>
      <c r="G13" s="12">
        <v>1</v>
      </c>
      <c r="H13" s="71">
        <v>6000000</v>
      </c>
      <c r="I13" s="71">
        <v>6000000</v>
      </c>
      <c r="J13" s="13" t="s">
        <v>65</v>
      </c>
    </row>
    <row r="14" spans="1:10" x14ac:dyDescent="0.25">
      <c r="B14" s="12">
        <v>2105</v>
      </c>
      <c r="C14" s="13" t="str">
        <f>IFERROR(VLOOKUP(May2025Results[[#This Row],[District 
ID]],District_IDs[],2,0),"(autofill)")</f>
        <v>Central Linn SD 552</v>
      </c>
      <c r="D14" s="71">
        <v>34550000</v>
      </c>
      <c r="E14" s="12" t="s">
        <v>61</v>
      </c>
      <c r="F14" s="12">
        <v>183</v>
      </c>
      <c r="G14" s="12">
        <v>1</v>
      </c>
      <c r="H14" s="71">
        <v>6000000</v>
      </c>
      <c r="I14" s="71">
        <v>0</v>
      </c>
      <c r="J14" s="13" t="s">
        <v>63</v>
      </c>
    </row>
    <row r="15" spans="1:10" x14ac:dyDescent="0.25">
      <c r="B15" s="12">
        <v>1931</v>
      </c>
      <c r="C15" s="13" t="str">
        <f>IFERROR(VLOOKUP(May2025Results[[#This Row],[District 
ID]],District_IDs[],2,0),"(autofill)")</f>
        <v>Gladstone SD 115</v>
      </c>
      <c r="D15" s="71">
        <v>70000000</v>
      </c>
      <c r="E15" s="12" t="s">
        <v>61</v>
      </c>
      <c r="F15" s="12">
        <v>124</v>
      </c>
      <c r="G15" s="12">
        <v>1</v>
      </c>
      <c r="H15" s="71">
        <v>6000000</v>
      </c>
      <c r="I15" s="71">
        <v>0</v>
      </c>
      <c r="J15" s="13" t="s">
        <v>63</v>
      </c>
    </row>
    <row r="16" spans="1:10" x14ac:dyDescent="0.25">
      <c r="B16" s="12">
        <v>2091</v>
      </c>
      <c r="C16" s="13" t="str">
        <f>IFERROR(VLOOKUP(May2025Results[[#This Row],[District 
ID]],District_IDs[],2,0),"(autofill)")</f>
        <v>Junction City SD 69</v>
      </c>
      <c r="D16" s="71">
        <v>40000000</v>
      </c>
      <c r="E16" s="12" t="s">
        <v>61</v>
      </c>
      <c r="F16" s="12">
        <v>134</v>
      </c>
      <c r="G16" s="12">
        <v>1</v>
      </c>
      <c r="H16" s="71">
        <v>6000000</v>
      </c>
      <c r="I16" s="71">
        <v>0</v>
      </c>
      <c r="J16" s="13" t="s">
        <v>63</v>
      </c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x14ac:dyDescent="0.25">
      <c r="B57"/>
      <c r="C57"/>
      <c r="D57"/>
      <c r="E57"/>
      <c r="F57"/>
      <c r="G57"/>
    </row>
    <row r="58" spans="2:7" x14ac:dyDescent="0.25">
      <c r="B58"/>
      <c r="C58"/>
      <c r="D58"/>
      <c r="E58"/>
      <c r="F58"/>
      <c r="G58"/>
    </row>
    <row r="59" spans="2:7" x14ac:dyDescent="0.25">
      <c r="B59" s="3"/>
      <c r="C59" s="2"/>
      <c r="D59" s="8"/>
      <c r="E59" s="8"/>
    </row>
    <row r="60" spans="2:7" x14ac:dyDescent="0.25">
      <c r="B60" s="3"/>
      <c r="C60" s="2"/>
      <c r="D60" s="8"/>
      <c r="E60" s="8"/>
    </row>
    <row r="61" spans="2:7" x14ac:dyDescent="0.25">
      <c r="B61" s="3"/>
      <c r="C61" s="2"/>
      <c r="D61" s="8"/>
      <c r="E61" s="8"/>
    </row>
    <row r="62" spans="2:7" x14ac:dyDescent="0.25">
      <c r="B62" s="3"/>
      <c r="C62" s="2"/>
      <c r="D62" s="8"/>
      <c r="E62" s="8"/>
    </row>
    <row r="63" spans="2:7" x14ac:dyDescent="0.25">
      <c r="B63" s="3"/>
      <c r="C63" s="2"/>
      <c r="D63" s="8"/>
      <c r="E63" s="8"/>
    </row>
    <row r="64" spans="2:7" x14ac:dyDescent="0.25">
      <c r="B64" s="3"/>
      <c r="C64" s="2"/>
      <c r="D64" s="8"/>
      <c r="E64" s="8"/>
    </row>
    <row r="65" spans="1:10" x14ac:dyDescent="0.25">
      <c r="B65" s="3"/>
      <c r="C65" s="2"/>
      <c r="D65" s="8"/>
      <c r="E65" s="8"/>
    </row>
    <row r="66" spans="1:10" x14ac:dyDescent="0.25">
      <c r="B66" s="3"/>
      <c r="C66" s="2"/>
      <c r="D66" s="8"/>
      <c r="E66" s="8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s="4" customFormat="1" x14ac:dyDescent="0.25">
      <c r="A74"/>
      <c r="B74" s="3"/>
      <c r="C74" s="2"/>
      <c r="D74" s="8"/>
      <c r="E74" s="8"/>
      <c r="H74"/>
      <c r="I74"/>
      <c r="J74"/>
    </row>
    <row r="75" spans="1:10" s="4" customFormat="1" x14ac:dyDescent="0.25">
      <c r="A75"/>
      <c r="B75" s="3"/>
      <c r="C75" s="2"/>
      <c r="D75" s="8"/>
      <c r="E75" s="8"/>
      <c r="H75"/>
      <c r="I75"/>
      <c r="J75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1"/>
      <c r="C126" s="6"/>
      <c r="D126" s="9"/>
      <c r="E126" s="9"/>
      <c r="H126"/>
      <c r="I126"/>
      <c r="J126"/>
    </row>
    <row r="127" spans="1:10" s="4" customFormat="1" x14ac:dyDescent="0.25">
      <c r="A127"/>
      <c r="B127" s="1"/>
      <c r="C127" s="6"/>
      <c r="D127" s="9"/>
      <c r="E127" s="9"/>
      <c r="H127"/>
      <c r="I127"/>
      <c r="J127"/>
    </row>
    <row r="128" spans="1:10" s="4" customFormat="1" x14ac:dyDescent="0.25">
      <c r="A128"/>
      <c r="B128" s="1"/>
      <c r="C128" s="6"/>
      <c r="D128" s="9"/>
      <c r="E128" s="9"/>
      <c r="H128"/>
      <c r="I128"/>
      <c r="J128"/>
    </row>
    <row r="129" spans="1:10" s="4" customFormat="1" x14ac:dyDescent="0.25">
      <c r="A129"/>
      <c r="B129" s="1"/>
      <c r="C129" s="6"/>
      <c r="D129" s="9"/>
      <c r="E129" s="9"/>
      <c r="H129"/>
      <c r="I129"/>
      <c r="J129"/>
    </row>
    <row r="130" spans="1:10" s="4" customFormat="1" x14ac:dyDescent="0.25">
      <c r="A130"/>
      <c r="B130" s="1"/>
      <c r="C130" s="6"/>
      <c r="D130" s="9"/>
      <c r="E130" s="9"/>
      <c r="H130"/>
      <c r="I130"/>
      <c r="J130"/>
    </row>
    <row r="131" spans="1:10" s="4" customFormat="1" x14ac:dyDescent="0.25">
      <c r="A131"/>
      <c r="B131" s="1"/>
      <c r="C131" s="6"/>
      <c r="D131" s="9"/>
      <c r="E131" s="9"/>
      <c r="H131"/>
      <c r="I131"/>
      <c r="J131"/>
    </row>
  </sheetData>
  <sheetProtection sheet="1" objects="1" scenarios="1"/>
  <conditionalFormatting sqref="A4 B6">
    <cfRule type="containsText" dxfId="56" priority="3" operator="containsText" text="XX">
      <formula>NOT(ISERROR(SEARCH("XX",A4)))</formula>
    </cfRule>
  </conditionalFormatting>
  <conditionalFormatting sqref="B8:J16">
    <cfRule type="expression" dxfId="55" priority="1">
      <formula>$E8="Yes"</formula>
    </cfRule>
    <cfRule type="expression" dxfId="54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44205E3-A934-4226-9A9C-13B6639F81D9}">
          <x14:formula1>
            <xm:f>'District IDs'!$D$3:$D$6</xm:f>
          </x14:formula1>
          <xm:sqref>J8:J16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2AC0-78DD-4D2B-A94F-621B32CE71F6}">
  <sheetPr>
    <tabColor rgb="FFE5F2FB"/>
    <pageSetUpPr fitToPage="1"/>
  </sheetPr>
  <dimension ref="A1:J131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315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314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49">
        <v>1928</v>
      </c>
      <c r="C8" s="13" t="s">
        <v>32</v>
      </c>
      <c r="D8" s="61">
        <v>163000000</v>
      </c>
      <c r="E8" s="12" t="s">
        <v>62</v>
      </c>
      <c r="F8" s="12">
        <v>171</v>
      </c>
      <c r="G8" s="12">
        <v>1</v>
      </c>
      <c r="H8" s="61">
        <v>6000000</v>
      </c>
      <c r="I8" s="61">
        <v>6000000</v>
      </c>
      <c r="J8" s="13" t="s">
        <v>66</v>
      </c>
    </row>
    <row r="9" spans="1:10" s="5" customFormat="1" ht="15" customHeight="1" x14ac:dyDescent="0.25">
      <c r="B9" s="92">
        <v>2191</v>
      </c>
      <c r="C9" s="93" t="s">
        <v>200</v>
      </c>
      <c r="D9" s="61">
        <v>90000000</v>
      </c>
      <c r="E9" s="12" t="s">
        <v>61</v>
      </c>
      <c r="F9" s="94">
        <v>64</v>
      </c>
      <c r="G9" s="12">
        <v>1</v>
      </c>
      <c r="H9" s="61">
        <v>6000000</v>
      </c>
      <c r="I9" s="61">
        <v>0</v>
      </c>
      <c r="J9" s="13" t="s">
        <v>63</v>
      </c>
    </row>
    <row r="10" spans="1:10" x14ac:dyDescent="0.25">
      <c r="B10" s="92">
        <v>1897</v>
      </c>
      <c r="C10" s="93" t="s">
        <v>266</v>
      </c>
      <c r="D10" s="61">
        <v>5432510</v>
      </c>
      <c r="E10" s="12" t="s">
        <v>61</v>
      </c>
      <c r="F10" s="94">
        <v>108</v>
      </c>
      <c r="G10" s="12">
        <v>1</v>
      </c>
      <c r="H10" s="61">
        <v>5432510</v>
      </c>
      <c r="I10" s="61">
        <v>0</v>
      </c>
      <c r="J10" s="62" t="s">
        <v>63</v>
      </c>
    </row>
    <row r="11" spans="1:10" x14ac:dyDescent="0.25">
      <c r="B11" s="92">
        <v>2055</v>
      </c>
      <c r="C11" s="93" t="s">
        <v>148</v>
      </c>
      <c r="D11" s="61">
        <v>39000000</v>
      </c>
      <c r="E11" s="12" t="s">
        <v>61</v>
      </c>
      <c r="F11" s="94">
        <v>131</v>
      </c>
      <c r="G11" s="12">
        <v>1</v>
      </c>
      <c r="H11" s="61">
        <v>6000000</v>
      </c>
      <c r="I11" s="61">
        <v>0</v>
      </c>
      <c r="J11" s="62" t="s">
        <v>63</v>
      </c>
    </row>
    <row r="12" spans="1:10" x14ac:dyDescent="0.25">
      <c r="B12" s="49">
        <v>1970</v>
      </c>
      <c r="C12" s="13" t="s">
        <v>164</v>
      </c>
      <c r="D12" s="61">
        <v>88000000</v>
      </c>
      <c r="E12" s="12" t="s">
        <v>67</v>
      </c>
      <c r="F12" s="12">
        <v>132</v>
      </c>
      <c r="G12" s="12">
        <v>1</v>
      </c>
      <c r="H12" s="61">
        <v>6000000</v>
      </c>
      <c r="I12" s="61">
        <v>0</v>
      </c>
      <c r="J12" s="62" t="s">
        <v>63</v>
      </c>
    </row>
    <row r="13" spans="1:10" x14ac:dyDescent="0.25">
      <c r="B13" s="49">
        <v>1930</v>
      </c>
      <c r="C13" s="13" t="s">
        <v>128</v>
      </c>
      <c r="D13" s="71">
        <v>51184047</v>
      </c>
      <c r="E13" s="12" t="s">
        <v>67</v>
      </c>
      <c r="F13" s="12">
        <v>168</v>
      </c>
      <c r="G13" s="12">
        <v>1</v>
      </c>
      <c r="H13" s="71">
        <v>6000000</v>
      </c>
      <c r="I13" s="71">
        <v>0</v>
      </c>
      <c r="J13" s="13" t="s">
        <v>63</v>
      </c>
    </row>
    <row r="14" spans="1:10" x14ac:dyDescent="0.25">
      <c r="B14" s="73">
        <v>2103</v>
      </c>
      <c r="C14" s="13" t="s">
        <v>280</v>
      </c>
      <c r="D14" s="71">
        <v>6000000</v>
      </c>
      <c r="E14" s="12" t="s">
        <v>67</v>
      </c>
      <c r="F14" s="12">
        <v>52</v>
      </c>
      <c r="G14" s="12">
        <v>1</v>
      </c>
      <c r="H14" s="71">
        <v>6000000</v>
      </c>
      <c r="I14" s="71">
        <v>0</v>
      </c>
      <c r="J14" s="13" t="s">
        <v>63</v>
      </c>
    </row>
    <row r="15" spans="1:10" x14ac:dyDescent="0.25">
      <c r="B15" s="73">
        <v>2003</v>
      </c>
      <c r="C15" s="13" t="s">
        <v>87</v>
      </c>
      <c r="D15" s="71">
        <v>45000000</v>
      </c>
      <c r="E15" s="12" t="s">
        <v>67</v>
      </c>
      <c r="F15" s="12">
        <v>68</v>
      </c>
      <c r="G15" s="12">
        <v>1</v>
      </c>
      <c r="H15" s="71">
        <v>6000000</v>
      </c>
      <c r="I15" s="71">
        <v>0</v>
      </c>
      <c r="J15" s="13" t="s">
        <v>63</v>
      </c>
    </row>
    <row r="16" spans="1:10" x14ac:dyDescent="0.25">
      <c r="B16"/>
      <c r="C16"/>
      <c r="D16"/>
      <c r="E16"/>
      <c r="F16"/>
      <c r="G16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2:5" x14ac:dyDescent="0.25">
      <c r="B49" s="3"/>
      <c r="C49" s="2"/>
      <c r="D49" s="8"/>
      <c r="E49" s="8"/>
    </row>
    <row r="50" spans="2:5" x14ac:dyDescent="0.25">
      <c r="B50" s="3"/>
      <c r="C50" s="2"/>
      <c r="D50" s="8"/>
      <c r="E50" s="8"/>
    </row>
    <row r="51" spans="2:5" x14ac:dyDescent="0.25">
      <c r="B51" s="3"/>
      <c r="C51" s="2"/>
      <c r="D51" s="8"/>
      <c r="E51" s="8"/>
    </row>
    <row r="52" spans="2:5" x14ac:dyDescent="0.25">
      <c r="B52" s="3"/>
      <c r="C52" s="2"/>
      <c r="D52" s="8"/>
      <c r="E52" s="8"/>
    </row>
    <row r="53" spans="2:5" x14ac:dyDescent="0.25">
      <c r="B53" s="3"/>
      <c r="C53" s="2"/>
      <c r="D53" s="8"/>
      <c r="E53" s="8"/>
    </row>
    <row r="54" spans="2:5" x14ac:dyDescent="0.25">
      <c r="B54" s="3"/>
      <c r="C54" s="2"/>
      <c r="D54" s="8"/>
      <c r="E54" s="8"/>
    </row>
    <row r="55" spans="2:5" x14ac:dyDescent="0.25">
      <c r="B55" s="3"/>
      <c r="C55" s="2"/>
      <c r="D55" s="8"/>
      <c r="E55" s="8"/>
    </row>
    <row r="56" spans="2:5" x14ac:dyDescent="0.25">
      <c r="B56" s="3"/>
      <c r="C56" s="2"/>
      <c r="D56" s="8"/>
      <c r="E56" s="8"/>
    </row>
    <row r="57" spans="2:5" x14ac:dyDescent="0.25">
      <c r="B57" s="3"/>
      <c r="C57" s="2"/>
      <c r="D57" s="8"/>
      <c r="E57" s="8"/>
    </row>
    <row r="58" spans="2:5" x14ac:dyDescent="0.25">
      <c r="B58" s="3"/>
      <c r="C58" s="2"/>
      <c r="D58" s="8"/>
      <c r="E58" s="8"/>
    </row>
    <row r="59" spans="2:5" x14ac:dyDescent="0.25">
      <c r="B59" s="3"/>
      <c r="C59" s="2"/>
      <c r="D59" s="8"/>
      <c r="E59" s="8"/>
    </row>
    <row r="60" spans="2:5" x14ac:dyDescent="0.25">
      <c r="B60" s="3"/>
      <c r="C60" s="2"/>
      <c r="D60" s="8"/>
      <c r="E60" s="8"/>
    </row>
    <row r="61" spans="2:5" x14ac:dyDescent="0.25">
      <c r="B61" s="3"/>
      <c r="C61" s="2"/>
      <c r="D61" s="8"/>
      <c r="E61" s="8"/>
    </row>
    <row r="62" spans="2:5" x14ac:dyDescent="0.25">
      <c r="B62" s="3"/>
      <c r="C62" s="2"/>
      <c r="D62" s="8"/>
      <c r="E62" s="8"/>
    </row>
    <row r="63" spans="2:5" x14ac:dyDescent="0.25">
      <c r="B63" s="3"/>
      <c r="C63" s="2"/>
      <c r="D63" s="8"/>
      <c r="E63" s="8"/>
    </row>
    <row r="64" spans="2:5" x14ac:dyDescent="0.25">
      <c r="B64" s="3"/>
      <c r="C64" s="2"/>
      <c r="D64" s="8"/>
      <c r="E64" s="8"/>
    </row>
    <row r="65" spans="1:10" x14ac:dyDescent="0.25">
      <c r="B65" s="3"/>
      <c r="C65" s="2"/>
      <c r="D65" s="8"/>
      <c r="E65" s="8"/>
    </row>
    <row r="66" spans="1:10" x14ac:dyDescent="0.25">
      <c r="B66" s="3"/>
      <c r="C66" s="2"/>
      <c r="D66" s="8"/>
      <c r="E66" s="8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s="4" customFormat="1" x14ac:dyDescent="0.25">
      <c r="A74"/>
      <c r="B74" s="3"/>
      <c r="C74" s="2"/>
      <c r="D74" s="8"/>
      <c r="E74" s="8"/>
      <c r="H74"/>
      <c r="I74"/>
      <c r="J74"/>
    </row>
    <row r="75" spans="1:10" s="4" customFormat="1" x14ac:dyDescent="0.25">
      <c r="A75"/>
      <c r="B75" s="3"/>
      <c r="C75" s="2"/>
      <c r="D75" s="8"/>
      <c r="E75" s="8"/>
      <c r="H75"/>
      <c r="I75"/>
      <c r="J75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1"/>
      <c r="C116" s="6"/>
      <c r="D116" s="9"/>
      <c r="E116" s="9"/>
      <c r="H116"/>
      <c r="I116"/>
      <c r="J116"/>
    </row>
    <row r="117" spans="1:10" s="4" customFormat="1" x14ac:dyDescent="0.25">
      <c r="A117"/>
      <c r="B117" s="1"/>
      <c r="C117" s="6"/>
      <c r="D117" s="9"/>
      <c r="E117" s="9"/>
      <c r="H117"/>
      <c r="I117"/>
      <c r="J117"/>
    </row>
    <row r="118" spans="1:10" s="4" customFormat="1" x14ac:dyDescent="0.25">
      <c r="A118"/>
      <c r="B118" s="1"/>
      <c r="C118" s="6"/>
      <c r="D118" s="9"/>
      <c r="E118" s="9"/>
      <c r="H118"/>
      <c r="I118"/>
      <c r="J118"/>
    </row>
    <row r="119" spans="1:10" s="4" customFormat="1" x14ac:dyDescent="0.25">
      <c r="A119"/>
      <c r="B119" s="1"/>
      <c r="C119" s="6"/>
      <c r="D119" s="9"/>
      <c r="E119" s="9"/>
      <c r="H119"/>
      <c r="I119"/>
      <c r="J119"/>
    </row>
    <row r="120" spans="1:10" s="4" customFormat="1" x14ac:dyDescent="0.25">
      <c r="A120"/>
      <c r="B120" s="1"/>
      <c r="C120" s="6"/>
      <c r="D120" s="9"/>
      <c r="E120" s="9"/>
      <c r="H120"/>
      <c r="I120"/>
      <c r="J120"/>
    </row>
    <row r="121" spans="1:10" s="4" customFormat="1" x14ac:dyDescent="0.25">
      <c r="A121"/>
      <c r="B121" s="1"/>
      <c r="C121" s="6"/>
      <c r="D121" s="9"/>
      <c r="E121" s="9"/>
      <c r="H121"/>
      <c r="I121"/>
      <c r="J121"/>
    </row>
    <row r="122" spans="1:10" s="4" customFormat="1" x14ac:dyDescent="0.25">
      <c r="A122"/>
      <c r="B122" s="1"/>
      <c r="C122" s="6"/>
      <c r="D122" s="9"/>
      <c r="E122" s="9"/>
      <c r="H122"/>
      <c r="I122"/>
      <c r="J122"/>
    </row>
    <row r="123" spans="1:10" s="4" customFormat="1" x14ac:dyDescent="0.25">
      <c r="A123"/>
      <c r="B123" s="1"/>
      <c r="C123" s="6"/>
      <c r="D123" s="9"/>
      <c r="E123" s="9"/>
      <c r="H123"/>
      <c r="I123"/>
      <c r="J123"/>
    </row>
    <row r="124" spans="1:10" s="4" customFormat="1" x14ac:dyDescent="0.25">
      <c r="A124"/>
      <c r="B124" s="1"/>
      <c r="C124" s="6"/>
      <c r="D124" s="9"/>
      <c r="E124" s="9"/>
      <c r="H124"/>
      <c r="I124"/>
      <c r="J124"/>
    </row>
    <row r="125" spans="1:10" s="4" customFormat="1" x14ac:dyDescent="0.25">
      <c r="A125"/>
      <c r="B125" s="1"/>
      <c r="C125" s="6"/>
      <c r="D125" s="9"/>
      <c r="E125" s="9"/>
      <c r="H125"/>
      <c r="I125"/>
      <c r="J125"/>
    </row>
    <row r="126" spans="1:10" s="4" customFormat="1" x14ac:dyDescent="0.25">
      <c r="A126"/>
      <c r="B126" s="1"/>
      <c r="C126" s="6"/>
      <c r="D126" s="9"/>
      <c r="E126" s="9"/>
      <c r="H126"/>
      <c r="I126"/>
      <c r="J126"/>
    </row>
    <row r="127" spans="1:10" s="4" customFormat="1" x14ac:dyDescent="0.25">
      <c r="A127"/>
      <c r="B127" s="1"/>
      <c r="C127" s="6"/>
      <c r="D127" s="9"/>
      <c r="E127" s="9"/>
      <c r="H127"/>
      <c r="I127"/>
      <c r="J127"/>
    </row>
    <row r="128" spans="1:10" s="4" customFormat="1" x14ac:dyDescent="0.25">
      <c r="A128"/>
      <c r="B128" s="1"/>
      <c r="C128" s="6"/>
      <c r="D128" s="9"/>
      <c r="E128" s="9"/>
      <c r="H128"/>
      <c r="I128"/>
      <c r="J128"/>
    </row>
    <row r="129" spans="1:10" s="4" customFormat="1" x14ac:dyDescent="0.25">
      <c r="A129"/>
      <c r="B129" s="1"/>
      <c r="C129" s="6"/>
      <c r="D129" s="9"/>
      <c r="E129" s="9"/>
      <c r="H129"/>
      <c r="I129"/>
      <c r="J129"/>
    </row>
    <row r="130" spans="1:10" s="4" customFormat="1" x14ac:dyDescent="0.25">
      <c r="A130"/>
      <c r="B130" s="1"/>
      <c r="C130" s="6"/>
      <c r="D130" s="9"/>
      <c r="E130" s="9"/>
      <c r="H130"/>
      <c r="I130"/>
      <c r="J130"/>
    </row>
    <row r="131" spans="1:10" s="4" customFormat="1" x14ac:dyDescent="0.25">
      <c r="A131"/>
      <c r="B131" s="1"/>
      <c r="C131" s="6"/>
      <c r="D131" s="9"/>
      <c r="E131" s="9"/>
      <c r="H131"/>
      <c r="I131"/>
      <c r="J131"/>
    </row>
  </sheetData>
  <sheetProtection sheet="1" objects="1" scenarios="1"/>
  <conditionalFormatting sqref="A4 B6">
    <cfRule type="containsText" dxfId="53" priority="3" operator="containsText" text="XX">
      <formula>NOT(ISERROR(SEARCH("XX",A4)))</formula>
    </cfRule>
  </conditionalFormatting>
  <conditionalFormatting sqref="B8:J15">
    <cfRule type="expression" dxfId="52" priority="1">
      <formula>$E8="Withdrawn"</formula>
    </cfRule>
    <cfRule type="expression" dxfId="51" priority="2">
      <formula>$E8="Yes"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6C78636-3717-4120-8185-81A44223F51F}">
          <x14:formula1>
            <xm:f>'District IDs'!$D$3:$D$6</xm:f>
          </x14:formula1>
          <xm:sqref>J8:J15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99174-EEDC-46D9-ADD6-3571D0A536C1}">
  <sheetPr>
    <tabColor rgb="FFE5F2FB"/>
    <pageSetUpPr fitToPage="1"/>
  </sheetPr>
  <dimension ref="A1:J131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310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311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49">
        <v>2240</v>
      </c>
      <c r="C8" s="13" t="s">
        <v>192</v>
      </c>
      <c r="D8" s="61">
        <v>49310000</v>
      </c>
      <c r="E8" s="12" t="s">
        <v>62</v>
      </c>
      <c r="F8" s="12">
        <v>173</v>
      </c>
      <c r="G8" s="12">
        <v>1</v>
      </c>
      <c r="H8" s="61">
        <v>6000000</v>
      </c>
      <c r="I8" s="61">
        <v>6000000</v>
      </c>
      <c r="J8" s="13" t="s">
        <v>66</v>
      </c>
    </row>
    <row r="9" spans="1:10" s="5" customFormat="1" ht="15" customHeight="1" x14ac:dyDescent="0.25">
      <c r="B9" s="49">
        <v>2084</v>
      </c>
      <c r="C9" s="13" t="s">
        <v>213</v>
      </c>
      <c r="D9" s="61">
        <v>15600000</v>
      </c>
      <c r="E9" s="12" t="s">
        <v>62</v>
      </c>
      <c r="F9" s="12">
        <v>128</v>
      </c>
      <c r="G9" s="12">
        <v>1</v>
      </c>
      <c r="H9" s="61">
        <v>6000000</v>
      </c>
      <c r="I9" s="61">
        <v>6000000</v>
      </c>
      <c r="J9" s="13" t="s">
        <v>65</v>
      </c>
    </row>
    <row r="10" spans="1:10" x14ac:dyDescent="0.25">
      <c r="B10" s="49">
        <v>2137</v>
      </c>
      <c r="C10" s="13" t="s">
        <v>167</v>
      </c>
      <c r="D10" s="61">
        <v>28130000</v>
      </c>
      <c r="E10" s="12" t="s">
        <v>62</v>
      </c>
      <c r="F10" s="12">
        <v>43</v>
      </c>
      <c r="G10" s="12">
        <v>1</v>
      </c>
      <c r="H10" s="61">
        <v>6000000</v>
      </c>
      <c r="I10" s="61">
        <v>6000000</v>
      </c>
      <c r="J10" s="62" t="s">
        <v>65</v>
      </c>
    </row>
    <row r="11" spans="1:10" x14ac:dyDescent="0.25">
      <c r="B11" s="49">
        <v>1925</v>
      </c>
      <c r="C11" s="13" t="s">
        <v>110</v>
      </c>
      <c r="D11" s="61">
        <v>77460000</v>
      </c>
      <c r="E11" s="12" t="s">
        <v>62</v>
      </c>
      <c r="F11" s="12">
        <v>158</v>
      </c>
      <c r="G11" s="12">
        <v>1</v>
      </c>
      <c r="H11" s="61">
        <v>6000000</v>
      </c>
      <c r="I11" s="61">
        <v>6000000</v>
      </c>
      <c r="J11" s="62" t="s">
        <v>300</v>
      </c>
    </row>
    <row r="12" spans="1:10" x14ac:dyDescent="0.25">
      <c r="B12" s="49">
        <v>1990</v>
      </c>
      <c r="C12" s="13" t="s">
        <v>89</v>
      </c>
      <c r="D12" s="61">
        <v>4500000</v>
      </c>
      <c r="E12" s="12" t="s">
        <v>62</v>
      </c>
      <c r="F12" s="12">
        <v>63</v>
      </c>
      <c r="G12" s="12">
        <v>1</v>
      </c>
      <c r="H12" s="61">
        <v>4500000</v>
      </c>
      <c r="I12" s="61">
        <v>4500000</v>
      </c>
      <c r="J12" s="62" t="s">
        <v>65</v>
      </c>
    </row>
    <row r="13" spans="1:10" x14ac:dyDescent="0.25">
      <c r="B13" s="49">
        <v>2255</v>
      </c>
      <c r="C13" s="13" t="s">
        <v>298</v>
      </c>
      <c r="D13" s="71">
        <v>2500000</v>
      </c>
      <c r="E13" s="12" t="s">
        <v>62</v>
      </c>
      <c r="F13" s="12">
        <v>72</v>
      </c>
      <c r="G13" s="12">
        <v>1</v>
      </c>
      <c r="H13" s="71">
        <v>2500000</v>
      </c>
      <c r="I13" s="71">
        <v>2500000</v>
      </c>
      <c r="J13" s="13" t="s">
        <v>65</v>
      </c>
    </row>
    <row r="14" spans="1:10" x14ac:dyDescent="0.25">
      <c r="B14" s="73">
        <v>1964</v>
      </c>
      <c r="C14" s="13" t="s">
        <v>147</v>
      </c>
      <c r="D14" s="71">
        <v>14555000</v>
      </c>
      <c r="E14" s="12" t="s">
        <v>61</v>
      </c>
      <c r="F14" s="12">
        <v>34</v>
      </c>
      <c r="G14" s="12">
        <v>1</v>
      </c>
      <c r="H14" s="71">
        <v>6000000</v>
      </c>
      <c r="I14" s="71">
        <v>0</v>
      </c>
      <c r="J14" s="13" t="s">
        <v>63</v>
      </c>
    </row>
    <row r="15" spans="1:10" x14ac:dyDescent="0.25">
      <c r="B15" s="73">
        <v>1970</v>
      </c>
      <c r="C15" s="13" t="s">
        <v>164</v>
      </c>
      <c r="D15" s="71">
        <v>11000000</v>
      </c>
      <c r="E15" s="12" t="s">
        <v>61</v>
      </c>
      <c r="F15" s="12">
        <v>132</v>
      </c>
      <c r="G15" s="12">
        <v>1</v>
      </c>
      <c r="H15" s="71">
        <v>6000000</v>
      </c>
      <c r="I15" s="71">
        <v>0</v>
      </c>
      <c r="J15" s="13" t="s">
        <v>63</v>
      </c>
    </row>
    <row r="16" spans="1:10" x14ac:dyDescent="0.25">
      <c r="B16" s="73">
        <v>1930</v>
      </c>
      <c r="C16" s="13" t="s">
        <v>128</v>
      </c>
      <c r="D16" s="71">
        <v>149000000</v>
      </c>
      <c r="E16" s="12" t="s">
        <v>61</v>
      </c>
      <c r="F16" s="12">
        <v>168</v>
      </c>
      <c r="G16" s="12">
        <v>1</v>
      </c>
      <c r="H16" s="71">
        <v>6000000</v>
      </c>
      <c r="I16" s="71">
        <v>0</v>
      </c>
      <c r="J16" s="13" t="s">
        <v>63</v>
      </c>
    </row>
    <row r="17" spans="2:10" x14ac:dyDescent="0.25">
      <c r="B17" s="73">
        <v>2091</v>
      </c>
      <c r="C17" s="13" t="s">
        <v>8</v>
      </c>
      <c r="D17" s="71">
        <v>59070000</v>
      </c>
      <c r="E17" s="12" t="s">
        <v>61</v>
      </c>
      <c r="F17" s="12">
        <v>134</v>
      </c>
      <c r="G17" s="12">
        <v>1</v>
      </c>
      <c r="H17" s="71">
        <v>6000000</v>
      </c>
      <c r="I17" s="71">
        <v>0</v>
      </c>
      <c r="J17" s="13" t="s">
        <v>63</v>
      </c>
    </row>
    <row r="18" spans="2:10" x14ac:dyDescent="0.25">
      <c r="B18" s="73">
        <v>1897</v>
      </c>
      <c r="C18" s="13" t="s">
        <v>266</v>
      </c>
      <c r="D18" s="71">
        <v>11705000</v>
      </c>
      <c r="E18" s="12" t="s">
        <v>61</v>
      </c>
      <c r="F18" s="12">
        <v>108</v>
      </c>
      <c r="G18" s="12">
        <v>1</v>
      </c>
      <c r="H18" s="71">
        <v>6000000</v>
      </c>
      <c r="I18" s="71">
        <v>0</v>
      </c>
      <c r="J18" s="13" t="s">
        <v>63</v>
      </c>
    </row>
    <row r="19" spans="2:10" x14ac:dyDescent="0.25">
      <c r="B19" s="73">
        <v>2055</v>
      </c>
      <c r="C19" s="13" t="s">
        <v>148</v>
      </c>
      <c r="D19" s="71">
        <v>39000000</v>
      </c>
      <c r="E19" s="12" t="s">
        <v>61</v>
      </c>
      <c r="F19" s="12">
        <v>131</v>
      </c>
      <c r="G19" s="12">
        <v>1</v>
      </c>
      <c r="H19" s="71">
        <v>6000000</v>
      </c>
      <c r="I19" s="71">
        <v>0</v>
      </c>
      <c r="J19" s="13" t="s">
        <v>63</v>
      </c>
    </row>
    <row r="20" spans="2:10" x14ac:dyDescent="0.25">
      <c r="B20" s="12">
        <v>2210</v>
      </c>
      <c r="C20" s="13" t="s">
        <v>295</v>
      </c>
      <c r="D20" s="61">
        <v>1500000</v>
      </c>
      <c r="E20" s="12" t="s">
        <v>61</v>
      </c>
      <c r="F20" s="12">
        <v>26</v>
      </c>
      <c r="G20" s="12">
        <v>1</v>
      </c>
      <c r="H20" s="61">
        <v>1500000</v>
      </c>
      <c r="I20" s="61">
        <v>0</v>
      </c>
      <c r="J20" s="13" t="s">
        <v>63</v>
      </c>
    </row>
    <row r="21" spans="2:10" x14ac:dyDescent="0.25">
      <c r="B21" s="73">
        <v>2043</v>
      </c>
      <c r="C21" s="13" t="s">
        <v>177</v>
      </c>
      <c r="D21" s="71">
        <v>30090000</v>
      </c>
      <c r="E21" s="12" t="s">
        <v>67</v>
      </c>
      <c r="F21" s="12">
        <v>86</v>
      </c>
      <c r="G21" s="12">
        <v>1</v>
      </c>
      <c r="H21" s="71">
        <v>6000000</v>
      </c>
      <c r="I21" s="71">
        <v>0</v>
      </c>
      <c r="J21" s="13" t="s">
        <v>63</v>
      </c>
    </row>
    <row r="22" spans="2:10" x14ac:dyDescent="0.25">
      <c r="B22" s="73">
        <v>2056</v>
      </c>
      <c r="C22" s="13" t="s">
        <v>238</v>
      </c>
      <c r="D22" s="71">
        <v>120000000</v>
      </c>
      <c r="E22" s="12" t="s">
        <v>67</v>
      </c>
      <c r="F22" s="12">
        <v>67</v>
      </c>
      <c r="G22" s="12">
        <v>1</v>
      </c>
      <c r="H22" s="71">
        <v>6000000</v>
      </c>
      <c r="I22" s="71">
        <v>0</v>
      </c>
      <c r="J22" s="13" t="s">
        <v>63</v>
      </c>
    </row>
    <row r="23" spans="2:10" x14ac:dyDescent="0.25">
      <c r="B23" s="73">
        <v>4131</v>
      </c>
      <c r="C23" s="13" t="s">
        <v>259</v>
      </c>
      <c r="D23" s="71">
        <v>120000000</v>
      </c>
      <c r="E23" s="12" t="s">
        <v>67</v>
      </c>
      <c r="F23" s="12">
        <v>89</v>
      </c>
      <c r="G23" s="12">
        <v>1</v>
      </c>
      <c r="H23" s="71">
        <v>6000000</v>
      </c>
      <c r="I23" s="71">
        <v>0</v>
      </c>
      <c r="J23" s="13" t="s">
        <v>63</v>
      </c>
    </row>
    <row r="24" spans="2:10" x14ac:dyDescent="0.25">
      <c r="B24" s="73">
        <v>2138</v>
      </c>
      <c r="C24" s="13" t="s">
        <v>284</v>
      </c>
      <c r="D24" s="71">
        <v>73000000</v>
      </c>
      <c r="E24" s="12" t="s">
        <v>67</v>
      </c>
      <c r="F24" s="12">
        <v>112</v>
      </c>
      <c r="G24" s="12">
        <v>1</v>
      </c>
      <c r="H24" s="71">
        <v>6000000</v>
      </c>
      <c r="I24" s="71">
        <v>0</v>
      </c>
      <c r="J24" s="13" t="s">
        <v>63</v>
      </c>
    </row>
    <row r="25" spans="2:10" x14ac:dyDescent="0.25">
      <c r="B25" s="73">
        <v>2003</v>
      </c>
      <c r="C25" s="13" t="s">
        <v>87</v>
      </c>
      <c r="D25" s="71">
        <v>45000000</v>
      </c>
      <c r="E25" s="12" t="s">
        <v>67</v>
      </c>
      <c r="F25" s="12">
        <v>68</v>
      </c>
      <c r="G25" s="12">
        <v>1</v>
      </c>
      <c r="H25" s="71">
        <v>6000000</v>
      </c>
      <c r="I25" s="71">
        <v>0</v>
      </c>
      <c r="J25" s="13" t="s">
        <v>63</v>
      </c>
    </row>
    <row r="26" spans="2:10" x14ac:dyDescent="0.25">
      <c r="B26"/>
      <c r="C26"/>
      <c r="D26"/>
      <c r="E26"/>
      <c r="F26"/>
      <c r="G26"/>
    </row>
    <row r="27" spans="2:10" x14ac:dyDescent="0.25">
      <c r="B27"/>
      <c r="C27"/>
      <c r="D27"/>
      <c r="E27"/>
      <c r="F27"/>
      <c r="G27"/>
    </row>
    <row r="28" spans="2:10" x14ac:dyDescent="0.25">
      <c r="B28"/>
      <c r="C28"/>
      <c r="D28"/>
      <c r="E28"/>
      <c r="F28"/>
      <c r="G28"/>
    </row>
    <row r="29" spans="2:10" x14ac:dyDescent="0.25">
      <c r="B29"/>
      <c r="C29"/>
      <c r="D29"/>
      <c r="E29"/>
      <c r="F29"/>
      <c r="G29"/>
    </row>
    <row r="30" spans="2:10" x14ac:dyDescent="0.25">
      <c r="B30"/>
      <c r="C30"/>
      <c r="D30"/>
      <c r="E30"/>
      <c r="F30"/>
      <c r="G30"/>
    </row>
    <row r="31" spans="2:10" x14ac:dyDescent="0.25">
      <c r="B31"/>
      <c r="C31"/>
      <c r="D31"/>
      <c r="E31"/>
      <c r="F31"/>
      <c r="G31"/>
    </row>
    <row r="32" spans="2:10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x14ac:dyDescent="0.25">
      <c r="B57"/>
      <c r="C57"/>
      <c r="D57"/>
      <c r="E57"/>
      <c r="F57"/>
      <c r="G57"/>
    </row>
    <row r="58" spans="2:7" x14ac:dyDescent="0.25">
      <c r="B58"/>
      <c r="C58"/>
      <c r="D58"/>
      <c r="E58"/>
      <c r="F58"/>
      <c r="G58"/>
    </row>
    <row r="59" spans="2:7" x14ac:dyDescent="0.25">
      <c r="B59" s="3"/>
      <c r="C59" s="2"/>
      <c r="D59" s="8"/>
      <c r="E59" s="8"/>
    </row>
    <row r="60" spans="2:7" x14ac:dyDescent="0.25">
      <c r="B60" s="3"/>
      <c r="C60" s="2"/>
      <c r="D60" s="8"/>
      <c r="E60" s="8"/>
    </row>
    <row r="61" spans="2:7" x14ac:dyDescent="0.25">
      <c r="B61" s="3"/>
      <c r="C61" s="2"/>
      <c r="D61" s="8"/>
      <c r="E61" s="8"/>
    </row>
    <row r="62" spans="2:7" x14ac:dyDescent="0.25">
      <c r="B62" s="3"/>
      <c r="C62" s="2"/>
      <c r="D62" s="8"/>
      <c r="E62" s="8"/>
    </row>
    <row r="63" spans="2:7" x14ac:dyDescent="0.25">
      <c r="B63" s="3"/>
      <c r="C63" s="2"/>
      <c r="D63" s="8"/>
      <c r="E63" s="8"/>
    </row>
    <row r="64" spans="2:7" x14ac:dyDescent="0.25">
      <c r="B64" s="3"/>
      <c r="C64" s="2"/>
      <c r="D64" s="8"/>
      <c r="E64" s="8"/>
    </row>
    <row r="65" spans="1:10" x14ac:dyDescent="0.25">
      <c r="B65" s="3"/>
      <c r="C65" s="2"/>
      <c r="D65" s="8"/>
      <c r="E65" s="8"/>
    </row>
    <row r="66" spans="1:10" x14ac:dyDescent="0.25">
      <c r="B66" s="3"/>
      <c r="C66" s="2"/>
      <c r="D66" s="8"/>
      <c r="E66" s="8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s="4" customFormat="1" x14ac:dyDescent="0.25">
      <c r="A74"/>
      <c r="B74" s="3"/>
      <c r="C74" s="2"/>
      <c r="D74" s="8"/>
      <c r="E74" s="8"/>
      <c r="H74"/>
      <c r="I74"/>
      <c r="J74"/>
    </row>
    <row r="75" spans="1:10" s="4" customFormat="1" x14ac:dyDescent="0.25">
      <c r="A75"/>
      <c r="B75" s="3"/>
      <c r="C75" s="2"/>
      <c r="D75" s="8"/>
      <c r="E75" s="8"/>
      <c r="H75"/>
      <c r="I75"/>
      <c r="J75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1"/>
      <c r="C126" s="6"/>
      <c r="D126" s="9"/>
      <c r="E126" s="9"/>
      <c r="H126"/>
      <c r="I126"/>
      <c r="J126"/>
    </row>
    <row r="127" spans="1:10" s="4" customFormat="1" x14ac:dyDescent="0.25">
      <c r="A127"/>
      <c r="B127" s="1"/>
      <c r="C127" s="6"/>
      <c r="D127" s="9"/>
      <c r="E127" s="9"/>
      <c r="H127"/>
      <c r="I127"/>
      <c r="J127"/>
    </row>
    <row r="128" spans="1:10" s="4" customFormat="1" x14ac:dyDescent="0.25">
      <c r="A128"/>
      <c r="B128" s="1"/>
      <c r="C128" s="6"/>
      <c r="D128" s="9"/>
      <c r="E128" s="9"/>
      <c r="H128"/>
      <c r="I128"/>
      <c r="J128"/>
    </row>
    <row r="129" spans="1:10" s="4" customFormat="1" x14ac:dyDescent="0.25">
      <c r="A129"/>
      <c r="B129" s="1"/>
      <c r="C129" s="6"/>
      <c r="D129" s="9"/>
      <c r="E129" s="9"/>
      <c r="H129"/>
      <c r="I129"/>
      <c r="J129"/>
    </row>
    <row r="130" spans="1:10" s="4" customFormat="1" x14ac:dyDescent="0.25">
      <c r="A130"/>
      <c r="B130" s="1"/>
      <c r="C130" s="6"/>
      <c r="D130" s="9"/>
      <c r="E130" s="9"/>
      <c r="H130"/>
      <c r="I130"/>
      <c r="J130"/>
    </row>
    <row r="131" spans="1:10" s="4" customFormat="1" x14ac:dyDescent="0.25">
      <c r="A131"/>
      <c r="B131" s="1"/>
      <c r="C131" s="6"/>
      <c r="D131" s="9"/>
      <c r="E131" s="9"/>
      <c r="H131"/>
      <c r="I131"/>
      <c r="J131"/>
    </row>
  </sheetData>
  <sheetProtection sheet="1" objects="1" scenarios="1"/>
  <conditionalFormatting sqref="A4 B6">
    <cfRule type="containsText" dxfId="50" priority="6" operator="containsText" text="XX">
      <formula>NOT(ISERROR(SEARCH("XX",A4)))</formula>
    </cfRule>
  </conditionalFormatting>
  <conditionalFormatting sqref="B8:J25">
    <cfRule type="expression" dxfId="49" priority="2">
      <formula>$E8="Withdrawn"</formula>
    </cfRule>
    <cfRule type="expression" dxfId="48" priority="4">
      <formula>$E8="Yes"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92E459-2054-40EB-871A-2ADECD3BE0BE}">
          <x14:formula1>
            <xm:f>'District IDs'!$D$3:$D$6</xm:f>
          </x14:formula1>
          <xm:sqref>J8:J25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F7D2-45E6-4C8B-8E3E-F159040383E2}">
  <sheetPr>
    <tabColor rgb="FFE5F2FB"/>
    <pageSetUpPr fitToPage="1"/>
  </sheetPr>
  <dimension ref="A1:J133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307</v>
      </c>
      <c r="B4" s="28"/>
      <c r="C4" s="40"/>
      <c r="D4" s="29"/>
      <c r="E4" s="29"/>
      <c r="F4" s="29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306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>
        <v>2144</v>
      </c>
      <c r="C8" s="13" t="s">
        <v>291</v>
      </c>
      <c r="D8" s="61">
        <v>3000000</v>
      </c>
      <c r="E8" s="12" t="s">
        <v>62</v>
      </c>
      <c r="F8" s="12">
        <v>110</v>
      </c>
      <c r="G8" s="12">
        <v>1</v>
      </c>
      <c r="H8" s="61">
        <v>3000000</v>
      </c>
      <c r="I8" s="61">
        <v>3000000</v>
      </c>
      <c r="J8" s="13" t="s">
        <v>65</v>
      </c>
    </row>
    <row r="9" spans="1:10" s="5" customFormat="1" ht="15" customHeight="1" x14ac:dyDescent="0.25">
      <c r="B9" s="12">
        <v>1990</v>
      </c>
      <c r="C9" s="13" t="s">
        <v>89</v>
      </c>
      <c r="D9" s="61">
        <v>6000000</v>
      </c>
      <c r="E9" s="12" t="s">
        <v>61</v>
      </c>
      <c r="F9" s="12">
        <v>63</v>
      </c>
      <c r="G9" s="12">
        <v>1</v>
      </c>
      <c r="H9" s="61">
        <v>4000000</v>
      </c>
      <c r="I9" s="61">
        <v>0</v>
      </c>
      <c r="J9" s="13" t="s">
        <v>63</v>
      </c>
    </row>
    <row r="10" spans="1:10" ht="15" customHeight="1" x14ac:dyDescent="0.25">
      <c r="B10" s="12">
        <v>2043</v>
      </c>
      <c r="C10" s="13" t="s">
        <v>177</v>
      </c>
      <c r="D10" s="61">
        <v>58300000</v>
      </c>
      <c r="E10" s="12" t="s">
        <v>61</v>
      </c>
      <c r="F10" s="12">
        <v>86</v>
      </c>
      <c r="G10" s="12">
        <v>1</v>
      </c>
      <c r="H10" s="61">
        <v>4260706</v>
      </c>
      <c r="I10" s="61">
        <v>0</v>
      </c>
      <c r="J10" s="13" t="s">
        <v>63</v>
      </c>
    </row>
    <row r="11" spans="1:10" x14ac:dyDescent="0.25">
      <c r="B11" s="12">
        <v>4131</v>
      </c>
      <c r="C11" s="13" t="s">
        <v>259</v>
      </c>
      <c r="D11" s="61">
        <v>140000000</v>
      </c>
      <c r="E11" s="12" t="s">
        <v>61</v>
      </c>
      <c r="F11" s="12">
        <v>89</v>
      </c>
      <c r="G11" s="12">
        <v>1</v>
      </c>
      <c r="H11" s="61">
        <v>4000000</v>
      </c>
      <c r="I11" s="61">
        <v>0</v>
      </c>
      <c r="J11" s="13" t="s">
        <v>63</v>
      </c>
    </row>
    <row r="12" spans="1:10" x14ac:dyDescent="0.25">
      <c r="B12" s="12">
        <v>2138</v>
      </c>
      <c r="C12" s="13" t="s">
        <v>284</v>
      </c>
      <c r="D12" s="61">
        <v>138000000</v>
      </c>
      <c r="E12" s="12" t="s">
        <v>61</v>
      </c>
      <c r="F12" s="12">
        <v>112</v>
      </c>
      <c r="G12" s="12">
        <v>1</v>
      </c>
      <c r="H12" s="61">
        <v>4000000</v>
      </c>
      <c r="I12" s="61">
        <v>0</v>
      </c>
      <c r="J12" s="13" t="s">
        <v>63</v>
      </c>
    </row>
    <row r="13" spans="1:10" x14ac:dyDescent="0.25">
      <c r="B13" s="12">
        <v>1944</v>
      </c>
      <c r="C13" s="13" t="s">
        <v>279</v>
      </c>
      <c r="D13" s="61">
        <v>110000000</v>
      </c>
      <c r="E13" s="12" t="s">
        <v>61</v>
      </c>
      <c r="F13" s="12">
        <v>172</v>
      </c>
      <c r="G13" s="12">
        <v>1</v>
      </c>
      <c r="H13" s="61">
        <v>4000000</v>
      </c>
      <c r="I13" s="61">
        <v>0</v>
      </c>
      <c r="J13" s="13" t="s">
        <v>63</v>
      </c>
    </row>
    <row r="14" spans="1:10" x14ac:dyDescent="0.25">
      <c r="B14" s="12">
        <v>1970</v>
      </c>
      <c r="C14" s="13" t="s">
        <v>164</v>
      </c>
      <c r="D14" s="61">
        <v>70000000</v>
      </c>
      <c r="E14" s="12" t="s">
        <v>67</v>
      </c>
      <c r="F14" s="12">
        <v>132</v>
      </c>
      <c r="G14" s="12">
        <v>1</v>
      </c>
      <c r="H14" s="61">
        <v>4000000</v>
      </c>
      <c r="I14" s="61">
        <v>0</v>
      </c>
      <c r="J14" s="13" t="s">
        <v>63</v>
      </c>
    </row>
    <row r="15" spans="1:10" x14ac:dyDescent="0.25">
      <c r="B15"/>
      <c r="C15"/>
      <c r="D15"/>
      <c r="E15"/>
      <c r="F15"/>
      <c r="G15"/>
    </row>
    <row r="16" spans="1:10" x14ac:dyDescent="0.25">
      <c r="B16"/>
      <c r="C16"/>
      <c r="D16"/>
      <c r="E16"/>
      <c r="F16"/>
      <c r="G16"/>
    </row>
    <row r="17" spans="2:8" x14ac:dyDescent="0.25">
      <c r="B17"/>
      <c r="C17"/>
      <c r="D17"/>
      <c r="E17"/>
      <c r="F17"/>
      <c r="G17"/>
    </row>
    <row r="18" spans="2:8" x14ac:dyDescent="0.25">
      <c r="B18"/>
      <c r="C18"/>
      <c r="D18"/>
      <c r="E18"/>
      <c r="F18"/>
      <c r="G18"/>
      <c r="H18" s="74"/>
    </row>
    <row r="19" spans="2:8" x14ac:dyDescent="0.25">
      <c r="B19"/>
      <c r="C19"/>
      <c r="D19"/>
      <c r="E19"/>
      <c r="F19"/>
      <c r="G19"/>
    </row>
    <row r="20" spans="2:8" x14ac:dyDescent="0.25">
      <c r="B20"/>
      <c r="C20"/>
      <c r="D20"/>
      <c r="E20"/>
      <c r="F20"/>
      <c r="G20"/>
      <c r="H20" s="75"/>
    </row>
    <row r="21" spans="2:8" x14ac:dyDescent="0.25">
      <c r="B21"/>
      <c r="C21"/>
      <c r="D21"/>
      <c r="E21"/>
      <c r="F21"/>
      <c r="G21"/>
      <c r="H21" s="75"/>
    </row>
    <row r="22" spans="2:8" x14ac:dyDescent="0.25">
      <c r="B22"/>
      <c r="C22"/>
      <c r="D22"/>
      <c r="E22"/>
      <c r="F22"/>
      <c r="G22"/>
    </row>
    <row r="23" spans="2:8" x14ac:dyDescent="0.25">
      <c r="B23"/>
      <c r="C23"/>
      <c r="D23"/>
      <c r="E23"/>
      <c r="F23"/>
      <c r="G23"/>
    </row>
    <row r="24" spans="2:8" x14ac:dyDescent="0.25">
      <c r="B24"/>
      <c r="C24"/>
      <c r="D24"/>
      <c r="E24"/>
      <c r="F24"/>
      <c r="G24"/>
    </row>
    <row r="25" spans="2:8" x14ac:dyDescent="0.25">
      <c r="B25"/>
      <c r="C25"/>
      <c r="D25"/>
      <c r="E25"/>
      <c r="F25"/>
      <c r="G25"/>
    </row>
    <row r="26" spans="2:8" x14ac:dyDescent="0.25">
      <c r="B26"/>
      <c r="C26"/>
      <c r="D26"/>
      <c r="E26"/>
      <c r="F26"/>
      <c r="G26"/>
    </row>
    <row r="27" spans="2:8" x14ac:dyDescent="0.25">
      <c r="B27"/>
      <c r="C27"/>
      <c r="D27"/>
      <c r="E27"/>
      <c r="F27"/>
      <c r="G27"/>
    </row>
    <row r="28" spans="2:8" x14ac:dyDescent="0.25">
      <c r="B28"/>
      <c r="C28"/>
      <c r="D28"/>
      <c r="E28"/>
      <c r="F28"/>
      <c r="G28"/>
    </row>
    <row r="29" spans="2:8" x14ac:dyDescent="0.25">
      <c r="B29"/>
      <c r="C29"/>
      <c r="D29"/>
      <c r="E29"/>
      <c r="F29"/>
      <c r="G29"/>
    </row>
    <row r="30" spans="2:8" x14ac:dyDescent="0.25">
      <c r="B30"/>
      <c r="C30"/>
      <c r="D30"/>
      <c r="E30"/>
      <c r="F30"/>
      <c r="G30"/>
    </row>
    <row r="31" spans="2:8" x14ac:dyDescent="0.25">
      <c r="B31"/>
      <c r="C31"/>
      <c r="D31"/>
      <c r="E31"/>
      <c r="F31"/>
      <c r="G31"/>
    </row>
    <row r="32" spans="2:8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x14ac:dyDescent="0.25">
      <c r="B57"/>
      <c r="C57"/>
      <c r="D57"/>
      <c r="E57"/>
      <c r="F57"/>
      <c r="G57"/>
    </row>
    <row r="58" spans="2:7" x14ac:dyDescent="0.25">
      <c r="B58"/>
      <c r="C58"/>
      <c r="D58"/>
      <c r="E58"/>
      <c r="F58"/>
      <c r="G58"/>
    </row>
    <row r="59" spans="2:7" x14ac:dyDescent="0.25">
      <c r="B59"/>
      <c r="C59"/>
      <c r="D59"/>
      <c r="E59"/>
      <c r="F59"/>
      <c r="G59"/>
    </row>
    <row r="60" spans="2:7" x14ac:dyDescent="0.25">
      <c r="B60"/>
      <c r="C60"/>
      <c r="D60"/>
      <c r="E60"/>
      <c r="F60"/>
      <c r="G60"/>
    </row>
    <row r="61" spans="2:7" x14ac:dyDescent="0.25">
      <c r="B61" s="3"/>
      <c r="C61" s="2"/>
      <c r="D61" s="8"/>
      <c r="E61" s="8"/>
    </row>
    <row r="62" spans="2:7" x14ac:dyDescent="0.25">
      <c r="B62" s="3"/>
      <c r="C62" s="2"/>
      <c r="D62" s="8"/>
      <c r="E62" s="8"/>
    </row>
    <row r="63" spans="2:7" x14ac:dyDescent="0.25">
      <c r="B63" s="3"/>
      <c r="C63" s="2"/>
      <c r="D63" s="8"/>
      <c r="E63" s="8"/>
    </row>
    <row r="64" spans="2:7" x14ac:dyDescent="0.25">
      <c r="B64" s="3"/>
      <c r="C64" s="2"/>
      <c r="D64" s="8"/>
      <c r="E64" s="8"/>
    </row>
    <row r="65" spans="1:10" x14ac:dyDescent="0.25">
      <c r="B65" s="3"/>
      <c r="C65" s="2"/>
      <c r="D65" s="8"/>
      <c r="E65" s="8"/>
    </row>
    <row r="66" spans="1:10" x14ac:dyDescent="0.25">
      <c r="B66" s="3"/>
      <c r="C66" s="2"/>
      <c r="D66" s="8"/>
      <c r="E66" s="8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x14ac:dyDescent="0.25">
      <c r="B74" s="3"/>
      <c r="C74" s="2"/>
      <c r="D74" s="8"/>
      <c r="E74" s="8"/>
    </row>
    <row r="75" spans="1:10" x14ac:dyDescent="0.25">
      <c r="B75" s="3"/>
      <c r="C75" s="2"/>
      <c r="D75" s="8"/>
      <c r="E75" s="8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1"/>
      <c r="C128" s="6"/>
      <c r="D128" s="9"/>
      <c r="E128" s="9"/>
      <c r="H128"/>
      <c r="I128"/>
      <c r="J128"/>
    </row>
    <row r="129" spans="1:10" s="4" customFormat="1" x14ac:dyDescent="0.25">
      <c r="A129"/>
      <c r="B129" s="1"/>
      <c r="C129" s="6"/>
      <c r="D129" s="9"/>
      <c r="E129" s="9"/>
      <c r="H129"/>
      <c r="I129"/>
      <c r="J129"/>
    </row>
    <row r="130" spans="1:10" s="4" customFormat="1" x14ac:dyDescent="0.25">
      <c r="A130"/>
      <c r="B130" s="1"/>
      <c r="C130" s="6"/>
      <c r="D130" s="9"/>
      <c r="E130" s="9"/>
      <c r="H130"/>
      <c r="I130"/>
      <c r="J130"/>
    </row>
    <row r="131" spans="1:10" s="4" customFormat="1" x14ac:dyDescent="0.25">
      <c r="A131"/>
      <c r="B131" s="1"/>
      <c r="C131" s="6"/>
      <c r="D131" s="9"/>
      <c r="E131" s="9"/>
      <c r="H131"/>
      <c r="I131"/>
      <c r="J131"/>
    </row>
    <row r="132" spans="1:10" s="4" customFormat="1" x14ac:dyDescent="0.25">
      <c r="A132"/>
      <c r="B132" s="1"/>
      <c r="C132" s="6"/>
      <c r="D132" s="9"/>
      <c r="E132" s="9"/>
      <c r="H132"/>
      <c r="I132"/>
      <c r="J132"/>
    </row>
    <row r="133" spans="1:10" s="4" customFormat="1" x14ac:dyDescent="0.25">
      <c r="A133"/>
      <c r="B133" s="1"/>
      <c r="C133" s="6"/>
      <c r="D133" s="9"/>
      <c r="E133" s="9"/>
      <c r="H133"/>
      <c r="I133"/>
      <c r="J133"/>
    </row>
  </sheetData>
  <sheetProtection sheet="1" objects="1" scenarios="1"/>
  <conditionalFormatting sqref="B8:J8 B13:J14">
    <cfRule type="expression" dxfId="47" priority="3">
      <formula>$E8="Yes"</formula>
    </cfRule>
    <cfRule type="expression" dxfId="46" priority="4">
      <formula>$E8="Withdrawn"</formula>
    </cfRule>
  </conditionalFormatting>
  <conditionalFormatting sqref="E9:E12">
    <cfRule type="expression" dxfId="45" priority="1">
      <formula>$E9="Yes"</formula>
    </cfRule>
    <cfRule type="expression" dxfId="44" priority="2">
      <formula>$E9="Withdrawn"</formula>
    </cfRule>
  </conditionalFormatting>
  <conditionalFormatting sqref="F9:J12">
    <cfRule type="expression" dxfId="43" priority="17">
      <formula>$F9="Yes"</formula>
    </cfRule>
    <cfRule type="expression" dxfId="42" priority="18">
      <formula>$F9="Withdrawn"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018818-3F8B-48ED-BA1E-DEE76ED1926F}">
          <x14:formula1>
            <xm:f>'District IDs'!$D$3:$D$6</xm:f>
          </x14:formula1>
          <xm:sqref>J8:J14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5F2FB"/>
    <pageSetUpPr fitToPage="1"/>
  </sheetPr>
  <dimension ref="A1:J131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305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304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72">
        <v>2052</v>
      </c>
      <c r="C8" s="13" t="str">
        <f>IFERROR(VLOOKUP(May2023Results[[#This Row],[District 
ID]],District_IDs[],2,0),"(autofill)")</f>
        <v>Black Butte SD 41</v>
      </c>
      <c r="D8" s="61">
        <v>2000000</v>
      </c>
      <c r="E8" s="12" t="s">
        <v>62</v>
      </c>
      <c r="F8" s="12">
        <v>192</v>
      </c>
      <c r="G8" s="12">
        <v>1</v>
      </c>
      <c r="H8" s="61">
        <v>2000000</v>
      </c>
      <c r="I8" s="61">
        <v>2000000</v>
      </c>
      <c r="J8" s="13" t="s">
        <v>66</v>
      </c>
    </row>
    <row r="9" spans="1:10" s="5" customFormat="1" ht="15" customHeight="1" x14ac:dyDescent="0.25">
      <c r="B9" s="72">
        <v>1972</v>
      </c>
      <c r="C9" s="13" t="str">
        <f>IFERROR(VLOOKUP(May2023Results[[#This Row],[District 
ID]],District_IDs[],2,0),"(autofill)")</f>
        <v>Central Curry SD 1</v>
      </c>
      <c r="D9" s="61">
        <v>15000000</v>
      </c>
      <c r="E9" s="12" t="s">
        <v>62</v>
      </c>
      <c r="F9" s="12">
        <v>188</v>
      </c>
      <c r="G9" s="12">
        <v>1</v>
      </c>
      <c r="H9" s="61">
        <v>4000000</v>
      </c>
      <c r="I9" s="61">
        <v>4000000</v>
      </c>
      <c r="J9" s="13" t="s">
        <v>66</v>
      </c>
    </row>
    <row r="10" spans="1:10" x14ac:dyDescent="0.25">
      <c r="B10" s="72">
        <v>2086</v>
      </c>
      <c r="C10" s="13" t="str">
        <f>IFERROR(VLOOKUP(May2023Results[[#This Row],[District 
ID]],District_IDs[],2,0),"(autofill)")</f>
        <v>Creswell SD 40</v>
      </c>
      <c r="D10" s="61">
        <v>18210000</v>
      </c>
      <c r="E10" s="12" t="s">
        <v>62</v>
      </c>
      <c r="F10" s="12">
        <v>90</v>
      </c>
      <c r="G10" s="12">
        <v>1</v>
      </c>
      <c r="H10" s="61">
        <v>4000000</v>
      </c>
      <c r="I10" s="61">
        <v>4000000</v>
      </c>
      <c r="J10" s="62" t="s">
        <v>65</v>
      </c>
    </row>
    <row r="11" spans="1:10" x14ac:dyDescent="0.25">
      <c r="B11" s="72">
        <v>2145</v>
      </c>
      <c r="C11" s="13" t="str">
        <f>IFERROR(VLOOKUP(May2023Results[[#This Row],[District 
ID]],District_IDs[],2,0),"(autofill)")</f>
        <v>Mt Angel SD 91</v>
      </c>
      <c r="D11" s="61">
        <v>7000000</v>
      </c>
      <c r="E11" s="12" t="s">
        <v>62</v>
      </c>
      <c r="F11" s="12">
        <v>66</v>
      </c>
      <c r="G11" s="12">
        <v>1</v>
      </c>
      <c r="H11" s="61">
        <v>4000000</v>
      </c>
      <c r="I11" s="61">
        <v>4000000</v>
      </c>
      <c r="J11" s="62" t="s">
        <v>65</v>
      </c>
    </row>
    <row r="12" spans="1:10" x14ac:dyDescent="0.25">
      <c r="B12" s="72">
        <v>2044</v>
      </c>
      <c r="C12" s="13" t="str">
        <f>IFERROR(VLOOKUP(May2023Results[[#This Row],[District 
ID]],District_IDs[],2,0),"(autofill)")</f>
        <v>Rogue River SD 35</v>
      </c>
      <c r="D12" s="61">
        <v>4465000</v>
      </c>
      <c r="E12" s="12" t="s">
        <v>62</v>
      </c>
      <c r="F12" s="12">
        <v>126</v>
      </c>
      <c r="G12" s="12">
        <v>1</v>
      </c>
      <c r="H12" s="61">
        <v>4000000</v>
      </c>
      <c r="I12" s="61">
        <v>4000000</v>
      </c>
      <c r="J12" s="62" t="s">
        <v>65</v>
      </c>
    </row>
    <row r="13" spans="1:10" x14ac:dyDescent="0.25">
      <c r="B13" s="72">
        <v>1948</v>
      </c>
      <c r="C13" s="13" t="str">
        <f>IFERROR(VLOOKUP(May2023Results[[#This Row],[District 
ID]],District_IDs[],2,0),"(autofill)")</f>
        <v>St Helens SD 502</v>
      </c>
      <c r="D13" s="71">
        <v>4000000</v>
      </c>
      <c r="E13" s="12" t="s">
        <v>62</v>
      </c>
      <c r="F13" s="12">
        <v>140</v>
      </c>
      <c r="G13" s="12">
        <v>1</v>
      </c>
      <c r="H13" s="71">
        <v>4000000</v>
      </c>
      <c r="I13" s="71">
        <v>4000000</v>
      </c>
      <c r="J13" s="13" t="s">
        <v>66</v>
      </c>
    </row>
    <row r="14" spans="1:10" x14ac:dyDescent="0.25">
      <c r="B14" s="73">
        <v>1927</v>
      </c>
      <c r="C14" s="13" t="str">
        <f>IFERROR(VLOOKUP(May2023Results[[#This Row],[District 
ID]],District_IDs[],2,0),"(autofill)")</f>
        <v>Colton SD 53</v>
      </c>
      <c r="D14" s="71">
        <v>8000000</v>
      </c>
      <c r="E14" s="12" t="s">
        <v>61</v>
      </c>
      <c r="F14" s="12">
        <v>159</v>
      </c>
      <c r="G14" s="12">
        <v>1</v>
      </c>
      <c r="H14" s="71">
        <v>4000000</v>
      </c>
      <c r="I14" s="71">
        <v>0</v>
      </c>
      <c r="J14" s="13" t="s">
        <v>63</v>
      </c>
    </row>
    <row r="15" spans="1:10" x14ac:dyDescent="0.25">
      <c r="B15" s="73">
        <v>2216</v>
      </c>
      <c r="C15" s="13" t="str">
        <f>IFERROR(VLOOKUP(May2023Results[[#This Row],[District 
ID]],District_IDs[],2,0),"(autofill)")</f>
        <v>Cove SD 15</v>
      </c>
      <c r="D15" s="71">
        <v>4000000</v>
      </c>
      <c r="E15" s="12" t="s">
        <v>61</v>
      </c>
      <c r="F15" s="12">
        <v>48</v>
      </c>
      <c r="G15" s="12">
        <v>1</v>
      </c>
      <c r="H15" s="71">
        <v>4000000</v>
      </c>
      <c r="I15" s="71">
        <v>0</v>
      </c>
      <c r="J15" s="13" t="s">
        <v>63</v>
      </c>
    </row>
    <row r="16" spans="1:10" x14ac:dyDescent="0.25">
      <c r="B16" s="73">
        <v>1991</v>
      </c>
      <c r="C16" s="13" t="str">
        <f>IFERROR(VLOOKUP(May2023Results[[#This Row],[District 
ID]],District_IDs[],2,0),"(autofill)")</f>
        <v>Douglas County SD 4</v>
      </c>
      <c r="D16" s="71">
        <v>75510000</v>
      </c>
      <c r="E16" s="12" t="s">
        <v>61</v>
      </c>
      <c r="F16" s="12">
        <v>132</v>
      </c>
      <c r="G16" s="12">
        <v>2</v>
      </c>
      <c r="H16" s="71">
        <v>3101650</v>
      </c>
      <c r="I16" s="71">
        <v>0</v>
      </c>
      <c r="J16" s="13" t="s">
        <v>63</v>
      </c>
    </row>
    <row r="17" spans="2:10" x14ac:dyDescent="0.25">
      <c r="B17" s="73">
        <v>2137</v>
      </c>
      <c r="C17" s="13" t="str">
        <f>IFERROR(VLOOKUP(May2023Results[[#This Row],[District 
ID]],District_IDs[],2,0),"(autofill)")</f>
        <v>Gervais SD 1</v>
      </c>
      <c r="D17" s="71">
        <v>24490000</v>
      </c>
      <c r="E17" s="12" t="s">
        <v>61</v>
      </c>
      <c r="F17" s="12">
        <v>53</v>
      </c>
      <c r="G17" s="12">
        <v>1</v>
      </c>
      <c r="H17" s="71">
        <v>4000000</v>
      </c>
      <c r="I17" s="71">
        <v>0</v>
      </c>
      <c r="J17" s="13" t="s">
        <v>63</v>
      </c>
    </row>
    <row r="18" spans="2:10" x14ac:dyDescent="0.25">
      <c r="B18" s="73">
        <v>1946</v>
      </c>
      <c r="C18" s="13" t="str">
        <f>IFERROR(VLOOKUP(May2023Results[[#This Row],[District 
ID]],District_IDs[],2,0),"(autofill)")</f>
        <v>Rainier SD 13</v>
      </c>
      <c r="D18" s="71">
        <v>49400000</v>
      </c>
      <c r="E18" s="12" t="s">
        <v>61</v>
      </c>
      <c r="F18" s="12">
        <v>142</v>
      </c>
      <c r="G18" s="12">
        <v>1</v>
      </c>
      <c r="H18" s="71">
        <v>4000000</v>
      </c>
      <c r="I18" s="71">
        <v>0</v>
      </c>
      <c r="J18" s="13" t="s">
        <v>63</v>
      </c>
    </row>
    <row r="19" spans="2:10" x14ac:dyDescent="0.25">
      <c r="B19" s="73">
        <v>2257</v>
      </c>
      <c r="C19" s="13" t="str">
        <f>IFERROR(VLOOKUP(May2023Results[[#This Row],[District 
ID]],District_IDs[],2,0),"(autofill)")</f>
        <v>Sheridan SD 48J</v>
      </c>
      <c r="D19" s="71">
        <v>16000000</v>
      </c>
      <c r="E19" s="12" t="s">
        <v>61</v>
      </c>
      <c r="F19" s="12">
        <v>38</v>
      </c>
      <c r="G19" s="12">
        <v>1</v>
      </c>
      <c r="H19" s="71">
        <v>4000000</v>
      </c>
      <c r="I19" s="71">
        <v>0</v>
      </c>
      <c r="J19" s="13" t="s">
        <v>63</v>
      </c>
    </row>
    <row r="20" spans="2:10" x14ac:dyDescent="0.25">
      <c r="B20" s="12">
        <v>4131</v>
      </c>
      <c r="C20" s="13" t="str">
        <f>IFERROR(VLOOKUP(May2023Results[[#This Row],[District 
ID]],District_IDs[],2,0),"(autofill)")</f>
        <v>North Wasco County SD 21</v>
      </c>
      <c r="D20" s="61">
        <v>170000000</v>
      </c>
      <c r="E20" s="12" t="s">
        <v>67</v>
      </c>
      <c r="F20" s="12">
        <v>86</v>
      </c>
      <c r="G20" s="12">
        <v>1</v>
      </c>
      <c r="H20" s="61">
        <v>4000000</v>
      </c>
      <c r="I20" s="61">
        <v>0</v>
      </c>
      <c r="J20" s="13" t="s">
        <v>63</v>
      </c>
    </row>
    <row r="21" spans="2:10" x14ac:dyDescent="0.25">
      <c r="B21"/>
      <c r="C21"/>
      <c r="D21"/>
      <c r="E21"/>
      <c r="F21"/>
      <c r="G21"/>
    </row>
    <row r="22" spans="2:10" x14ac:dyDescent="0.25">
      <c r="B22"/>
      <c r="C22"/>
      <c r="D22"/>
      <c r="E22"/>
      <c r="F22"/>
      <c r="G22"/>
      <c r="H22" s="75"/>
      <c r="I22" s="74"/>
    </row>
    <row r="23" spans="2:10" x14ac:dyDescent="0.25">
      <c r="B23"/>
      <c r="C23"/>
      <c r="D23"/>
      <c r="E23"/>
      <c r="F23"/>
      <c r="G23"/>
      <c r="H23" s="75"/>
      <c r="I23" s="74"/>
    </row>
    <row r="24" spans="2:10" x14ac:dyDescent="0.25">
      <c r="B24"/>
      <c r="C24"/>
      <c r="D24"/>
      <c r="E24"/>
      <c r="F24"/>
      <c r="G24"/>
    </row>
    <row r="25" spans="2:10" x14ac:dyDescent="0.25">
      <c r="B25"/>
      <c r="C25"/>
      <c r="D25"/>
      <c r="E25"/>
      <c r="F25"/>
      <c r="G25"/>
    </row>
    <row r="26" spans="2:10" x14ac:dyDescent="0.25">
      <c r="B26"/>
      <c r="C26"/>
      <c r="D26"/>
      <c r="E26"/>
      <c r="F26"/>
      <c r="G26"/>
    </row>
    <row r="27" spans="2:10" x14ac:dyDescent="0.25">
      <c r="B27"/>
      <c r="C27"/>
      <c r="D27"/>
      <c r="E27"/>
      <c r="F27"/>
      <c r="G27"/>
    </row>
    <row r="28" spans="2:10" x14ac:dyDescent="0.25">
      <c r="B28"/>
      <c r="C28"/>
      <c r="D28"/>
      <c r="E28"/>
      <c r="F28"/>
      <c r="G28"/>
    </row>
    <row r="29" spans="2:10" x14ac:dyDescent="0.25">
      <c r="B29"/>
      <c r="C29"/>
      <c r="D29"/>
      <c r="E29"/>
      <c r="F29"/>
      <c r="G29"/>
    </row>
    <row r="30" spans="2:10" x14ac:dyDescent="0.25">
      <c r="B30"/>
      <c r="C30"/>
      <c r="D30"/>
      <c r="E30"/>
      <c r="F30"/>
      <c r="G30"/>
    </row>
    <row r="31" spans="2:10" x14ac:dyDescent="0.25">
      <c r="B31"/>
      <c r="C31"/>
      <c r="D31"/>
      <c r="E31"/>
      <c r="F31"/>
      <c r="G31"/>
    </row>
    <row r="32" spans="2:10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x14ac:dyDescent="0.25">
      <c r="B57"/>
      <c r="C57"/>
      <c r="D57"/>
      <c r="E57"/>
      <c r="F57"/>
      <c r="G57"/>
    </row>
    <row r="58" spans="2:7" x14ac:dyDescent="0.25">
      <c r="B58"/>
      <c r="C58"/>
      <c r="D58"/>
      <c r="E58"/>
      <c r="F58"/>
      <c r="G58"/>
    </row>
    <row r="59" spans="2:7" x14ac:dyDescent="0.25">
      <c r="B59" s="3"/>
      <c r="C59" s="2"/>
      <c r="D59" s="8"/>
      <c r="E59" s="8"/>
    </row>
    <row r="60" spans="2:7" x14ac:dyDescent="0.25">
      <c r="B60" s="3"/>
      <c r="C60" s="2"/>
      <c r="D60" s="8"/>
      <c r="E60" s="8"/>
    </row>
    <row r="61" spans="2:7" x14ac:dyDescent="0.25">
      <c r="B61" s="3"/>
      <c r="C61" s="2"/>
      <c r="D61" s="8"/>
      <c r="E61" s="8"/>
    </row>
    <row r="62" spans="2:7" x14ac:dyDescent="0.25">
      <c r="B62" s="3"/>
      <c r="C62" s="2"/>
      <c r="D62" s="8"/>
      <c r="E62" s="8"/>
    </row>
    <row r="63" spans="2:7" x14ac:dyDescent="0.25">
      <c r="B63" s="3"/>
      <c r="C63" s="2"/>
      <c r="D63" s="8"/>
      <c r="E63" s="8"/>
    </row>
    <row r="64" spans="2:7" x14ac:dyDescent="0.25">
      <c r="B64" s="3"/>
      <c r="C64" s="2"/>
      <c r="D64" s="8"/>
      <c r="E64" s="8"/>
    </row>
    <row r="65" spans="1:10" x14ac:dyDescent="0.25">
      <c r="B65" s="3"/>
      <c r="C65" s="2"/>
      <c r="D65" s="8"/>
      <c r="E65" s="8"/>
    </row>
    <row r="66" spans="1:10" x14ac:dyDescent="0.25">
      <c r="B66" s="3"/>
      <c r="C66" s="2"/>
      <c r="D66" s="8"/>
      <c r="E66" s="8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s="4" customFormat="1" x14ac:dyDescent="0.25">
      <c r="A74"/>
      <c r="B74" s="3"/>
      <c r="C74" s="2"/>
      <c r="D74" s="8"/>
      <c r="E74" s="8"/>
      <c r="H74"/>
      <c r="I74"/>
      <c r="J74"/>
    </row>
    <row r="75" spans="1:10" s="4" customFormat="1" x14ac:dyDescent="0.25">
      <c r="A75"/>
      <c r="B75" s="3"/>
      <c r="C75" s="2"/>
      <c r="D75" s="8"/>
      <c r="E75" s="8"/>
      <c r="H75"/>
      <c r="I75"/>
      <c r="J75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1"/>
      <c r="C126" s="6"/>
      <c r="D126" s="9"/>
      <c r="E126" s="9"/>
      <c r="H126"/>
      <c r="I126"/>
      <c r="J126"/>
    </row>
    <row r="127" spans="1:10" s="4" customFormat="1" x14ac:dyDescent="0.25">
      <c r="A127"/>
      <c r="B127" s="1"/>
      <c r="C127" s="6"/>
      <c r="D127" s="9"/>
      <c r="E127" s="9"/>
      <c r="H127"/>
      <c r="I127"/>
      <c r="J127"/>
    </row>
    <row r="128" spans="1:10" s="4" customFormat="1" x14ac:dyDescent="0.25">
      <c r="A128"/>
      <c r="B128" s="1"/>
      <c r="C128" s="6"/>
      <c r="D128" s="9"/>
      <c r="E128" s="9"/>
      <c r="H128"/>
      <c r="I128"/>
      <c r="J128"/>
    </row>
    <row r="129" spans="1:10" s="4" customFormat="1" x14ac:dyDescent="0.25">
      <c r="A129"/>
      <c r="B129" s="1"/>
      <c r="C129" s="6"/>
      <c r="D129" s="9"/>
      <c r="E129" s="9"/>
      <c r="H129"/>
      <c r="I129"/>
      <c r="J129"/>
    </row>
    <row r="130" spans="1:10" s="4" customFormat="1" x14ac:dyDescent="0.25">
      <c r="A130"/>
      <c r="B130" s="1"/>
      <c r="C130" s="6"/>
      <c r="D130" s="9"/>
      <c r="E130" s="9"/>
      <c r="H130"/>
      <c r="I130"/>
      <c r="J130"/>
    </row>
    <row r="131" spans="1:10" s="4" customFormat="1" x14ac:dyDescent="0.25">
      <c r="A131"/>
      <c r="B131" s="1"/>
      <c r="C131" s="6"/>
      <c r="D131" s="9"/>
      <c r="E131" s="9"/>
      <c r="H131"/>
      <c r="I131"/>
      <c r="J131"/>
    </row>
  </sheetData>
  <sheetProtection sheet="1" objects="1" scenarios="1"/>
  <conditionalFormatting sqref="A4 B6">
    <cfRule type="containsText" dxfId="41" priority="7" operator="containsText" text="XX">
      <formula>NOT(ISERROR(SEARCH("XX",A4)))</formula>
    </cfRule>
  </conditionalFormatting>
  <conditionalFormatting sqref="B8:B19">
    <cfRule type="expression" dxfId="40" priority="3">
      <formula>LEFT($F8,3)="Nov"</formula>
    </cfRule>
  </conditionalFormatting>
  <conditionalFormatting sqref="B20:J20">
    <cfRule type="expression" dxfId="39" priority="1">
      <formula>$E20="Yes"</formula>
    </cfRule>
    <cfRule type="expression" dxfId="38" priority="2">
      <formula>$E20="Withdrawn"</formula>
    </cfRule>
  </conditionalFormatting>
  <conditionalFormatting sqref="C8:J19">
    <cfRule type="expression" dxfId="37" priority="5">
      <formula>$E8="Yes"</formula>
    </cfRule>
    <cfRule type="expression" dxfId="36" priority="6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'District IDs'!$D$3:$D$6</xm:f>
          </x14:formula1>
          <xm:sqref>J8:J20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5F2FB"/>
    <pageSetUpPr fitToPage="1"/>
  </sheetPr>
  <dimension ref="A1:J133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174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175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>
        <v>1976</v>
      </c>
      <c r="C8" s="13" t="s">
        <v>97</v>
      </c>
      <c r="D8" s="61">
        <v>249700000</v>
      </c>
      <c r="E8" s="12" t="s">
        <v>62</v>
      </c>
      <c r="F8" s="12">
        <v>178</v>
      </c>
      <c r="G8" s="12">
        <v>1</v>
      </c>
      <c r="H8" s="61">
        <v>8000000</v>
      </c>
      <c r="I8" s="61">
        <v>8000000</v>
      </c>
      <c r="J8" s="13" t="s">
        <v>66</v>
      </c>
    </row>
    <row r="9" spans="1:10" s="5" customFormat="1" ht="15" customHeight="1" x14ac:dyDescent="0.25">
      <c r="B9" s="12">
        <v>2187</v>
      </c>
      <c r="C9" s="13" t="s">
        <v>149</v>
      </c>
      <c r="D9" s="61">
        <v>140320000</v>
      </c>
      <c r="E9" s="12" t="s">
        <v>62</v>
      </c>
      <c r="F9" s="12">
        <v>33</v>
      </c>
      <c r="G9" s="12">
        <v>1</v>
      </c>
      <c r="H9" s="61">
        <v>8000000</v>
      </c>
      <c r="I9" s="61">
        <v>8000000</v>
      </c>
      <c r="J9" s="13" t="s">
        <v>65</v>
      </c>
    </row>
    <row r="10" spans="1:10" ht="15" customHeight="1" x14ac:dyDescent="0.25">
      <c r="B10" s="12">
        <v>2241</v>
      </c>
      <c r="C10" s="13" t="s">
        <v>170</v>
      </c>
      <c r="D10" s="61">
        <v>121900000</v>
      </c>
      <c r="E10" s="12" t="s">
        <v>62</v>
      </c>
      <c r="F10" s="12">
        <v>82</v>
      </c>
      <c r="G10" s="12">
        <v>1</v>
      </c>
      <c r="H10" s="61">
        <v>6695268</v>
      </c>
      <c r="I10" s="61">
        <v>6695268.3100173986</v>
      </c>
      <c r="J10" s="13" t="s">
        <v>300</v>
      </c>
    </row>
    <row r="11" spans="1:10" x14ac:dyDescent="0.25">
      <c r="B11" s="12">
        <v>2204</v>
      </c>
      <c r="C11" s="13" t="s">
        <v>171</v>
      </c>
      <c r="D11" s="61">
        <v>45200000</v>
      </c>
      <c r="E11" s="12" t="s">
        <v>62</v>
      </c>
      <c r="F11" s="12">
        <v>42</v>
      </c>
      <c r="G11" s="12">
        <v>1</v>
      </c>
      <c r="H11" s="61">
        <v>4000000</v>
      </c>
      <c r="I11" s="61">
        <v>4000000</v>
      </c>
      <c r="J11" s="13" t="s">
        <v>65</v>
      </c>
    </row>
    <row r="12" spans="1:10" x14ac:dyDescent="0.25">
      <c r="B12" s="12">
        <v>2044</v>
      </c>
      <c r="C12" s="13" t="s">
        <v>94</v>
      </c>
      <c r="D12" s="61">
        <v>4000000</v>
      </c>
      <c r="E12" s="12" t="s">
        <v>61</v>
      </c>
      <c r="F12" s="12">
        <v>126</v>
      </c>
      <c r="G12" s="12">
        <v>1</v>
      </c>
      <c r="H12" s="61">
        <v>4000000</v>
      </c>
      <c r="I12" s="61">
        <v>0</v>
      </c>
      <c r="J12" s="13" t="s">
        <v>63</v>
      </c>
    </row>
    <row r="13" spans="1:10" x14ac:dyDescent="0.25">
      <c r="B13" s="12">
        <v>2257</v>
      </c>
      <c r="C13" s="13" t="s">
        <v>176</v>
      </c>
      <c r="D13" s="61">
        <v>16000000</v>
      </c>
      <c r="E13" s="12" t="s">
        <v>61</v>
      </c>
      <c r="F13" s="12">
        <v>38</v>
      </c>
      <c r="G13" s="12">
        <v>1</v>
      </c>
      <c r="H13" s="61">
        <v>4000000</v>
      </c>
      <c r="I13" s="61">
        <v>0</v>
      </c>
      <c r="J13" s="13" t="s">
        <v>63</v>
      </c>
    </row>
    <row r="14" spans="1:10" x14ac:dyDescent="0.25">
      <c r="B14" s="12">
        <v>2043</v>
      </c>
      <c r="C14" s="13" t="s">
        <v>177</v>
      </c>
      <c r="D14" s="61">
        <v>48000000</v>
      </c>
      <c r="E14" s="12" t="s">
        <v>67</v>
      </c>
      <c r="F14" s="12">
        <v>85</v>
      </c>
      <c r="G14" s="12">
        <v>1</v>
      </c>
      <c r="H14" s="61">
        <v>4138719</v>
      </c>
      <c r="I14" s="61">
        <v>0</v>
      </c>
      <c r="J14" s="13" t="s">
        <v>63</v>
      </c>
    </row>
    <row r="15" spans="1:10" x14ac:dyDescent="0.25">
      <c r="B15"/>
      <c r="C15"/>
      <c r="D15"/>
      <c r="E15"/>
      <c r="F15"/>
      <c r="G15"/>
    </row>
    <row r="16" spans="1:10" x14ac:dyDescent="0.25">
      <c r="B16"/>
      <c r="C16"/>
      <c r="D16"/>
      <c r="E16"/>
      <c r="F16"/>
      <c r="G16"/>
    </row>
    <row r="17" spans="2:8" x14ac:dyDescent="0.25">
      <c r="B17"/>
      <c r="C17"/>
      <c r="D17"/>
      <c r="E17"/>
      <c r="F17"/>
      <c r="G17"/>
    </row>
    <row r="18" spans="2:8" x14ac:dyDescent="0.25">
      <c r="B18"/>
      <c r="C18"/>
      <c r="D18"/>
      <c r="E18"/>
      <c r="F18"/>
      <c r="G18"/>
      <c r="H18" s="74"/>
    </row>
    <row r="19" spans="2:8" x14ac:dyDescent="0.25">
      <c r="B19"/>
      <c r="C19"/>
      <c r="D19"/>
      <c r="E19"/>
      <c r="F19"/>
      <c r="G19"/>
    </row>
    <row r="20" spans="2:8" x14ac:dyDescent="0.25">
      <c r="B20"/>
      <c r="C20"/>
      <c r="D20"/>
      <c r="E20"/>
      <c r="F20"/>
      <c r="G20"/>
      <c r="H20" s="75"/>
    </row>
    <row r="21" spans="2:8" x14ac:dyDescent="0.25">
      <c r="B21"/>
      <c r="C21"/>
      <c r="D21"/>
      <c r="E21"/>
      <c r="F21"/>
      <c r="G21"/>
      <c r="H21" s="75"/>
    </row>
    <row r="22" spans="2:8" x14ac:dyDescent="0.25">
      <c r="B22"/>
      <c r="C22"/>
      <c r="D22"/>
      <c r="E22"/>
      <c r="F22"/>
      <c r="G22"/>
    </row>
    <row r="23" spans="2:8" x14ac:dyDescent="0.25">
      <c r="B23"/>
      <c r="C23"/>
      <c r="D23"/>
      <c r="E23"/>
      <c r="F23"/>
      <c r="G23"/>
    </row>
    <row r="24" spans="2:8" x14ac:dyDescent="0.25">
      <c r="B24"/>
      <c r="C24"/>
      <c r="D24"/>
      <c r="E24"/>
      <c r="F24"/>
      <c r="G24"/>
    </row>
    <row r="25" spans="2:8" x14ac:dyDescent="0.25">
      <c r="B25"/>
      <c r="C25"/>
      <c r="D25"/>
      <c r="E25"/>
      <c r="F25"/>
      <c r="G25"/>
    </row>
    <row r="26" spans="2:8" x14ac:dyDescent="0.25">
      <c r="B26"/>
      <c r="C26"/>
      <c r="D26"/>
      <c r="E26"/>
      <c r="F26"/>
      <c r="G26"/>
    </row>
    <row r="27" spans="2:8" x14ac:dyDescent="0.25">
      <c r="B27"/>
      <c r="C27"/>
      <c r="D27"/>
      <c r="E27"/>
      <c r="F27"/>
      <c r="G27"/>
    </row>
    <row r="28" spans="2:8" x14ac:dyDescent="0.25">
      <c r="B28"/>
      <c r="C28"/>
      <c r="D28"/>
      <c r="E28"/>
      <c r="F28"/>
      <c r="G28"/>
    </row>
    <row r="29" spans="2:8" x14ac:dyDescent="0.25">
      <c r="B29"/>
      <c r="C29"/>
      <c r="D29"/>
      <c r="E29"/>
      <c r="F29"/>
      <c r="G29"/>
    </row>
    <row r="30" spans="2:8" x14ac:dyDescent="0.25">
      <c r="B30"/>
      <c r="C30"/>
      <c r="D30"/>
      <c r="E30"/>
      <c r="F30"/>
      <c r="G30"/>
    </row>
    <row r="31" spans="2:8" x14ac:dyDescent="0.25">
      <c r="B31"/>
      <c r="C31"/>
      <c r="D31"/>
      <c r="E31"/>
      <c r="F31"/>
      <c r="G31"/>
    </row>
    <row r="32" spans="2:8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x14ac:dyDescent="0.25">
      <c r="B57"/>
      <c r="C57"/>
      <c r="D57"/>
      <c r="E57"/>
      <c r="F57"/>
      <c r="G57"/>
    </row>
    <row r="58" spans="2:7" x14ac:dyDescent="0.25">
      <c r="B58"/>
      <c r="C58"/>
      <c r="D58"/>
      <c r="E58"/>
      <c r="F58"/>
      <c r="G58"/>
    </row>
    <row r="59" spans="2:7" x14ac:dyDescent="0.25">
      <c r="B59"/>
      <c r="C59"/>
      <c r="D59"/>
      <c r="E59"/>
      <c r="F59"/>
      <c r="G59"/>
    </row>
    <row r="60" spans="2:7" x14ac:dyDescent="0.25">
      <c r="B60"/>
      <c r="C60"/>
      <c r="D60"/>
      <c r="E60"/>
      <c r="F60"/>
      <c r="G60"/>
    </row>
    <row r="61" spans="2:7" x14ac:dyDescent="0.25">
      <c r="B61" s="3"/>
      <c r="C61" s="2"/>
      <c r="D61" s="8"/>
      <c r="E61" s="8"/>
    </row>
    <row r="62" spans="2:7" x14ac:dyDescent="0.25">
      <c r="B62" s="3"/>
      <c r="C62" s="2"/>
      <c r="D62" s="8"/>
      <c r="E62" s="8"/>
    </row>
    <row r="63" spans="2:7" x14ac:dyDescent="0.25">
      <c r="B63" s="3"/>
      <c r="C63" s="2"/>
      <c r="D63" s="8"/>
      <c r="E63" s="8"/>
    </row>
    <row r="64" spans="2:7" x14ac:dyDescent="0.25">
      <c r="B64" s="3"/>
      <c r="C64" s="2"/>
      <c r="D64" s="8"/>
      <c r="E64" s="8"/>
    </row>
    <row r="65" spans="1:10" x14ac:dyDescent="0.25">
      <c r="B65" s="3"/>
      <c r="C65" s="2"/>
      <c r="D65" s="8"/>
      <c r="E65" s="8"/>
    </row>
    <row r="66" spans="1:10" x14ac:dyDescent="0.25">
      <c r="B66" s="3"/>
      <c r="C66" s="2"/>
      <c r="D66" s="8"/>
      <c r="E66" s="8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x14ac:dyDescent="0.25">
      <c r="B74" s="3"/>
      <c r="C74" s="2"/>
      <c r="D74" s="8"/>
      <c r="E74" s="8"/>
    </row>
    <row r="75" spans="1:10" x14ac:dyDescent="0.25">
      <c r="B75" s="3"/>
      <c r="C75" s="2"/>
      <c r="D75" s="8"/>
      <c r="E75" s="8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1"/>
      <c r="C128" s="6"/>
      <c r="D128" s="9"/>
      <c r="E128" s="9"/>
      <c r="H128"/>
      <c r="I128"/>
      <c r="J128"/>
    </row>
    <row r="129" spans="1:10" s="4" customFormat="1" x14ac:dyDescent="0.25">
      <c r="A129"/>
      <c r="B129" s="1"/>
      <c r="C129" s="6"/>
      <c r="D129" s="9"/>
      <c r="E129" s="9"/>
      <c r="H129"/>
      <c r="I129"/>
      <c r="J129"/>
    </row>
    <row r="130" spans="1:10" s="4" customFormat="1" x14ac:dyDescent="0.25">
      <c r="A130"/>
      <c r="B130" s="1"/>
      <c r="C130" s="6"/>
      <c r="D130" s="9"/>
      <c r="E130" s="9"/>
      <c r="H130"/>
      <c r="I130"/>
      <c r="J130"/>
    </row>
    <row r="131" spans="1:10" s="4" customFormat="1" x14ac:dyDescent="0.25">
      <c r="A131"/>
      <c r="B131" s="1"/>
      <c r="C131" s="6"/>
      <c r="D131" s="9"/>
      <c r="E131" s="9"/>
      <c r="H131"/>
      <c r="I131"/>
      <c r="J131"/>
    </row>
    <row r="132" spans="1:10" s="4" customFormat="1" x14ac:dyDescent="0.25">
      <c r="A132"/>
      <c r="B132" s="1"/>
      <c r="C132" s="6"/>
      <c r="D132" s="9"/>
      <c r="E132" s="9"/>
      <c r="H132"/>
      <c r="I132"/>
      <c r="J132"/>
    </row>
    <row r="133" spans="1:10" s="4" customFormat="1" x14ac:dyDescent="0.25">
      <c r="A133"/>
      <c r="B133" s="1"/>
      <c r="C133" s="6"/>
      <c r="D133" s="9"/>
      <c r="E133" s="9"/>
      <c r="H133"/>
      <c r="I133"/>
      <c r="J133"/>
    </row>
  </sheetData>
  <sheetProtection sheet="1" objects="1" scenarios="1"/>
  <conditionalFormatting sqref="B8:J14">
    <cfRule type="expression" dxfId="35" priority="1">
      <formula>$E8="Yes"</formula>
    </cfRule>
    <cfRule type="expression" dxfId="34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'District IDs'!$D$3:$D$6</xm:f>
          </x14:formula1>
          <xm:sqref>J8:J14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5F2FB"/>
    <pageSetUpPr fitToPage="1"/>
  </sheetPr>
  <dimension ref="A1:J133"/>
  <sheetViews>
    <sheetView showGridLines="0" showRowColHeaders="0" zoomScaleNormal="100" workbookViewId="0"/>
  </sheetViews>
  <sheetFormatPr defaultColWidth="9.140625" defaultRowHeight="15" x14ac:dyDescent="0.25"/>
  <cols>
    <col min="1" max="1" width="2.7109375" customWidth="1"/>
    <col min="2" max="2" width="9.28515625" style="1" customWidth="1"/>
    <col min="3" max="3" width="35.7109375" style="6" customWidth="1"/>
    <col min="4" max="4" width="14.7109375" style="9" customWidth="1"/>
    <col min="5" max="5" width="14.140625" style="9" customWidth="1"/>
    <col min="6" max="7" width="12.7109375" style="4" customWidth="1"/>
    <col min="8" max="9" width="14.7109375" customWidth="1"/>
    <col min="10" max="10" width="26.85546875" bestFit="1" customWidth="1"/>
  </cols>
  <sheetData>
    <row r="1" spans="1:10" s="19" customFormat="1" ht="27" customHeight="1" x14ac:dyDescent="0.3">
      <c r="A1" s="43" t="s">
        <v>0</v>
      </c>
      <c r="B1" s="16"/>
      <c r="D1" s="17"/>
      <c r="E1" s="17"/>
      <c r="F1" s="17"/>
      <c r="G1" s="17"/>
      <c r="H1" s="18"/>
    </row>
    <row r="2" spans="1:10" s="23" customFormat="1" ht="23.25" customHeight="1" x14ac:dyDescent="0.35">
      <c r="A2" s="44" t="s">
        <v>1</v>
      </c>
      <c r="B2" s="20"/>
      <c r="D2" s="21"/>
      <c r="E2" s="21"/>
      <c r="F2" s="21"/>
      <c r="G2" s="21"/>
      <c r="H2" s="22"/>
    </row>
    <row r="3" spans="1:10" s="24" customFormat="1" ht="18.75" customHeight="1" x14ac:dyDescent="0.3">
      <c r="A3" s="45" t="s">
        <v>178</v>
      </c>
      <c r="B3" s="25"/>
      <c r="C3" s="26"/>
      <c r="D3" s="10"/>
      <c r="E3" s="10"/>
      <c r="F3" s="26"/>
      <c r="G3" s="27"/>
    </row>
    <row r="4" spans="1:10" s="24" customFormat="1" ht="23.25" customHeight="1" x14ac:dyDescent="0.25">
      <c r="A4" s="46" t="s">
        <v>159</v>
      </c>
      <c r="B4" s="28"/>
      <c r="C4" s="40"/>
      <c r="D4" s="29"/>
      <c r="E4" s="29"/>
      <c r="F4" s="30"/>
      <c r="G4" s="30"/>
      <c r="H4" s="31"/>
    </row>
    <row r="5" spans="1:10" s="24" customFormat="1" ht="18" customHeight="1" x14ac:dyDescent="0.25">
      <c r="A5" s="41" t="s">
        <v>178</v>
      </c>
      <c r="B5" s="32"/>
      <c r="C5" s="33"/>
      <c r="D5" s="7"/>
      <c r="E5" s="7"/>
      <c r="F5" s="33"/>
      <c r="G5" s="33"/>
      <c r="H5" s="31"/>
    </row>
    <row r="6" spans="1:10" ht="21.75" customHeight="1" x14ac:dyDescent="0.25">
      <c r="A6" s="41" t="s">
        <v>178</v>
      </c>
      <c r="B6" s="14" t="s">
        <v>158</v>
      </c>
      <c r="C6"/>
      <c r="D6"/>
      <c r="E6"/>
      <c r="F6"/>
      <c r="G6"/>
    </row>
    <row r="7" spans="1:10" s="5" customFormat="1" ht="30" x14ac:dyDescent="0.25">
      <c r="B7" s="53" t="s">
        <v>179</v>
      </c>
      <c r="C7" s="54" t="s">
        <v>3</v>
      </c>
      <c r="D7" s="53" t="s">
        <v>4</v>
      </c>
      <c r="E7" s="53" t="s">
        <v>68</v>
      </c>
      <c r="F7" s="53" t="s">
        <v>56</v>
      </c>
      <c r="G7" s="53" t="s">
        <v>186</v>
      </c>
      <c r="H7" s="53" t="s">
        <v>185</v>
      </c>
      <c r="I7" s="53" t="s">
        <v>184</v>
      </c>
      <c r="J7" s="54" t="s">
        <v>64</v>
      </c>
    </row>
    <row r="8" spans="1:10" ht="15" customHeight="1" x14ac:dyDescent="0.25">
      <c r="B8" s="12">
        <v>2252</v>
      </c>
      <c r="C8" s="13" t="s">
        <v>160</v>
      </c>
      <c r="D8" s="61">
        <v>29400000</v>
      </c>
      <c r="E8" s="12" t="s">
        <v>62</v>
      </c>
      <c r="F8" s="12">
        <v>88</v>
      </c>
      <c r="G8" s="12">
        <v>1</v>
      </c>
      <c r="H8" s="61">
        <v>4000000</v>
      </c>
      <c r="I8" s="61">
        <v>4000000</v>
      </c>
      <c r="J8" s="13" t="s">
        <v>65</v>
      </c>
    </row>
    <row r="9" spans="1:10" s="5" customFormat="1" ht="15" customHeight="1" x14ac:dyDescent="0.25">
      <c r="B9" s="12">
        <v>2243</v>
      </c>
      <c r="C9" s="13" t="s">
        <v>161</v>
      </c>
      <c r="D9" s="61">
        <v>723000000</v>
      </c>
      <c r="E9" s="12" t="s">
        <v>62</v>
      </c>
      <c r="F9" s="12">
        <v>165</v>
      </c>
      <c r="G9" s="12">
        <v>1</v>
      </c>
      <c r="H9" s="61">
        <v>8000000</v>
      </c>
      <c r="I9" s="61">
        <v>8000000</v>
      </c>
      <c r="J9" s="13" t="s">
        <v>66</v>
      </c>
    </row>
    <row r="10" spans="1:10" ht="15" customHeight="1" x14ac:dyDescent="0.25">
      <c r="B10" s="12">
        <v>2190</v>
      </c>
      <c r="C10" s="13" t="s">
        <v>162</v>
      </c>
      <c r="D10" s="61">
        <v>28000000</v>
      </c>
      <c r="E10" s="12" t="s">
        <v>62</v>
      </c>
      <c r="F10" s="12">
        <v>104</v>
      </c>
      <c r="G10" s="12">
        <v>1</v>
      </c>
      <c r="H10" s="61">
        <v>4000000</v>
      </c>
      <c r="I10" s="61">
        <v>4000000</v>
      </c>
      <c r="J10" s="13" t="s">
        <v>300</v>
      </c>
    </row>
    <row r="11" spans="1:10" x14ac:dyDescent="0.25">
      <c r="B11" s="12">
        <v>2212</v>
      </c>
      <c r="C11" s="13" t="s">
        <v>163</v>
      </c>
      <c r="D11" s="61">
        <v>4845000</v>
      </c>
      <c r="E11" s="12" t="s">
        <v>62</v>
      </c>
      <c r="F11" s="12">
        <v>84</v>
      </c>
      <c r="G11" s="12">
        <v>1</v>
      </c>
      <c r="H11" s="61">
        <v>4000000</v>
      </c>
      <c r="I11" s="61">
        <v>4000000</v>
      </c>
      <c r="J11" s="13" t="s">
        <v>65</v>
      </c>
    </row>
    <row r="12" spans="1:10" x14ac:dyDescent="0.25">
      <c r="B12" s="12">
        <v>1970</v>
      </c>
      <c r="C12" s="13" t="s">
        <v>164</v>
      </c>
      <c r="D12" s="61">
        <v>66000000</v>
      </c>
      <c r="E12" s="12" t="s">
        <v>61</v>
      </c>
      <c r="F12" s="12">
        <v>124</v>
      </c>
      <c r="G12" s="12">
        <v>1</v>
      </c>
      <c r="H12" s="61">
        <v>4000000</v>
      </c>
      <c r="I12" s="61">
        <v>0</v>
      </c>
      <c r="J12" s="13" t="s">
        <v>63</v>
      </c>
    </row>
    <row r="13" spans="1:10" x14ac:dyDescent="0.25">
      <c r="B13" s="12">
        <v>1993</v>
      </c>
      <c r="C13" s="13" t="s">
        <v>165</v>
      </c>
      <c r="D13" s="61">
        <v>4000000</v>
      </c>
      <c r="E13" s="12" t="s">
        <v>61</v>
      </c>
      <c r="F13" s="12">
        <v>35</v>
      </c>
      <c r="G13" s="12">
        <v>1</v>
      </c>
      <c r="H13" s="61">
        <v>4000000</v>
      </c>
      <c r="I13" s="61">
        <v>0</v>
      </c>
      <c r="J13" s="13" t="s">
        <v>63</v>
      </c>
    </row>
    <row r="14" spans="1:10" x14ac:dyDescent="0.25">
      <c r="B14" s="12">
        <v>1991</v>
      </c>
      <c r="C14" s="13" t="s">
        <v>166</v>
      </c>
      <c r="D14" s="61">
        <v>154000000</v>
      </c>
      <c r="E14" s="12" t="s">
        <v>61</v>
      </c>
      <c r="F14" s="12">
        <v>132</v>
      </c>
      <c r="G14" s="12">
        <v>1</v>
      </c>
      <c r="H14" s="61">
        <v>5836083</v>
      </c>
      <c r="I14" s="61">
        <v>0</v>
      </c>
      <c r="J14" s="13" t="s">
        <v>63</v>
      </c>
    </row>
    <row r="15" spans="1:10" x14ac:dyDescent="0.25">
      <c r="B15" s="12">
        <v>2137</v>
      </c>
      <c r="C15" s="13" t="s">
        <v>167</v>
      </c>
      <c r="D15" s="61">
        <v>31000000</v>
      </c>
      <c r="E15" s="12" t="s">
        <v>61</v>
      </c>
      <c r="F15" s="12">
        <v>53</v>
      </c>
      <c r="G15" s="12">
        <v>1</v>
      </c>
      <c r="H15" s="61">
        <v>4000000</v>
      </c>
      <c r="I15" s="61">
        <v>0</v>
      </c>
      <c r="J15" s="13" t="s">
        <v>63</v>
      </c>
    </row>
    <row r="16" spans="1:10" x14ac:dyDescent="0.25">
      <c r="B16" s="12">
        <v>2101</v>
      </c>
      <c r="C16" s="13" t="s">
        <v>129</v>
      </c>
      <c r="D16" s="61">
        <v>20000000</v>
      </c>
      <c r="E16" s="12" t="s">
        <v>61</v>
      </c>
      <c r="F16" s="12">
        <v>93</v>
      </c>
      <c r="G16" s="12">
        <v>1</v>
      </c>
      <c r="H16" s="61">
        <v>4368209</v>
      </c>
      <c r="I16" s="61">
        <v>0</v>
      </c>
      <c r="J16" s="13" t="s">
        <v>63</v>
      </c>
    </row>
    <row r="17" spans="2:10" x14ac:dyDescent="0.25">
      <c r="B17" s="12">
        <v>2147</v>
      </c>
      <c r="C17" s="13" t="s">
        <v>168</v>
      </c>
      <c r="D17" s="61">
        <v>138000000</v>
      </c>
      <c r="E17" s="12" t="s">
        <v>61</v>
      </c>
      <c r="F17" s="12">
        <v>130</v>
      </c>
      <c r="G17" s="12">
        <v>1</v>
      </c>
      <c r="H17" s="61">
        <v>4000000</v>
      </c>
      <c r="I17" s="61">
        <v>0</v>
      </c>
      <c r="J17" s="13" t="s">
        <v>63</v>
      </c>
    </row>
    <row r="18" spans="2:10" x14ac:dyDescent="0.25">
      <c r="B18" s="12">
        <v>1966</v>
      </c>
      <c r="C18" s="13" t="s">
        <v>150</v>
      </c>
      <c r="D18" s="61">
        <v>22695000</v>
      </c>
      <c r="E18" s="12" t="s">
        <v>61</v>
      </c>
      <c r="F18" s="12">
        <v>80</v>
      </c>
      <c r="G18" s="12">
        <v>1</v>
      </c>
      <c r="H18" s="61">
        <v>4000000</v>
      </c>
      <c r="I18" s="61">
        <v>0</v>
      </c>
      <c r="J18" s="13" t="s">
        <v>63</v>
      </c>
    </row>
    <row r="19" spans="2:10" x14ac:dyDescent="0.25">
      <c r="B19" s="12">
        <v>1994</v>
      </c>
      <c r="C19" s="13" t="s">
        <v>90</v>
      </c>
      <c r="D19" s="61">
        <v>20900000</v>
      </c>
      <c r="E19" s="12" t="s">
        <v>61</v>
      </c>
      <c r="F19" s="12">
        <v>41</v>
      </c>
      <c r="G19" s="12">
        <v>1</v>
      </c>
      <c r="H19" s="61">
        <v>4000000</v>
      </c>
      <c r="I19" s="61">
        <v>0</v>
      </c>
      <c r="J19" s="13" t="s">
        <v>63</v>
      </c>
    </row>
    <row r="20" spans="2:10" x14ac:dyDescent="0.25">
      <c r="B20" s="12">
        <v>2187</v>
      </c>
      <c r="C20" s="13" t="s">
        <v>149</v>
      </c>
      <c r="D20" s="61">
        <v>150000000</v>
      </c>
      <c r="E20" s="12" t="s">
        <v>67</v>
      </c>
      <c r="F20" s="12">
        <v>33</v>
      </c>
      <c r="G20" s="12">
        <v>1</v>
      </c>
      <c r="H20" s="61">
        <v>8000000</v>
      </c>
      <c r="I20" s="61">
        <v>0</v>
      </c>
      <c r="J20" s="13" t="s">
        <v>63</v>
      </c>
    </row>
    <row r="21" spans="2:10" x14ac:dyDescent="0.25">
      <c r="B21"/>
      <c r="C21"/>
      <c r="D21"/>
      <c r="E21"/>
      <c r="F21"/>
      <c r="G21"/>
    </row>
    <row r="22" spans="2:10" x14ac:dyDescent="0.25">
      <c r="B22"/>
      <c r="C22"/>
      <c r="D22"/>
      <c r="E22"/>
      <c r="F22"/>
      <c r="G22"/>
    </row>
    <row r="23" spans="2:10" x14ac:dyDescent="0.25">
      <c r="B23"/>
      <c r="C23"/>
      <c r="D23"/>
      <c r="E23"/>
      <c r="F23"/>
      <c r="G23"/>
    </row>
    <row r="24" spans="2:10" x14ac:dyDescent="0.25">
      <c r="B24"/>
      <c r="C24"/>
      <c r="D24"/>
      <c r="E24"/>
      <c r="F24"/>
      <c r="G24"/>
    </row>
    <row r="25" spans="2:10" x14ac:dyDescent="0.25">
      <c r="B25"/>
      <c r="C25"/>
      <c r="D25"/>
      <c r="E25"/>
      <c r="F25"/>
      <c r="G25"/>
    </row>
    <row r="26" spans="2:10" x14ac:dyDescent="0.25">
      <c r="B26"/>
      <c r="C26"/>
      <c r="D26"/>
      <c r="E26"/>
      <c r="F26"/>
      <c r="G26"/>
    </row>
    <row r="27" spans="2:10" x14ac:dyDescent="0.25">
      <c r="B27"/>
      <c r="C27"/>
      <c r="D27"/>
      <c r="E27"/>
      <c r="F27"/>
      <c r="G27"/>
    </row>
    <row r="28" spans="2:10" x14ac:dyDescent="0.25">
      <c r="B28"/>
      <c r="C28"/>
      <c r="D28"/>
      <c r="E28"/>
      <c r="F28"/>
      <c r="G28"/>
    </row>
    <row r="29" spans="2:10" x14ac:dyDescent="0.25">
      <c r="B29"/>
      <c r="C29"/>
      <c r="D29"/>
      <c r="E29"/>
      <c r="F29"/>
      <c r="G29"/>
    </row>
    <row r="30" spans="2:10" x14ac:dyDescent="0.25">
      <c r="B30"/>
      <c r="C30"/>
      <c r="D30"/>
      <c r="E30"/>
      <c r="F30"/>
      <c r="G30"/>
    </row>
    <row r="31" spans="2:10" x14ac:dyDescent="0.25">
      <c r="B31"/>
      <c r="C31"/>
      <c r="D31"/>
      <c r="E31"/>
      <c r="F31"/>
      <c r="G31"/>
    </row>
    <row r="32" spans="2:10" x14ac:dyDescent="0.25">
      <c r="B32"/>
      <c r="C32"/>
      <c r="D32"/>
      <c r="E32"/>
      <c r="F32"/>
      <c r="G3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spans="2:7" x14ac:dyDescent="0.25">
      <c r="B49"/>
      <c r="C49"/>
      <c r="D49"/>
      <c r="E49"/>
      <c r="F49"/>
      <c r="G49"/>
    </row>
    <row r="50" spans="2:7" x14ac:dyDescent="0.25">
      <c r="B50"/>
      <c r="C50"/>
      <c r="D50"/>
      <c r="E50"/>
      <c r="F50"/>
      <c r="G50"/>
    </row>
    <row r="51" spans="2:7" x14ac:dyDescent="0.25">
      <c r="B51"/>
      <c r="C51"/>
      <c r="D51"/>
      <c r="E51"/>
      <c r="F51"/>
      <c r="G51"/>
    </row>
    <row r="52" spans="2:7" x14ac:dyDescent="0.25">
      <c r="B52"/>
      <c r="C52"/>
      <c r="D52"/>
      <c r="E52"/>
      <c r="F52"/>
      <c r="G52"/>
    </row>
    <row r="53" spans="2:7" x14ac:dyDescent="0.25">
      <c r="B53"/>
      <c r="C53"/>
      <c r="D53"/>
      <c r="E53"/>
      <c r="F53"/>
      <c r="G53"/>
    </row>
    <row r="54" spans="2:7" x14ac:dyDescent="0.25">
      <c r="B54"/>
      <c r="C54"/>
      <c r="D54"/>
      <c r="E54"/>
      <c r="F54"/>
      <c r="G54"/>
    </row>
    <row r="55" spans="2:7" x14ac:dyDescent="0.25">
      <c r="B55"/>
      <c r="C55"/>
      <c r="D55"/>
      <c r="E55"/>
      <c r="F55"/>
      <c r="G55"/>
    </row>
    <row r="56" spans="2:7" x14ac:dyDescent="0.25">
      <c r="B56"/>
      <c r="C56"/>
      <c r="D56"/>
      <c r="E56"/>
      <c r="F56"/>
      <c r="G56"/>
    </row>
    <row r="57" spans="2:7" x14ac:dyDescent="0.25">
      <c r="B57"/>
      <c r="C57"/>
      <c r="D57"/>
      <c r="E57"/>
      <c r="F57"/>
      <c r="G57"/>
    </row>
    <row r="58" spans="2:7" x14ac:dyDescent="0.25">
      <c r="B58"/>
      <c r="C58"/>
      <c r="D58"/>
      <c r="E58"/>
      <c r="F58"/>
      <c r="G58"/>
    </row>
    <row r="59" spans="2:7" x14ac:dyDescent="0.25">
      <c r="B59"/>
      <c r="C59"/>
      <c r="D59"/>
      <c r="E59"/>
      <c r="F59"/>
      <c r="G59"/>
    </row>
    <row r="60" spans="2:7" x14ac:dyDescent="0.25">
      <c r="B60"/>
      <c r="C60"/>
      <c r="D60"/>
      <c r="E60"/>
      <c r="F60"/>
      <c r="G60"/>
    </row>
    <row r="61" spans="2:7" x14ac:dyDescent="0.25">
      <c r="B61" s="3"/>
      <c r="C61" s="2"/>
      <c r="D61" s="8"/>
      <c r="E61" s="8"/>
    </row>
    <row r="62" spans="2:7" x14ac:dyDescent="0.25">
      <c r="B62" s="3"/>
      <c r="C62" s="2"/>
      <c r="D62" s="8"/>
      <c r="E62" s="8"/>
    </row>
    <row r="63" spans="2:7" x14ac:dyDescent="0.25">
      <c r="B63" s="3"/>
      <c r="C63" s="2"/>
      <c r="D63" s="8"/>
      <c r="E63" s="8"/>
    </row>
    <row r="64" spans="2:7" x14ac:dyDescent="0.25">
      <c r="B64" s="3"/>
      <c r="C64" s="2"/>
      <c r="D64" s="8"/>
      <c r="E64" s="8"/>
    </row>
    <row r="65" spans="1:10" x14ac:dyDescent="0.25">
      <c r="B65" s="3"/>
      <c r="C65" s="2"/>
      <c r="D65" s="8"/>
      <c r="E65" s="8"/>
    </row>
    <row r="66" spans="1:10" x14ac:dyDescent="0.25">
      <c r="B66" s="3"/>
      <c r="C66" s="2"/>
      <c r="D66" s="8"/>
      <c r="E66" s="8"/>
    </row>
    <row r="67" spans="1:10" x14ac:dyDescent="0.25">
      <c r="B67" s="3"/>
      <c r="C67" s="2"/>
      <c r="D67" s="8"/>
      <c r="E67" s="8"/>
    </row>
    <row r="68" spans="1:10" x14ac:dyDescent="0.25">
      <c r="B68" s="3"/>
      <c r="C68" s="2"/>
      <c r="D68" s="8"/>
      <c r="E68" s="8"/>
    </row>
    <row r="69" spans="1:10" x14ac:dyDescent="0.25">
      <c r="B69" s="3"/>
      <c r="C69" s="2"/>
      <c r="D69" s="8"/>
      <c r="E69" s="8"/>
    </row>
    <row r="70" spans="1:10" x14ac:dyDescent="0.25">
      <c r="B70" s="3"/>
      <c r="C70" s="2"/>
      <c r="D70" s="8"/>
      <c r="E70" s="8"/>
    </row>
    <row r="71" spans="1:10" x14ac:dyDescent="0.25">
      <c r="B71" s="3"/>
      <c r="C71" s="2"/>
      <c r="D71" s="8"/>
      <c r="E71" s="8"/>
    </row>
    <row r="72" spans="1:10" x14ac:dyDescent="0.25">
      <c r="B72" s="3"/>
      <c r="C72" s="2"/>
      <c r="D72" s="8"/>
      <c r="E72" s="8"/>
    </row>
    <row r="73" spans="1:10" x14ac:dyDescent="0.25">
      <c r="B73" s="3"/>
      <c r="C73" s="2"/>
      <c r="D73" s="8"/>
      <c r="E73" s="8"/>
    </row>
    <row r="74" spans="1:10" x14ac:dyDescent="0.25">
      <c r="B74" s="3"/>
      <c r="C74" s="2"/>
      <c r="D74" s="8"/>
      <c r="E74" s="8"/>
    </row>
    <row r="75" spans="1:10" x14ac:dyDescent="0.25">
      <c r="B75" s="3"/>
      <c r="C75" s="2"/>
      <c r="D75" s="8"/>
      <c r="E75" s="8"/>
    </row>
    <row r="76" spans="1:10" s="4" customFormat="1" x14ac:dyDescent="0.25">
      <c r="A76"/>
      <c r="B76" s="3"/>
      <c r="C76" s="2"/>
      <c r="D76" s="8"/>
      <c r="E76" s="8"/>
      <c r="H76"/>
      <c r="I76"/>
      <c r="J76"/>
    </row>
    <row r="77" spans="1:10" s="4" customFormat="1" x14ac:dyDescent="0.25">
      <c r="A77"/>
      <c r="B77" s="3"/>
      <c r="C77" s="2"/>
      <c r="D77" s="8"/>
      <c r="E77" s="8"/>
      <c r="H77"/>
      <c r="I77"/>
      <c r="J77"/>
    </row>
    <row r="78" spans="1:10" s="4" customFormat="1" x14ac:dyDescent="0.25">
      <c r="A78"/>
      <c r="B78" s="3"/>
      <c r="C78" s="2"/>
      <c r="D78" s="8"/>
      <c r="E78" s="8"/>
      <c r="H78"/>
      <c r="I78"/>
      <c r="J78"/>
    </row>
    <row r="79" spans="1:10" s="4" customFormat="1" x14ac:dyDescent="0.25">
      <c r="A79"/>
      <c r="B79" s="3"/>
      <c r="C79" s="2"/>
      <c r="D79" s="8"/>
      <c r="E79" s="8"/>
      <c r="H79"/>
      <c r="I79"/>
      <c r="J79"/>
    </row>
    <row r="80" spans="1:10" s="4" customFormat="1" x14ac:dyDescent="0.25">
      <c r="A80"/>
      <c r="B80" s="3"/>
      <c r="C80" s="2"/>
      <c r="D80" s="8"/>
      <c r="E80" s="8"/>
      <c r="H80"/>
      <c r="I80"/>
      <c r="J80"/>
    </row>
    <row r="81" spans="1:10" s="4" customFormat="1" x14ac:dyDescent="0.25">
      <c r="A81"/>
      <c r="B81" s="3"/>
      <c r="C81" s="2"/>
      <c r="D81" s="8"/>
      <c r="E81" s="8"/>
      <c r="H81"/>
      <c r="I81"/>
      <c r="J81"/>
    </row>
    <row r="82" spans="1:10" s="4" customFormat="1" x14ac:dyDescent="0.25">
      <c r="A82"/>
      <c r="B82" s="3"/>
      <c r="C82" s="2"/>
      <c r="D82" s="8"/>
      <c r="E82" s="8"/>
      <c r="H82"/>
      <c r="I82"/>
      <c r="J82"/>
    </row>
    <row r="83" spans="1:10" s="4" customFormat="1" x14ac:dyDescent="0.25">
      <c r="A83"/>
      <c r="B83" s="3"/>
      <c r="C83" s="2"/>
      <c r="D83" s="8"/>
      <c r="E83" s="8"/>
      <c r="H83"/>
      <c r="I83"/>
      <c r="J83"/>
    </row>
    <row r="84" spans="1:10" s="4" customFormat="1" x14ac:dyDescent="0.25">
      <c r="A84"/>
      <c r="B84" s="3"/>
      <c r="C84" s="2"/>
      <c r="D84" s="8"/>
      <c r="E84" s="8"/>
      <c r="H84"/>
      <c r="I84"/>
      <c r="J84"/>
    </row>
    <row r="85" spans="1:10" s="4" customFormat="1" x14ac:dyDescent="0.25">
      <c r="A85"/>
      <c r="B85" s="3"/>
      <c r="C85" s="2"/>
      <c r="D85" s="8"/>
      <c r="E85" s="8"/>
      <c r="H85"/>
      <c r="I85"/>
      <c r="J85"/>
    </row>
    <row r="86" spans="1:10" s="4" customFormat="1" x14ac:dyDescent="0.25">
      <c r="A86"/>
      <c r="B86" s="3"/>
      <c r="C86" s="2"/>
      <c r="D86" s="8"/>
      <c r="E86" s="8"/>
      <c r="H86"/>
      <c r="I86"/>
      <c r="J86"/>
    </row>
    <row r="87" spans="1:10" s="4" customFormat="1" x14ac:dyDescent="0.25">
      <c r="A87"/>
      <c r="B87" s="3"/>
      <c r="C87" s="2"/>
      <c r="D87" s="8"/>
      <c r="E87" s="8"/>
      <c r="H87"/>
      <c r="I87"/>
      <c r="J87"/>
    </row>
    <row r="88" spans="1:10" s="4" customFormat="1" x14ac:dyDescent="0.25">
      <c r="A88"/>
      <c r="B88" s="3"/>
      <c r="C88" s="2"/>
      <c r="D88" s="8"/>
      <c r="E88" s="8"/>
      <c r="H88"/>
      <c r="I88"/>
      <c r="J88"/>
    </row>
    <row r="89" spans="1:10" s="4" customFormat="1" x14ac:dyDescent="0.25">
      <c r="A89"/>
      <c r="B89" s="3"/>
      <c r="C89" s="2"/>
      <c r="D89" s="8"/>
      <c r="E89" s="8"/>
      <c r="H89"/>
      <c r="I89"/>
      <c r="J89"/>
    </row>
    <row r="90" spans="1:10" s="4" customFormat="1" x14ac:dyDescent="0.25">
      <c r="A90"/>
      <c r="B90" s="3"/>
      <c r="C90" s="2"/>
      <c r="D90" s="8"/>
      <c r="E90" s="8"/>
      <c r="H90"/>
      <c r="I90"/>
      <c r="J90"/>
    </row>
    <row r="91" spans="1:10" s="4" customFormat="1" x14ac:dyDescent="0.25">
      <c r="A91"/>
      <c r="B91" s="3"/>
      <c r="C91" s="2"/>
      <c r="D91" s="8"/>
      <c r="E91" s="8"/>
      <c r="H91"/>
      <c r="I91"/>
      <c r="J91"/>
    </row>
    <row r="92" spans="1:10" s="4" customFormat="1" x14ac:dyDescent="0.25">
      <c r="A92"/>
      <c r="B92" s="3"/>
      <c r="C92" s="2"/>
      <c r="D92" s="8"/>
      <c r="E92" s="8"/>
      <c r="H92"/>
      <c r="I92"/>
      <c r="J92"/>
    </row>
    <row r="93" spans="1:10" s="4" customFormat="1" x14ac:dyDescent="0.25">
      <c r="A93"/>
      <c r="B93" s="3"/>
      <c r="C93" s="2"/>
      <c r="D93" s="8"/>
      <c r="E93" s="8"/>
      <c r="H93"/>
      <c r="I93"/>
      <c r="J93"/>
    </row>
    <row r="94" spans="1:10" s="4" customFormat="1" x14ac:dyDescent="0.25">
      <c r="A94"/>
      <c r="B94" s="3"/>
      <c r="C94" s="2"/>
      <c r="D94" s="8"/>
      <c r="E94" s="8"/>
      <c r="H94"/>
      <c r="I94"/>
      <c r="J94"/>
    </row>
    <row r="95" spans="1:10" s="4" customFormat="1" x14ac:dyDescent="0.25">
      <c r="A95"/>
      <c r="B95" s="3"/>
      <c r="C95" s="2"/>
      <c r="D95" s="8"/>
      <c r="E95" s="8"/>
      <c r="H95"/>
      <c r="I95"/>
      <c r="J95"/>
    </row>
    <row r="96" spans="1:10" s="4" customFormat="1" x14ac:dyDescent="0.25">
      <c r="A96"/>
      <c r="B96" s="3"/>
      <c r="C96" s="2"/>
      <c r="D96" s="8"/>
      <c r="E96" s="8"/>
      <c r="H96"/>
      <c r="I96"/>
      <c r="J96"/>
    </row>
    <row r="97" spans="1:10" s="4" customFormat="1" x14ac:dyDescent="0.25">
      <c r="A97"/>
      <c r="B97" s="3"/>
      <c r="C97" s="2"/>
      <c r="D97" s="8"/>
      <c r="E97" s="8"/>
      <c r="H97"/>
      <c r="I97"/>
      <c r="J97"/>
    </row>
    <row r="98" spans="1:10" s="4" customFormat="1" x14ac:dyDescent="0.25">
      <c r="A98"/>
      <c r="B98" s="3"/>
      <c r="C98" s="2"/>
      <c r="D98" s="8"/>
      <c r="E98" s="8"/>
      <c r="H98"/>
      <c r="I98"/>
      <c r="J98"/>
    </row>
    <row r="99" spans="1:10" s="4" customFormat="1" x14ac:dyDescent="0.25">
      <c r="A99"/>
      <c r="B99" s="3"/>
      <c r="C99" s="2"/>
      <c r="D99" s="8"/>
      <c r="E99" s="8"/>
      <c r="H99"/>
      <c r="I99"/>
      <c r="J99"/>
    </row>
    <row r="100" spans="1:10" s="4" customFormat="1" x14ac:dyDescent="0.25">
      <c r="A100"/>
      <c r="B100" s="3"/>
      <c r="C100" s="2"/>
      <c r="D100" s="8"/>
      <c r="E100" s="8"/>
      <c r="H100"/>
      <c r="I100"/>
      <c r="J100"/>
    </row>
    <row r="101" spans="1:10" s="4" customFormat="1" x14ac:dyDescent="0.25">
      <c r="A101"/>
      <c r="B101" s="3"/>
      <c r="C101" s="2"/>
      <c r="D101" s="8"/>
      <c r="E101" s="8"/>
      <c r="H101"/>
      <c r="I101"/>
      <c r="J101"/>
    </row>
    <row r="102" spans="1:10" s="4" customFormat="1" x14ac:dyDescent="0.25">
      <c r="A102"/>
      <c r="B102" s="3"/>
      <c r="C102" s="2"/>
      <c r="D102" s="8"/>
      <c r="E102" s="8"/>
      <c r="H102"/>
      <c r="I102"/>
      <c r="J102"/>
    </row>
    <row r="103" spans="1:10" s="4" customFormat="1" x14ac:dyDescent="0.25">
      <c r="A103"/>
      <c r="B103" s="3"/>
      <c r="C103" s="2"/>
      <c r="D103" s="8"/>
      <c r="E103" s="8"/>
      <c r="H103"/>
      <c r="I103"/>
      <c r="J103"/>
    </row>
    <row r="104" spans="1:10" s="4" customFormat="1" x14ac:dyDescent="0.25">
      <c r="A104"/>
      <c r="B104" s="3"/>
      <c r="C104" s="2"/>
      <c r="D104" s="8"/>
      <c r="E104" s="8"/>
      <c r="H104"/>
      <c r="I104"/>
      <c r="J104"/>
    </row>
    <row r="105" spans="1:10" s="4" customFormat="1" x14ac:dyDescent="0.25">
      <c r="A105"/>
      <c r="B105" s="3"/>
      <c r="C105" s="2"/>
      <c r="D105" s="8"/>
      <c r="E105" s="8"/>
      <c r="H105"/>
      <c r="I105"/>
      <c r="J105"/>
    </row>
    <row r="106" spans="1:10" s="4" customFormat="1" x14ac:dyDescent="0.25">
      <c r="A106"/>
      <c r="B106" s="3"/>
      <c r="C106" s="2"/>
      <c r="D106" s="8"/>
      <c r="E106" s="8"/>
      <c r="H106"/>
      <c r="I106"/>
      <c r="J106"/>
    </row>
    <row r="107" spans="1:10" s="4" customFormat="1" x14ac:dyDescent="0.25">
      <c r="A107"/>
      <c r="B107" s="3"/>
      <c r="C107" s="2"/>
      <c r="D107" s="8"/>
      <c r="E107" s="8"/>
      <c r="H107"/>
      <c r="I107"/>
      <c r="J107"/>
    </row>
    <row r="108" spans="1:10" s="4" customFormat="1" x14ac:dyDescent="0.25">
      <c r="A108"/>
      <c r="B108" s="3"/>
      <c r="C108" s="2"/>
      <c r="D108" s="8"/>
      <c r="E108" s="8"/>
      <c r="H108"/>
      <c r="I108"/>
      <c r="J108"/>
    </row>
    <row r="109" spans="1:10" s="4" customFormat="1" x14ac:dyDescent="0.25">
      <c r="A109"/>
      <c r="B109" s="3"/>
      <c r="C109" s="2"/>
      <c r="D109" s="8"/>
      <c r="E109" s="8"/>
      <c r="H109"/>
      <c r="I109"/>
      <c r="J109"/>
    </row>
    <row r="110" spans="1:10" s="4" customFormat="1" x14ac:dyDescent="0.25">
      <c r="A110"/>
      <c r="B110" s="3"/>
      <c r="C110" s="2"/>
      <c r="D110" s="8"/>
      <c r="E110" s="8"/>
      <c r="H110"/>
      <c r="I110"/>
      <c r="J110"/>
    </row>
    <row r="111" spans="1:10" s="4" customFormat="1" x14ac:dyDescent="0.25">
      <c r="A111"/>
      <c r="B111" s="3"/>
      <c r="C111" s="2"/>
      <c r="D111" s="8"/>
      <c r="E111" s="8"/>
      <c r="H111"/>
      <c r="I111"/>
      <c r="J111"/>
    </row>
    <row r="112" spans="1:10" s="4" customFormat="1" x14ac:dyDescent="0.25">
      <c r="A112"/>
      <c r="B112" s="3"/>
      <c r="C112" s="2"/>
      <c r="D112" s="8"/>
      <c r="E112" s="8"/>
      <c r="H112"/>
      <c r="I112"/>
      <c r="J112"/>
    </row>
    <row r="113" spans="1:10" s="4" customFormat="1" x14ac:dyDescent="0.25">
      <c r="A113"/>
      <c r="B113" s="3"/>
      <c r="C113" s="2"/>
      <c r="D113" s="8"/>
      <c r="E113" s="8"/>
      <c r="H113"/>
      <c r="I113"/>
      <c r="J113"/>
    </row>
    <row r="114" spans="1:10" s="4" customFormat="1" x14ac:dyDescent="0.25">
      <c r="A114"/>
      <c r="B114" s="3"/>
      <c r="C114" s="2"/>
      <c r="D114" s="8"/>
      <c r="E114" s="8"/>
      <c r="H114"/>
      <c r="I114"/>
      <c r="J114"/>
    </row>
    <row r="115" spans="1:10" s="4" customFormat="1" x14ac:dyDescent="0.25">
      <c r="A115"/>
      <c r="B115" s="3"/>
      <c r="C115" s="2"/>
      <c r="D115" s="8"/>
      <c r="E115" s="8"/>
      <c r="H115"/>
      <c r="I115"/>
      <c r="J115"/>
    </row>
    <row r="116" spans="1:10" s="4" customFormat="1" x14ac:dyDescent="0.25">
      <c r="A116"/>
      <c r="B116" s="3"/>
      <c r="C116" s="2"/>
      <c r="D116" s="8"/>
      <c r="E116" s="8"/>
      <c r="H116"/>
      <c r="I116"/>
      <c r="J116"/>
    </row>
    <row r="117" spans="1:10" s="4" customFormat="1" x14ac:dyDescent="0.25">
      <c r="A117"/>
      <c r="B117" s="3"/>
      <c r="C117" s="2"/>
      <c r="D117" s="8"/>
      <c r="E117" s="8"/>
      <c r="H117"/>
      <c r="I117"/>
      <c r="J117"/>
    </row>
    <row r="118" spans="1:10" s="4" customFormat="1" x14ac:dyDescent="0.25">
      <c r="A118"/>
      <c r="B118" s="3"/>
      <c r="C118" s="2"/>
      <c r="D118" s="8"/>
      <c r="E118" s="8"/>
      <c r="H118"/>
      <c r="I118"/>
      <c r="J118"/>
    </row>
    <row r="119" spans="1:10" s="4" customFormat="1" x14ac:dyDescent="0.25">
      <c r="A119"/>
      <c r="B119" s="3"/>
      <c r="C119" s="2"/>
      <c r="D119" s="8"/>
      <c r="E119" s="8"/>
      <c r="H119"/>
      <c r="I119"/>
      <c r="J119"/>
    </row>
    <row r="120" spans="1:10" s="4" customFormat="1" x14ac:dyDescent="0.25">
      <c r="A120"/>
      <c r="B120" s="3"/>
      <c r="C120" s="2"/>
      <c r="D120" s="8"/>
      <c r="E120" s="8"/>
      <c r="H120"/>
      <c r="I120"/>
      <c r="J120"/>
    </row>
    <row r="121" spans="1:10" s="4" customFormat="1" x14ac:dyDescent="0.25">
      <c r="A121"/>
      <c r="B121" s="3"/>
      <c r="C121" s="2"/>
      <c r="D121" s="8"/>
      <c r="E121" s="8"/>
      <c r="H121"/>
      <c r="I121"/>
      <c r="J121"/>
    </row>
    <row r="122" spans="1:10" s="4" customFormat="1" x14ac:dyDescent="0.25">
      <c r="A122"/>
      <c r="B122" s="3"/>
      <c r="C122" s="2"/>
      <c r="D122" s="8"/>
      <c r="E122" s="8"/>
      <c r="H122"/>
      <c r="I122"/>
      <c r="J122"/>
    </row>
    <row r="123" spans="1:10" s="4" customFormat="1" x14ac:dyDescent="0.25">
      <c r="A123"/>
      <c r="B123" s="3"/>
      <c r="C123" s="2"/>
      <c r="D123" s="8"/>
      <c r="E123" s="8"/>
      <c r="H123"/>
      <c r="I123"/>
      <c r="J123"/>
    </row>
    <row r="124" spans="1:10" s="4" customFormat="1" x14ac:dyDescent="0.25">
      <c r="A124"/>
      <c r="B124" s="3"/>
      <c r="C124" s="2"/>
      <c r="D124" s="8"/>
      <c r="E124" s="8"/>
      <c r="H124"/>
      <c r="I124"/>
      <c r="J124"/>
    </row>
    <row r="125" spans="1:10" s="4" customFormat="1" x14ac:dyDescent="0.25">
      <c r="A125"/>
      <c r="B125" s="3"/>
      <c r="C125" s="2"/>
      <c r="D125" s="8"/>
      <c r="E125" s="8"/>
      <c r="H125"/>
      <c r="I125"/>
      <c r="J125"/>
    </row>
    <row r="126" spans="1:10" s="4" customFormat="1" x14ac:dyDescent="0.25">
      <c r="A126"/>
      <c r="B126" s="3"/>
      <c r="C126" s="2"/>
      <c r="D126" s="8"/>
      <c r="E126" s="8"/>
      <c r="H126"/>
      <c r="I126"/>
      <c r="J126"/>
    </row>
    <row r="127" spans="1:10" s="4" customFormat="1" x14ac:dyDescent="0.25">
      <c r="A127"/>
      <c r="B127" s="3"/>
      <c r="C127" s="2"/>
      <c r="D127" s="8"/>
      <c r="E127" s="8"/>
      <c r="H127"/>
      <c r="I127"/>
      <c r="J127"/>
    </row>
    <row r="128" spans="1:10" s="4" customFormat="1" x14ac:dyDescent="0.25">
      <c r="A128"/>
      <c r="B128" s="1"/>
      <c r="C128" s="6"/>
      <c r="D128" s="9"/>
      <c r="E128" s="9"/>
      <c r="H128"/>
      <c r="I128"/>
      <c r="J128"/>
    </row>
    <row r="129" spans="1:10" s="4" customFormat="1" x14ac:dyDescent="0.25">
      <c r="A129"/>
      <c r="B129" s="1"/>
      <c r="C129" s="6"/>
      <c r="D129" s="9"/>
      <c r="E129" s="9"/>
      <c r="H129"/>
      <c r="I129"/>
      <c r="J129"/>
    </row>
    <row r="130" spans="1:10" s="4" customFormat="1" x14ac:dyDescent="0.25">
      <c r="A130"/>
      <c r="B130" s="1"/>
      <c r="C130" s="6"/>
      <c r="D130" s="9"/>
      <c r="E130" s="9"/>
      <c r="H130"/>
      <c r="I130"/>
      <c r="J130"/>
    </row>
    <row r="131" spans="1:10" s="4" customFormat="1" x14ac:dyDescent="0.25">
      <c r="A131"/>
      <c r="B131" s="1"/>
      <c r="C131" s="6"/>
      <c r="D131" s="9"/>
      <c r="E131" s="9"/>
      <c r="H131"/>
      <c r="I131"/>
      <c r="J131"/>
    </row>
    <row r="132" spans="1:10" s="4" customFormat="1" x14ac:dyDescent="0.25">
      <c r="A132"/>
      <c r="B132" s="1"/>
      <c r="C132" s="6"/>
      <c r="D132" s="9"/>
      <c r="E132" s="9"/>
      <c r="H132"/>
      <c r="I132"/>
      <c r="J132"/>
    </row>
    <row r="133" spans="1:10" s="4" customFormat="1" x14ac:dyDescent="0.25">
      <c r="A133"/>
      <c r="B133" s="1"/>
      <c r="C133" s="6"/>
      <c r="D133" s="9"/>
      <c r="E133" s="9"/>
      <c r="H133"/>
      <c r="I133"/>
      <c r="J133"/>
    </row>
  </sheetData>
  <sheetProtection sheet="1" objects="1" scenarios="1"/>
  <conditionalFormatting sqref="B8:J20">
    <cfRule type="expression" dxfId="33" priority="1">
      <formula>$E8="Yes"</formula>
    </cfRule>
    <cfRule type="expression" dxfId="32" priority="2">
      <formula>$E8="Withdrawn"</formula>
    </cfRule>
  </conditionalFormatting>
  <pageMargins left="0.7" right="0.7" top="0.75" bottom="0.75" header="0.3" footer="0.3"/>
  <pageSetup scale="77" orientation="landscape" r:id="rId1"/>
  <headerFooter scaleWithDoc="0">
    <oddFooter>&amp;F&amp;RPage &amp;P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'District IDs'!$D$3:$D$6</xm:f>
          </x14:formula1>
          <xm:sqref>J8:J20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2020-11-12T08:00:00+00:00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2E6AA-5285-4117-881B-1234DBF9B0CD}">
  <ds:schemaRefs>
    <ds:schemaRef ds:uri="http://schemas.microsoft.com/office/2006/documentManagement/types"/>
    <ds:schemaRef ds:uri="http://purl.org/dc/elements/1.1/"/>
    <ds:schemaRef ds:uri="54031767-dd6d-417c-ab73-583408f47564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edb5ef48-5285-463e-a2b9-308f2d437c3d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4E58A7-BD37-49E3-86CD-B67F534A9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D823B8-172D-463E-9815-868B0479E65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1f40bdc-19d8-4b8e-be88-e9eb9bcca8b8}" enabled="1" method="Privilege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</vt:i4>
      </vt:variant>
    </vt:vector>
  </HeadingPairs>
  <TitlesOfParts>
    <vt:vector size="25" baseType="lpstr">
      <vt:lpstr>OSCIM Awards by Election</vt:lpstr>
      <vt:lpstr>OSCIM Awards by District</vt:lpstr>
      <vt:lpstr>May 2025</vt:lpstr>
      <vt:lpstr>Nov 2024</vt:lpstr>
      <vt:lpstr>May 2024</vt:lpstr>
      <vt:lpstr>Nov 2023</vt:lpstr>
      <vt:lpstr>May 2023</vt:lpstr>
      <vt:lpstr>Nov 2022</vt:lpstr>
      <vt:lpstr>May 2022</vt:lpstr>
      <vt:lpstr>Nov 2021</vt:lpstr>
      <vt:lpstr>May 2021</vt:lpstr>
      <vt:lpstr>Nov 2020</vt:lpstr>
      <vt:lpstr>May 2020</vt:lpstr>
      <vt:lpstr>Nov 2019</vt:lpstr>
      <vt:lpstr>May 2019</vt:lpstr>
      <vt:lpstr>Nov 2018</vt:lpstr>
      <vt:lpstr>May 2018</vt:lpstr>
      <vt:lpstr>Nov 2017</vt:lpstr>
      <vt:lpstr>May 2017</vt:lpstr>
      <vt:lpstr>Nov 2016</vt:lpstr>
      <vt:lpstr>May 2016</vt:lpstr>
      <vt:lpstr>Mmm 20XX</vt:lpstr>
      <vt:lpstr>District IDs</vt:lpstr>
      <vt:lpstr>'OSCIM Awards by District'!Print_Titles</vt:lpstr>
      <vt:lpstr>'OSCIM Awards by Election'!Print_Titles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OSCIM Program Awards by Election Date</dc:title>
  <dc:creator>"solarios"</dc:creator>
  <cp:lastModifiedBy>SOLARIO Savanah * ODE</cp:lastModifiedBy>
  <cp:lastPrinted>2025-07-28T23:17:04Z</cp:lastPrinted>
  <dcterms:created xsi:type="dcterms:W3CDTF">2019-07-05T16:44:33Z</dcterms:created>
  <dcterms:modified xsi:type="dcterms:W3CDTF">2025-07-29T00:29:03Z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  <property fmtid="{D5CDD505-2E9C-101B-9397-08002B2CF9AE}" pid="3" name="MSIP_Label_61f40bdc-19d8-4b8e-be88-e9eb9bcca8b8_Enabled">
    <vt:lpwstr>true</vt:lpwstr>
  </property>
  <property fmtid="{D5CDD505-2E9C-101B-9397-08002B2CF9AE}" pid="4" name="MSIP_Label_61f40bdc-19d8-4b8e-be88-e9eb9bcca8b8_SetDate">
    <vt:lpwstr>2023-11-18T00:52:20Z</vt:lpwstr>
  </property>
  <property fmtid="{D5CDD505-2E9C-101B-9397-08002B2CF9AE}" pid="5" name="MSIP_Label_61f40bdc-19d8-4b8e-be88-e9eb9bcca8b8_Method">
    <vt:lpwstr>Privileged</vt:lpwstr>
  </property>
  <property fmtid="{D5CDD505-2E9C-101B-9397-08002B2CF9AE}" pid="6" name="MSIP_Label_61f40bdc-19d8-4b8e-be88-e9eb9bcca8b8_Name">
    <vt:lpwstr>Level 1 - Published (Items)</vt:lpwstr>
  </property>
  <property fmtid="{D5CDD505-2E9C-101B-9397-08002B2CF9AE}" pid="7" name="MSIP_Label_61f40bdc-19d8-4b8e-be88-e9eb9bcca8b8_SiteId">
    <vt:lpwstr>b4f51418-b269-49a2-935a-fa54bf584fc8</vt:lpwstr>
  </property>
  <property fmtid="{D5CDD505-2E9C-101B-9397-08002B2CF9AE}" pid="8" name="MSIP_Label_61f40bdc-19d8-4b8e-be88-e9eb9bcca8b8_ActionId">
    <vt:lpwstr>60126eee-5595-49d1-abfd-d1fa913ecced</vt:lpwstr>
  </property>
  <property fmtid="{D5CDD505-2E9C-101B-9397-08002B2CF9AE}" pid="9" name="MSIP_Label_61f40bdc-19d8-4b8e-be88-e9eb9bcca8b8_ContentBits">
    <vt:lpwstr>0</vt:lpwstr>
  </property>
</Properties>
</file>