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24226"/>
  <mc:AlternateContent xmlns:mc="http://schemas.openxmlformats.org/markup-compatibility/2006">
    <mc:Choice Requires="x15">
      <x15ac:absPath xmlns:x15ac="http://schemas.microsoft.com/office/spreadsheetml/2010/11/ac" url="F:\Fdrive_Wiltfong_Education\SSF PAYMENT\SSF Learning Resources\Copies of Website Resources\"/>
    </mc:Choice>
  </mc:AlternateContent>
  <xr:revisionPtr revIDLastSave="0" documentId="13_ncr:1_{39AF2516-B6DE-43BD-AEF6-01EE5F3E558E}" xr6:coauthVersionLast="47" xr6:coauthVersionMax="47" xr10:uidLastSave="{00000000-0000-0000-0000-000000000000}"/>
  <bookViews>
    <workbookView xWindow="-28910" yWindow="6270" windowWidth="29020" windowHeight="15700" xr2:uid="{00000000-000D-0000-FFFF-FFFF00000000}"/>
  </bookViews>
  <sheets>
    <sheet name="Calculator" sheetId="1" r:id="rId1"/>
  </sheets>
  <definedNames>
    <definedName name="CUMADM23.24">#REF!</definedName>
    <definedName name="ELE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K20" i="1" s="1"/>
  <c r="E17" i="1"/>
  <c r="K17" i="1" s="1"/>
  <c r="E7" i="1"/>
  <c r="K7" i="1" s="1"/>
  <c r="E10" i="1"/>
  <c r="K10" i="1" s="1"/>
  <c r="K22" i="1" l="1"/>
  <c r="K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wiltfonm</author>
    <author>Administrator</author>
    <author>"WiltfonM"</author>
    <author>"clarkv"</author>
  </authors>
  <commentList>
    <comment ref="A6" authorId="0" shapeId="0" xr:uid="{00000000-0006-0000-0000-000001000000}">
      <text>
        <r>
          <rPr>
            <b/>
            <sz val="8"/>
            <color indexed="81"/>
            <rFont val="Tahoma"/>
            <family val="2"/>
          </rPr>
          <t>Small Elementary Correction</t>
        </r>
        <r>
          <rPr>
            <sz val="8"/>
            <color indexed="81"/>
            <rFont val="Tahoma"/>
            <family val="2"/>
          </rPr>
          <t xml:space="preserve">
</t>
        </r>
      </text>
    </comment>
    <comment ref="B6" authorId="1" shapeId="0" xr:uid="{00000000-0006-0000-0000-000002000000}">
      <text>
        <r>
          <rPr>
            <b/>
            <sz val="9"/>
            <color indexed="81"/>
            <rFont val="Tahoma"/>
            <family val="2"/>
          </rPr>
          <t>Administrator:</t>
        </r>
        <r>
          <rPr>
            <sz val="9"/>
            <color indexed="81"/>
            <rFont val="Tahoma"/>
            <family val="2"/>
          </rPr>
          <t xml:space="preserve">
based on 327.077 effect </t>
        </r>
      </text>
    </comment>
    <comment ref="C6" authorId="2" shapeId="0" xr:uid="{00000000-0006-0000-0000-000003000000}">
      <text>
        <r>
          <rPr>
            <b/>
            <sz val="9"/>
            <color indexed="81"/>
            <rFont val="Tahoma"/>
            <family val="2"/>
          </rPr>
          <t>"WiltfonM":</t>
        </r>
        <r>
          <rPr>
            <sz val="9"/>
            <color indexed="81"/>
            <rFont val="Tahoma"/>
            <family val="2"/>
          </rPr>
          <t xml:space="preserve">
      (A) Nine grades is below 252.
      (B) Eight grades is below 224.
      (C) Seven grades is below 196.
      (D) Six grades is below 168.
      (E) Five grades is below 140.
      (F) Four grades is below 112.
      (G) Three grades is below 84.
      (H) Two grades is below 56.
      (I) One grade is below 28.
</t>
        </r>
      </text>
    </comment>
    <comment ref="I7" authorId="3" shapeId="0" xr:uid="{49390B32-2017-4412-B2AD-00C776D612FE}">
      <text>
        <r>
          <rPr>
            <b/>
            <sz val="9"/>
            <color indexed="81"/>
            <rFont val="Tahoma"/>
            <family val="2"/>
          </rPr>
          <t>"clarkv":</t>
        </r>
        <r>
          <rPr>
            <sz val="9"/>
            <color indexed="81"/>
            <rFont val="Tahoma"/>
            <family val="2"/>
          </rPr>
          <t xml:space="preserve">
Rounded to one decimal place</t>
        </r>
      </text>
    </comment>
    <comment ref="A9" authorId="0" shapeId="0" xr:uid="{00000000-0006-0000-0000-000004000000}">
      <text>
        <r>
          <rPr>
            <b/>
            <sz val="8"/>
            <color indexed="81"/>
            <rFont val="Tahoma"/>
            <family val="2"/>
          </rPr>
          <t>Small High School Correction</t>
        </r>
        <r>
          <rPr>
            <sz val="8"/>
            <color indexed="81"/>
            <rFont val="Tahoma"/>
            <family val="2"/>
          </rPr>
          <t xml:space="preserve">
</t>
        </r>
      </text>
    </comment>
    <comment ref="C9" authorId="2" shapeId="0" xr:uid="{00000000-0006-0000-0000-000005000000}">
      <text>
        <r>
          <rPr>
            <b/>
            <sz val="9"/>
            <color indexed="81"/>
            <rFont val="Tahoma"/>
            <family val="2"/>
          </rPr>
          <t>"WiltfonM":</t>
        </r>
        <r>
          <rPr>
            <sz val="9"/>
            <color indexed="81"/>
            <rFont val="Tahoma"/>
            <family val="2"/>
          </rPr>
          <t xml:space="preserve">
(A) Four grades is below 350.
      (B) Three grades is below 267
</t>
        </r>
      </text>
    </comment>
    <comment ref="C16" authorId="2" shapeId="0" xr:uid="{00000000-0006-0000-0000-000006000000}">
      <text>
        <r>
          <rPr>
            <b/>
            <sz val="9"/>
            <color indexed="81"/>
            <rFont val="Tahoma"/>
            <family val="2"/>
          </rPr>
          <t>"WiltfonM":</t>
        </r>
        <r>
          <rPr>
            <sz val="9"/>
            <color indexed="81"/>
            <rFont val="Tahoma"/>
            <family val="2"/>
          </rPr>
          <t xml:space="preserve">
      (A) Nine grades is below 252.
      (B) Eight grades is below 224.
      (C) Seven grades is below 196.
      (D) Six grades is below 168.
      (E) Five grades is below 140.
      (F) Four grades is below 112.
      (G) Three grades is below 84.
      (H) Two grades is below 56.
      (I) One grade is below 28.
</t>
        </r>
      </text>
    </comment>
    <comment ref="I17" authorId="3" shapeId="0" xr:uid="{5F71A1E4-862A-4379-B620-10B8D0EE749D}">
      <text>
        <r>
          <rPr>
            <b/>
            <sz val="9"/>
            <color indexed="81"/>
            <rFont val="Tahoma"/>
            <family val="2"/>
          </rPr>
          <t>"clarkv":</t>
        </r>
        <r>
          <rPr>
            <sz val="9"/>
            <color indexed="81"/>
            <rFont val="Tahoma"/>
            <family val="2"/>
          </rPr>
          <t xml:space="preserve">
Rounded to one decimal place</t>
        </r>
      </text>
    </comment>
  </commentList>
</comments>
</file>

<file path=xl/sharedStrings.xml><?xml version="1.0" encoding="utf-8"?>
<sst xmlns="http://schemas.openxmlformats.org/spreadsheetml/2006/main" count="58" uniqueCount="24">
  <si>
    <t>ADMa</t>
  </si>
  <si>
    <t>Grd total</t>
  </si>
  <si>
    <t>multiplier</t>
  </si>
  <si>
    <t>SmSchoolC</t>
  </si>
  <si>
    <t>SmHSC</t>
  </si>
  <si>
    <t>SmHSwt</t>
  </si>
  <si>
    <t>SmScwt</t>
  </si>
  <si>
    <t>AdjADMa</t>
  </si>
  <si>
    <t>Minimums</t>
  </si>
  <si>
    <t>Maximums</t>
  </si>
  <si>
    <t>Dist factor</t>
  </si>
  <si>
    <t>Grade Cnt</t>
  </si>
  <si>
    <t>District:</t>
  </si>
  <si>
    <t>Primary grades</t>
  </si>
  <si>
    <t>Secondary grades</t>
  </si>
  <si>
    <t>Remote and Non-remote Small School Correction:</t>
  </si>
  <si>
    <t>Per ORS 327.077</t>
  </si>
  <si>
    <t>Blue cells require hand entered data</t>
  </si>
  <si>
    <t xml:space="preserve">Notes: </t>
  </si>
  <si>
    <t>School:</t>
  </si>
  <si>
    <t>The max payout is at exactly half of the maximum allowed. For SmSC and nine grades, 126 ADMa (71.442 weights), and for SmHSC and four grades, 175 ADMa (88.8125 weights) . After the count is over the mid-point, the correction is then reduced accordingly. Anything less than the minimum is guaranteed a correction of 22.4 for SmSc and 50.46 for SMHSc</t>
  </si>
  <si>
    <t xml:space="preserve">Scenario #2 </t>
  </si>
  <si>
    <t>Scenario #1</t>
  </si>
  <si>
    <t>2025-26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</si>
</sst>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11" x14ac:knownFonts="1">
    <font>
      <sz val="10"/>
      <name val="Arial"/>
    </font>
    <font>
      <sz val="10"/>
      <name val="Arial"/>
      <family val="2"/>
    </font>
    <font>
      <sz val="8"/>
      <name val="Arial"/>
      <family val="2"/>
    </font>
    <font>
      <b/>
      <sz val="10"/>
      <name val="Arial"/>
      <family val="2"/>
    </font>
    <font>
      <sz val="8"/>
      <color indexed="81"/>
      <name val="Tahoma"/>
      <family val="2"/>
    </font>
    <font>
      <b/>
      <sz val="8"/>
      <color indexed="81"/>
      <name val="Tahoma"/>
      <family val="2"/>
    </font>
    <font>
      <sz val="10"/>
      <name val="Arial"/>
      <family val="2"/>
    </font>
    <font>
      <sz val="10"/>
      <name val="Arial"/>
      <family val="2"/>
    </font>
    <font>
      <sz val="9"/>
      <color indexed="81"/>
      <name val="Tahoma"/>
      <family val="2"/>
    </font>
    <font>
      <b/>
      <sz val="9"/>
      <color indexed="81"/>
      <name val="Tahoma"/>
      <family val="2"/>
    </font>
    <font>
      <sz val="10"/>
      <name val="Arial"/>
      <family val="2"/>
    </font>
  </fonts>
  <fills count="6">
    <fill>
      <patternFill patternType="none"/>
    </fill>
    <fill>
      <patternFill patternType="gray125"/>
    </fill>
    <fill>
      <patternFill patternType="solid">
        <fgColor indexed="4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s>
  <borders count="2">
    <border>
      <left/>
      <right/>
      <top/>
      <bottom/>
      <diagonal/>
    </border>
    <border>
      <left/>
      <right/>
      <top/>
      <bottom style="double">
        <color indexed="64"/>
      </bottom>
      <diagonal/>
    </border>
  </borders>
  <cellStyleXfs count="3">
    <xf numFmtId="0" fontId="0" fillId="0" borderId="0"/>
    <xf numFmtId="44" fontId="7" fillId="0" borderId="0" applyFont="0" applyFill="0" applyBorder="0" applyAlignment="0" applyProtection="0"/>
    <xf numFmtId="43" fontId="10" fillId="0" borderId="0" applyFont="0" applyFill="0" applyBorder="0" applyAlignment="0" applyProtection="0"/>
  </cellStyleXfs>
  <cellXfs count="27">
    <xf numFmtId="0" fontId="0" fillId="0" borderId="0" xfId="0"/>
    <xf numFmtId="0" fontId="0" fillId="0" borderId="0" xfId="0" applyAlignment="1">
      <alignment horizontal="center"/>
    </xf>
    <xf numFmtId="0" fontId="1" fillId="0" borderId="0" xfId="0" applyFont="1"/>
    <xf numFmtId="0" fontId="1" fillId="2" borderId="0" xfId="0" applyFont="1" applyFill="1"/>
    <xf numFmtId="0" fontId="0" fillId="2" borderId="0" xfId="0" applyFill="1"/>
    <xf numFmtId="0" fontId="3" fillId="0" borderId="0" xfId="0" applyFont="1"/>
    <xf numFmtId="0" fontId="0" fillId="0" borderId="0" xfId="0" applyAlignment="1">
      <alignment horizontal="right"/>
    </xf>
    <xf numFmtId="0" fontId="3" fillId="0" borderId="0" xfId="0" applyFont="1" applyAlignment="1">
      <alignment horizontal="right"/>
    </xf>
    <xf numFmtId="0" fontId="0" fillId="0" borderId="1" xfId="0" applyBorder="1" applyAlignment="1">
      <alignment horizontal="right"/>
    </xf>
    <xf numFmtId="0" fontId="0" fillId="0" borderId="1" xfId="0" applyBorder="1"/>
    <xf numFmtId="0" fontId="1" fillId="2" borderId="1" xfId="0" applyFont="1" applyFill="1" applyBorder="1"/>
    <xf numFmtId="0" fontId="0" fillId="0" borderId="1" xfId="0" applyBorder="1" applyAlignment="1">
      <alignment horizontal="center"/>
    </xf>
    <xf numFmtId="0" fontId="0" fillId="2" borderId="1" xfId="0" applyFill="1" applyBorder="1"/>
    <xf numFmtId="0" fontId="6" fillId="0" borderId="0" xfId="0" applyFont="1" applyAlignment="1">
      <alignment horizontal="center"/>
    </xf>
    <xf numFmtId="0" fontId="3" fillId="3" borderId="0" xfId="0" applyFont="1" applyFill="1" applyAlignment="1">
      <alignment horizontal="center"/>
    </xf>
    <xf numFmtId="0" fontId="6" fillId="0" borderId="0" xfId="0" applyFont="1" applyAlignment="1">
      <alignment horizontal="right"/>
    </xf>
    <xf numFmtId="44" fontId="0" fillId="0" borderId="0" xfId="0" applyNumberFormat="1"/>
    <xf numFmtId="164" fontId="0" fillId="0" borderId="0" xfId="1" applyNumberFormat="1" applyFont="1"/>
    <xf numFmtId="0" fontId="1" fillId="5" borderId="0" xfId="0" applyFont="1" applyFill="1" applyAlignment="1">
      <alignment horizontal="center"/>
    </xf>
    <xf numFmtId="0" fontId="1" fillId="4" borderId="0" xfId="0" applyFont="1" applyFill="1" applyAlignment="1">
      <alignment horizontal="center"/>
    </xf>
    <xf numFmtId="164" fontId="0" fillId="0" borderId="0" xfId="0" applyNumberFormat="1"/>
    <xf numFmtId="44" fontId="3" fillId="0" borderId="0" xfId="1" applyFont="1"/>
    <xf numFmtId="2" fontId="3" fillId="0" borderId="0" xfId="0" applyNumberFormat="1" applyFont="1"/>
    <xf numFmtId="2" fontId="3" fillId="0" borderId="1" xfId="0" applyNumberFormat="1" applyFont="1" applyBorder="1"/>
    <xf numFmtId="43" fontId="0" fillId="0" borderId="0" xfId="2" applyFont="1"/>
    <xf numFmtId="0" fontId="1" fillId="0" borderId="0" xfId="0" applyFont="1" applyAlignment="1">
      <alignment vertical="top" wrapText="1"/>
    </xf>
    <xf numFmtId="0" fontId="0" fillId="0" borderId="0" xfId="0" applyAlignment="1">
      <alignment vertical="top" wrapText="1"/>
    </xf>
  </cellXfs>
  <cellStyles count="3">
    <cellStyle name="Comma" xfId="2" builtinId="3"/>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8"/>
  <sheetViews>
    <sheetView tabSelected="1" workbookViewId="0">
      <selection activeCell="A24" sqref="A24"/>
    </sheetView>
  </sheetViews>
  <sheetFormatPr defaultRowHeight="13" x14ac:dyDescent="0.3"/>
  <cols>
    <col min="1" max="1" width="17.26953125" customWidth="1"/>
    <col min="2" max="2" width="10.1796875" bestFit="1" customWidth="1"/>
    <col min="3" max="3" width="21.54296875" customWidth="1"/>
    <col min="4" max="4" width="9.1796875" style="1"/>
    <col min="6" max="6" width="9.81640625" bestFit="1" customWidth="1"/>
    <col min="11" max="11" width="9.1796875" style="5"/>
    <col min="13" max="13" width="10.26953125" bestFit="1" customWidth="1"/>
    <col min="14" max="14" width="14" bestFit="1" customWidth="1"/>
    <col min="15" max="16" width="12.26953125" bestFit="1" customWidth="1"/>
    <col min="17" max="17" width="22.1796875" customWidth="1"/>
    <col min="18" max="18" width="13.81640625" bestFit="1" customWidth="1"/>
  </cols>
  <sheetData>
    <row r="1" spans="1:19" x14ac:dyDescent="0.3">
      <c r="A1" s="5"/>
    </row>
    <row r="2" spans="1:19" x14ac:dyDescent="0.3">
      <c r="A2" s="5" t="s">
        <v>23</v>
      </c>
    </row>
    <row r="4" spans="1:19" x14ac:dyDescent="0.3">
      <c r="A4" s="18" t="s">
        <v>22</v>
      </c>
      <c r="P4" s="5"/>
    </row>
    <row r="5" spans="1:19" x14ac:dyDescent="0.3">
      <c r="A5" s="6" t="s">
        <v>12</v>
      </c>
      <c r="B5" s="14"/>
      <c r="D5" s="6" t="s">
        <v>19</v>
      </c>
      <c r="E5" s="14"/>
      <c r="R5" s="5"/>
      <c r="S5" s="5"/>
    </row>
    <row r="6" spans="1:19" x14ac:dyDescent="0.3">
      <c r="A6" t="s">
        <v>3</v>
      </c>
      <c r="B6" t="s">
        <v>9</v>
      </c>
      <c r="C6" t="s">
        <v>0</v>
      </c>
      <c r="D6" s="1" t="s">
        <v>8</v>
      </c>
      <c r="E6" t="s">
        <v>7</v>
      </c>
      <c r="F6" t="s">
        <v>11</v>
      </c>
      <c r="G6" t="s">
        <v>1</v>
      </c>
      <c r="H6" t="s">
        <v>2</v>
      </c>
      <c r="I6" t="s">
        <v>10</v>
      </c>
      <c r="K6" s="5" t="s">
        <v>6</v>
      </c>
      <c r="P6" s="5"/>
      <c r="Q6" s="5"/>
    </row>
    <row r="7" spans="1:19" x14ac:dyDescent="0.3">
      <c r="A7" s="6" t="s">
        <v>13</v>
      </c>
      <c r="B7">
        <v>252</v>
      </c>
      <c r="C7" s="3"/>
      <c r="D7" s="1">
        <v>25</v>
      </c>
      <c r="E7">
        <f>MAX(C7,D7)</f>
        <v>25</v>
      </c>
      <c r="F7" s="4">
        <v>9</v>
      </c>
      <c r="G7">
        <v>9</v>
      </c>
      <c r="H7">
        <v>4.4999999999999997E-3</v>
      </c>
      <c r="I7" s="4">
        <v>1</v>
      </c>
      <c r="K7" s="22">
        <f>IF(C7=0,0,IF(C7&gt;B7,0,(B7-(E7/(F7/G7)))*H7*E7*I7))</f>
        <v>0</v>
      </c>
      <c r="M7" s="24"/>
      <c r="N7" s="17"/>
      <c r="P7" s="21"/>
      <c r="Q7" s="5"/>
    </row>
    <row r="8" spans="1:19" x14ac:dyDescent="0.3">
      <c r="C8" s="2"/>
      <c r="D8" s="1" t="s">
        <v>19</v>
      </c>
      <c r="E8" s="14"/>
      <c r="P8" s="5"/>
      <c r="Q8" s="5"/>
    </row>
    <row r="9" spans="1:19" x14ac:dyDescent="0.3">
      <c r="A9" t="s">
        <v>4</v>
      </c>
      <c r="B9" t="s">
        <v>9</v>
      </c>
      <c r="C9" s="2" t="s">
        <v>0</v>
      </c>
      <c r="D9" s="1" t="s">
        <v>8</v>
      </c>
      <c r="E9" t="s">
        <v>7</v>
      </c>
      <c r="F9" t="s">
        <v>11</v>
      </c>
      <c r="G9" t="s">
        <v>1</v>
      </c>
      <c r="H9" t="s">
        <v>2</v>
      </c>
      <c r="K9" s="5" t="s">
        <v>5</v>
      </c>
      <c r="N9" s="20"/>
      <c r="O9" s="16"/>
      <c r="P9" s="5"/>
    </row>
    <row r="10" spans="1:19" ht="13.5" thickBot="1" x14ac:dyDescent="0.35">
      <c r="A10" s="8" t="s">
        <v>14</v>
      </c>
      <c r="B10" s="9">
        <v>350</v>
      </c>
      <c r="C10" s="10"/>
      <c r="D10" s="11">
        <v>60</v>
      </c>
      <c r="E10" s="9">
        <f>MAX(C10,D10)</f>
        <v>60</v>
      </c>
      <c r="F10" s="12">
        <v>4</v>
      </c>
      <c r="G10" s="9">
        <v>4</v>
      </c>
      <c r="H10" s="9">
        <v>2.8999999999999998E-3</v>
      </c>
      <c r="I10" s="9"/>
      <c r="J10" s="9"/>
      <c r="K10" s="23">
        <f>IF(C10=0,0,(B10-(E10/(F10/G10)))*H10*E10)</f>
        <v>0</v>
      </c>
    </row>
    <row r="11" spans="1:19" ht="13.5" thickTop="1" x14ac:dyDescent="0.3">
      <c r="A11" s="6"/>
      <c r="C11" s="2"/>
      <c r="N11" s="20"/>
    </row>
    <row r="12" spans="1:19" x14ac:dyDescent="0.3">
      <c r="A12" s="5" t="s">
        <v>23</v>
      </c>
      <c r="C12" s="2"/>
      <c r="J12" s="7" t="s">
        <v>15</v>
      </c>
      <c r="K12" s="5">
        <f>K7+K10</f>
        <v>0</v>
      </c>
    </row>
    <row r="13" spans="1:19" x14ac:dyDescent="0.3">
      <c r="C13" s="2"/>
    </row>
    <row r="14" spans="1:19" x14ac:dyDescent="0.3">
      <c r="A14" s="19" t="s">
        <v>21</v>
      </c>
    </row>
    <row r="15" spans="1:19" x14ac:dyDescent="0.3">
      <c r="A15" s="6" t="s">
        <v>12</v>
      </c>
      <c r="B15" s="14"/>
      <c r="D15" s="15" t="s">
        <v>19</v>
      </c>
      <c r="E15" s="14"/>
    </row>
    <row r="16" spans="1:19" x14ac:dyDescent="0.3">
      <c r="A16" t="s">
        <v>3</v>
      </c>
      <c r="B16" t="s">
        <v>9</v>
      </c>
      <c r="C16" t="s">
        <v>0</v>
      </c>
      <c r="D16" s="1" t="s">
        <v>8</v>
      </c>
      <c r="E16" t="s">
        <v>7</v>
      </c>
      <c r="F16" t="s">
        <v>11</v>
      </c>
      <c r="G16" t="s">
        <v>1</v>
      </c>
      <c r="H16" t="s">
        <v>2</v>
      </c>
      <c r="I16" t="s">
        <v>10</v>
      </c>
      <c r="K16" s="5" t="s">
        <v>6</v>
      </c>
    </row>
    <row r="17" spans="1:14" x14ac:dyDescent="0.3">
      <c r="A17" s="6" t="s">
        <v>13</v>
      </c>
      <c r="B17">
        <v>252</v>
      </c>
      <c r="C17" s="3"/>
      <c r="D17" s="1">
        <v>25</v>
      </c>
      <c r="E17">
        <f>MAX(C17,D17)</f>
        <v>25</v>
      </c>
      <c r="F17" s="4">
        <v>9</v>
      </c>
      <c r="G17">
        <v>9</v>
      </c>
      <c r="H17">
        <v>4.4999999999999997E-3</v>
      </c>
      <c r="I17" s="4">
        <v>1</v>
      </c>
      <c r="K17" s="22">
        <f>IF(C17=0,0,(B17-(E17/(F17/G17)))*H17*E17*I17)</f>
        <v>0</v>
      </c>
    </row>
    <row r="18" spans="1:14" x14ac:dyDescent="0.3">
      <c r="C18" s="2"/>
      <c r="D18" s="13" t="s">
        <v>19</v>
      </c>
      <c r="E18" s="14"/>
    </row>
    <row r="19" spans="1:14" x14ac:dyDescent="0.3">
      <c r="A19" t="s">
        <v>4</v>
      </c>
      <c r="B19" t="s">
        <v>9</v>
      </c>
      <c r="C19" s="2" t="s">
        <v>0</v>
      </c>
      <c r="D19" s="1" t="s">
        <v>8</v>
      </c>
      <c r="E19" t="s">
        <v>7</v>
      </c>
      <c r="F19" t="s">
        <v>11</v>
      </c>
      <c r="G19" t="s">
        <v>1</v>
      </c>
      <c r="H19" t="s">
        <v>2</v>
      </c>
      <c r="K19" s="5" t="s">
        <v>5</v>
      </c>
    </row>
    <row r="20" spans="1:14" ht="13.5" thickBot="1" x14ac:dyDescent="0.35">
      <c r="A20" s="8" t="s">
        <v>14</v>
      </c>
      <c r="B20" s="9">
        <v>350</v>
      </c>
      <c r="C20" s="10"/>
      <c r="D20" s="11">
        <v>60</v>
      </c>
      <c r="E20" s="9">
        <f>MAX(C20,D20)</f>
        <v>60</v>
      </c>
      <c r="F20" s="12">
        <v>4</v>
      </c>
      <c r="G20" s="9">
        <v>4</v>
      </c>
      <c r="H20" s="9">
        <v>2.8999999999999998E-3</v>
      </c>
      <c r="I20" s="9"/>
      <c r="J20" s="9"/>
      <c r="K20" s="23">
        <f>IF(C20=0,0,(B20-(E20/(F20/G20)))*H20*E20)</f>
        <v>0</v>
      </c>
    </row>
    <row r="21" spans="1:14" ht="13.5" thickTop="1" x14ac:dyDescent="0.3"/>
    <row r="22" spans="1:14" x14ac:dyDescent="0.3">
      <c r="J22" s="7" t="s">
        <v>15</v>
      </c>
      <c r="K22" s="22">
        <f>K17+K20</f>
        <v>0</v>
      </c>
    </row>
    <row r="23" spans="1:14" x14ac:dyDescent="0.3">
      <c r="J23" s="7"/>
      <c r="N23" s="17"/>
    </row>
    <row r="24" spans="1:14" x14ac:dyDescent="0.3">
      <c r="A24" s="5" t="s">
        <v>18</v>
      </c>
    </row>
    <row r="25" spans="1:14" x14ac:dyDescent="0.3">
      <c r="A25" t="s">
        <v>16</v>
      </c>
    </row>
    <row r="26" spans="1:14" x14ac:dyDescent="0.3">
      <c r="A26" t="s">
        <v>17</v>
      </c>
    </row>
    <row r="27" spans="1:14" ht="42" customHeight="1" x14ac:dyDescent="0.25">
      <c r="A27" s="25" t="s">
        <v>20</v>
      </c>
      <c r="B27" s="26"/>
      <c r="C27" s="26"/>
      <c r="D27" s="26"/>
      <c r="E27" s="26"/>
      <c r="F27" s="26"/>
      <c r="G27" s="26"/>
      <c r="H27" s="26"/>
      <c r="I27" s="26"/>
      <c r="J27" s="26"/>
      <c r="K27" s="26"/>
    </row>
    <row r="34" spans="4:11" ht="12.5" x14ac:dyDescent="0.25">
      <c r="D34"/>
      <c r="K34"/>
    </row>
    <row r="35" spans="4:11" ht="12.5" x14ac:dyDescent="0.25">
      <c r="D35"/>
      <c r="K35"/>
    </row>
    <row r="36" spans="4:11" ht="12.5" x14ac:dyDescent="0.25">
      <c r="D36"/>
      <c r="K36"/>
    </row>
    <row r="37" spans="4:11" ht="12.5" x14ac:dyDescent="0.25">
      <c r="D37"/>
      <c r="K37"/>
    </row>
    <row r="38" spans="4:11" ht="12.5" x14ac:dyDescent="0.25">
      <c r="D38"/>
      <c r="K38"/>
    </row>
  </sheetData>
  <mergeCells count="1">
    <mergeCell ref="A27:K27"/>
  </mergeCells>
  <phoneticPr fontId="2" type="noConversion"/>
  <pageMargins left="0.75" right="0.75" top="1" bottom="1" header="0.5" footer="0.5"/>
  <pageSetup orientation="portrait" r:id="rId1"/>
  <headerFooter alignWithMargins="0">
    <oddFooter>&amp;C_x000D_&amp;1#&amp;"Aptos"&amp;10&amp;K000000 Level 3 -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13" ma:contentTypeDescription="Create a new document." ma:contentTypeScope="" ma:versionID="b88ec41c01e5045c0eab78ed8500894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86c95aa21204586e10655c96f64c8acb"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2026-10-29T21:13:53+00:00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989015B-11CC-47D6-BA08-38A99083FBA7}"/>
</file>

<file path=customXml/itemProps2.xml><?xml version="1.0" encoding="utf-8"?>
<ds:datastoreItem xmlns:ds="http://schemas.openxmlformats.org/officeDocument/2006/customXml" ds:itemID="{D4C402B4-0983-4764-B185-20D7C1C7767D}"/>
</file>

<file path=customXml/itemProps3.xml><?xml version="1.0" encoding="utf-8"?>
<ds:datastoreItem xmlns:ds="http://schemas.openxmlformats.org/officeDocument/2006/customXml" ds:itemID="{BE424321-3150-403C-A54E-6FC033272230}"/>
</file>

<file path=docMetadata/LabelInfo.xml><?xml version="1.0" encoding="utf-8"?>
<clbl:labelList xmlns:clbl="http://schemas.microsoft.com/office/2020/mipLabelMetadata">
  <clbl:label id="{73479117-1783-420e-9942-24d79255525e}" enabled="1" method="Privileged" siteId="{b4f51418-b269-49a2-935a-fa54bf584fc8}"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Calculator</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wiltfonm</dc:creator>
  <cp:lastModifiedBy>CLARK Vanessa * ODE</cp:lastModifiedBy>
  <dcterms:created xsi:type="dcterms:W3CDTF">2007-12-07T02:50:44Z</dcterms:created>
  <dcterms:modified xsi:type="dcterms:W3CDTF">2026-10-29T21:12:58Z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30ea53-6f5e-4160-81a5-992a9105450a_Enabled">
    <vt:lpwstr>true</vt:lpwstr>
  </property>
  <property fmtid="{D5CDD505-2E9C-101B-9397-08002B2CF9AE}" pid="3" name="MSIP_Label_7730ea53-6f5e-4160-81a5-992a9105450a_SetDate">
    <vt:lpwstr>2024-04-02T17:52:41Z</vt:lpwstr>
  </property>
  <property fmtid="{D5CDD505-2E9C-101B-9397-08002B2CF9AE}" pid="4" name="MSIP_Label_7730ea53-6f5e-4160-81a5-992a9105450a_Method">
    <vt:lpwstr>Standard</vt:lpwstr>
  </property>
  <property fmtid="{D5CDD505-2E9C-101B-9397-08002B2CF9AE}" pid="5" name="MSIP_Label_7730ea53-6f5e-4160-81a5-992a9105450a_Name">
    <vt:lpwstr>Level 2 - Limited (Items)</vt:lpwstr>
  </property>
  <property fmtid="{D5CDD505-2E9C-101B-9397-08002B2CF9AE}" pid="6" name="MSIP_Label_7730ea53-6f5e-4160-81a5-992a9105450a_SiteId">
    <vt:lpwstr>b4f51418-b269-49a2-935a-fa54bf584fc8</vt:lpwstr>
  </property>
  <property fmtid="{D5CDD505-2E9C-101B-9397-08002B2CF9AE}" pid="7" name="MSIP_Label_7730ea53-6f5e-4160-81a5-992a9105450a_ActionId">
    <vt:lpwstr>9e6c725b-9ef0-43dd-9892-e9eb7f4a3a89</vt:lpwstr>
  </property>
  <property fmtid="{D5CDD505-2E9C-101B-9397-08002B2CF9AE}" pid="8" name="MSIP_Label_7730ea53-6f5e-4160-81a5-992a9105450a_ContentBits">
    <vt:lpwstr>0</vt:lpwstr>
  </property>
  <property fmtid="{D5CDD505-2E9C-101B-9397-08002B2CF9AE}" pid="9" name="ContentTypeId">
    <vt:lpwstr>0x0101008AD634F791A68E448BB12BA2A972606E</vt:lpwstr>
  </property>
</Properties>
</file>