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custom.xml" ContentType="application/vnd.openxmlformats-officedocument.custom-propertie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02 Program Establishment\Grantee Final Report\"/>
    </mc:Choice>
  </mc:AlternateContent>
  <xr:revisionPtr revIDLastSave="0" documentId="13_ncr:1_{9DE30370-B042-480B-B05E-DA112F158B00}" xr6:coauthVersionLast="47" xr6:coauthVersionMax="47" xr10:uidLastSave="{00000000-0000-0000-0000-000000000000}"/>
  <workbookProtection workbookAlgorithmName="SHA-512" workbookHashValue="nf083arh2uR2LkNbqiF32Qhx7+cY2v9OixxIwadpD7NjrAD8rGWiSfx2sKWBSlxCIltmVsB+XvHpcX+5dSMj9Q==" workbookSaltValue="IBgyHq4EJqEclBXBQhTbSA==" workbookSpinCount="100000" lockStructure="1"/>
  <bookViews>
    <workbookView xWindow="28680" yWindow="-120" windowWidth="29040" windowHeight="15720" tabRatio="877" xr2:uid="{00000000-000D-0000-FFFF-FFFF00000000}"/>
  </bookViews>
  <sheets>
    <sheet name="Completion Checklist" sheetId="16" r:id="rId1"/>
    <sheet name="1) Program Reach" sheetId="6" r:id="rId2"/>
    <sheet name="2) Academic Growth" sheetId="11" r:id="rId3"/>
    <sheet name="3) Programs Offered" sheetId="8" r:id="rId4"/>
    <sheet name="4) Activities Offered" sheetId="12" r:id="rId5"/>
    <sheet name="5) Grant Alignment" sheetId="13" r:id="rId6"/>
    <sheet name="6) Participant SSIDs" sheetId="15" r:id="rId7"/>
    <sheet name="7) Success Stories" sheetId="17" r:id="rId8"/>
    <sheet name="Appendix A - Example Goals" sheetId="18" r:id="rId9"/>
    <sheet name="Dropdowns" sheetId="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6" l="1"/>
  <c r="F31" i="16"/>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265" i="15"/>
  <c r="L266" i="15"/>
  <c r="L267" i="15"/>
  <c r="L268" i="15"/>
  <c r="L269" i="15"/>
  <c r="L270" i="15"/>
  <c r="L271" i="15"/>
  <c r="L272" i="15"/>
  <c r="L273" i="15"/>
  <c r="L274" i="15"/>
  <c r="L275" i="15"/>
  <c r="L276" i="15"/>
  <c r="L277" i="15"/>
  <c r="L278" i="15"/>
  <c r="L279" i="15"/>
  <c r="L280" i="15"/>
  <c r="L281" i="15"/>
  <c r="L282" i="15"/>
  <c r="L283" i="15"/>
  <c r="L284" i="15"/>
  <c r="L285" i="15"/>
  <c r="L286" i="15"/>
  <c r="L287" i="15"/>
  <c r="L288" i="15"/>
  <c r="L289" i="15"/>
  <c r="L290" i="15"/>
  <c r="L291" i="15"/>
  <c r="L292" i="15"/>
  <c r="L293" i="15"/>
  <c r="L294" i="15"/>
  <c r="L295" i="15"/>
  <c r="L296" i="15"/>
  <c r="L297" i="15"/>
  <c r="L298" i="15"/>
  <c r="L299" i="15"/>
  <c r="L300" i="15"/>
  <c r="L301" i="15"/>
  <c r="L302" i="15"/>
  <c r="L303" i="15"/>
  <c r="L304" i="15"/>
  <c r="L305" i="15"/>
  <c r="L306" i="15"/>
  <c r="L307" i="15"/>
  <c r="L308" i="15"/>
  <c r="L309" i="15"/>
  <c r="L310" i="15"/>
  <c r="L311" i="15"/>
  <c r="L312" i="15"/>
  <c r="L313" i="15"/>
  <c r="L314" i="15"/>
  <c r="L315" i="15"/>
  <c r="L316" i="15"/>
  <c r="L317" i="15"/>
  <c r="L318" i="15"/>
  <c r="L319" i="15"/>
  <c r="L320" i="15"/>
  <c r="L321" i="15"/>
  <c r="L322" i="15"/>
  <c r="L323" i="15"/>
  <c r="L324" i="15"/>
  <c r="L325" i="15"/>
  <c r="L326" i="15"/>
  <c r="L327" i="15"/>
  <c r="L328" i="15"/>
  <c r="L329" i="15"/>
  <c r="L330" i="15"/>
  <c r="L331" i="15"/>
  <c r="L332" i="15"/>
  <c r="L333" i="15"/>
  <c r="L334" i="15"/>
  <c r="L335" i="15"/>
  <c r="L336" i="15"/>
  <c r="L337" i="15"/>
  <c r="L338" i="15"/>
  <c r="L339" i="15"/>
  <c r="L340" i="15"/>
  <c r="L341" i="15"/>
  <c r="L342" i="15"/>
  <c r="L343" i="15"/>
  <c r="L344" i="15"/>
  <c r="L345" i="15"/>
  <c r="L346" i="15"/>
  <c r="L347" i="15"/>
  <c r="L348" i="15"/>
  <c r="L349" i="15"/>
  <c r="L350" i="15"/>
  <c r="L351" i="15"/>
  <c r="L352" i="15"/>
  <c r="L353" i="15"/>
  <c r="L354" i="15"/>
  <c r="L355" i="15"/>
  <c r="L356" i="15"/>
  <c r="L357" i="15"/>
  <c r="L358" i="15"/>
  <c r="L359" i="15"/>
  <c r="L360" i="15"/>
  <c r="L361" i="15"/>
  <c r="L362" i="15"/>
  <c r="L363" i="15"/>
  <c r="L364" i="15"/>
  <c r="L365" i="15"/>
  <c r="L366" i="15"/>
  <c r="L367" i="15"/>
  <c r="L368" i="15"/>
  <c r="L369" i="15"/>
  <c r="L370" i="15"/>
  <c r="L371" i="15"/>
  <c r="L372" i="15"/>
  <c r="L373" i="15"/>
  <c r="L374" i="15"/>
  <c r="L375" i="15"/>
  <c r="L376" i="15"/>
  <c r="L377" i="15"/>
  <c r="L378" i="15"/>
  <c r="L379" i="15"/>
  <c r="L380" i="15"/>
  <c r="L381" i="15"/>
  <c r="L382" i="15"/>
  <c r="L383" i="15"/>
  <c r="L384" i="15"/>
  <c r="L385" i="15"/>
  <c r="L386" i="15"/>
  <c r="L387" i="15"/>
  <c r="L388" i="15"/>
  <c r="L389" i="15"/>
  <c r="L390" i="15"/>
  <c r="L391" i="15"/>
  <c r="L392" i="15"/>
  <c r="L393" i="15"/>
  <c r="L394" i="15"/>
  <c r="L395" i="15"/>
  <c r="L396" i="15"/>
  <c r="L397" i="15"/>
  <c r="L398" i="15"/>
  <c r="L399" i="15"/>
  <c r="L400" i="15"/>
  <c r="L401" i="15"/>
  <c r="L402" i="15"/>
  <c r="L403" i="15"/>
  <c r="L404" i="15"/>
  <c r="L405" i="15"/>
  <c r="L406" i="15"/>
  <c r="L407" i="15"/>
  <c r="L408" i="15"/>
  <c r="L409" i="15"/>
  <c r="L410" i="15"/>
  <c r="L411" i="15"/>
  <c r="L412" i="15"/>
  <c r="L413" i="15"/>
  <c r="L414" i="15"/>
  <c r="L415" i="15"/>
  <c r="L416" i="15"/>
  <c r="L417" i="15"/>
  <c r="L418" i="15"/>
  <c r="L419" i="15"/>
  <c r="L420" i="15"/>
  <c r="L421" i="15"/>
  <c r="L422" i="15"/>
  <c r="L423" i="15"/>
  <c r="L424" i="15"/>
  <c r="L425" i="15"/>
  <c r="L426" i="15"/>
  <c r="L427" i="15"/>
  <c r="L428" i="15"/>
  <c r="L429" i="15"/>
  <c r="L430" i="15"/>
  <c r="L431" i="15"/>
  <c r="L432" i="15"/>
  <c r="L433" i="15"/>
  <c r="L434" i="15"/>
  <c r="L435" i="15"/>
  <c r="L436" i="15"/>
  <c r="L437" i="15"/>
  <c r="L438" i="15"/>
  <c r="L439" i="15"/>
  <c r="L440" i="15"/>
  <c r="L441" i="15"/>
  <c r="L442" i="15"/>
  <c r="L443" i="15"/>
  <c r="L444" i="15"/>
  <c r="L445" i="15"/>
  <c r="L446" i="15"/>
  <c r="L447" i="15"/>
  <c r="L448" i="15"/>
  <c r="L449" i="15"/>
  <c r="L450" i="15"/>
  <c r="L451" i="15"/>
  <c r="L452" i="15"/>
  <c r="L453" i="15"/>
  <c r="L454" i="15"/>
  <c r="L455" i="15"/>
  <c r="L456" i="15"/>
  <c r="L457" i="15"/>
  <c r="L458" i="15"/>
  <c r="L459" i="15"/>
  <c r="L460" i="15"/>
  <c r="L461" i="15"/>
  <c r="L462" i="15"/>
  <c r="L463" i="15"/>
  <c r="L464" i="15"/>
  <c r="L465" i="15"/>
  <c r="L466" i="15"/>
  <c r="L467" i="15"/>
  <c r="L468" i="15"/>
  <c r="L469" i="15"/>
  <c r="L470" i="15"/>
  <c r="L471" i="15"/>
  <c r="L472" i="15"/>
  <c r="L473" i="15"/>
  <c r="L474" i="15"/>
  <c r="L475" i="15"/>
  <c r="L476" i="15"/>
  <c r="L477" i="15"/>
  <c r="L478" i="15"/>
  <c r="L479" i="15"/>
  <c r="L480" i="15"/>
  <c r="L481" i="15"/>
  <c r="L482" i="15"/>
  <c r="L483" i="15"/>
  <c r="L484" i="15"/>
  <c r="L485" i="15"/>
  <c r="L486" i="15"/>
  <c r="L487" i="15"/>
  <c r="L488" i="15"/>
  <c r="L489" i="15"/>
  <c r="L490" i="15"/>
  <c r="L491" i="15"/>
  <c r="L492" i="15"/>
  <c r="L493" i="15"/>
  <c r="L494" i="15"/>
  <c r="L495" i="15"/>
  <c r="L496" i="15"/>
  <c r="L497" i="15"/>
  <c r="L498" i="15"/>
  <c r="L499" i="15"/>
  <c r="L500" i="15"/>
  <c r="L501" i="15"/>
  <c r="L502" i="15"/>
  <c r="L503" i="15"/>
  <c r="L504" i="15"/>
  <c r="L505" i="15"/>
  <c r="L506" i="15"/>
  <c r="L507" i="15"/>
  <c r="L508" i="15"/>
  <c r="L509" i="15"/>
  <c r="L510" i="15"/>
  <c r="L511" i="15"/>
  <c r="L512" i="15"/>
  <c r="L513" i="15"/>
  <c r="L514" i="15"/>
  <c r="L515" i="15"/>
  <c r="L516" i="15"/>
  <c r="L517" i="15"/>
  <c r="L518" i="15"/>
  <c r="L519" i="15"/>
  <c r="L520" i="15"/>
  <c r="L521" i="15"/>
  <c r="L522" i="15"/>
  <c r="L523" i="15"/>
  <c r="L524" i="15"/>
  <c r="L525" i="15"/>
  <c r="L526" i="15"/>
  <c r="L527" i="15"/>
  <c r="L528" i="15"/>
  <c r="L529" i="15"/>
  <c r="L530" i="15"/>
  <c r="L531" i="15"/>
  <c r="L532" i="15"/>
  <c r="L533" i="15"/>
  <c r="L534" i="15"/>
  <c r="L535" i="15"/>
  <c r="L536" i="15"/>
  <c r="L537" i="15"/>
  <c r="L538" i="15"/>
  <c r="L539" i="15"/>
  <c r="L540" i="15"/>
  <c r="L541" i="15"/>
  <c r="L542" i="15"/>
  <c r="L543" i="15"/>
  <c r="L544" i="15"/>
  <c r="L545" i="15"/>
  <c r="L546" i="15"/>
  <c r="L547" i="15"/>
  <c r="L548" i="15"/>
  <c r="L549" i="15"/>
  <c r="L550" i="15"/>
  <c r="L551" i="15"/>
  <c r="L552" i="15"/>
  <c r="L553" i="15"/>
  <c r="L554" i="15"/>
  <c r="L555" i="15"/>
  <c r="L556" i="15"/>
  <c r="L557" i="15"/>
  <c r="L558" i="15"/>
  <c r="L559" i="15"/>
  <c r="L560" i="15"/>
  <c r="L561" i="15"/>
  <c r="L562" i="15"/>
  <c r="L563" i="15"/>
  <c r="L564" i="15"/>
  <c r="L565" i="15"/>
  <c r="L566" i="15"/>
  <c r="L567" i="15"/>
  <c r="L568" i="15"/>
  <c r="L569" i="15"/>
  <c r="L570" i="15"/>
  <c r="L571" i="15"/>
  <c r="L572" i="15"/>
  <c r="L573" i="15"/>
  <c r="L574" i="15"/>
  <c r="L575" i="15"/>
  <c r="L576" i="15"/>
  <c r="L577" i="15"/>
  <c r="L578" i="15"/>
  <c r="L579" i="15"/>
  <c r="L580" i="15"/>
  <c r="L581" i="15"/>
  <c r="L582" i="15"/>
  <c r="L583" i="15"/>
  <c r="L584" i="15"/>
  <c r="L585" i="15"/>
  <c r="L586" i="15"/>
  <c r="L587" i="15"/>
  <c r="L588" i="15"/>
  <c r="L589" i="15"/>
  <c r="L590" i="15"/>
  <c r="L591" i="15"/>
  <c r="L592" i="15"/>
  <c r="L593" i="15"/>
  <c r="L594" i="15"/>
  <c r="L595" i="15"/>
  <c r="L596" i="15"/>
  <c r="L597" i="15"/>
  <c r="L598" i="15"/>
  <c r="L599" i="15"/>
  <c r="L600" i="15"/>
  <c r="L601" i="15"/>
  <c r="L602" i="15"/>
  <c r="L603" i="15"/>
  <c r="L604" i="15"/>
  <c r="L605" i="15"/>
  <c r="L606" i="15"/>
  <c r="L607" i="15"/>
  <c r="L608" i="15"/>
  <c r="L609" i="15"/>
  <c r="L610" i="15"/>
  <c r="L611" i="15"/>
  <c r="L612" i="15"/>
  <c r="L613" i="15"/>
  <c r="L614" i="15"/>
  <c r="L615" i="15"/>
  <c r="L616" i="15"/>
  <c r="L617" i="15"/>
  <c r="L618" i="15"/>
  <c r="L619" i="15"/>
  <c r="L620" i="15"/>
  <c r="L621" i="15"/>
  <c r="L622" i="15"/>
  <c r="L623" i="15"/>
  <c r="L624" i="15"/>
  <c r="L625" i="15"/>
  <c r="L626" i="15"/>
  <c r="L627" i="15"/>
  <c r="L628" i="15"/>
  <c r="L629" i="15"/>
  <c r="L630" i="15"/>
  <c r="L631" i="15"/>
  <c r="L632" i="15"/>
  <c r="L633" i="15"/>
  <c r="L634" i="15"/>
  <c r="L635" i="15"/>
  <c r="L636" i="15"/>
  <c r="L637" i="15"/>
  <c r="L638" i="15"/>
  <c r="L639" i="15"/>
  <c r="L640" i="15"/>
  <c r="L641" i="15"/>
  <c r="L642" i="15"/>
  <c r="L643" i="15"/>
  <c r="L644" i="15"/>
  <c r="L645" i="15"/>
  <c r="L646" i="15"/>
  <c r="L647" i="15"/>
  <c r="L648" i="15"/>
  <c r="L649" i="15"/>
  <c r="L650" i="15"/>
  <c r="L651" i="15"/>
  <c r="L652" i="15"/>
  <c r="L653" i="15"/>
  <c r="L654" i="15"/>
  <c r="L655" i="15"/>
  <c r="L656" i="15"/>
  <c r="L657" i="15"/>
  <c r="L658" i="15"/>
  <c r="L659" i="15"/>
  <c r="L660" i="15"/>
  <c r="L661" i="15"/>
  <c r="L662" i="15"/>
  <c r="L663" i="15"/>
  <c r="L664" i="15"/>
  <c r="L665" i="15"/>
  <c r="L666" i="15"/>
  <c r="L667" i="15"/>
  <c r="L668" i="15"/>
  <c r="L669" i="15"/>
  <c r="L670" i="15"/>
  <c r="L671" i="15"/>
  <c r="L672" i="15"/>
  <c r="L673" i="15"/>
  <c r="L674" i="15"/>
  <c r="L675" i="15"/>
  <c r="L676" i="15"/>
  <c r="L677" i="15"/>
  <c r="L678" i="15"/>
  <c r="L679" i="15"/>
  <c r="L680" i="15"/>
  <c r="L681" i="15"/>
  <c r="L682" i="15"/>
  <c r="L683" i="15"/>
  <c r="L684" i="15"/>
  <c r="L685" i="15"/>
  <c r="L686" i="15"/>
  <c r="L687" i="15"/>
  <c r="L688" i="15"/>
  <c r="L689" i="15"/>
  <c r="L690" i="15"/>
  <c r="L691" i="15"/>
  <c r="L692" i="15"/>
  <c r="L693" i="15"/>
  <c r="L694" i="15"/>
  <c r="L695" i="15"/>
  <c r="L696" i="15"/>
  <c r="L697" i="15"/>
  <c r="L698" i="15"/>
  <c r="L699" i="15"/>
  <c r="L700" i="15"/>
  <c r="L701" i="15"/>
  <c r="L702" i="15"/>
  <c r="L703" i="15"/>
  <c r="L704" i="15"/>
  <c r="L705" i="15"/>
  <c r="L706" i="15"/>
  <c r="L707" i="15"/>
  <c r="L708" i="15"/>
  <c r="L709" i="15"/>
  <c r="L710" i="15"/>
  <c r="L711" i="15"/>
  <c r="L712" i="15"/>
  <c r="L713" i="15"/>
  <c r="L714" i="15"/>
  <c r="L715" i="15"/>
  <c r="L716" i="15"/>
  <c r="L717" i="15"/>
  <c r="L718" i="15"/>
  <c r="L719" i="15"/>
  <c r="L720" i="15"/>
  <c r="L721" i="15"/>
  <c r="L722" i="15"/>
  <c r="L723" i="15"/>
  <c r="L724" i="15"/>
  <c r="L725" i="15"/>
  <c r="L726" i="15"/>
  <c r="L727" i="15"/>
  <c r="L728" i="15"/>
  <c r="L729" i="15"/>
  <c r="L730" i="15"/>
  <c r="L731" i="15"/>
  <c r="L732" i="15"/>
  <c r="L733" i="15"/>
  <c r="L734" i="15"/>
  <c r="L735" i="15"/>
  <c r="L736" i="15"/>
  <c r="L737" i="15"/>
  <c r="L738" i="15"/>
  <c r="L739" i="15"/>
  <c r="L740" i="15"/>
  <c r="L741" i="15"/>
  <c r="L742" i="15"/>
  <c r="L743" i="15"/>
  <c r="L744" i="15"/>
  <c r="L745" i="15"/>
  <c r="L746" i="15"/>
  <c r="L747" i="15"/>
  <c r="L748" i="15"/>
  <c r="L749" i="15"/>
  <c r="L750" i="15"/>
  <c r="L751" i="15"/>
  <c r="L752" i="15"/>
  <c r="L753" i="15"/>
  <c r="L754" i="15"/>
  <c r="L755" i="15"/>
  <c r="L756" i="15"/>
  <c r="L757" i="15"/>
  <c r="L758" i="15"/>
  <c r="L759" i="15"/>
  <c r="L760" i="15"/>
  <c r="L761" i="15"/>
  <c r="L762" i="15"/>
  <c r="L763" i="15"/>
  <c r="L764" i="15"/>
  <c r="L765" i="15"/>
  <c r="L766" i="15"/>
  <c r="L767" i="15"/>
  <c r="L768" i="15"/>
  <c r="L769" i="15"/>
  <c r="L770" i="15"/>
  <c r="L771" i="15"/>
  <c r="L772" i="15"/>
  <c r="L773" i="15"/>
  <c r="L774" i="15"/>
  <c r="L775" i="15"/>
  <c r="L776" i="15"/>
  <c r="L777" i="15"/>
  <c r="L778" i="15"/>
  <c r="L779" i="15"/>
  <c r="L780" i="15"/>
  <c r="L781" i="15"/>
  <c r="L782" i="15"/>
  <c r="L783" i="15"/>
  <c r="L784" i="15"/>
  <c r="L785" i="15"/>
  <c r="L786" i="15"/>
  <c r="L787" i="15"/>
  <c r="L788" i="15"/>
  <c r="L789" i="15"/>
  <c r="L790" i="15"/>
  <c r="L791" i="15"/>
  <c r="L792" i="15"/>
  <c r="L793" i="15"/>
  <c r="L794" i="15"/>
  <c r="L795" i="15"/>
  <c r="L796" i="15"/>
  <c r="L797" i="15"/>
  <c r="L798" i="15"/>
  <c r="L799" i="15"/>
  <c r="L800" i="15"/>
  <c r="L801" i="15"/>
  <c r="L802" i="15"/>
  <c r="L803" i="15"/>
  <c r="L804" i="15"/>
  <c r="L805" i="15"/>
  <c r="L806" i="15"/>
  <c r="L807" i="15"/>
  <c r="L808" i="15"/>
  <c r="L809" i="15"/>
  <c r="L810" i="15"/>
  <c r="L811" i="15"/>
  <c r="L812" i="15"/>
  <c r="L813" i="15"/>
  <c r="L814" i="15"/>
  <c r="L815" i="15"/>
  <c r="L816" i="15"/>
  <c r="L817" i="15"/>
  <c r="L818" i="15"/>
  <c r="L819" i="15"/>
  <c r="L820" i="15"/>
  <c r="L821" i="15"/>
  <c r="L822" i="15"/>
  <c r="L823" i="15"/>
  <c r="L824" i="15"/>
  <c r="L825" i="15"/>
  <c r="L826" i="15"/>
  <c r="L827" i="15"/>
  <c r="L828" i="15"/>
  <c r="L829" i="15"/>
  <c r="L830" i="15"/>
  <c r="L831" i="15"/>
  <c r="L832" i="15"/>
  <c r="L833" i="15"/>
  <c r="L834" i="15"/>
  <c r="L835" i="15"/>
  <c r="L836" i="15"/>
  <c r="L837" i="15"/>
  <c r="L838" i="15"/>
  <c r="L839" i="15"/>
  <c r="L840" i="15"/>
  <c r="L841" i="15"/>
  <c r="L842" i="15"/>
  <c r="L843" i="15"/>
  <c r="L844" i="15"/>
  <c r="L845" i="15"/>
  <c r="L846" i="15"/>
  <c r="L847" i="15"/>
  <c r="L848" i="15"/>
  <c r="L849" i="15"/>
  <c r="L850" i="15"/>
  <c r="L851" i="15"/>
  <c r="L852" i="15"/>
  <c r="L853" i="15"/>
  <c r="L854" i="15"/>
  <c r="L855" i="15"/>
  <c r="L856" i="15"/>
  <c r="L857" i="15"/>
  <c r="L858" i="15"/>
  <c r="L859" i="15"/>
  <c r="L860" i="15"/>
  <c r="L861" i="15"/>
  <c r="L862" i="15"/>
  <c r="L863" i="15"/>
  <c r="L864" i="15"/>
  <c r="L865" i="15"/>
  <c r="L866" i="15"/>
  <c r="L867" i="15"/>
  <c r="L868" i="15"/>
  <c r="L869" i="15"/>
  <c r="L870" i="15"/>
  <c r="L871" i="15"/>
  <c r="L872" i="15"/>
  <c r="L873" i="15"/>
  <c r="L874" i="15"/>
  <c r="L875" i="15"/>
  <c r="L876" i="15"/>
  <c r="L877" i="15"/>
  <c r="L878" i="15"/>
  <c r="L879" i="15"/>
  <c r="L880" i="15"/>
  <c r="L881" i="15"/>
  <c r="L882" i="15"/>
  <c r="L883" i="15"/>
  <c r="L884" i="15"/>
  <c r="L885" i="15"/>
  <c r="L886" i="15"/>
  <c r="L887" i="15"/>
  <c r="L888" i="15"/>
  <c r="L889" i="15"/>
  <c r="L890" i="15"/>
  <c r="L891" i="15"/>
  <c r="L892" i="15"/>
  <c r="L893" i="15"/>
  <c r="L894" i="15"/>
  <c r="L895" i="15"/>
  <c r="L896" i="15"/>
  <c r="L897" i="15"/>
  <c r="L898" i="15"/>
  <c r="L899" i="15"/>
  <c r="L900" i="15"/>
  <c r="L901" i="15"/>
  <c r="L902" i="15"/>
  <c r="L903" i="15"/>
  <c r="L904" i="15"/>
  <c r="L905" i="15"/>
  <c r="L906" i="15"/>
  <c r="L907" i="15"/>
  <c r="L908" i="15"/>
  <c r="L909" i="15"/>
  <c r="L910" i="15"/>
  <c r="L911" i="15"/>
  <c r="L912" i="15"/>
  <c r="L913" i="15"/>
  <c r="L914" i="15"/>
  <c r="L915" i="15"/>
  <c r="L916" i="15"/>
  <c r="L917" i="15"/>
  <c r="L918" i="15"/>
  <c r="L919" i="15"/>
  <c r="L920" i="15"/>
  <c r="L921" i="15"/>
  <c r="L922" i="15"/>
  <c r="L923" i="15"/>
  <c r="L924" i="15"/>
  <c r="L925" i="15"/>
  <c r="L926" i="15"/>
  <c r="L927" i="15"/>
  <c r="L928" i="15"/>
  <c r="L929" i="15"/>
  <c r="L930" i="15"/>
  <c r="L931" i="15"/>
  <c r="L932" i="15"/>
  <c r="L933" i="15"/>
  <c r="L934" i="15"/>
  <c r="L935" i="15"/>
  <c r="L936" i="15"/>
  <c r="L937" i="15"/>
  <c r="L938" i="15"/>
  <c r="L939" i="15"/>
  <c r="L940" i="15"/>
  <c r="L941" i="15"/>
  <c r="L942" i="15"/>
  <c r="L943" i="15"/>
  <c r="L944" i="15"/>
  <c r="L945" i="15"/>
  <c r="L946" i="15"/>
  <c r="L947" i="15"/>
  <c r="L948" i="15"/>
  <c r="L949" i="15"/>
  <c r="L950" i="15"/>
  <c r="L951" i="15"/>
  <c r="L952" i="15"/>
  <c r="L953" i="15"/>
  <c r="L954" i="15"/>
  <c r="L955" i="15"/>
  <c r="L956" i="15"/>
  <c r="L957" i="15"/>
  <c r="L958" i="15"/>
  <c r="L959" i="15"/>
  <c r="L960" i="15"/>
  <c r="L961" i="15"/>
  <c r="L962" i="15"/>
  <c r="L963" i="15"/>
  <c r="L964" i="15"/>
  <c r="L965" i="15"/>
  <c r="L966" i="15"/>
  <c r="L967" i="15"/>
  <c r="L968" i="15"/>
  <c r="L969" i="15"/>
  <c r="L970" i="15"/>
  <c r="L971" i="15"/>
  <c r="L972" i="15"/>
  <c r="L973" i="15"/>
  <c r="L974" i="15"/>
  <c r="L975" i="15"/>
  <c r="L976" i="15"/>
  <c r="L977" i="15"/>
  <c r="L978" i="15"/>
  <c r="L979" i="15"/>
  <c r="L980" i="15"/>
  <c r="L981" i="15"/>
  <c r="L982" i="15"/>
  <c r="L983" i="15"/>
  <c r="L984" i="15"/>
  <c r="L985" i="15"/>
  <c r="L986" i="15"/>
  <c r="L987" i="15"/>
  <c r="L988" i="15"/>
  <c r="L989" i="15"/>
  <c r="L990" i="15"/>
  <c r="L991" i="15"/>
  <c r="L992" i="15"/>
  <c r="L993" i="15"/>
  <c r="L994" i="15"/>
  <c r="L995" i="15"/>
  <c r="L996" i="15"/>
  <c r="L997" i="15"/>
  <c r="L998" i="15"/>
  <c r="L999" i="15"/>
  <c r="L1000" i="15"/>
  <c r="L1001" i="15"/>
  <c r="L1002" i="15"/>
  <c r="L1003" i="15"/>
  <c r="L1004" i="15"/>
  <c r="L1005" i="15"/>
  <c r="L1006" i="15"/>
  <c r="L1007" i="15"/>
  <c r="L1008" i="15"/>
  <c r="L1009" i="15"/>
  <c r="L1010" i="15"/>
  <c r="L1011" i="15"/>
  <c r="L1012" i="15"/>
  <c r="L1013" i="15"/>
  <c r="L1014" i="15"/>
  <c r="L1015" i="15"/>
  <c r="B1015" i="15" s="1"/>
  <c r="C1015" i="15" s="1"/>
  <c r="L1016" i="15"/>
  <c r="B1016" i="15" s="1"/>
  <c r="C1016" i="15" s="1"/>
  <c r="L1017" i="15"/>
  <c r="B1017" i="15" s="1"/>
  <c r="C1017" i="15" s="1"/>
  <c r="L1018" i="15"/>
  <c r="B1018" i="15" s="1"/>
  <c r="C1018" i="15" s="1"/>
  <c r="L1019" i="15"/>
  <c r="B1019" i="15" s="1"/>
  <c r="C1019" i="15" s="1"/>
  <c r="L1020" i="15"/>
  <c r="B1020" i="15" s="1"/>
  <c r="C1020" i="15" s="1"/>
  <c r="L1021" i="15"/>
  <c r="B1021" i="15" s="1"/>
  <c r="C1021" i="15" s="1"/>
  <c r="L1022" i="15"/>
  <c r="B1022" i="15" s="1"/>
  <c r="C1022" i="15" s="1"/>
  <c r="L1023" i="15"/>
  <c r="L1024" i="15"/>
  <c r="L1025" i="15"/>
  <c r="B1025" i="15" s="1"/>
  <c r="C1025" i="15" s="1"/>
  <c r="L1026" i="15"/>
  <c r="B1026" i="15" s="1"/>
  <c r="C1026" i="15" s="1"/>
  <c r="L1027" i="15"/>
  <c r="B1027" i="15" s="1"/>
  <c r="C1027" i="15" s="1"/>
  <c r="L1028" i="15"/>
  <c r="B1028" i="15" s="1"/>
  <c r="C1028" i="15" s="1"/>
  <c r="L1029" i="15"/>
  <c r="B1029" i="15" s="1"/>
  <c r="C1029" i="15" s="1"/>
  <c r="L1030" i="15"/>
  <c r="B1030" i="15" s="1"/>
  <c r="C1030" i="15" s="1"/>
  <c r="L1031" i="15"/>
  <c r="B1031" i="15" s="1"/>
  <c r="C1031" i="15" s="1"/>
  <c r="L1032" i="15"/>
  <c r="B1032" i="15" s="1"/>
  <c r="C1032" i="15" s="1"/>
  <c r="L1033" i="15"/>
  <c r="B1033" i="15" s="1"/>
  <c r="C1033" i="15" s="1"/>
  <c r="L1034" i="15"/>
  <c r="B1034" i="15" s="1"/>
  <c r="C1034" i="15" s="1"/>
  <c r="L1035" i="15"/>
  <c r="B1035" i="15" s="1"/>
  <c r="C1035" i="15" s="1"/>
  <c r="L1036" i="15"/>
  <c r="B1036" i="15" s="1"/>
  <c r="C1036" i="15" s="1"/>
  <c r="L1037" i="15"/>
  <c r="B1037" i="15" s="1"/>
  <c r="C1037" i="15" s="1"/>
  <c r="L1038" i="15"/>
  <c r="B1038" i="15" s="1"/>
  <c r="C1038" i="15" s="1"/>
  <c r="L1039" i="15"/>
  <c r="B1039" i="15" s="1"/>
  <c r="C1039" i="15" s="1"/>
  <c r="L1040" i="15"/>
  <c r="B1040" i="15" s="1"/>
  <c r="C1040" i="15" s="1"/>
  <c r="L1041" i="15"/>
  <c r="L1042" i="15"/>
  <c r="L1043" i="15"/>
  <c r="B1043" i="15" s="1"/>
  <c r="C1043" i="15" s="1"/>
  <c r="L1044" i="15"/>
  <c r="B1044" i="15" s="1"/>
  <c r="C1044" i="15" s="1"/>
  <c r="L1045" i="15"/>
  <c r="B1045" i="15" s="1"/>
  <c r="C1045" i="15" s="1"/>
  <c r="L1046" i="15"/>
  <c r="B1046" i="15" s="1"/>
  <c r="C1046" i="15" s="1"/>
  <c r="L1047" i="15"/>
  <c r="B1047" i="15" s="1"/>
  <c r="C1047" i="15" s="1"/>
  <c r="L1048" i="15"/>
  <c r="B1048" i="15" s="1"/>
  <c r="C1048" i="15" s="1"/>
  <c r="L1049" i="15"/>
  <c r="B1049" i="15" s="1"/>
  <c r="C1049" i="15" s="1"/>
  <c r="L1050" i="15"/>
  <c r="B1050" i="15" s="1"/>
  <c r="C1050" i="15" s="1"/>
  <c r="L1051" i="15"/>
  <c r="B1051" i="15" s="1"/>
  <c r="C1051" i="15" s="1"/>
  <c r="L1052" i="15"/>
  <c r="B1052" i="15" s="1"/>
  <c r="C1052" i="15" s="1"/>
  <c r="L1053" i="15"/>
  <c r="B1053" i="15" s="1"/>
  <c r="C1053" i="15" s="1"/>
  <c r="L1054" i="15"/>
  <c r="B1054" i="15" s="1"/>
  <c r="C1054" i="15" s="1"/>
  <c r="L1055" i="15"/>
  <c r="B1055" i="15" s="1"/>
  <c r="C1055" i="15" s="1"/>
  <c r="L1056" i="15"/>
  <c r="B1056" i="15" s="1"/>
  <c r="C1056" i="15" s="1"/>
  <c r="L1057" i="15"/>
  <c r="B1057" i="15" s="1"/>
  <c r="C1057" i="15" s="1"/>
  <c r="L1058" i="15"/>
  <c r="B1058" i="15" s="1"/>
  <c r="C1058" i="15" s="1"/>
  <c r="L1059" i="15"/>
  <c r="L1060" i="15"/>
  <c r="L1061" i="15"/>
  <c r="B1061" i="15" s="1"/>
  <c r="C1061" i="15" s="1"/>
  <c r="L1062" i="15"/>
  <c r="B1062" i="15" s="1"/>
  <c r="C1062" i="15" s="1"/>
  <c r="L1063" i="15"/>
  <c r="B1063" i="15" s="1"/>
  <c r="C1063" i="15" s="1"/>
  <c r="L1064" i="15"/>
  <c r="B1064" i="15" s="1"/>
  <c r="C1064" i="15" s="1"/>
  <c r="L1065" i="15"/>
  <c r="B1065" i="15" s="1"/>
  <c r="C1065" i="15" s="1"/>
  <c r="L1066" i="15"/>
  <c r="B1066" i="15" s="1"/>
  <c r="C1066" i="15" s="1"/>
  <c r="L1067" i="15"/>
  <c r="B1067" i="15" s="1"/>
  <c r="C1067" i="15" s="1"/>
  <c r="L1068" i="15"/>
  <c r="B1068" i="15" s="1"/>
  <c r="C1068" i="15" s="1"/>
  <c r="L1069" i="15"/>
  <c r="B1069" i="15" s="1"/>
  <c r="C1069" i="15" s="1"/>
  <c r="L1070" i="15"/>
  <c r="B1070" i="15" s="1"/>
  <c r="C1070" i="15" s="1"/>
  <c r="L1071" i="15"/>
  <c r="B1071" i="15" s="1"/>
  <c r="C1071" i="15" s="1"/>
  <c r="L1072" i="15"/>
  <c r="B1072" i="15" s="1"/>
  <c r="C1072" i="15" s="1"/>
  <c r="L1073" i="15"/>
  <c r="B1073" i="15" s="1"/>
  <c r="C1073" i="15" s="1"/>
  <c r="L1074" i="15"/>
  <c r="B1074" i="15" s="1"/>
  <c r="C1074" i="15" s="1"/>
  <c r="L1075" i="15"/>
  <c r="B1075" i="15" s="1"/>
  <c r="C1075" i="15" s="1"/>
  <c r="L1076" i="15"/>
  <c r="B1076" i="15" s="1"/>
  <c r="C1076" i="15" s="1"/>
  <c r="L1077" i="15"/>
  <c r="L1078" i="15"/>
  <c r="B1078" i="15" s="1"/>
  <c r="C1078" i="15" s="1"/>
  <c r="L1079" i="15"/>
  <c r="B1079" i="15" s="1"/>
  <c r="C1079" i="15" s="1"/>
  <c r="L1080" i="15"/>
  <c r="B1080" i="15" s="1"/>
  <c r="C1080" i="15" s="1"/>
  <c r="L1081" i="15"/>
  <c r="B1081" i="15" s="1"/>
  <c r="C1081" i="15" s="1"/>
  <c r="L1082" i="15"/>
  <c r="B1082" i="15" s="1"/>
  <c r="C1082" i="15" s="1"/>
  <c r="L1083" i="15"/>
  <c r="B1083" i="15" s="1"/>
  <c r="C1083" i="15" s="1"/>
  <c r="L1084" i="15"/>
  <c r="B1084" i="15" s="1"/>
  <c r="C1084" i="15" s="1"/>
  <c r="L1085" i="15"/>
  <c r="B1085" i="15" s="1"/>
  <c r="C1085" i="15" s="1"/>
  <c r="L1086" i="15"/>
  <c r="B1086" i="15" s="1"/>
  <c r="C1086" i="15" s="1"/>
  <c r="L1087" i="15"/>
  <c r="B1087" i="15" s="1"/>
  <c r="C1087" i="15" s="1"/>
  <c r="L1088" i="15"/>
  <c r="B1088" i="15" s="1"/>
  <c r="C1088" i="15" s="1"/>
  <c r="L1089" i="15"/>
  <c r="B1089" i="15" s="1"/>
  <c r="C1089" i="15" s="1"/>
  <c r="L1090" i="15"/>
  <c r="B1090" i="15" s="1"/>
  <c r="C1090" i="15" s="1"/>
  <c r="L1091" i="15"/>
  <c r="B1091" i="15" s="1"/>
  <c r="C1091" i="15" s="1"/>
  <c r="L1092" i="15"/>
  <c r="B1092" i="15" s="1"/>
  <c r="C1092" i="15" s="1"/>
  <c r="L1093" i="15"/>
  <c r="B1093" i="15" s="1"/>
  <c r="C1093" i="15" s="1"/>
  <c r="L1094" i="15"/>
  <c r="B1094" i="15" s="1"/>
  <c r="C1094" i="15" s="1"/>
  <c r="L1095" i="15"/>
  <c r="L1096" i="15"/>
  <c r="B1096" i="15" s="1"/>
  <c r="C1096" i="15" s="1"/>
  <c r="L1097" i="15"/>
  <c r="B1097" i="15" s="1"/>
  <c r="C1097" i="15" s="1"/>
  <c r="L1098" i="15"/>
  <c r="B1098" i="15" s="1"/>
  <c r="C1098" i="15" s="1"/>
  <c r="L1099" i="15"/>
  <c r="B1099" i="15" s="1"/>
  <c r="C1099" i="15" s="1"/>
  <c r="L1100" i="15"/>
  <c r="B1100" i="15" s="1"/>
  <c r="C1100" i="15" s="1"/>
  <c r="L1101" i="15"/>
  <c r="B1101" i="15" s="1"/>
  <c r="C1101" i="15" s="1"/>
  <c r="L1102" i="15"/>
  <c r="B1102" i="15" s="1"/>
  <c r="C1102" i="15" s="1"/>
  <c r="L1103" i="15"/>
  <c r="B1103" i="15" s="1"/>
  <c r="C1103" i="15" s="1"/>
  <c r="L1104" i="15"/>
  <c r="B1104" i="15" s="1"/>
  <c r="C1104" i="15" s="1"/>
  <c r="L1105" i="15"/>
  <c r="B1105" i="15" s="1"/>
  <c r="C1105" i="15" s="1"/>
  <c r="L1106" i="15"/>
  <c r="B1106" i="15" s="1"/>
  <c r="C1106" i="15" s="1"/>
  <c r="L1107" i="15"/>
  <c r="B1107" i="15" s="1"/>
  <c r="C1107" i="15" s="1"/>
  <c r="L1108" i="15"/>
  <c r="B1108" i="15" s="1"/>
  <c r="C1108" i="15" s="1"/>
  <c r="L1109" i="15"/>
  <c r="B1109" i="15" s="1"/>
  <c r="C1109" i="15" s="1"/>
  <c r="L1110" i="15"/>
  <c r="B1110" i="15" s="1"/>
  <c r="C1110" i="15" s="1"/>
  <c r="L1111" i="15"/>
  <c r="B1111" i="15" s="1"/>
  <c r="C1111" i="15" s="1"/>
  <c r="L1112" i="15"/>
  <c r="B1112" i="15" s="1"/>
  <c r="C1112" i="15" s="1"/>
  <c r="L1113" i="15"/>
  <c r="L1114" i="15"/>
  <c r="L1115" i="15"/>
  <c r="B1115" i="15" s="1"/>
  <c r="C1115" i="15" s="1"/>
  <c r="L1116" i="15"/>
  <c r="B1116" i="15" s="1"/>
  <c r="C1116" i="15" s="1"/>
  <c r="L1117" i="15"/>
  <c r="B1117" i="15" s="1"/>
  <c r="C1117" i="15" s="1"/>
  <c r="L1118" i="15"/>
  <c r="B1118" i="15" s="1"/>
  <c r="C1118" i="15" s="1"/>
  <c r="L1119" i="15"/>
  <c r="B1119" i="15" s="1"/>
  <c r="C1119" i="15" s="1"/>
  <c r="L1120" i="15"/>
  <c r="B1120" i="15" s="1"/>
  <c r="C1120" i="15" s="1"/>
  <c r="L1121" i="15"/>
  <c r="B1121" i="15" s="1"/>
  <c r="C1121" i="15" s="1"/>
  <c r="L1122" i="15"/>
  <c r="B1122" i="15" s="1"/>
  <c r="C1122" i="15" s="1"/>
  <c r="L1123" i="15"/>
  <c r="B1123" i="15" s="1"/>
  <c r="C1123" i="15" s="1"/>
  <c r="L1124" i="15"/>
  <c r="B1124" i="15" s="1"/>
  <c r="C1124" i="15" s="1"/>
  <c r="L1125" i="15"/>
  <c r="B1125" i="15" s="1"/>
  <c r="C1125" i="15" s="1"/>
  <c r="L1126" i="15"/>
  <c r="B1126" i="15" s="1"/>
  <c r="C1126" i="15" s="1"/>
  <c r="L1127" i="15"/>
  <c r="B1127" i="15" s="1"/>
  <c r="C1127" i="15" s="1"/>
  <c r="L1128" i="15"/>
  <c r="B1128" i="15" s="1"/>
  <c r="C1128" i="15" s="1"/>
  <c r="L1129" i="15"/>
  <c r="B1129" i="15" s="1"/>
  <c r="C1129" i="15" s="1"/>
  <c r="L1130" i="15"/>
  <c r="B1130" i="15" s="1"/>
  <c r="C1130" i="15" s="1"/>
  <c r="L1131" i="15"/>
  <c r="L1132" i="15"/>
  <c r="B1132" i="15" s="1"/>
  <c r="C1132" i="15" s="1"/>
  <c r="L1133" i="15"/>
  <c r="B1133" i="15" s="1"/>
  <c r="C1133" i="15" s="1"/>
  <c r="L1134" i="15"/>
  <c r="B1134" i="15" s="1"/>
  <c r="C1134" i="15" s="1"/>
  <c r="L1135" i="15"/>
  <c r="B1135" i="15" s="1"/>
  <c r="C1135" i="15" s="1"/>
  <c r="L1136" i="15"/>
  <c r="B1136" i="15" s="1"/>
  <c r="C1136" i="15" s="1"/>
  <c r="L1137" i="15"/>
  <c r="L1138" i="15"/>
  <c r="B1138" i="15" s="1"/>
  <c r="C1138" i="15" s="1"/>
  <c r="L1139" i="15"/>
  <c r="B1139" i="15" s="1"/>
  <c r="C1139" i="15" s="1"/>
  <c r="L1140" i="15"/>
  <c r="B1140" i="15" s="1"/>
  <c r="C1140" i="15" s="1"/>
  <c r="L1141" i="15"/>
  <c r="B1141" i="15" s="1"/>
  <c r="C1141" i="15" s="1"/>
  <c r="L1142" i="15"/>
  <c r="B1142" i="15" s="1"/>
  <c r="C1142" i="15" s="1"/>
  <c r="L1143" i="15"/>
  <c r="B1143" i="15" s="1"/>
  <c r="C1143" i="15" s="1"/>
  <c r="L1144" i="15"/>
  <c r="B1144" i="15" s="1"/>
  <c r="C1144" i="15" s="1"/>
  <c r="L1145" i="15"/>
  <c r="B1145" i="15" s="1"/>
  <c r="C1145" i="15" s="1"/>
  <c r="L1146" i="15"/>
  <c r="B1146" i="15" s="1"/>
  <c r="C1146" i="15" s="1"/>
  <c r="L1147" i="15"/>
  <c r="B1147" i="15" s="1"/>
  <c r="C1147" i="15" s="1"/>
  <c r="L1148" i="15"/>
  <c r="B1148" i="15" s="1"/>
  <c r="C1148" i="15" s="1"/>
  <c r="L1149" i="15"/>
  <c r="L1150" i="15"/>
  <c r="B1150" i="15" s="1"/>
  <c r="C1150" i="15" s="1"/>
  <c r="L1151" i="15"/>
  <c r="L1152" i="15"/>
  <c r="B1152" i="15" s="1"/>
  <c r="C1152" i="15" s="1"/>
  <c r="L1153" i="15"/>
  <c r="B1153" i="15" s="1"/>
  <c r="C1153" i="15" s="1"/>
  <c r="L1154" i="15"/>
  <c r="B1154" i="15" s="1"/>
  <c r="C1154" i="15" s="1"/>
  <c r="L1155" i="15"/>
  <c r="B1155" i="15" s="1"/>
  <c r="C1155" i="15" s="1"/>
  <c r="L1156" i="15"/>
  <c r="B1156" i="15" s="1"/>
  <c r="C1156" i="15" s="1"/>
  <c r="L1157" i="15"/>
  <c r="B1157" i="15" s="1"/>
  <c r="C1157" i="15" s="1"/>
  <c r="L1158" i="15"/>
  <c r="B1158" i="15" s="1"/>
  <c r="C1158" i="15" s="1"/>
  <c r="L1159" i="15"/>
  <c r="B1159" i="15" s="1"/>
  <c r="C1159" i="15" s="1"/>
  <c r="L1160" i="15"/>
  <c r="B1160" i="15" s="1"/>
  <c r="C1160" i="15" s="1"/>
  <c r="L1161" i="15"/>
  <c r="B1161" i="15" s="1"/>
  <c r="C1161" i="15" s="1"/>
  <c r="L1162" i="15"/>
  <c r="B1162" i="15" s="1"/>
  <c r="C1162" i="15" s="1"/>
  <c r="L1163" i="15"/>
  <c r="B1163" i="15" s="1"/>
  <c r="C1163" i="15" s="1"/>
  <c r="L1164" i="15"/>
  <c r="B1164" i="15" s="1"/>
  <c r="C1164" i="15" s="1"/>
  <c r="L1165" i="15"/>
  <c r="B1165" i="15" s="1"/>
  <c r="C1165" i="15" s="1"/>
  <c r="L1166" i="15"/>
  <c r="B1166" i="15" s="1"/>
  <c r="C1166" i="15" s="1"/>
  <c r="L1167" i="15"/>
  <c r="L1168" i="15"/>
  <c r="B1168" i="15" s="1"/>
  <c r="C1168" i="15" s="1"/>
  <c r="L1169" i="15"/>
  <c r="B1169" i="15" s="1"/>
  <c r="C1169" i="15" s="1"/>
  <c r="L1170" i="15"/>
  <c r="B1170" i="15" s="1"/>
  <c r="C1170" i="15" s="1"/>
  <c r="L1171" i="15"/>
  <c r="B1171" i="15" s="1"/>
  <c r="C1171" i="15" s="1"/>
  <c r="L1172" i="15"/>
  <c r="B1172" i="15" s="1"/>
  <c r="C1172" i="15" s="1"/>
  <c r="L1173" i="15"/>
  <c r="B1173" i="15" s="1"/>
  <c r="C1173" i="15" s="1"/>
  <c r="L1174" i="15"/>
  <c r="B1174" i="15" s="1"/>
  <c r="C1174" i="15" s="1"/>
  <c r="L1175" i="15"/>
  <c r="B1175" i="15" s="1"/>
  <c r="C1175" i="15" s="1"/>
  <c r="L1176" i="15"/>
  <c r="B1176" i="15" s="1"/>
  <c r="C1176" i="15" s="1"/>
  <c r="L1177" i="15"/>
  <c r="B1177" i="15" s="1"/>
  <c r="C1177" i="15" s="1"/>
  <c r="L1178" i="15"/>
  <c r="B1178" i="15" s="1"/>
  <c r="C1178" i="15" s="1"/>
  <c r="L1179" i="15"/>
  <c r="B1179" i="15" s="1"/>
  <c r="C1179" i="15" s="1"/>
  <c r="L1180" i="15"/>
  <c r="B1180" i="15" s="1"/>
  <c r="C1180" i="15" s="1"/>
  <c r="L1181" i="15"/>
  <c r="B1181" i="15" s="1"/>
  <c r="C1181" i="15" s="1"/>
  <c r="L1182" i="15"/>
  <c r="B1182" i="15" s="1"/>
  <c r="C1182" i="15" s="1"/>
  <c r="L1183" i="15"/>
  <c r="B1183" i="15" s="1"/>
  <c r="C1183" i="15" s="1"/>
  <c r="L1184" i="15"/>
  <c r="B1184" i="15" s="1"/>
  <c r="C1184" i="15" s="1"/>
  <c r="L1185" i="15"/>
  <c r="L1186" i="15"/>
  <c r="B1186" i="15" s="1"/>
  <c r="C1186" i="15" s="1"/>
  <c r="L1187" i="15"/>
  <c r="B1187" i="15" s="1"/>
  <c r="C1187" i="15" s="1"/>
  <c r="L1188" i="15"/>
  <c r="B1188" i="15" s="1"/>
  <c r="C1188" i="15" s="1"/>
  <c r="L1189" i="15"/>
  <c r="B1189" i="15" s="1"/>
  <c r="C1189" i="15" s="1"/>
  <c r="L1190" i="15"/>
  <c r="B1190" i="15" s="1"/>
  <c r="C1190" i="15" s="1"/>
  <c r="L1191" i="15"/>
  <c r="B1191" i="15" s="1"/>
  <c r="C1191" i="15" s="1"/>
  <c r="L1192" i="15"/>
  <c r="B1192" i="15" s="1"/>
  <c r="C1192" i="15" s="1"/>
  <c r="L1193" i="15"/>
  <c r="B1193" i="15" s="1"/>
  <c r="C1193" i="15" s="1"/>
  <c r="L1194" i="15"/>
  <c r="B1194" i="15" s="1"/>
  <c r="C1194" i="15" s="1"/>
  <c r="L1195" i="15"/>
  <c r="B1195" i="15" s="1"/>
  <c r="C1195" i="15" s="1"/>
  <c r="L1196" i="15"/>
  <c r="B1196" i="15" s="1"/>
  <c r="C1196" i="15" s="1"/>
  <c r="L1197" i="15"/>
  <c r="B1197" i="15" s="1"/>
  <c r="C1197" i="15" s="1"/>
  <c r="L1198" i="15"/>
  <c r="B1198" i="15" s="1"/>
  <c r="C1198" i="15" s="1"/>
  <c r="L1199" i="15"/>
  <c r="B1199" i="15" s="1"/>
  <c r="C1199" i="15" s="1"/>
  <c r="L1200" i="15"/>
  <c r="B1200" i="15" s="1"/>
  <c r="C1200" i="15" s="1"/>
  <c r="L1201" i="15"/>
  <c r="B1201" i="15" s="1"/>
  <c r="C1201" i="15" s="1"/>
  <c r="L1202" i="15"/>
  <c r="B1202" i="15" s="1"/>
  <c r="C1202" i="15" s="1"/>
  <c r="L1203" i="15"/>
  <c r="L1204" i="15"/>
  <c r="B1204" i="15" s="1"/>
  <c r="C1204" i="15" s="1"/>
  <c r="L1205" i="15"/>
  <c r="B1205" i="15" s="1"/>
  <c r="C1205" i="15" s="1"/>
  <c r="L1206" i="15"/>
  <c r="B1206" i="15" s="1"/>
  <c r="C1206" i="15" s="1"/>
  <c r="L1207" i="15"/>
  <c r="B1207" i="15" s="1"/>
  <c r="C1207" i="15" s="1"/>
  <c r="L1208" i="15"/>
  <c r="B1208" i="15" s="1"/>
  <c r="C1208" i="15" s="1"/>
  <c r="L1209" i="15"/>
  <c r="B1209" i="15" s="1"/>
  <c r="C1209" i="15" s="1"/>
  <c r="L1210" i="15"/>
  <c r="B1210" i="15" s="1"/>
  <c r="C1210" i="15" s="1"/>
  <c r="L1211" i="15"/>
  <c r="B1211" i="15" s="1"/>
  <c r="C1211" i="15" s="1"/>
  <c r="L1212" i="15"/>
  <c r="B1212" i="15" s="1"/>
  <c r="C1212" i="15" s="1"/>
  <c r="L1213" i="15"/>
  <c r="B1213" i="15" s="1"/>
  <c r="C1213" i="15" s="1"/>
  <c r="L1214" i="15"/>
  <c r="B1214" i="15" s="1"/>
  <c r="C1214" i="15" s="1"/>
  <c r="L1215" i="15"/>
  <c r="B1215" i="15" s="1"/>
  <c r="C1215" i="15" s="1"/>
  <c r="L1216" i="15"/>
  <c r="B1216" i="15" s="1"/>
  <c r="C1216" i="15" s="1"/>
  <c r="L1217" i="15"/>
  <c r="B1217" i="15" s="1"/>
  <c r="C1217" i="15" s="1"/>
  <c r="L1218" i="15"/>
  <c r="B1218" i="15" s="1"/>
  <c r="C1218" i="15" s="1"/>
  <c r="L1219" i="15"/>
  <c r="B1219" i="15" s="1"/>
  <c r="C1219" i="15" s="1"/>
  <c r="L1220" i="15"/>
  <c r="B1220" i="15" s="1"/>
  <c r="C1220" i="15" s="1"/>
  <c r="L1221" i="15"/>
  <c r="L1222" i="15"/>
  <c r="B1222" i="15" s="1"/>
  <c r="C1222" i="15" s="1"/>
  <c r="L1223" i="15"/>
  <c r="B1223" i="15" s="1"/>
  <c r="C1223" i="15" s="1"/>
  <c r="L1224" i="15"/>
  <c r="L1225" i="15"/>
  <c r="L1226" i="15"/>
  <c r="B1226" i="15" s="1"/>
  <c r="C1226" i="15" s="1"/>
  <c r="L1227" i="15"/>
  <c r="B1227" i="15" s="1"/>
  <c r="C1227" i="15" s="1"/>
  <c r="L1228" i="15"/>
  <c r="B1228" i="15" s="1"/>
  <c r="C1228" i="15" s="1"/>
  <c r="L1229" i="15"/>
  <c r="B1229" i="15" s="1"/>
  <c r="C1229" i="15" s="1"/>
  <c r="L1230" i="15"/>
  <c r="B1230" i="15" s="1"/>
  <c r="C1230" i="15" s="1"/>
  <c r="L1231" i="15"/>
  <c r="B1231" i="15" s="1"/>
  <c r="C1231" i="15" s="1"/>
  <c r="L1232" i="15"/>
  <c r="B1232" i="15" s="1"/>
  <c r="C1232" i="15" s="1"/>
  <c r="L1233" i="15"/>
  <c r="B1233" i="15" s="1"/>
  <c r="C1233" i="15" s="1"/>
  <c r="L1234" i="15"/>
  <c r="B1234" i="15" s="1"/>
  <c r="C1234" i="15" s="1"/>
  <c r="L1235" i="15"/>
  <c r="B1235" i="15" s="1"/>
  <c r="C1235" i="15" s="1"/>
  <c r="L1236" i="15"/>
  <c r="B1236" i="15" s="1"/>
  <c r="C1236" i="15" s="1"/>
  <c r="L1237" i="15"/>
  <c r="B1237" i="15" s="1"/>
  <c r="C1237" i="15" s="1"/>
  <c r="L1238" i="15"/>
  <c r="B1238" i="15" s="1"/>
  <c r="C1238" i="15" s="1"/>
  <c r="L1239" i="15"/>
  <c r="L1240" i="15"/>
  <c r="L1241" i="15"/>
  <c r="B1241" i="15" s="1"/>
  <c r="C1241" i="15" s="1"/>
  <c r="L1242" i="15"/>
  <c r="B1242" i="15" s="1"/>
  <c r="C1242" i="15" s="1"/>
  <c r="L1243" i="15"/>
  <c r="B1243" i="15" s="1"/>
  <c r="C1243" i="15" s="1"/>
  <c r="L1244" i="15"/>
  <c r="B1244" i="15" s="1"/>
  <c r="C1244" i="15" s="1"/>
  <c r="L1245" i="15"/>
  <c r="B1245" i="15" s="1"/>
  <c r="C1245" i="15" s="1"/>
  <c r="L1246" i="15"/>
  <c r="B1246" i="15" s="1"/>
  <c r="C1246" i="15" s="1"/>
  <c r="L1247" i="15"/>
  <c r="B1247" i="15" s="1"/>
  <c r="C1247" i="15" s="1"/>
  <c r="L1248" i="15"/>
  <c r="B1248" i="15" s="1"/>
  <c r="C1248" i="15" s="1"/>
  <c r="L1249" i="15"/>
  <c r="B1249" i="15" s="1"/>
  <c r="C1249" i="15" s="1"/>
  <c r="L1250" i="15"/>
  <c r="B1250" i="15" s="1"/>
  <c r="C1250" i="15" s="1"/>
  <c r="L1251" i="15"/>
  <c r="B1251" i="15" s="1"/>
  <c r="C1251" i="15" s="1"/>
  <c r="L1252" i="15"/>
  <c r="B1252" i="15" s="1"/>
  <c r="C1252" i="15" s="1"/>
  <c r="L1253" i="15"/>
  <c r="B1253" i="15" s="1"/>
  <c r="C1253" i="15" s="1"/>
  <c r="L1254" i="15"/>
  <c r="B1254" i="15" s="1"/>
  <c r="C1254" i="15" s="1"/>
  <c r="L1255" i="15"/>
  <c r="B1255" i="15" s="1"/>
  <c r="C1255" i="15" s="1"/>
  <c r="L1256" i="15"/>
  <c r="B1256" i="15" s="1"/>
  <c r="C1256" i="15" s="1"/>
  <c r="L1257" i="15"/>
  <c r="L1258" i="15"/>
  <c r="B1258" i="15" s="1"/>
  <c r="C1258" i="15" s="1"/>
  <c r="L1259" i="15"/>
  <c r="B1259" i="15" s="1"/>
  <c r="C1259" i="15" s="1"/>
  <c r="L1260" i="15"/>
  <c r="B1260" i="15" s="1"/>
  <c r="C1260" i="15" s="1"/>
  <c r="L1261" i="15"/>
  <c r="B1261" i="15" s="1"/>
  <c r="C1261" i="15" s="1"/>
  <c r="L1262" i="15"/>
  <c r="B1262" i="15" s="1"/>
  <c r="C1262" i="15" s="1"/>
  <c r="L1263" i="15"/>
  <c r="B1263" i="15" s="1"/>
  <c r="C1263" i="15" s="1"/>
  <c r="L1264" i="15"/>
  <c r="B1264" i="15" s="1"/>
  <c r="C1264" i="15" s="1"/>
  <c r="L1265" i="15"/>
  <c r="B1265" i="15" s="1"/>
  <c r="C1265" i="15" s="1"/>
  <c r="L1266" i="15"/>
  <c r="B1266" i="15" s="1"/>
  <c r="C1266" i="15" s="1"/>
  <c r="L1267" i="15"/>
  <c r="B1267" i="15" s="1"/>
  <c r="C1267" i="15" s="1"/>
  <c r="L1268" i="15"/>
  <c r="B1268" i="15" s="1"/>
  <c r="C1268" i="15" s="1"/>
  <c r="L1269" i="15"/>
  <c r="B1269" i="15" s="1"/>
  <c r="C1269" i="15" s="1"/>
  <c r="L1270" i="15"/>
  <c r="B1270" i="15" s="1"/>
  <c r="C1270" i="15" s="1"/>
  <c r="L1271" i="15"/>
  <c r="B1271" i="15" s="1"/>
  <c r="C1271" i="15" s="1"/>
  <c r="L1272" i="15"/>
  <c r="B1272" i="15" s="1"/>
  <c r="C1272" i="15" s="1"/>
  <c r="L1273" i="15"/>
  <c r="B1273" i="15" s="1"/>
  <c r="C1273" i="15" s="1"/>
  <c r="L1274" i="15"/>
  <c r="B1274" i="15" s="1"/>
  <c r="C1274" i="15" s="1"/>
  <c r="L1275" i="15"/>
  <c r="L1276" i="15"/>
  <c r="L1277" i="15"/>
  <c r="B1277" i="15" s="1"/>
  <c r="C1277" i="15" s="1"/>
  <c r="L1278" i="15"/>
  <c r="B1278" i="15" s="1"/>
  <c r="C1278" i="15" s="1"/>
  <c r="L1279" i="15"/>
  <c r="B1279" i="15" s="1"/>
  <c r="C1279" i="15" s="1"/>
  <c r="L1280" i="15"/>
  <c r="B1280" i="15" s="1"/>
  <c r="C1280" i="15" s="1"/>
  <c r="L1281" i="15"/>
  <c r="B1281" i="15" s="1"/>
  <c r="C1281" i="15" s="1"/>
  <c r="L1282" i="15"/>
  <c r="B1282" i="15" s="1"/>
  <c r="C1282" i="15" s="1"/>
  <c r="L1283" i="15"/>
  <c r="B1283" i="15" s="1"/>
  <c r="C1283" i="15" s="1"/>
  <c r="L1284" i="15"/>
  <c r="B1284" i="15" s="1"/>
  <c r="C1284" i="15" s="1"/>
  <c r="L1285" i="15"/>
  <c r="B1285" i="15" s="1"/>
  <c r="C1285" i="15" s="1"/>
  <c r="L1286" i="15"/>
  <c r="B1286" i="15" s="1"/>
  <c r="C1286" i="15" s="1"/>
  <c r="L1287" i="15"/>
  <c r="B1287" i="15" s="1"/>
  <c r="C1287" i="15" s="1"/>
  <c r="L1288" i="15"/>
  <c r="B1288" i="15" s="1"/>
  <c r="C1288" i="15" s="1"/>
  <c r="L1289" i="15"/>
  <c r="B1289" i="15" s="1"/>
  <c r="C1289" i="15" s="1"/>
  <c r="L1290" i="15"/>
  <c r="B1290" i="15" s="1"/>
  <c r="C1290" i="15" s="1"/>
  <c r="L1291" i="15"/>
  <c r="B1291" i="15" s="1"/>
  <c r="C1291" i="15" s="1"/>
  <c r="L1292" i="15"/>
  <c r="B1292" i="15" s="1"/>
  <c r="C1292" i="15" s="1"/>
  <c r="L1293" i="15"/>
  <c r="L1294" i="15"/>
  <c r="B1294" i="15" s="1"/>
  <c r="C1294" i="15" s="1"/>
  <c r="L1295" i="15"/>
  <c r="B1295" i="15" s="1"/>
  <c r="C1295" i="15" s="1"/>
  <c r="L1296" i="15"/>
  <c r="B1296" i="15" s="1"/>
  <c r="C1296" i="15" s="1"/>
  <c r="L1297" i="15"/>
  <c r="B1297" i="15" s="1"/>
  <c r="C1297" i="15" s="1"/>
  <c r="L1298" i="15"/>
  <c r="B1298" i="15" s="1"/>
  <c r="C1298" i="15" s="1"/>
  <c r="L1299" i="15"/>
  <c r="B1299" i="15" s="1"/>
  <c r="C1299" i="15" s="1"/>
  <c r="L1300" i="15"/>
  <c r="B1300" i="15" s="1"/>
  <c r="C1300" i="15" s="1"/>
  <c r="L1301" i="15"/>
  <c r="B1301" i="15" s="1"/>
  <c r="C1301" i="15" s="1"/>
  <c r="L1302" i="15"/>
  <c r="B1302" i="15" s="1"/>
  <c r="C1302" i="15" s="1"/>
  <c r="L1303" i="15"/>
  <c r="B1303" i="15" s="1"/>
  <c r="C1303" i="15" s="1"/>
  <c r="L1304" i="15"/>
  <c r="B1304" i="15" s="1"/>
  <c r="C1304" i="15" s="1"/>
  <c r="L1305" i="15"/>
  <c r="B1305" i="15" s="1"/>
  <c r="C1305" i="15" s="1"/>
  <c r="L1306" i="15"/>
  <c r="B1306" i="15" s="1"/>
  <c r="C1306" i="15" s="1"/>
  <c r="L1307" i="15"/>
  <c r="B1307" i="15" s="1"/>
  <c r="C1307" i="15" s="1"/>
  <c r="L1308" i="15"/>
  <c r="B1308" i="15" s="1"/>
  <c r="C1308" i="15" s="1"/>
  <c r="L1309" i="15"/>
  <c r="B1309" i="15" s="1"/>
  <c r="C1309" i="15" s="1"/>
  <c r="L1310" i="15"/>
  <c r="B1310" i="15" s="1"/>
  <c r="C1310" i="15" s="1"/>
  <c r="L1311" i="15"/>
  <c r="B1311" i="15" s="1"/>
  <c r="C1311" i="15" s="1"/>
  <c r="L1312" i="15"/>
  <c r="B1312" i="15" s="1"/>
  <c r="C1312" i="15" s="1"/>
  <c r="L1313" i="15"/>
  <c r="B1313" i="15" s="1"/>
  <c r="C1313" i="15" s="1"/>
  <c r="L1314" i="15"/>
  <c r="L1315" i="15"/>
  <c r="B1315" i="15" s="1"/>
  <c r="C1315" i="15" s="1"/>
  <c r="L1316" i="15"/>
  <c r="B1316" i="15" s="1"/>
  <c r="C1316" i="15" s="1"/>
  <c r="L1317" i="15"/>
  <c r="L1318" i="15"/>
  <c r="B1318" i="15" s="1"/>
  <c r="C1318" i="15" s="1"/>
  <c r="L1319" i="15"/>
  <c r="B1319" i="15" s="1"/>
  <c r="C1319" i="15" s="1"/>
  <c r="L1320" i="15"/>
  <c r="B1320" i="15" s="1"/>
  <c r="C1320" i="15" s="1"/>
  <c r="L1321" i="15"/>
  <c r="B1321" i="15" s="1"/>
  <c r="C1321" i="15" s="1"/>
  <c r="L1322" i="15"/>
  <c r="B1322" i="15" s="1"/>
  <c r="C1322" i="15" s="1"/>
  <c r="L1323" i="15"/>
  <c r="B1323" i="15" s="1"/>
  <c r="C1323" i="15" s="1"/>
  <c r="L1324" i="15"/>
  <c r="B1324" i="15" s="1"/>
  <c r="C1324" i="15" s="1"/>
  <c r="L1325" i="15"/>
  <c r="B1325" i="15" s="1"/>
  <c r="C1325" i="15" s="1"/>
  <c r="L1326" i="15"/>
  <c r="B1326" i="15" s="1"/>
  <c r="C1326" i="15" s="1"/>
  <c r="L1327" i="15"/>
  <c r="B1327" i="15" s="1"/>
  <c r="C1327" i="15" s="1"/>
  <c r="L1328" i="15"/>
  <c r="B1328" i="15" s="1"/>
  <c r="C1328" i="15" s="1"/>
  <c r="L1329" i="15"/>
  <c r="L1330" i="15"/>
  <c r="B1330" i="15" s="1"/>
  <c r="C1330" i="15" s="1"/>
  <c r="L1331" i="15"/>
  <c r="B1331" i="15" s="1"/>
  <c r="C1331" i="15" s="1"/>
  <c r="L1332" i="15"/>
  <c r="B1332" i="15" s="1"/>
  <c r="C1332" i="15" s="1"/>
  <c r="L1333" i="15"/>
  <c r="B1333" i="15" s="1"/>
  <c r="C1333" i="15" s="1"/>
  <c r="L1334" i="15"/>
  <c r="B1334" i="15" s="1"/>
  <c r="C1334" i="15" s="1"/>
  <c r="L1335" i="15"/>
  <c r="B1335" i="15" s="1"/>
  <c r="C1335" i="15" s="1"/>
  <c r="L1336" i="15"/>
  <c r="B1336" i="15" s="1"/>
  <c r="C1336" i="15" s="1"/>
  <c r="L1337" i="15"/>
  <c r="B1337" i="15" s="1"/>
  <c r="C1337" i="15" s="1"/>
  <c r="L1338" i="15"/>
  <c r="B1338" i="15" s="1"/>
  <c r="C1338" i="15" s="1"/>
  <c r="L1339" i="15"/>
  <c r="B1339" i="15" s="1"/>
  <c r="C1339" i="15" s="1"/>
  <c r="L1340" i="15"/>
  <c r="B1340" i="15" s="1"/>
  <c r="C1340" i="15" s="1"/>
  <c r="L1341" i="15"/>
  <c r="B1341" i="15" s="1"/>
  <c r="C1341" i="15" s="1"/>
  <c r="L1342" i="15"/>
  <c r="B1342" i="15" s="1"/>
  <c r="C1342" i="15" s="1"/>
  <c r="L1343" i="15"/>
  <c r="B1343" i="15" s="1"/>
  <c r="C1343" i="15" s="1"/>
  <c r="L1344" i="15"/>
  <c r="B1344" i="15" s="1"/>
  <c r="C1344" i="15" s="1"/>
  <c r="L1345" i="15"/>
  <c r="B1345" i="15" s="1"/>
  <c r="C1345" i="15" s="1"/>
  <c r="L1346" i="15"/>
  <c r="B1346" i="15" s="1"/>
  <c r="C1346" i="15" s="1"/>
  <c r="L1347" i="15"/>
  <c r="L1348" i="15"/>
  <c r="B1348" i="15" s="1"/>
  <c r="C1348" i="15" s="1"/>
  <c r="L1349" i="15"/>
  <c r="B1349" i="15" s="1"/>
  <c r="C1349" i="15" s="1"/>
  <c r="L1350" i="15"/>
  <c r="B1350" i="15" s="1"/>
  <c r="C1350" i="15" s="1"/>
  <c r="L1351" i="15"/>
  <c r="B1351" i="15" s="1"/>
  <c r="C1351" i="15" s="1"/>
  <c r="L1352" i="15"/>
  <c r="B1352" i="15" s="1"/>
  <c r="C1352" i="15" s="1"/>
  <c r="L1353" i="15"/>
  <c r="B1353" i="15" s="1"/>
  <c r="C1353" i="15" s="1"/>
  <c r="L1354" i="15"/>
  <c r="B1354" i="15" s="1"/>
  <c r="C1354" i="15" s="1"/>
  <c r="L1355" i="15"/>
  <c r="B1355" i="15" s="1"/>
  <c r="C1355" i="15" s="1"/>
  <c r="L1356" i="15"/>
  <c r="B1356" i="15" s="1"/>
  <c r="C1356" i="15" s="1"/>
  <c r="L1357" i="15"/>
  <c r="B1357" i="15" s="1"/>
  <c r="C1357" i="15" s="1"/>
  <c r="L1358" i="15"/>
  <c r="B1358" i="15" s="1"/>
  <c r="C1358" i="15" s="1"/>
  <c r="L1359" i="15"/>
  <c r="B1359" i="15" s="1"/>
  <c r="C1359" i="15" s="1"/>
  <c r="L1360" i="15"/>
  <c r="B1360" i="15" s="1"/>
  <c r="C1360" i="15" s="1"/>
  <c r="L1361" i="15"/>
  <c r="B1361" i="15" s="1"/>
  <c r="C1361" i="15" s="1"/>
  <c r="L1362" i="15"/>
  <c r="B1362" i="15" s="1"/>
  <c r="C1362" i="15" s="1"/>
  <c r="L1363" i="15"/>
  <c r="B1363" i="15" s="1"/>
  <c r="C1363" i="15" s="1"/>
  <c r="L1364" i="15"/>
  <c r="B1364" i="15" s="1"/>
  <c r="C1364" i="15" s="1"/>
  <c r="L1365" i="15"/>
  <c r="L1366" i="15"/>
  <c r="B1366" i="15" s="1"/>
  <c r="C1366" i="15" s="1"/>
  <c r="L1367" i="15"/>
  <c r="B1367" i="15" s="1"/>
  <c r="C1367" i="15" s="1"/>
  <c r="L1368" i="15"/>
  <c r="B1368" i="15" s="1"/>
  <c r="C1368" i="15" s="1"/>
  <c r="L1369" i="15"/>
  <c r="B1369" i="15" s="1"/>
  <c r="C1369" i="15" s="1"/>
  <c r="L1370" i="15"/>
  <c r="B1370" i="15" s="1"/>
  <c r="C1370" i="15" s="1"/>
  <c r="L1371" i="15"/>
  <c r="B1371" i="15" s="1"/>
  <c r="C1371" i="15" s="1"/>
  <c r="L1372" i="15"/>
  <c r="B1372" i="15" s="1"/>
  <c r="C1372" i="15" s="1"/>
  <c r="L1373" i="15"/>
  <c r="B1373" i="15" s="1"/>
  <c r="C1373" i="15" s="1"/>
  <c r="L1374" i="15"/>
  <c r="B1374" i="15" s="1"/>
  <c r="C1374" i="15" s="1"/>
  <c r="L1375" i="15"/>
  <c r="B1375" i="15" s="1"/>
  <c r="C1375" i="15" s="1"/>
  <c r="L1376" i="15"/>
  <c r="B1376" i="15" s="1"/>
  <c r="C1376" i="15" s="1"/>
  <c r="L1377" i="15"/>
  <c r="B1377" i="15" s="1"/>
  <c r="C1377" i="15" s="1"/>
  <c r="L1378" i="15"/>
  <c r="B1378" i="15" s="1"/>
  <c r="C1378" i="15" s="1"/>
  <c r="L1379" i="15"/>
  <c r="B1379" i="15" s="1"/>
  <c r="C1379" i="15" s="1"/>
  <c r="L1380" i="15"/>
  <c r="B1380" i="15" s="1"/>
  <c r="C1380" i="15" s="1"/>
  <c r="L1381" i="15"/>
  <c r="B1381" i="15" s="1"/>
  <c r="C1381" i="15" s="1"/>
  <c r="L1382" i="15"/>
  <c r="B1382" i="15" s="1"/>
  <c r="C1382" i="15" s="1"/>
  <c r="L1383" i="15"/>
  <c r="L1384" i="15"/>
  <c r="B1384" i="15" s="1"/>
  <c r="C1384" i="15" s="1"/>
  <c r="L1385" i="15"/>
  <c r="B1385" i="15" s="1"/>
  <c r="C1385" i="15" s="1"/>
  <c r="L1386" i="15"/>
  <c r="B1386" i="15" s="1"/>
  <c r="C1386" i="15" s="1"/>
  <c r="L1387" i="15"/>
  <c r="B1387" i="15" s="1"/>
  <c r="C1387" i="15" s="1"/>
  <c r="L1388" i="15"/>
  <c r="B1388" i="15" s="1"/>
  <c r="C1388" i="15" s="1"/>
  <c r="L1389" i="15"/>
  <c r="B1389" i="15" s="1"/>
  <c r="C1389" i="15" s="1"/>
  <c r="L1390" i="15"/>
  <c r="B1390" i="15" s="1"/>
  <c r="C1390" i="15" s="1"/>
  <c r="L1391" i="15"/>
  <c r="B1391" i="15" s="1"/>
  <c r="C1391" i="15" s="1"/>
  <c r="L1392" i="15"/>
  <c r="B1392" i="15" s="1"/>
  <c r="C1392" i="15" s="1"/>
  <c r="L1393" i="15"/>
  <c r="B1393" i="15" s="1"/>
  <c r="C1393" i="15" s="1"/>
  <c r="L1394" i="15"/>
  <c r="B1394" i="15" s="1"/>
  <c r="C1394" i="15" s="1"/>
  <c r="L1395" i="15"/>
  <c r="B1395" i="15" s="1"/>
  <c r="C1395" i="15" s="1"/>
  <c r="L1396" i="15"/>
  <c r="B1396" i="15" s="1"/>
  <c r="C1396" i="15" s="1"/>
  <c r="L1397" i="15"/>
  <c r="B1397" i="15" s="1"/>
  <c r="C1397" i="15" s="1"/>
  <c r="L1398" i="15"/>
  <c r="B1398" i="15" s="1"/>
  <c r="C1398" i="15" s="1"/>
  <c r="L1399" i="15"/>
  <c r="B1399" i="15" s="1"/>
  <c r="C1399" i="15" s="1"/>
  <c r="L1400" i="15"/>
  <c r="B1400" i="15" s="1"/>
  <c r="C1400" i="15" s="1"/>
  <c r="L1401" i="15"/>
  <c r="L1402" i="15"/>
  <c r="B1402" i="15" s="1"/>
  <c r="C1402" i="15" s="1"/>
  <c r="L1403" i="15"/>
  <c r="L1404" i="15"/>
  <c r="B1404" i="15" s="1"/>
  <c r="C1404" i="15" s="1"/>
  <c r="L1405" i="15"/>
  <c r="B1405" i="15" s="1"/>
  <c r="C1405" i="15" s="1"/>
  <c r="L1406" i="15"/>
  <c r="B1406" i="15" s="1"/>
  <c r="C1406" i="15" s="1"/>
  <c r="L1407" i="15"/>
  <c r="B1407" i="15" s="1"/>
  <c r="C1407" i="15" s="1"/>
  <c r="L1408" i="15"/>
  <c r="B1408" i="15" s="1"/>
  <c r="C1408" i="15" s="1"/>
  <c r="L1409" i="15"/>
  <c r="B1409" i="15" s="1"/>
  <c r="C1409" i="15" s="1"/>
  <c r="L1410" i="15"/>
  <c r="B1410" i="15" s="1"/>
  <c r="C1410" i="15" s="1"/>
  <c r="L1411" i="15"/>
  <c r="B1411" i="15" s="1"/>
  <c r="C1411" i="15" s="1"/>
  <c r="L1412" i="15"/>
  <c r="B1412" i="15" s="1"/>
  <c r="C1412" i="15" s="1"/>
  <c r="L1413" i="15"/>
  <c r="B1413" i="15" s="1"/>
  <c r="C1413" i="15" s="1"/>
  <c r="L1414" i="15"/>
  <c r="B1414" i="15" s="1"/>
  <c r="C1414" i="15" s="1"/>
  <c r="L1415" i="15"/>
  <c r="B1415" i="15" s="1"/>
  <c r="C1415" i="15" s="1"/>
  <c r="L1416" i="15"/>
  <c r="B1416" i="15" s="1"/>
  <c r="C1416" i="15" s="1"/>
  <c r="L1417" i="15"/>
  <c r="B1417" i="15" s="1"/>
  <c r="C1417" i="15" s="1"/>
  <c r="L1418" i="15"/>
  <c r="B1418" i="15" s="1"/>
  <c r="C1418" i="15" s="1"/>
  <c r="L1419" i="15"/>
  <c r="B1419" i="15" s="1"/>
  <c r="C1419" i="15" s="1"/>
  <c r="L1420" i="15"/>
  <c r="B1420" i="15" s="1"/>
  <c r="C1420" i="15" s="1"/>
  <c r="L1421" i="15"/>
  <c r="B1421" i="15" s="1"/>
  <c r="C1421" i="15" s="1"/>
  <c r="L1422" i="15"/>
  <c r="B1422" i="15" s="1"/>
  <c r="C1422" i="15" s="1"/>
  <c r="L1423" i="15"/>
  <c r="B1423" i="15" s="1"/>
  <c r="C1423" i="15" s="1"/>
  <c r="L1424" i="15"/>
  <c r="B1424" i="15" s="1"/>
  <c r="C1424" i="15" s="1"/>
  <c r="L1425" i="15"/>
  <c r="B1425" i="15" s="1"/>
  <c r="C1425" i="15" s="1"/>
  <c r="L1426" i="15"/>
  <c r="B1426" i="15" s="1"/>
  <c r="C1426" i="15" s="1"/>
  <c r="L1427" i="15"/>
  <c r="B1427" i="15" s="1"/>
  <c r="C1427" i="15" s="1"/>
  <c r="L1428" i="15"/>
  <c r="B1428" i="15" s="1"/>
  <c r="C1428" i="15" s="1"/>
  <c r="L1429" i="15"/>
  <c r="B1429" i="15" s="1"/>
  <c r="C1429" i="15" s="1"/>
  <c r="L1430" i="15"/>
  <c r="B1430" i="15" s="1"/>
  <c r="C1430" i="15" s="1"/>
  <c r="L1431" i="15"/>
  <c r="B1431" i="15" s="1"/>
  <c r="C1431" i="15" s="1"/>
  <c r="L1432" i="15"/>
  <c r="B1432" i="15" s="1"/>
  <c r="C1432" i="15" s="1"/>
  <c r="L1433" i="15"/>
  <c r="B1433" i="15" s="1"/>
  <c r="C1433" i="15" s="1"/>
  <c r="L1434" i="15"/>
  <c r="B1434" i="15" s="1"/>
  <c r="C1434" i="15" s="1"/>
  <c r="L1435" i="15"/>
  <c r="B1435" i="15" s="1"/>
  <c r="C1435" i="15" s="1"/>
  <c r="L1436" i="15"/>
  <c r="B1436" i="15" s="1"/>
  <c r="C1436" i="15" s="1"/>
  <c r="L1437" i="15"/>
  <c r="B1437" i="15" s="1"/>
  <c r="C1437" i="15" s="1"/>
  <c r="L1438" i="15"/>
  <c r="L1439" i="15"/>
  <c r="B1439" i="15" s="1"/>
  <c r="C1439" i="15" s="1"/>
  <c r="L1440" i="15"/>
  <c r="B1440" i="15" s="1"/>
  <c r="C1440" i="15" s="1"/>
  <c r="L1441" i="15"/>
  <c r="L1442" i="15"/>
  <c r="B1442" i="15" s="1"/>
  <c r="C1442" i="15" s="1"/>
  <c r="L1443" i="15"/>
  <c r="B1443" i="15" s="1"/>
  <c r="C1443" i="15" s="1"/>
  <c r="L1444" i="15"/>
  <c r="B1444" i="15" s="1"/>
  <c r="C1444" i="15" s="1"/>
  <c r="L1445" i="15"/>
  <c r="B1445" i="15" s="1"/>
  <c r="C1445" i="15" s="1"/>
  <c r="L1446" i="15"/>
  <c r="B1446" i="15" s="1"/>
  <c r="C1446" i="15" s="1"/>
  <c r="L1447" i="15"/>
  <c r="B1447" i="15" s="1"/>
  <c r="C1447" i="15" s="1"/>
  <c r="L1448" i="15"/>
  <c r="B1448" i="15" s="1"/>
  <c r="C1448" i="15" s="1"/>
  <c r="L1449" i="15"/>
  <c r="B1449" i="15" s="1"/>
  <c r="C1449" i="15" s="1"/>
  <c r="L1450" i="15"/>
  <c r="B1450" i="15" s="1"/>
  <c r="C1450" i="15" s="1"/>
  <c r="L1451" i="15"/>
  <c r="B1451" i="15" s="1"/>
  <c r="C1451" i="15" s="1"/>
  <c r="L1452" i="15"/>
  <c r="B1452" i="15" s="1"/>
  <c r="C1452" i="15" s="1"/>
  <c r="L1453" i="15"/>
  <c r="B1453" i="15" s="1"/>
  <c r="C1453" i="15" s="1"/>
  <c r="L1454" i="15"/>
  <c r="B1454" i="15" s="1"/>
  <c r="C1454" i="15" s="1"/>
  <c r="L1455" i="15"/>
  <c r="L1456" i="15"/>
  <c r="B1456" i="15" s="1"/>
  <c r="C1456" i="15" s="1"/>
  <c r="L1457" i="15"/>
  <c r="B1457" i="15" s="1"/>
  <c r="C1457" i="15" s="1"/>
  <c r="L1458" i="15"/>
  <c r="B1458" i="15" s="1"/>
  <c r="C1458" i="15" s="1"/>
  <c r="L1459" i="15"/>
  <c r="B1459" i="15" s="1"/>
  <c r="C1459" i="15" s="1"/>
  <c r="L1460" i="15"/>
  <c r="B1460" i="15" s="1"/>
  <c r="C1460" i="15" s="1"/>
  <c r="L1461" i="15"/>
  <c r="B1461" i="15" s="1"/>
  <c r="C1461" i="15" s="1"/>
  <c r="L1462" i="15"/>
  <c r="B1462" i="15" s="1"/>
  <c r="C1462" i="15" s="1"/>
  <c r="L1463" i="15"/>
  <c r="B1463" i="15" s="1"/>
  <c r="C1463" i="15" s="1"/>
  <c r="L1464" i="15"/>
  <c r="B1464" i="15" s="1"/>
  <c r="C1464" i="15" s="1"/>
  <c r="L1465" i="15"/>
  <c r="B1465" i="15" s="1"/>
  <c r="C1465" i="15" s="1"/>
  <c r="L1466" i="15"/>
  <c r="B1466" i="15" s="1"/>
  <c r="C1466" i="15" s="1"/>
  <c r="L1467" i="15"/>
  <c r="B1467" i="15" s="1"/>
  <c r="C1467" i="15" s="1"/>
  <c r="L1468" i="15"/>
  <c r="B1468" i="15" s="1"/>
  <c r="C1468" i="15" s="1"/>
  <c r="L1469" i="15"/>
  <c r="B1469" i="15" s="1"/>
  <c r="C1469" i="15" s="1"/>
  <c r="L1470" i="15"/>
  <c r="B1470" i="15" s="1"/>
  <c r="C1470" i="15" s="1"/>
  <c r="L1471" i="15"/>
  <c r="B1471" i="15" s="1"/>
  <c r="C1471" i="15" s="1"/>
  <c r="L1472" i="15"/>
  <c r="B1472" i="15" s="1"/>
  <c r="C1472" i="15" s="1"/>
  <c r="L1473" i="15"/>
  <c r="L1474" i="15"/>
  <c r="L1475" i="15"/>
  <c r="B1475" i="15" s="1"/>
  <c r="C1475" i="15" s="1"/>
  <c r="L1476" i="15"/>
  <c r="L1477" i="15"/>
  <c r="B1477" i="15" s="1"/>
  <c r="C1477" i="15" s="1"/>
  <c r="L1478" i="15"/>
  <c r="B1478" i="15" s="1"/>
  <c r="C1478" i="15" s="1"/>
  <c r="L1479" i="15"/>
  <c r="B1479" i="15" s="1"/>
  <c r="C1479" i="15" s="1"/>
  <c r="L1480" i="15"/>
  <c r="B1480" i="15" s="1"/>
  <c r="C1480" i="15" s="1"/>
  <c r="L1481" i="15"/>
  <c r="B1481" i="15" s="1"/>
  <c r="C1481" i="15" s="1"/>
  <c r="L1482" i="15"/>
  <c r="B1482" i="15" s="1"/>
  <c r="C1482" i="15" s="1"/>
  <c r="L1483" i="15"/>
  <c r="B1483" i="15" s="1"/>
  <c r="C1483" i="15" s="1"/>
  <c r="L1484" i="15"/>
  <c r="B1484" i="15" s="1"/>
  <c r="C1484" i="15" s="1"/>
  <c r="L1485" i="15"/>
  <c r="B1485" i="15" s="1"/>
  <c r="C1485" i="15" s="1"/>
  <c r="L1486" i="15"/>
  <c r="B1486" i="15" s="1"/>
  <c r="C1486" i="15" s="1"/>
  <c r="L1487" i="15"/>
  <c r="B1487" i="15" s="1"/>
  <c r="C1487" i="15" s="1"/>
  <c r="L1488" i="15"/>
  <c r="B1488" i="15" s="1"/>
  <c r="C1488" i="15" s="1"/>
  <c r="L1489" i="15"/>
  <c r="B1489" i="15" s="1"/>
  <c r="C1489" i="15" s="1"/>
  <c r="L1490" i="15"/>
  <c r="B1490" i="15" s="1"/>
  <c r="C1490" i="15" s="1"/>
  <c r="L1491" i="15"/>
  <c r="L1492" i="15"/>
  <c r="L1493" i="15"/>
  <c r="B1493" i="15" s="1"/>
  <c r="C1493" i="15" s="1"/>
  <c r="L1494" i="15"/>
  <c r="B1494" i="15" s="1"/>
  <c r="C1494" i="15" s="1"/>
  <c r="L1495" i="15"/>
  <c r="B1495" i="15" s="1"/>
  <c r="C1495" i="15" s="1"/>
  <c r="L1496" i="15"/>
  <c r="B1496" i="15" s="1"/>
  <c r="C1496" i="15" s="1"/>
  <c r="L1497" i="15"/>
  <c r="B1497" i="15" s="1"/>
  <c r="C1497" i="15" s="1"/>
  <c r="L1498" i="15"/>
  <c r="B1498" i="15" s="1"/>
  <c r="C1498" i="15" s="1"/>
  <c r="L1499" i="15"/>
  <c r="B1499" i="15" s="1"/>
  <c r="C1499" i="15" s="1"/>
  <c r="L1500" i="15"/>
  <c r="B1500" i="15" s="1"/>
  <c r="C1500" i="15" s="1"/>
  <c r="L1501" i="15"/>
  <c r="B1501" i="15" s="1"/>
  <c r="C1501" i="15" s="1"/>
  <c r="L1502" i="15"/>
  <c r="B1502" i="15" s="1"/>
  <c r="C1502" i="15" s="1"/>
  <c r="L1503" i="15"/>
  <c r="B1503" i="15" s="1"/>
  <c r="C1503" i="15" s="1"/>
  <c r="L1504" i="15"/>
  <c r="B1504" i="15" s="1"/>
  <c r="C1504" i="15" s="1"/>
  <c r="L1505" i="15"/>
  <c r="B1505" i="15" s="1"/>
  <c r="C1505" i="15" s="1"/>
  <c r="L1506" i="15"/>
  <c r="B1506" i="15" s="1"/>
  <c r="C1506" i="15" s="1"/>
  <c r="L1507" i="15"/>
  <c r="B1507" i="15" s="1"/>
  <c r="C1507" i="15" s="1"/>
  <c r="L1508" i="15"/>
  <c r="B1508" i="15" s="1"/>
  <c r="C1508" i="15" s="1"/>
  <c r="L1509" i="15"/>
  <c r="L1510" i="15"/>
  <c r="B1510" i="15" s="1"/>
  <c r="C1510" i="15" s="1"/>
  <c r="L1511" i="15"/>
  <c r="B1511" i="15" s="1"/>
  <c r="C1511" i="15" s="1"/>
  <c r="L1512" i="15"/>
  <c r="B1512" i="15" s="1"/>
  <c r="C1512" i="15" s="1"/>
  <c r="L1513" i="15"/>
  <c r="B1513" i="15" s="1"/>
  <c r="C1513" i="15" s="1"/>
  <c r="L1514" i="15"/>
  <c r="B1514" i="15" s="1"/>
  <c r="C1514" i="15" s="1"/>
  <c r="L1515" i="15"/>
  <c r="B1515" i="15" s="1"/>
  <c r="C1515" i="15" s="1"/>
  <c r="L1516" i="15"/>
  <c r="B1516" i="15" s="1"/>
  <c r="C1516" i="15" s="1"/>
  <c r="L1517" i="15"/>
  <c r="B1517" i="15" s="1"/>
  <c r="C1517" i="15" s="1"/>
  <c r="L1518" i="15"/>
  <c r="B1518" i="15" s="1"/>
  <c r="C1518" i="15" s="1"/>
  <c r="L1519" i="15"/>
  <c r="B1519" i="15" s="1"/>
  <c r="C1519" i="15" s="1"/>
  <c r="L1520" i="15"/>
  <c r="B1520" i="15" s="1"/>
  <c r="C1520" i="15" s="1"/>
  <c r="L1521" i="15"/>
  <c r="B1521" i="15" s="1"/>
  <c r="C1521" i="15" s="1"/>
  <c r="L1522" i="15"/>
  <c r="B1522" i="15" s="1"/>
  <c r="C1522" i="15" s="1"/>
  <c r="L1523" i="15"/>
  <c r="B1523" i="15" s="1"/>
  <c r="C1523" i="15" s="1"/>
  <c r="L1524" i="15"/>
  <c r="B1524" i="15" s="1"/>
  <c r="C1524" i="15" s="1"/>
  <c r="L1525" i="15"/>
  <c r="B1525" i="15" s="1"/>
  <c r="C1525" i="15" s="1"/>
  <c r="L1526" i="15"/>
  <c r="B1526" i="15" s="1"/>
  <c r="C1526" i="15" s="1"/>
  <c r="L1527" i="15"/>
  <c r="L1528" i="15"/>
  <c r="B1528" i="15" s="1"/>
  <c r="C1528" i="15" s="1"/>
  <c r="L1529" i="15"/>
  <c r="B1529" i="15" s="1"/>
  <c r="C1529" i="15" s="1"/>
  <c r="L1530" i="15"/>
  <c r="B1530" i="15" s="1"/>
  <c r="C1530" i="15" s="1"/>
  <c r="L1531" i="15"/>
  <c r="B1531" i="15" s="1"/>
  <c r="C1531" i="15" s="1"/>
  <c r="L1532" i="15"/>
  <c r="B1532" i="15" s="1"/>
  <c r="C1532" i="15" s="1"/>
  <c r="L1533" i="15"/>
  <c r="B1533" i="15" s="1"/>
  <c r="C1533" i="15" s="1"/>
  <c r="L1534" i="15"/>
  <c r="B1534" i="15" s="1"/>
  <c r="C1534" i="15" s="1"/>
  <c r="L1535" i="15"/>
  <c r="B1535" i="15" s="1"/>
  <c r="C1535" i="15" s="1"/>
  <c r="L1536" i="15"/>
  <c r="B1536" i="15" s="1"/>
  <c r="C1536" i="15" s="1"/>
  <c r="L1537" i="15"/>
  <c r="B1537" i="15" s="1"/>
  <c r="C1537" i="15" s="1"/>
  <c r="L1538" i="15"/>
  <c r="B1538" i="15" s="1"/>
  <c r="C1538" i="15" s="1"/>
  <c r="L1539" i="15"/>
  <c r="B1539" i="15" s="1"/>
  <c r="C1539" i="15" s="1"/>
  <c r="L1540" i="15"/>
  <c r="B1540" i="15" s="1"/>
  <c r="C1540" i="15" s="1"/>
  <c r="L1541" i="15"/>
  <c r="B1541" i="15" s="1"/>
  <c r="C1541" i="15" s="1"/>
  <c r="L1542" i="15"/>
  <c r="B1542" i="15" s="1"/>
  <c r="C1542" i="15" s="1"/>
  <c r="L1543" i="15"/>
  <c r="B1543" i="15" s="1"/>
  <c r="C1543" i="15" s="1"/>
  <c r="L1544" i="15"/>
  <c r="B1544" i="15" s="1"/>
  <c r="C1544" i="15" s="1"/>
  <c r="L1545" i="15"/>
  <c r="L1546" i="15"/>
  <c r="B1546" i="15" s="1"/>
  <c r="C1546" i="15" s="1"/>
  <c r="L1547" i="15"/>
  <c r="B1547" i="15" s="1"/>
  <c r="C1547" i="15" s="1"/>
  <c r="L1548" i="15"/>
  <c r="B1548" i="15" s="1"/>
  <c r="C1548" i="15" s="1"/>
  <c r="L1549" i="15"/>
  <c r="B1549" i="15" s="1"/>
  <c r="C1549" i="15" s="1"/>
  <c r="L1550" i="15"/>
  <c r="B1550" i="15" s="1"/>
  <c r="C1550" i="15" s="1"/>
  <c r="L1551" i="15"/>
  <c r="B1551" i="15" s="1"/>
  <c r="C1551" i="15" s="1"/>
  <c r="L1552" i="15"/>
  <c r="B1552" i="15" s="1"/>
  <c r="C1552" i="15" s="1"/>
  <c r="L1553" i="15"/>
  <c r="B1553" i="15" s="1"/>
  <c r="C1553" i="15" s="1"/>
  <c r="L1554" i="15"/>
  <c r="B1554" i="15" s="1"/>
  <c r="C1554" i="15" s="1"/>
  <c r="L1555" i="15"/>
  <c r="B1555" i="15" s="1"/>
  <c r="C1555" i="15" s="1"/>
  <c r="L1556" i="15"/>
  <c r="B1556" i="15" s="1"/>
  <c r="C1556" i="15" s="1"/>
  <c r="L1557" i="15"/>
  <c r="B1557" i="15" s="1"/>
  <c r="C1557" i="15" s="1"/>
  <c r="L1558" i="15"/>
  <c r="B1558" i="15" s="1"/>
  <c r="C1558" i="15" s="1"/>
  <c r="L1559" i="15"/>
  <c r="B1559" i="15" s="1"/>
  <c r="C1559" i="15" s="1"/>
  <c r="L1560" i="15"/>
  <c r="B1560" i="15" s="1"/>
  <c r="C1560" i="15" s="1"/>
  <c r="L1561" i="15"/>
  <c r="B1561" i="15" s="1"/>
  <c r="C1561" i="15" s="1"/>
  <c r="L1562" i="15"/>
  <c r="B1562" i="15" s="1"/>
  <c r="C1562" i="15" s="1"/>
  <c r="L1563" i="15"/>
  <c r="B1563" i="15" s="1"/>
  <c r="C1563" i="15" s="1"/>
  <c r="L1564" i="15"/>
  <c r="B1564" i="15" s="1"/>
  <c r="C1564" i="15" s="1"/>
  <c r="L1565" i="15"/>
  <c r="B1565" i="15" s="1"/>
  <c r="C1565" i="15" s="1"/>
  <c r="L1566" i="15"/>
  <c r="B1566" i="15" s="1"/>
  <c r="C1566" i="15" s="1"/>
  <c r="L1567" i="15"/>
  <c r="B1567" i="15" s="1"/>
  <c r="C1567" i="15" s="1"/>
  <c r="L1568" i="15"/>
  <c r="B1568" i="15" s="1"/>
  <c r="C1568" i="15" s="1"/>
  <c r="L1569" i="15"/>
  <c r="B1569" i="15" s="1"/>
  <c r="C1569" i="15" s="1"/>
  <c r="L1570" i="15"/>
  <c r="B1570" i="15" s="1"/>
  <c r="C1570" i="15" s="1"/>
  <c r="L1571" i="15"/>
  <c r="B1571" i="15" s="1"/>
  <c r="C1571" i="15" s="1"/>
  <c r="L1572" i="15"/>
  <c r="B1572" i="15" s="1"/>
  <c r="C1572" i="15" s="1"/>
  <c r="L1573" i="15"/>
  <c r="B1573" i="15" s="1"/>
  <c r="C1573" i="15" s="1"/>
  <c r="L1574" i="15"/>
  <c r="B1574" i="15" s="1"/>
  <c r="C1574" i="15" s="1"/>
  <c r="L1575" i="15"/>
  <c r="B1575" i="15" s="1"/>
  <c r="C1575" i="15" s="1"/>
  <c r="L1576" i="15"/>
  <c r="B1576" i="15" s="1"/>
  <c r="C1576" i="15" s="1"/>
  <c r="L1577" i="15"/>
  <c r="B1577" i="15" s="1"/>
  <c r="C1577" i="15" s="1"/>
  <c r="L1578" i="15"/>
  <c r="B1578" i="15" s="1"/>
  <c r="C1578" i="15" s="1"/>
  <c r="L1579" i="15"/>
  <c r="B1579" i="15" s="1"/>
  <c r="C1579" i="15" s="1"/>
  <c r="L1580" i="15"/>
  <c r="B1580" i="15" s="1"/>
  <c r="C1580" i="15" s="1"/>
  <c r="L1581" i="15"/>
  <c r="L1582" i="15"/>
  <c r="L1583" i="15"/>
  <c r="B1583" i="15" s="1"/>
  <c r="C1583" i="15" s="1"/>
  <c r="L1584" i="15"/>
  <c r="B1584" i="15" s="1"/>
  <c r="C1584" i="15" s="1"/>
  <c r="L1585" i="15"/>
  <c r="B1585" i="15" s="1"/>
  <c r="C1585" i="15" s="1"/>
  <c r="L1586" i="15"/>
  <c r="B1586" i="15" s="1"/>
  <c r="C1586" i="15" s="1"/>
  <c r="L1587" i="15"/>
  <c r="B1587" i="15" s="1"/>
  <c r="C1587" i="15" s="1"/>
  <c r="L1588" i="15"/>
  <c r="B1588" i="15" s="1"/>
  <c r="C1588" i="15" s="1"/>
  <c r="L1589" i="15"/>
  <c r="B1589" i="15" s="1"/>
  <c r="C1589" i="15" s="1"/>
  <c r="L1590" i="15"/>
  <c r="B1590" i="15" s="1"/>
  <c r="C1590" i="15" s="1"/>
  <c r="L1591" i="15"/>
  <c r="B1591" i="15" s="1"/>
  <c r="C1591" i="15" s="1"/>
  <c r="L1592" i="15"/>
  <c r="B1592" i="15" s="1"/>
  <c r="C1592" i="15" s="1"/>
  <c r="L1593" i="15"/>
  <c r="B1593" i="15" s="1"/>
  <c r="C1593" i="15" s="1"/>
  <c r="L1594" i="15"/>
  <c r="B1594" i="15" s="1"/>
  <c r="C1594" i="15" s="1"/>
  <c r="L1595" i="15"/>
  <c r="B1595" i="15" s="1"/>
  <c r="C1595" i="15" s="1"/>
  <c r="L1596" i="15"/>
  <c r="B1596" i="15" s="1"/>
  <c r="C1596" i="15" s="1"/>
  <c r="L1597" i="15"/>
  <c r="B1597" i="15" s="1"/>
  <c r="C1597" i="15" s="1"/>
  <c r="L1598" i="15"/>
  <c r="B1598" i="15" s="1"/>
  <c r="C1598" i="15" s="1"/>
  <c r="L1599" i="15"/>
  <c r="L1600" i="15"/>
  <c r="B1600" i="15" s="1"/>
  <c r="C1600" i="15" s="1"/>
  <c r="L1601" i="15"/>
  <c r="B1601" i="15" s="1"/>
  <c r="C1601" i="15" s="1"/>
  <c r="L1602" i="15"/>
  <c r="B1602" i="15" s="1"/>
  <c r="C1602" i="15" s="1"/>
  <c r="L1603" i="15"/>
  <c r="B1603" i="15" s="1"/>
  <c r="C1603" i="15" s="1"/>
  <c r="L1604" i="15"/>
  <c r="B1604" i="15" s="1"/>
  <c r="C1604" i="15" s="1"/>
  <c r="L1605" i="15"/>
  <c r="B1605" i="15" s="1"/>
  <c r="C1605" i="15" s="1"/>
  <c r="L1606" i="15"/>
  <c r="B1606" i="15" s="1"/>
  <c r="C1606" i="15" s="1"/>
  <c r="L1607" i="15"/>
  <c r="B1607" i="15" s="1"/>
  <c r="C1607" i="15" s="1"/>
  <c r="L1608" i="15"/>
  <c r="B1608" i="15" s="1"/>
  <c r="C1608" i="15" s="1"/>
  <c r="L1609" i="15"/>
  <c r="B1609" i="15" s="1"/>
  <c r="C1609" i="15" s="1"/>
  <c r="L1610" i="15"/>
  <c r="B1610" i="15" s="1"/>
  <c r="C1610" i="15" s="1"/>
  <c r="L1611" i="15"/>
  <c r="B1611" i="15" s="1"/>
  <c r="C1611" i="15" s="1"/>
  <c r="L1612" i="15"/>
  <c r="B1612" i="15" s="1"/>
  <c r="C1612" i="15" s="1"/>
  <c r="L1613" i="15"/>
  <c r="B1613" i="15" s="1"/>
  <c r="C1613" i="15" s="1"/>
  <c r="L1614" i="15"/>
  <c r="B1614" i="15" s="1"/>
  <c r="C1614" i="15" s="1"/>
  <c r="L1615" i="15"/>
  <c r="B1615" i="15" s="1"/>
  <c r="C1615" i="15" s="1"/>
  <c r="L1616" i="15"/>
  <c r="B1616" i="15" s="1"/>
  <c r="C1616" i="15" s="1"/>
  <c r="L1617" i="15"/>
  <c r="L1618" i="15"/>
  <c r="B1618" i="15" s="1"/>
  <c r="C1618" i="15" s="1"/>
  <c r="L1619" i="15"/>
  <c r="B1619" i="15" s="1"/>
  <c r="C1619" i="15" s="1"/>
  <c r="L1620" i="15"/>
  <c r="B1620" i="15" s="1"/>
  <c r="C1620" i="15" s="1"/>
  <c r="L1621" i="15"/>
  <c r="B1621" i="15" s="1"/>
  <c r="C1621" i="15" s="1"/>
  <c r="L1622" i="15"/>
  <c r="B1622" i="15" s="1"/>
  <c r="C1622" i="15" s="1"/>
  <c r="L1623" i="15"/>
  <c r="B1623" i="15" s="1"/>
  <c r="C1623" i="15" s="1"/>
  <c r="L1624" i="15"/>
  <c r="B1624" i="15" s="1"/>
  <c r="C1624" i="15" s="1"/>
  <c r="L1625" i="15"/>
  <c r="B1625" i="15" s="1"/>
  <c r="C1625" i="15" s="1"/>
  <c r="L1626" i="15"/>
  <c r="B1626" i="15" s="1"/>
  <c r="C1626" i="15" s="1"/>
  <c r="L1627" i="15"/>
  <c r="B1627" i="15" s="1"/>
  <c r="C1627" i="15" s="1"/>
  <c r="L1628" i="15"/>
  <c r="B1628" i="15" s="1"/>
  <c r="C1628" i="15" s="1"/>
  <c r="L1629" i="15"/>
  <c r="B1629" i="15" s="1"/>
  <c r="C1629" i="15" s="1"/>
  <c r="L1630" i="15"/>
  <c r="B1630" i="15" s="1"/>
  <c r="C1630" i="15" s="1"/>
  <c r="L1631" i="15"/>
  <c r="B1631" i="15" s="1"/>
  <c r="C1631" i="15" s="1"/>
  <c r="L1632" i="15"/>
  <c r="B1632" i="15" s="1"/>
  <c r="C1632" i="15" s="1"/>
  <c r="L1633" i="15"/>
  <c r="B1633" i="15" s="1"/>
  <c r="C1633" i="15" s="1"/>
  <c r="L1634" i="15"/>
  <c r="B1634" i="15" s="1"/>
  <c r="C1634" i="15" s="1"/>
  <c r="L1635" i="15"/>
  <c r="B1635" i="15" s="1"/>
  <c r="C1635" i="15" s="1"/>
  <c r="L1636" i="15"/>
  <c r="B1636" i="15" s="1"/>
  <c r="C1636" i="15" s="1"/>
  <c r="L1637" i="15"/>
  <c r="B1637" i="15" s="1"/>
  <c r="C1637" i="15" s="1"/>
  <c r="L1638" i="15"/>
  <c r="B1638" i="15" s="1"/>
  <c r="C1638" i="15" s="1"/>
  <c r="L1639" i="15"/>
  <c r="B1639" i="15" s="1"/>
  <c r="C1639" i="15" s="1"/>
  <c r="L1640" i="15"/>
  <c r="B1640" i="15" s="1"/>
  <c r="C1640" i="15" s="1"/>
  <c r="L1641" i="15"/>
  <c r="B1641" i="15" s="1"/>
  <c r="C1641" i="15" s="1"/>
  <c r="L1642" i="15"/>
  <c r="B1642" i="15" s="1"/>
  <c r="C1642" i="15" s="1"/>
  <c r="L1643" i="15"/>
  <c r="B1643" i="15" s="1"/>
  <c r="C1643" i="15" s="1"/>
  <c r="L1644" i="15"/>
  <c r="B1644" i="15" s="1"/>
  <c r="C1644" i="15" s="1"/>
  <c r="L1645" i="15"/>
  <c r="B1645" i="15" s="1"/>
  <c r="C1645" i="15" s="1"/>
  <c r="L1646" i="15"/>
  <c r="B1646" i="15" s="1"/>
  <c r="C1646" i="15" s="1"/>
  <c r="L1647" i="15"/>
  <c r="B1647" i="15" s="1"/>
  <c r="C1647" i="15" s="1"/>
  <c r="L1648" i="15"/>
  <c r="B1648" i="15" s="1"/>
  <c r="C1648" i="15" s="1"/>
  <c r="L1649" i="15"/>
  <c r="B1649" i="15" s="1"/>
  <c r="C1649" i="15" s="1"/>
  <c r="L1650" i="15"/>
  <c r="B1650" i="15" s="1"/>
  <c r="C1650" i="15" s="1"/>
  <c r="L1651" i="15"/>
  <c r="B1651" i="15" s="1"/>
  <c r="C1651" i="15" s="1"/>
  <c r="L1652" i="15"/>
  <c r="B1652" i="15" s="1"/>
  <c r="C1652" i="15" s="1"/>
  <c r="L1653" i="15"/>
  <c r="L1654" i="15"/>
  <c r="L1655" i="15"/>
  <c r="B1655" i="15" s="1"/>
  <c r="C1655" i="15" s="1"/>
  <c r="L1656" i="15"/>
  <c r="B1656" i="15" s="1"/>
  <c r="C1656" i="15" s="1"/>
  <c r="L1657" i="15"/>
  <c r="B1657" i="15" s="1"/>
  <c r="C1657" i="15" s="1"/>
  <c r="L1658" i="15"/>
  <c r="B1658" i="15" s="1"/>
  <c r="C1658" i="15" s="1"/>
  <c r="L1659" i="15"/>
  <c r="B1659" i="15" s="1"/>
  <c r="C1659" i="15" s="1"/>
  <c r="L1660" i="15"/>
  <c r="B1660" i="15" s="1"/>
  <c r="C1660" i="15" s="1"/>
  <c r="L1661" i="15"/>
  <c r="B1661" i="15" s="1"/>
  <c r="C1661" i="15" s="1"/>
  <c r="L1662" i="15"/>
  <c r="B1662" i="15" s="1"/>
  <c r="C1662" i="15" s="1"/>
  <c r="L1663" i="15"/>
  <c r="B1663" i="15" s="1"/>
  <c r="C1663" i="15" s="1"/>
  <c r="L1664" i="15"/>
  <c r="B1664" i="15" s="1"/>
  <c r="C1664" i="15" s="1"/>
  <c r="L1665" i="15"/>
  <c r="B1665" i="15" s="1"/>
  <c r="C1665" i="15" s="1"/>
  <c r="L1666" i="15"/>
  <c r="B1666" i="15" s="1"/>
  <c r="C1666" i="15" s="1"/>
  <c r="L1667" i="15"/>
  <c r="B1667" i="15" s="1"/>
  <c r="C1667" i="15" s="1"/>
  <c r="L1668" i="15"/>
  <c r="B1668" i="15" s="1"/>
  <c r="C1668" i="15" s="1"/>
  <c r="L1669" i="15"/>
  <c r="B1669" i="15" s="1"/>
  <c r="C1669" i="15" s="1"/>
  <c r="L1670" i="15"/>
  <c r="B1670" i="15" s="1"/>
  <c r="C1670" i="15" s="1"/>
  <c r="L1671" i="15"/>
  <c r="L1672" i="15"/>
  <c r="B1672" i="15" s="1"/>
  <c r="C1672" i="15" s="1"/>
  <c r="L1673" i="15"/>
  <c r="B1673" i="15" s="1"/>
  <c r="C1673" i="15" s="1"/>
  <c r="L1674" i="15"/>
  <c r="B1674" i="15" s="1"/>
  <c r="C1674" i="15" s="1"/>
  <c r="L1675" i="15"/>
  <c r="B1675" i="15" s="1"/>
  <c r="C1675" i="15" s="1"/>
  <c r="L1676" i="15"/>
  <c r="B1676" i="15" s="1"/>
  <c r="C1676" i="15" s="1"/>
  <c r="L1677" i="15"/>
  <c r="B1677" i="15" s="1"/>
  <c r="C1677" i="15" s="1"/>
  <c r="L1678" i="15"/>
  <c r="B1678" i="15" s="1"/>
  <c r="C1678" i="15" s="1"/>
  <c r="L1679" i="15"/>
  <c r="B1679" i="15" s="1"/>
  <c r="C1679" i="15" s="1"/>
  <c r="L1680" i="15"/>
  <c r="B1680" i="15" s="1"/>
  <c r="C1680" i="15" s="1"/>
  <c r="L1681" i="15"/>
  <c r="B1681" i="15" s="1"/>
  <c r="C1681" i="15" s="1"/>
  <c r="L1682" i="15"/>
  <c r="B1682" i="15" s="1"/>
  <c r="C1682" i="15" s="1"/>
  <c r="L1683" i="15"/>
  <c r="B1683" i="15" s="1"/>
  <c r="C1683" i="15" s="1"/>
  <c r="L1684" i="15"/>
  <c r="B1684" i="15" s="1"/>
  <c r="C1684" i="15" s="1"/>
  <c r="L1685" i="15"/>
  <c r="B1685" i="15" s="1"/>
  <c r="C1685" i="15" s="1"/>
  <c r="L1686" i="15"/>
  <c r="B1686" i="15" s="1"/>
  <c r="C1686" i="15" s="1"/>
  <c r="L1687" i="15"/>
  <c r="B1687" i="15" s="1"/>
  <c r="C1687" i="15" s="1"/>
  <c r="L1688" i="15"/>
  <c r="B1688" i="15" s="1"/>
  <c r="C1688" i="15" s="1"/>
  <c r="L1689" i="15"/>
  <c r="B1689" i="15" s="1"/>
  <c r="C1689" i="15" s="1"/>
  <c r="L1690" i="15"/>
  <c r="B1690" i="15" s="1"/>
  <c r="C1690" i="15" s="1"/>
  <c r="L1691" i="15"/>
  <c r="B1691" i="15" s="1"/>
  <c r="C1691" i="15" s="1"/>
  <c r="L1692" i="15"/>
  <c r="B1692" i="15" s="1"/>
  <c r="C1692" i="15" s="1"/>
  <c r="L1693" i="15"/>
  <c r="B1693" i="15" s="1"/>
  <c r="C1693" i="15" s="1"/>
  <c r="L1694" i="15"/>
  <c r="B1694" i="15" s="1"/>
  <c r="C1694" i="15" s="1"/>
  <c r="L1695" i="15"/>
  <c r="B1695" i="15" s="1"/>
  <c r="C1695" i="15" s="1"/>
  <c r="L1696" i="15"/>
  <c r="B1696" i="15" s="1"/>
  <c r="C1696" i="15" s="1"/>
  <c r="L1697" i="15"/>
  <c r="B1697" i="15" s="1"/>
  <c r="C1697" i="15" s="1"/>
  <c r="L1698" i="15"/>
  <c r="B1698" i="15" s="1"/>
  <c r="C1698" i="15" s="1"/>
  <c r="L1699" i="15"/>
  <c r="B1699" i="15" s="1"/>
  <c r="C1699" i="15" s="1"/>
  <c r="L1700" i="15"/>
  <c r="B1700" i="15" s="1"/>
  <c r="C1700" i="15" s="1"/>
  <c r="L1701" i="15"/>
  <c r="B1701" i="15" s="1"/>
  <c r="C1701" i="15" s="1"/>
  <c r="L1702" i="15"/>
  <c r="B1702" i="15" s="1"/>
  <c r="C1702" i="15" s="1"/>
  <c r="L1703" i="15"/>
  <c r="B1703" i="15" s="1"/>
  <c r="C1703" i="15" s="1"/>
  <c r="L1704" i="15"/>
  <c r="B1704" i="15" s="1"/>
  <c r="C1704" i="15" s="1"/>
  <c r="L1705" i="15"/>
  <c r="B1705" i="15" s="1"/>
  <c r="C1705" i="15" s="1"/>
  <c r="L1706" i="15"/>
  <c r="B1706" i="15" s="1"/>
  <c r="C1706" i="15" s="1"/>
  <c r="L1707" i="15"/>
  <c r="B1707" i="15" s="1"/>
  <c r="C1707" i="15" s="1"/>
  <c r="L1708" i="15"/>
  <c r="B1708" i="15" s="1"/>
  <c r="C1708" i="15" s="1"/>
  <c r="L1709" i="15"/>
  <c r="B1709" i="15" s="1"/>
  <c r="C1709" i="15" s="1"/>
  <c r="L1710" i="15"/>
  <c r="B1710" i="15" s="1"/>
  <c r="C1710" i="15" s="1"/>
  <c r="L1711" i="15"/>
  <c r="B1711" i="15" s="1"/>
  <c r="C1711" i="15" s="1"/>
  <c r="L1712" i="15"/>
  <c r="B1712" i="15" s="1"/>
  <c r="C1712" i="15" s="1"/>
  <c r="L1713" i="15"/>
  <c r="B1713" i="15" s="1"/>
  <c r="C1713" i="15" s="1"/>
  <c r="L1714" i="15"/>
  <c r="B1714" i="15" s="1"/>
  <c r="C1714" i="15" s="1"/>
  <c r="L1715" i="15"/>
  <c r="B1715" i="15" s="1"/>
  <c r="C1715" i="15" s="1"/>
  <c r="L1716" i="15"/>
  <c r="B1716" i="15" s="1"/>
  <c r="C1716" i="15" s="1"/>
  <c r="L1717" i="15"/>
  <c r="B1717" i="15" s="1"/>
  <c r="C1717" i="15" s="1"/>
  <c r="L1718" i="15"/>
  <c r="B1718" i="15" s="1"/>
  <c r="C1718" i="15" s="1"/>
  <c r="L1719" i="15"/>
  <c r="B1719" i="15" s="1"/>
  <c r="C1719" i="15" s="1"/>
  <c r="L1720" i="15"/>
  <c r="B1720" i="15" s="1"/>
  <c r="C1720" i="15" s="1"/>
  <c r="L1721" i="15"/>
  <c r="B1721" i="15" s="1"/>
  <c r="C1721" i="15" s="1"/>
  <c r="L1722" i="15"/>
  <c r="B1722" i="15" s="1"/>
  <c r="C1722" i="15" s="1"/>
  <c r="L1723" i="15"/>
  <c r="B1723" i="15" s="1"/>
  <c r="C1723" i="15" s="1"/>
  <c r="L1724" i="15"/>
  <c r="B1724" i="15" s="1"/>
  <c r="C1724" i="15" s="1"/>
  <c r="L1725" i="15"/>
  <c r="L1726" i="15"/>
  <c r="B1726" i="15" s="1"/>
  <c r="C1726" i="15" s="1"/>
  <c r="L1727" i="15"/>
  <c r="B1727" i="15" s="1"/>
  <c r="C1727" i="15" s="1"/>
  <c r="L1728" i="15"/>
  <c r="B1728" i="15" s="1"/>
  <c r="C1728" i="15" s="1"/>
  <c r="L1729" i="15"/>
  <c r="B1729" i="15" s="1"/>
  <c r="C1729" i="15" s="1"/>
  <c r="L1730" i="15"/>
  <c r="B1730" i="15" s="1"/>
  <c r="C1730" i="15" s="1"/>
  <c r="L1731" i="15"/>
  <c r="B1731" i="15" s="1"/>
  <c r="C1731" i="15" s="1"/>
  <c r="L1732" i="15"/>
  <c r="B1732" i="15" s="1"/>
  <c r="C1732" i="15" s="1"/>
  <c r="L1733" i="15"/>
  <c r="B1733" i="15" s="1"/>
  <c r="C1733" i="15" s="1"/>
  <c r="L1734" i="15"/>
  <c r="B1734" i="15" s="1"/>
  <c r="C1734" i="15" s="1"/>
  <c r="L1735" i="15"/>
  <c r="B1735" i="15" s="1"/>
  <c r="C1735" i="15" s="1"/>
  <c r="L1736" i="15"/>
  <c r="B1736" i="15" s="1"/>
  <c r="C1736" i="15" s="1"/>
  <c r="L1737" i="15"/>
  <c r="B1737" i="15" s="1"/>
  <c r="C1737" i="15" s="1"/>
  <c r="L1738" i="15"/>
  <c r="B1738" i="15" s="1"/>
  <c r="C1738" i="15" s="1"/>
  <c r="L1739" i="15"/>
  <c r="B1739" i="15" s="1"/>
  <c r="C1739" i="15" s="1"/>
  <c r="L1740" i="15"/>
  <c r="B1740" i="15" s="1"/>
  <c r="C1740" i="15" s="1"/>
  <c r="L1741" i="15"/>
  <c r="B1741" i="15" s="1"/>
  <c r="C1741" i="15" s="1"/>
  <c r="L1742" i="15"/>
  <c r="B1742" i="15" s="1"/>
  <c r="C1742" i="15" s="1"/>
  <c r="L1743" i="15"/>
  <c r="L1744" i="15"/>
  <c r="B1744" i="15" s="1"/>
  <c r="C1744" i="15" s="1"/>
  <c r="L1745" i="15"/>
  <c r="B1745" i="15" s="1"/>
  <c r="C1745" i="15" s="1"/>
  <c r="L1746" i="15"/>
  <c r="B1746" i="15" s="1"/>
  <c r="C1746" i="15" s="1"/>
  <c r="L1747" i="15"/>
  <c r="B1747" i="15" s="1"/>
  <c r="C1747" i="15" s="1"/>
  <c r="L1748" i="15"/>
  <c r="B1748" i="15" s="1"/>
  <c r="C1748" i="15" s="1"/>
  <c r="L1749" i="15"/>
  <c r="B1749" i="15" s="1"/>
  <c r="C1749" i="15" s="1"/>
  <c r="L1750" i="15"/>
  <c r="B1750" i="15" s="1"/>
  <c r="C1750" i="15" s="1"/>
  <c r="L1751" i="15"/>
  <c r="B1751" i="15" s="1"/>
  <c r="C1751" i="15" s="1"/>
  <c r="L1752" i="15"/>
  <c r="B1752" i="15" s="1"/>
  <c r="C1752" i="15" s="1"/>
  <c r="L1753" i="15"/>
  <c r="B1753" i="15" s="1"/>
  <c r="C1753" i="15" s="1"/>
  <c r="L1754" i="15"/>
  <c r="B1754" i="15" s="1"/>
  <c r="C1754" i="15" s="1"/>
  <c r="L1755" i="15"/>
  <c r="B1755" i="15" s="1"/>
  <c r="C1755" i="15" s="1"/>
  <c r="L1756" i="15"/>
  <c r="B1756" i="15" s="1"/>
  <c r="C1756" i="15" s="1"/>
  <c r="L1757" i="15"/>
  <c r="B1757" i="15" s="1"/>
  <c r="C1757" i="15" s="1"/>
  <c r="L1758" i="15"/>
  <c r="B1758" i="15" s="1"/>
  <c r="C1758" i="15" s="1"/>
  <c r="L1759" i="15"/>
  <c r="B1759" i="15" s="1"/>
  <c r="C1759" i="15" s="1"/>
  <c r="L1760" i="15"/>
  <c r="B1760" i="15" s="1"/>
  <c r="C1760" i="15" s="1"/>
  <c r="L1761" i="15"/>
  <c r="L1762" i="15"/>
  <c r="L1763" i="15"/>
  <c r="L1764" i="15"/>
  <c r="B1764" i="15" s="1"/>
  <c r="C1764" i="15" s="1"/>
  <c r="L1765" i="15"/>
  <c r="B1765" i="15" s="1"/>
  <c r="C1765" i="15" s="1"/>
  <c r="L1766" i="15"/>
  <c r="B1766" i="15" s="1"/>
  <c r="C1766" i="15" s="1"/>
  <c r="L1767" i="15"/>
  <c r="B1767" i="15" s="1"/>
  <c r="C1767" i="15" s="1"/>
  <c r="L1768" i="15"/>
  <c r="B1768" i="15" s="1"/>
  <c r="C1768" i="15" s="1"/>
  <c r="L1769" i="15"/>
  <c r="B1769" i="15" s="1"/>
  <c r="C1769" i="15" s="1"/>
  <c r="L1770" i="15"/>
  <c r="B1770" i="15" s="1"/>
  <c r="C1770" i="15" s="1"/>
  <c r="L1771" i="15"/>
  <c r="B1771" i="15" s="1"/>
  <c r="C1771" i="15" s="1"/>
  <c r="L1772" i="15"/>
  <c r="B1772" i="15" s="1"/>
  <c r="C1772" i="15" s="1"/>
  <c r="L1773" i="15"/>
  <c r="B1773" i="15" s="1"/>
  <c r="C1773" i="15" s="1"/>
  <c r="L1774" i="15"/>
  <c r="B1774" i="15" s="1"/>
  <c r="C1774" i="15" s="1"/>
  <c r="L1775" i="15"/>
  <c r="B1775" i="15" s="1"/>
  <c r="C1775" i="15" s="1"/>
  <c r="L1776" i="15"/>
  <c r="B1776" i="15" s="1"/>
  <c r="C1776" i="15" s="1"/>
  <c r="L1777" i="15"/>
  <c r="B1777" i="15" s="1"/>
  <c r="C1777" i="15" s="1"/>
  <c r="L1778" i="15"/>
  <c r="B1778" i="15" s="1"/>
  <c r="C1778" i="15" s="1"/>
  <c r="L1779" i="15"/>
  <c r="L1780" i="15"/>
  <c r="L1781" i="15"/>
  <c r="L1782" i="15"/>
  <c r="B1782" i="15" s="1"/>
  <c r="C1782" i="15" s="1"/>
  <c r="L1783" i="15"/>
  <c r="B1783" i="15" s="1"/>
  <c r="C1783" i="15" s="1"/>
  <c r="L1784" i="15"/>
  <c r="B1784" i="15" s="1"/>
  <c r="C1784" i="15" s="1"/>
  <c r="L1785" i="15"/>
  <c r="B1785" i="15" s="1"/>
  <c r="C1785" i="15" s="1"/>
  <c r="L1786" i="15"/>
  <c r="B1786" i="15" s="1"/>
  <c r="C1786" i="15" s="1"/>
  <c r="L1787" i="15"/>
  <c r="B1787" i="15" s="1"/>
  <c r="C1787" i="15" s="1"/>
  <c r="L1788" i="15"/>
  <c r="B1788" i="15" s="1"/>
  <c r="C1788" i="15" s="1"/>
  <c r="L1789" i="15"/>
  <c r="B1789" i="15" s="1"/>
  <c r="C1789" i="15" s="1"/>
  <c r="L1790" i="15"/>
  <c r="B1790" i="15" s="1"/>
  <c r="C1790" i="15" s="1"/>
  <c r="L1791" i="15"/>
  <c r="B1791" i="15" s="1"/>
  <c r="C1791" i="15" s="1"/>
  <c r="L1792" i="15"/>
  <c r="B1792" i="15" s="1"/>
  <c r="C1792" i="15" s="1"/>
  <c r="L1793" i="15"/>
  <c r="B1793" i="15" s="1"/>
  <c r="C1793" i="15" s="1"/>
  <c r="L1794" i="15"/>
  <c r="B1794" i="15" s="1"/>
  <c r="C1794" i="15" s="1"/>
  <c r="L1795" i="15"/>
  <c r="B1795" i="15" s="1"/>
  <c r="C1795" i="15" s="1"/>
  <c r="L1796" i="15"/>
  <c r="B1796" i="15" s="1"/>
  <c r="C1796" i="15" s="1"/>
  <c r="L1797" i="15"/>
  <c r="L1798" i="15"/>
  <c r="B1798" i="15" s="1"/>
  <c r="C1798" i="15" s="1"/>
  <c r="L1799" i="15"/>
  <c r="B1799" i="15" s="1"/>
  <c r="C1799" i="15" s="1"/>
  <c r="L1800" i="15"/>
  <c r="B1800" i="15" s="1"/>
  <c r="C1800" i="15" s="1"/>
  <c r="L1801" i="15"/>
  <c r="B1801" i="15" s="1"/>
  <c r="C1801" i="15" s="1"/>
  <c r="L1802" i="15"/>
  <c r="B1802" i="15" s="1"/>
  <c r="C1802" i="15" s="1"/>
  <c r="L1803" i="15"/>
  <c r="B1803" i="15" s="1"/>
  <c r="C1803" i="15" s="1"/>
  <c r="L1804" i="15"/>
  <c r="B1804" i="15" s="1"/>
  <c r="C1804" i="15" s="1"/>
  <c r="L1805" i="15"/>
  <c r="B1805" i="15" s="1"/>
  <c r="C1805" i="15" s="1"/>
  <c r="L1806" i="15"/>
  <c r="B1806" i="15" s="1"/>
  <c r="C1806" i="15" s="1"/>
  <c r="L1807" i="15"/>
  <c r="B1807" i="15" s="1"/>
  <c r="C1807" i="15" s="1"/>
  <c r="L1808" i="15"/>
  <c r="B1808" i="15" s="1"/>
  <c r="C1808" i="15" s="1"/>
  <c r="L1809" i="15"/>
  <c r="B1809" i="15" s="1"/>
  <c r="C1809" i="15" s="1"/>
  <c r="L1810" i="15"/>
  <c r="B1810" i="15" s="1"/>
  <c r="C1810" i="15" s="1"/>
  <c r="L1811" i="15"/>
  <c r="B1811" i="15" s="1"/>
  <c r="C1811" i="15" s="1"/>
  <c r="L1812" i="15"/>
  <c r="B1812" i="15" s="1"/>
  <c r="C1812" i="15" s="1"/>
  <c r="L1813" i="15"/>
  <c r="B1813" i="15" s="1"/>
  <c r="C1813" i="15" s="1"/>
  <c r="L1814" i="15"/>
  <c r="B1814" i="15" s="1"/>
  <c r="C1814" i="15" s="1"/>
  <c r="L1815" i="15"/>
  <c r="L1816" i="15"/>
  <c r="B1816" i="15" s="1"/>
  <c r="C1816" i="15" s="1"/>
  <c r="L1817" i="15"/>
  <c r="B1817" i="15" s="1"/>
  <c r="C1817" i="15" s="1"/>
  <c r="L1818" i="15"/>
  <c r="B1818" i="15" s="1"/>
  <c r="C1818" i="15" s="1"/>
  <c r="L1819" i="15"/>
  <c r="B1819" i="15" s="1"/>
  <c r="C1819" i="15" s="1"/>
  <c r="L1820" i="15"/>
  <c r="B1820" i="15" s="1"/>
  <c r="C1820" i="15" s="1"/>
  <c r="L1821" i="15"/>
  <c r="B1821" i="15" s="1"/>
  <c r="C1821" i="15" s="1"/>
  <c r="L1822" i="15"/>
  <c r="B1822" i="15" s="1"/>
  <c r="C1822" i="15" s="1"/>
  <c r="L1823" i="15"/>
  <c r="B1823" i="15" s="1"/>
  <c r="C1823" i="15" s="1"/>
  <c r="L1824" i="15"/>
  <c r="B1824" i="15" s="1"/>
  <c r="C1824" i="15" s="1"/>
  <c r="L1825" i="15"/>
  <c r="B1825" i="15" s="1"/>
  <c r="C1825" i="15" s="1"/>
  <c r="L1826" i="15"/>
  <c r="B1826" i="15" s="1"/>
  <c r="C1826" i="15" s="1"/>
  <c r="L1827" i="15"/>
  <c r="B1827" i="15" s="1"/>
  <c r="C1827" i="15" s="1"/>
  <c r="L1828" i="15"/>
  <c r="B1828" i="15" s="1"/>
  <c r="C1828" i="15" s="1"/>
  <c r="L1829" i="15"/>
  <c r="B1829" i="15" s="1"/>
  <c r="C1829" i="15" s="1"/>
  <c r="L1830" i="15"/>
  <c r="B1830" i="15" s="1"/>
  <c r="C1830" i="15" s="1"/>
  <c r="L1831" i="15"/>
  <c r="B1831" i="15" s="1"/>
  <c r="C1831" i="15" s="1"/>
  <c r="L1832" i="15"/>
  <c r="B1832" i="15" s="1"/>
  <c r="C1832" i="15" s="1"/>
  <c r="L1833" i="15"/>
  <c r="L1834" i="15"/>
  <c r="B1834" i="15" s="1"/>
  <c r="C1834" i="15" s="1"/>
  <c r="L1835" i="15"/>
  <c r="B1835" i="15" s="1"/>
  <c r="C1835" i="15" s="1"/>
  <c r="L1836" i="15"/>
  <c r="B1836" i="15" s="1"/>
  <c r="C1836" i="15" s="1"/>
  <c r="L1837" i="15"/>
  <c r="B1837" i="15" s="1"/>
  <c r="C1837" i="15" s="1"/>
  <c r="L1838" i="15"/>
  <c r="B1838" i="15" s="1"/>
  <c r="C1838" i="15" s="1"/>
  <c r="L1839" i="15"/>
  <c r="B1839" i="15" s="1"/>
  <c r="C1839" i="15" s="1"/>
  <c r="L1840" i="15"/>
  <c r="B1840" i="15" s="1"/>
  <c r="C1840" i="15" s="1"/>
  <c r="L1841" i="15"/>
  <c r="B1841" i="15" s="1"/>
  <c r="C1841" i="15" s="1"/>
  <c r="L1842" i="15"/>
  <c r="B1842" i="15" s="1"/>
  <c r="C1842" i="15" s="1"/>
  <c r="L1843" i="15"/>
  <c r="B1843" i="15" s="1"/>
  <c r="C1843" i="15" s="1"/>
  <c r="L1844" i="15"/>
  <c r="B1844" i="15" s="1"/>
  <c r="C1844" i="15" s="1"/>
  <c r="L1845" i="15"/>
  <c r="B1845" i="15" s="1"/>
  <c r="C1845" i="15" s="1"/>
  <c r="L1846" i="15"/>
  <c r="B1846" i="15" s="1"/>
  <c r="C1846" i="15" s="1"/>
  <c r="L1847" i="15"/>
  <c r="B1847" i="15" s="1"/>
  <c r="C1847" i="15" s="1"/>
  <c r="L1848" i="15"/>
  <c r="B1848" i="15" s="1"/>
  <c r="C1848" i="15" s="1"/>
  <c r="L1849" i="15"/>
  <c r="B1849" i="15" s="1"/>
  <c r="C1849" i="15" s="1"/>
  <c r="L1850" i="15"/>
  <c r="B1850" i="15" s="1"/>
  <c r="C1850" i="15" s="1"/>
  <c r="L1851" i="15"/>
  <c r="B1851" i="15" s="1"/>
  <c r="C1851" i="15" s="1"/>
  <c r="L1852" i="15"/>
  <c r="B1852" i="15" s="1"/>
  <c r="C1852" i="15" s="1"/>
  <c r="L1853" i="15"/>
  <c r="B1853" i="15" s="1"/>
  <c r="C1853" i="15" s="1"/>
  <c r="L1854" i="15"/>
  <c r="B1854" i="15" s="1"/>
  <c r="C1854" i="15" s="1"/>
  <c r="L1855" i="15"/>
  <c r="B1855" i="15" s="1"/>
  <c r="C1855" i="15" s="1"/>
  <c r="L1856" i="15"/>
  <c r="B1856" i="15" s="1"/>
  <c r="C1856" i="15" s="1"/>
  <c r="L1857" i="15"/>
  <c r="B1857" i="15" s="1"/>
  <c r="C1857" i="15" s="1"/>
  <c r="L1858" i="15"/>
  <c r="B1858" i="15" s="1"/>
  <c r="C1858" i="15" s="1"/>
  <c r="L1859" i="15"/>
  <c r="B1859" i="15" s="1"/>
  <c r="C1859" i="15" s="1"/>
  <c r="L1860" i="15"/>
  <c r="B1860" i="15" s="1"/>
  <c r="C1860" i="15" s="1"/>
  <c r="L1861" i="15"/>
  <c r="B1861" i="15" s="1"/>
  <c r="C1861" i="15" s="1"/>
  <c r="L1862" i="15"/>
  <c r="B1862" i="15" s="1"/>
  <c r="C1862" i="15" s="1"/>
  <c r="L1863" i="15"/>
  <c r="B1863" i="15" s="1"/>
  <c r="C1863" i="15" s="1"/>
  <c r="L1864" i="15"/>
  <c r="B1864" i="15" s="1"/>
  <c r="C1864" i="15" s="1"/>
  <c r="L1865" i="15"/>
  <c r="B1865" i="15" s="1"/>
  <c r="C1865" i="15" s="1"/>
  <c r="L1866" i="15"/>
  <c r="B1866" i="15" s="1"/>
  <c r="C1866" i="15" s="1"/>
  <c r="L1867" i="15"/>
  <c r="B1867" i="15" s="1"/>
  <c r="C1867" i="15" s="1"/>
  <c r="L1868" i="15"/>
  <c r="B1868" i="15" s="1"/>
  <c r="C1868" i="15" s="1"/>
  <c r="L1869" i="15"/>
  <c r="B1869" i="15" s="1"/>
  <c r="C1869" i="15" s="1"/>
  <c r="L1870" i="15"/>
  <c r="B1870" i="15" s="1"/>
  <c r="C1870" i="15" s="1"/>
  <c r="L1871" i="15"/>
  <c r="L1872" i="15"/>
  <c r="B1872" i="15" s="1"/>
  <c r="C1872" i="15" s="1"/>
  <c r="L1873" i="15"/>
  <c r="B1873" i="15" s="1"/>
  <c r="C1873" i="15" s="1"/>
  <c r="L1874" i="15"/>
  <c r="B1874" i="15" s="1"/>
  <c r="C1874" i="15" s="1"/>
  <c r="L1875" i="15"/>
  <c r="B1875" i="15" s="1"/>
  <c r="C1875" i="15" s="1"/>
  <c r="L1876" i="15"/>
  <c r="B1876" i="15" s="1"/>
  <c r="C1876" i="15" s="1"/>
  <c r="L1877" i="15"/>
  <c r="B1877" i="15" s="1"/>
  <c r="C1877" i="15" s="1"/>
  <c r="L1878" i="15"/>
  <c r="B1878" i="15" s="1"/>
  <c r="C1878" i="15" s="1"/>
  <c r="L1879" i="15"/>
  <c r="B1879" i="15" s="1"/>
  <c r="C1879" i="15" s="1"/>
  <c r="L1880" i="15"/>
  <c r="B1880" i="15" s="1"/>
  <c r="C1880" i="15" s="1"/>
  <c r="L1881" i="15"/>
  <c r="B1881" i="15" s="1"/>
  <c r="C1881" i="15" s="1"/>
  <c r="L1882" i="15"/>
  <c r="B1882" i="15" s="1"/>
  <c r="C1882" i="15" s="1"/>
  <c r="L1883" i="15"/>
  <c r="B1883" i="15" s="1"/>
  <c r="C1883" i="15" s="1"/>
  <c r="L1884" i="15"/>
  <c r="B1884" i="15" s="1"/>
  <c r="C1884" i="15" s="1"/>
  <c r="L1885" i="15"/>
  <c r="B1885" i="15" s="1"/>
  <c r="C1885" i="15" s="1"/>
  <c r="L1886" i="15"/>
  <c r="B1886" i="15" s="1"/>
  <c r="C1886" i="15" s="1"/>
  <c r="L1887" i="15"/>
  <c r="L1888" i="15"/>
  <c r="B1888" i="15" s="1"/>
  <c r="C1888" i="15" s="1"/>
  <c r="L1889" i="15"/>
  <c r="B1889" i="15" s="1"/>
  <c r="C1889" i="15" s="1"/>
  <c r="L1890" i="15"/>
  <c r="B1890" i="15" s="1"/>
  <c r="C1890" i="15" s="1"/>
  <c r="L1891" i="15"/>
  <c r="B1891" i="15" s="1"/>
  <c r="C1891" i="15" s="1"/>
  <c r="L1892" i="15"/>
  <c r="B1892" i="15" s="1"/>
  <c r="C1892" i="15" s="1"/>
  <c r="L1893" i="15"/>
  <c r="B1893" i="15" s="1"/>
  <c r="C1893" i="15" s="1"/>
  <c r="L1894" i="15"/>
  <c r="B1894" i="15" s="1"/>
  <c r="C1894" i="15" s="1"/>
  <c r="L1895" i="15"/>
  <c r="B1895" i="15" s="1"/>
  <c r="C1895" i="15" s="1"/>
  <c r="L1896" i="15"/>
  <c r="B1896" i="15" s="1"/>
  <c r="C1896" i="15" s="1"/>
  <c r="L1897" i="15"/>
  <c r="B1897" i="15" s="1"/>
  <c r="C1897" i="15" s="1"/>
  <c r="L1898" i="15"/>
  <c r="B1898" i="15" s="1"/>
  <c r="C1898" i="15" s="1"/>
  <c r="L1899" i="15"/>
  <c r="B1899" i="15" s="1"/>
  <c r="C1899" i="15" s="1"/>
  <c r="L1900" i="15"/>
  <c r="B1900" i="15" s="1"/>
  <c r="C1900" i="15" s="1"/>
  <c r="L1901" i="15"/>
  <c r="B1901" i="15" s="1"/>
  <c r="C1901" i="15" s="1"/>
  <c r="L1902" i="15"/>
  <c r="B1902" i="15" s="1"/>
  <c r="C1902" i="15" s="1"/>
  <c r="L1903" i="15"/>
  <c r="B1903" i="15" s="1"/>
  <c r="C1903" i="15" s="1"/>
  <c r="L1904" i="15"/>
  <c r="B1904" i="15" s="1"/>
  <c r="C1904" i="15" s="1"/>
  <c r="L1905" i="15"/>
  <c r="L1906" i="15"/>
  <c r="L1907" i="15"/>
  <c r="B1907" i="15" s="1"/>
  <c r="C1907" i="15" s="1"/>
  <c r="L1908" i="15"/>
  <c r="B1908" i="15" s="1"/>
  <c r="C1908" i="15" s="1"/>
  <c r="L1909" i="15"/>
  <c r="B1909" i="15" s="1"/>
  <c r="C1909" i="15" s="1"/>
  <c r="L1910" i="15"/>
  <c r="B1910" i="15" s="1"/>
  <c r="C1910" i="15" s="1"/>
  <c r="L1911" i="15"/>
  <c r="B1911" i="15" s="1"/>
  <c r="C1911" i="15" s="1"/>
  <c r="L1912" i="15"/>
  <c r="B1912" i="15" s="1"/>
  <c r="C1912" i="15" s="1"/>
  <c r="L1913" i="15"/>
  <c r="B1913" i="15" s="1"/>
  <c r="C1913" i="15" s="1"/>
  <c r="L1914" i="15"/>
  <c r="B1914" i="15" s="1"/>
  <c r="C1914" i="15" s="1"/>
  <c r="L1915" i="15"/>
  <c r="B1915" i="15" s="1"/>
  <c r="C1915" i="15" s="1"/>
  <c r="L1916" i="15"/>
  <c r="B1916" i="15" s="1"/>
  <c r="C1916" i="15" s="1"/>
  <c r="L1917" i="15"/>
  <c r="B1917" i="15" s="1"/>
  <c r="C1917" i="15" s="1"/>
  <c r="L1918" i="15"/>
  <c r="B1918" i="15" s="1"/>
  <c r="C1918" i="15" s="1"/>
  <c r="L1919" i="15"/>
  <c r="B1919" i="15" s="1"/>
  <c r="C1919" i="15" s="1"/>
  <c r="L1920" i="15"/>
  <c r="B1920" i="15" s="1"/>
  <c r="C1920" i="15" s="1"/>
  <c r="L1921" i="15"/>
  <c r="B1921" i="15" s="1"/>
  <c r="C1921" i="15" s="1"/>
  <c r="L1922" i="15"/>
  <c r="B1922" i="15" s="1"/>
  <c r="C1922" i="15" s="1"/>
  <c r="L1923" i="15"/>
  <c r="B1923" i="15" s="1"/>
  <c r="C1923" i="15" s="1"/>
  <c r="L1924" i="15"/>
  <c r="B1924" i="15" s="1"/>
  <c r="C1924" i="15" s="1"/>
  <c r="L1925" i="15"/>
  <c r="B1925" i="15" s="1"/>
  <c r="C1925" i="15" s="1"/>
  <c r="L1926" i="15"/>
  <c r="B1926" i="15" s="1"/>
  <c r="C1926" i="15" s="1"/>
  <c r="L1927" i="15"/>
  <c r="B1927" i="15" s="1"/>
  <c r="C1927" i="15" s="1"/>
  <c r="L1928" i="15"/>
  <c r="B1928" i="15" s="1"/>
  <c r="C1928" i="15" s="1"/>
  <c r="L1929" i="15"/>
  <c r="B1929" i="15" s="1"/>
  <c r="C1929" i="15" s="1"/>
  <c r="L1930" i="15"/>
  <c r="B1930" i="15" s="1"/>
  <c r="C1930" i="15" s="1"/>
  <c r="L1931" i="15"/>
  <c r="B1931" i="15" s="1"/>
  <c r="C1931" i="15" s="1"/>
  <c r="L1932" i="15"/>
  <c r="B1932" i="15" s="1"/>
  <c r="C1932" i="15" s="1"/>
  <c r="L1933" i="15"/>
  <c r="B1933" i="15" s="1"/>
  <c r="C1933" i="15" s="1"/>
  <c r="L1934" i="15"/>
  <c r="B1934" i="15" s="1"/>
  <c r="C1934" i="15" s="1"/>
  <c r="L1935" i="15"/>
  <c r="B1935" i="15" s="1"/>
  <c r="C1935" i="15" s="1"/>
  <c r="L1936" i="15"/>
  <c r="B1936" i="15" s="1"/>
  <c r="C1936" i="15" s="1"/>
  <c r="L1937" i="15"/>
  <c r="B1937" i="15" s="1"/>
  <c r="C1937" i="15" s="1"/>
  <c r="L1938" i="15"/>
  <c r="B1938" i="15" s="1"/>
  <c r="C1938" i="15" s="1"/>
  <c r="L1939" i="15"/>
  <c r="B1939" i="15" s="1"/>
  <c r="C1939" i="15" s="1"/>
  <c r="L1940" i="15"/>
  <c r="B1940" i="15" s="1"/>
  <c r="C1940" i="15" s="1"/>
  <c r="L1941" i="15"/>
  <c r="L1942" i="15"/>
  <c r="L1943" i="15"/>
  <c r="B1943" i="15" s="1"/>
  <c r="C1943" i="15" s="1"/>
  <c r="L1944" i="15"/>
  <c r="B1944" i="15" s="1"/>
  <c r="C1944" i="15" s="1"/>
  <c r="L1945" i="15"/>
  <c r="B1945" i="15" s="1"/>
  <c r="C1945" i="15" s="1"/>
  <c r="L1946" i="15"/>
  <c r="B1946" i="15" s="1"/>
  <c r="C1946" i="15" s="1"/>
  <c r="L1947" i="15"/>
  <c r="B1947" i="15" s="1"/>
  <c r="C1947" i="15" s="1"/>
  <c r="L1948" i="15"/>
  <c r="B1948" i="15" s="1"/>
  <c r="C1948" i="15" s="1"/>
  <c r="L1949" i="15"/>
  <c r="B1949" i="15" s="1"/>
  <c r="C1949" i="15" s="1"/>
  <c r="L1950" i="15"/>
  <c r="B1950" i="15" s="1"/>
  <c r="C1950" i="15" s="1"/>
  <c r="L1951" i="15"/>
  <c r="B1951" i="15" s="1"/>
  <c r="C1951" i="15" s="1"/>
  <c r="L1952" i="15"/>
  <c r="B1952" i="15" s="1"/>
  <c r="C1952" i="15" s="1"/>
  <c r="L1953" i="15"/>
  <c r="B1953" i="15" s="1"/>
  <c r="C1953" i="15" s="1"/>
  <c r="L1954" i="15"/>
  <c r="B1954" i="15" s="1"/>
  <c r="C1954" i="15" s="1"/>
  <c r="L1955" i="15"/>
  <c r="B1955" i="15" s="1"/>
  <c r="C1955" i="15" s="1"/>
  <c r="L1956" i="15"/>
  <c r="B1956" i="15" s="1"/>
  <c r="C1956" i="15" s="1"/>
  <c r="L1957" i="15"/>
  <c r="B1957" i="15" s="1"/>
  <c r="C1957" i="15" s="1"/>
  <c r="L1958" i="15"/>
  <c r="B1958" i="15" s="1"/>
  <c r="C1958" i="15" s="1"/>
  <c r="L1959" i="15"/>
  <c r="L1960" i="15"/>
  <c r="L1961" i="15"/>
  <c r="B1961" i="15" s="1"/>
  <c r="C1961" i="15" s="1"/>
  <c r="L1962" i="15"/>
  <c r="B1962" i="15" s="1"/>
  <c r="C1962" i="15" s="1"/>
  <c r="L1963" i="15"/>
  <c r="B1963" i="15" s="1"/>
  <c r="C1963" i="15" s="1"/>
  <c r="L1964" i="15"/>
  <c r="B1964" i="15" s="1"/>
  <c r="C1964" i="15" s="1"/>
  <c r="L1965" i="15"/>
  <c r="B1965" i="15" s="1"/>
  <c r="C1965" i="15" s="1"/>
  <c r="L1966" i="15"/>
  <c r="B1966" i="15" s="1"/>
  <c r="C1966" i="15" s="1"/>
  <c r="L1967" i="15"/>
  <c r="B1967" i="15" s="1"/>
  <c r="C1967" i="15" s="1"/>
  <c r="L1968" i="15"/>
  <c r="B1968" i="15" s="1"/>
  <c r="C1968" i="15" s="1"/>
  <c r="L1969" i="15"/>
  <c r="B1969" i="15" s="1"/>
  <c r="C1969" i="15" s="1"/>
  <c r="L1970" i="15"/>
  <c r="B1970" i="15" s="1"/>
  <c r="C1970" i="15" s="1"/>
  <c r="L1971" i="15"/>
  <c r="B1971" i="15" s="1"/>
  <c r="C1971" i="15" s="1"/>
  <c r="L1972" i="15"/>
  <c r="B1972" i="15" s="1"/>
  <c r="C1972" i="15" s="1"/>
  <c r="L1973" i="15"/>
  <c r="B1973" i="15" s="1"/>
  <c r="C1973" i="15" s="1"/>
  <c r="L1974" i="15"/>
  <c r="B1974" i="15" s="1"/>
  <c r="C1974" i="15" s="1"/>
  <c r="L1975" i="15"/>
  <c r="B1975" i="15" s="1"/>
  <c r="C1975" i="15" s="1"/>
  <c r="L1976" i="15"/>
  <c r="B1976" i="15" s="1"/>
  <c r="C1976" i="15" s="1"/>
  <c r="L1977" i="15"/>
  <c r="B1977" i="15" s="1"/>
  <c r="C1977" i="15" s="1"/>
  <c r="L1978" i="15"/>
  <c r="B1978" i="15" s="1"/>
  <c r="C1978" i="15" s="1"/>
  <c r="L1979" i="15"/>
  <c r="B1979" i="15" s="1"/>
  <c r="C1979" i="15" s="1"/>
  <c r="L1980" i="15"/>
  <c r="B1980" i="15" s="1"/>
  <c r="C1980" i="15" s="1"/>
  <c r="L1981" i="15"/>
  <c r="B1981" i="15" s="1"/>
  <c r="C1981" i="15" s="1"/>
  <c r="L1982" i="15"/>
  <c r="B1982" i="15" s="1"/>
  <c r="C1982" i="15" s="1"/>
  <c r="L1983" i="15"/>
  <c r="B1983" i="15" s="1"/>
  <c r="C1983" i="15" s="1"/>
  <c r="L1984" i="15"/>
  <c r="B1984" i="15" s="1"/>
  <c r="C1984" i="15" s="1"/>
  <c r="L1985" i="15"/>
  <c r="B1985" i="15" s="1"/>
  <c r="C1985" i="15" s="1"/>
  <c r="L1986" i="15"/>
  <c r="B1986" i="15" s="1"/>
  <c r="C1986" i="15" s="1"/>
  <c r="L1987" i="15"/>
  <c r="B1987" i="15" s="1"/>
  <c r="C1987" i="15" s="1"/>
  <c r="L1988" i="15"/>
  <c r="B1988" i="15" s="1"/>
  <c r="C1988" i="15" s="1"/>
  <c r="L1989" i="15"/>
  <c r="B1989" i="15" s="1"/>
  <c r="C1989" i="15" s="1"/>
  <c r="L1990" i="15"/>
  <c r="B1990" i="15" s="1"/>
  <c r="C1990" i="15" s="1"/>
  <c r="L1991" i="15"/>
  <c r="B1991" i="15" s="1"/>
  <c r="C1991" i="15" s="1"/>
  <c r="L1992" i="15"/>
  <c r="B1992" i="15" s="1"/>
  <c r="C1992" i="15" s="1"/>
  <c r="L1993" i="15"/>
  <c r="B1993" i="15" s="1"/>
  <c r="C1993" i="15" s="1"/>
  <c r="L1994" i="15"/>
  <c r="B1994" i="15" s="1"/>
  <c r="C1994" i="15" s="1"/>
  <c r="L1995" i="15"/>
  <c r="B1995" i="15" s="1"/>
  <c r="C1995" i="15" s="1"/>
  <c r="L1996" i="15"/>
  <c r="B1996" i="15" s="1"/>
  <c r="C1996" i="15" s="1"/>
  <c r="L1997" i="15"/>
  <c r="B1997" i="15" s="1"/>
  <c r="C1997" i="15" s="1"/>
  <c r="L1998" i="15"/>
  <c r="B1998" i="15" s="1"/>
  <c r="C1998" i="15" s="1"/>
  <c r="L1999" i="15"/>
  <c r="B1999" i="15" s="1"/>
  <c r="C1999" i="15" s="1"/>
  <c r="L2000" i="15"/>
  <c r="B2000" i="15" s="1"/>
  <c r="C2000" i="15" s="1"/>
  <c r="L2001" i="15"/>
  <c r="B2001" i="15" s="1"/>
  <c r="C2001" i="15" s="1"/>
  <c r="L2002" i="15"/>
  <c r="B2002" i="15" s="1"/>
  <c r="C2002" i="15" s="1"/>
  <c r="L2003" i="15"/>
  <c r="B2003" i="15" s="1"/>
  <c r="C2003" i="15" s="1"/>
  <c r="L2004" i="15"/>
  <c r="B2004" i="15" s="1"/>
  <c r="C2004" i="15" s="1"/>
  <c r="L2005" i="15"/>
  <c r="B2005" i="15" s="1"/>
  <c r="C2005" i="15" s="1"/>
  <c r="L2006" i="15"/>
  <c r="B2006" i="15" s="1"/>
  <c r="C2006" i="15" s="1"/>
  <c r="L2007" i="15"/>
  <c r="B2007" i="15" s="1"/>
  <c r="C2007" i="15" s="1"/>
  <c r="L2008" i="15"/>
  <c r="B2008" i="15" s="1"/>
  <c r="C2008" i="15" s="1"/>
  <c r="L2009" i="15"/>
  <c r="B2009" i="15" s="1"/>
  <c r="C2009" i="15" s="1"/>
  <c r="L2010" i="15"/>
  <c r="B2010" i="15" s="1"/>
  <c r="C2010" i="15" s="1"/>
  <c r="L2011" i="15"/>
  <c r="B2011" i="15" s="1"/>
  <c r="C2011" i="15" s="1"/>
  <c r="L2012" i="15"/>
  <c r="B2012" i="15" s="1"/>
  <c r="C2012" i="15" s="1"/>
  <c r="L2013" i="15"/>
  <c r="L2014" i="15"/>
  <c r="B2014" i="15" s="1"/>
  <c r="C2014" i="15" s="1"/>
  <c r="B1317" i="15"/>
  <c r="C1317" i="15" s="1"/>
  <c r="B1441" i="15"/>
  <c r="C1441" i="15" s="1"/>
  <c r="B1137" i="15"/>
  <c r="C1137" i="15" s="1"/>
  <c r="B1225" i="15"/>
  <c r="C1225" i="15" s="1"/>
  <c r="B1763" i="15"/>
  <c r="C1763" i="15" s="1"/>
  <c r="B1781" i="15"/>
  <c r="C1781" i="15" s="1"/>
  <c r="B1871" i="15"/>
  <c r="C1871" i="15" s="1"/>
  <c r="B2013" i="15"/>
  <c r="C2013" i="15" s="1"/>
  <c r="B1960" i="15"/>
  <c r="C1960" i="15" s="1"/>
  <c r="B1959" i="15"/>
  <c r="C1959" i="15" s="1"/>
  <c r="B1942" i="15"/>
  <c r="C1942" i="15" s="1"/>
  <c r="B1941" i="15"/>
  <c r="C1941" i="15" s="1"/>
  <c r="B1906" i="15"/>
  <c r="C1906" i="15" s="1"/>
  <c r="B1905" i="15"/>
  <c r="C1905" i="15" s="1"/>
  <c r="B1887" i="15"/>
  <c r="C1887" i="15" s="1"/>
  <c r="B1833" i="15"/>
  <c r="C1833" i="15" s="1"/>
  <c r="B1815" i="15"/>
  <c r="C1815" i="15" s="1"/>
  <c r="B1797" i="15"/>
  <c r="C1797" i="15" s="1"/>
  <c r="B1780" i="15"/>
  <c r="C1780" i="15" s="1"/>
  <c r="B1779" i="15"/>
  <c r="C1779" i="15" s="1"/>
  <c r="B1762" i="15"/>
  <c r="C1762" i="15" s="1"/>
  <c r="B1761" i="15"/>
  <c r="C1761" i="15" s="1"/>
  <c r="B1743" i="15"/>
  <c r="C1743" i="15" s="1"/>
  <c r="B1725" i="15"/>
  <c r="C1725" i="15" s="1"/>
  <c r="B1671" i="15"/>
  <c r="C1671" i="15" s="1"/>
  <c r="B1654" i="15"/>
  <c r="C1654" i="15" s="1"/>
  <c r="B1653" i="15"/>
  <c r="C1653" i="15" s="1"/>
  <c r="B1617" i="15"/>
  <c r="C1617" i="15" s="1"/>
  <c r="B1599" i="15"/>
  <c r="C1599" i="15" s="1"/>
  <c r="B1582" i="15"/>
  <c r="C1582" i="15" s="1"/>
  <c r="B1581" i="15"/>
  <c r="C1581" i="15" s="1"/>
  <c r="B1545" i="15"/>
  <c r="C1545" i="15" s="1"/>
  <c r="B1527" i="15"/>
  <c r="C1527" i="15" s="1"/>
  <c r="B1509" i="15"/>
  <c r="C1509" i="15" s="1"/>
  <c r="B1492" i="15"/>
  <c r="C1492" i="15" s="1"/>
  <c r="B1491" i="15"/>
  <c r="C1491" i="15" s="1"/>
  <c r="B1476" i="15"/>
  <c r="C1476" i="15" s="1"/>
  <c r="B1474" i="15"/>
  <c r="C1474" i="15" s="1"/>
  <c r="B1473" i="15"/>
  <c r="C1473" i="15" s="1"/>
  <c r="B1455" i="15"/>
  <c r="C1455" i="15" s="1"/>
  <c r="B1438" i="15"/>
  <c r="C1438" i="15" s="1"/>
  <c r="B1403" i="15"/>
  <c r="C1403" i="15" s="1"/>
  <c r="B1401" i="15"/>
  <c r="C1401" i="15" s="1"/>
  <c r="B1383" i="15"/>
  <c r="C1383" i="15" s="1"/>
  <c r="B1365" i="15"/>
  <c r="C1365" i="15" s="1"/>
  <c r="B1347" i="15"/>
  <c r="C1347" i="15" s="1"/>
  <c r="B1329" i="15"/>
  <c r="C1329" i="15" s="1"/>
  <c r="B1314" i="15"/>
  <c r="C1314" i="15" s="1"/>
  <c r="B1293" i="15"/>
  <c r="C1293" i="15" s="1"/>
  <c r="B1276" i="15"/>
  <c r="C1276" i="15" s="1"/>
  <c r="B1275" i="15"/>
  <c r="C1275" i="15" s="1"/>
  <c r="B1257" i="15"/>
  <c r="C1257" i="15" s="1"/>
  <c r="B1240" i="15"/>
  <c r="C1240" i="15" s="1"/>
  <c r="B1239" i="15"/>
  <c r="C1239" i="15" s="1"/>
  <c r="B1224" i="15"/>
  <c r="C1224" i="15" s="1"/>
  <c r="B1221" i="15"/>
  <c r="C1221" i="15" s="1"/>
  <c r="B1203" i="15"/>
  <c r="C1203" i="15" s="1"/>
  <c r="B1185" i="15"/>
  <c r="C1185" i="15" s="1"/>
  <c r="B1167" i="15"/>
  <c r="C1167" i="15" s="1"/>
  <c r="B1151" i="15"/>
  <c r="C1151" i="15" s="1"/>
  <c r="B1149" i="15"/>
  <c r="C1149" i="15" s="1"/>
  <c r="B1131" i="15"/>
  <c r="C1131" i="15" s="1"/>
  <c r="B1114" i="15"/>
  <c r="C1114" i="15" s="1"/>
  <c r="B1113" i="15"/>
  <c r="C1113" i="15" s="1"/>
  <c r="B1095" i="15"/>
  <c r="C1095" i="15" s="1"/>
  <c r="B1077" i="15"/>
  <c r="C1077" i="15" s="1"/>
  <c r="B1060" i="15"/>
  <c r="C1060" i="15" s="1"/>
  <c r="B1059" i="15"/>
  <c r="C1059" i="15" s="1"/>
  <c r="B1042" i="15"/>
  <c r="C1042" i="15" s="1"/>
  <c r="B1041" i="15"/>
  <c r="C1041" i="15" s="1"/>
  <c r="B1024" i="15"/>
  <c r="C1024" i="15" s="1"/>
  <c r="B1023" i="15"/>
  <c r="C1023" i="15" s="1"/>
  <c r="O13" i="15" l="1"/>
  <c r="C45" i="6"/>
  <c r="O12" i="15"/>
  <c r="M42" i="8" l="1"/>
  <c r="M52" i="8"/>
  <c r="M49" i="8"/>
  <c r="M38" i="8"/>
  <c r="M22" i="8"/>
  <c r="M14" i="8"/>
  <c r="M11" i="8"/>
  <c r="C9" i="8" l="1"/>
  <c r="C31" i="16" s="1"/>
  <c r="M48" i="8" l="1"/>
  <c r="L48" i="8"/>
  <c r="K48" i="8"/>
  <c r="D48" i="8"/>
  <c r="E48" i="8"/>
  <c r="F48" i="8"/>
  <c r="G48" i="8"/>
  <c r="H48" i="8"/>
  <c r="C48" i="8"/>
  <c r="F20" i="16" l="1"/>
  <c r="B15" i="13"/>
  <c r="F3" i="11" l="1"/>
  <c r="B2" i="17" l="1"/>
  <c r="B2" i="15"/>
  <c r="B2" i="13"/>
  <c r="B2" i="12"/>
  <c r="B2" i="8"/>
  <c r="B2" i="11"/>
  <c r="B2" i="6"/>
  <c r="C27" i="16"/>
  <c r="F24" i="16" l="1"/>
  <c r="F22" i="16"/>
  <c r="F18" i="16"/>
  <c r="C20" i="16"/>
  <c r="C19" i="16"/>
  <c r="C18" i="16"/>
  <c r="E8" i="12" l="1"/>
  <c r="E4" i="12" s="1"/>
  <c r="F8" i="12"/>
  <c r="F4" i="12" s="1"/>
  <c r="G8" i="12"/>
  <c r="G4" i="12" s="1"/>
  <c r="H8" i="12"/>
  <c r="H4" i="12" s="1"/>
  <c r="I8" i="12"/>
  <c r="I4" i="12" s="1"/>
  <c r="B25" i="13"/>
  <c r="B20" i="13"/>
  <c r="B10" i="13"/>
  <c r="C22" i="16"/>
  <c r="C61" i="6" l="1"/>
  <c r="C23" i="16" s="1"/>
  <c r="C74" i="6"/>
  <c r="C24" i="16" s="1"/>
  <c r="D8" i="12" l="1"/>
  <c r="D4" i="12" l="1"/>
  <c r="C4" i="12" s="1"/>
  <c r="C34" i="16" s="1"/>
  <c r="B1012" i="15"/>
  <c r="C1012" i="15" s="1"/>
  <c r="B1011" i="15"/>
  <c r="C1011" i="15" s="1"/>
  <c r="B1010" i="15"/>
  <c r="C1010" i="15" s="1"/>
  <c r="B1008" i="15"/>
  <c r="C1008" i="15" s="1"/>
  <c r="B1005" i="15"/>
  <c r="C1005" i="15" s="1"/>
  <c r="B1004" i="15"/>
  <c r="C1004" i="15" s="1"/>
  <c r="B1002" i="15"/>
  <c r="C1002" i="15" s="1"/>
  <c r="B1000" i="15"/>
  <c r="C1000" i="15" s="1"/>
  <c r="B997" i="15"/>
  <c r="C997" i="15" s="1"/>
  <c r="B996" i="15"/>
  <c r="C996" i="15" s="1"/>
  <c r="B994" i="15"/>
  <c r="C994" i="15" s="1"/>
  <c r="B992" i="15"/>
  <c r="C992" i="15" s="1"/>
  <c r="B991" i="15"/>
  <c r="C991" i="15" s="1"/>
  <c r="B989" i="15"/>
  <c r="C989" i="15" s="1"/>
  <c r="B988" i="15"/>
  <c r="C988" i="15" s="1"/>
  <c r="B986" i="15"/>
  <c r="C986" i="15" s="1"/>
  <c r="B984" i="15"/>
  <c r="C984" i="15" s="1"/>
  <c r="B983" i="15"/>
  <c r="C983" i="15" s="1"/>
  <c r="B981" i="15"/>
  <c r="C981" i="15" s="1"/>
  <c r="B980" i="15"/>
  <c r="C980" i="15" s="1"/>
  <c r="B979" i="15"/>
  <c r="C979" i="15" s="1"/>
  <c r="B976" i="15"/>
  <c r="C976" i="15" s="1"/>
  <c r="B973" i="15"/>
  <c r="C973" i="15" s="1"/>
  <c r="B972" i="15"/>
  <c r="C972" i="15" s="1"/>
  <c r="B971" i="15"/>
  <c r="C971" i="15" s="1"/>
  <c r="B970" i="15"/>
  <c r="C970" i="15" s="1"/>
  <c r="B968" i="15"/>
  <c r="C968" i="15" s="1"/>
  <c r="B967" i="15"/>
  <c r="C967" i="15" s="1"/>
  <c r="B965" i="15"/>
  <c r="C965" i="15" s="1"/>
  <c r="B964" i="15"/>
  <c r="C964" i="15" s="1"/>
  <c r="B962" i="15"/>
  <c r="C962" i="15" s="1"/>
  <c r="B959" i="15"/>
  <c r="C959" i="15" s="1"/>
  <c r="B957" i="15"/>
  <c r="C957" i="15" s="1"/>
  <c r="B956" i="15"/>
  <c r="C956" i="15" s="1"/>
  <c r="B955" i="15"/>
  <c r="C955" i="15" s="1"/>
  <c r="B951" i="15"/>
  <c r="C951" i="15" s="1"/>
  <c r="B949" i="15"/>
  <c r="C949" i="15" s="1"/>
  <c r="B948" i="15"/>
  <c r="C948" i="15" s="1"/>
  <c r="B946" i="15"/>
  <c r="C946" i="15" s="1"/>
  <c r="B944" i="15"/>
  <c r="C944" i="15" s="1"/>
  <c r="B941" i="15"/>
  <c r="C941" i="15" s="1"/>
  <c r="B940" i="15"/>
  <c r="C940" i="15" s="1"/>
  <c r="B939" i="15"/>
  <c r="C939" i="15" s="1"/>
  <c r="B936" i="15"/>
  <c r="C936" i="15" s="1"/>
  <c r="B933" i="15"/>
  <c r="C933" i="15" s="1"/>
  <c r="B932" i="15"/>
  <c r="C932" i="15" s="1"/>
  <c r="B931" i="15"/>
  <c r="C931" i="15" s="1"/>
  <c r="B930" i="15"/>
  <c r="C930" i="15" s="1"/>
  <c r="B927" i="15"/>
  <c r="C927" i="15" s="1"/>
  <c r="B925" i="15"/>
  <c r="C925" i="15" s="1"/>
  <c r="B924" i="15"/>
  <c r="C924" i="15" s="1"/>
  <c r="B923" i="15"/>
  <c r="C923" i="15" s="1"/>
  <c r="B922" i="15"/>
  <c r="C922" i="15" s="1"/>
  <c r="B920" i="15"/>
  <c r="C920" i="15" s="1"/>
  <c r="B919" i="15"/>
  <c r="C919" i="15" s="1"/>
  <c r="B916" i="15"/>
  <c r="C916" i="15" s="1"/>
  <c r="B915" i="15"/>
  <c r="C915" i="15" s="1"/>
  <c r="B914" i="15"/>
  <c r="C914" i="15" s="1"/>
  <c r="B912" i="15"/>
  <c r="C912" i="15" s="1"/>
  <c r="B909" i="15"/>
  <c r="C909" i="15" s="1"/>
  <c r="B908" i="15"/>
  <c r="C908" i="15" s="1"/>
  <c r="B907" i="15"/>
  <c r="C907" i="15" s="1"/>
  <c r="B906" i="15"/>
  <c r="C906" i="15" s="1"/>
  <c r="B904" i="15"/>
  <c r="C904" i="15" s="1"/>
  <c r="B901" i="15"/>
  <c r="C901" i="15" s="1"/>
  <c r="B900" i="15"/>
  <c r="C900" i="15" s="1"/>
  <c r="B899" i="15"/>
  <c r="C899" i="15" s="1"/>
  <c r="B898" i="15"/>
  <c r="C898" i="15" s="1"/>
  <c r="B896" i="15"/>
  <c r="C896" i="15" s="1"/>
  <c r="B895" i="15"/>
  <c r="C895" i="15" s="1"/>
  <c r="B893" i="15"/>
  <c r="C893" i="15" s="1"/>
  <c r="B892" i="15"/>
  <c r="C892" i="15" s="1"/>
  <c r="B891" i="15"/>
  <c r="C891" i="15" s="1"/>
  <c r="B890" i="15"/>
  <c r="C890" i="15" s="1"/>
  <c r="B888" i="15"/>
  <c r="C888" i="15" s="1"/>
  <c r="B885" i="15"/>
  <c r="C885" i="15" s="1"/>
  <c r="B884" i="15"/>
  <c r="C884" i="15" s="1"/>
  <c r="B882" i="15"/>
  <c r="C882" i="15" s="1"/>
  <c r="B880" i="15"/>
  <c r="C880" i="15" s="1"/>
  <c r="B876" i="15"/>
  <c r="C876" i="15" s="1"/>
  <c r="B875" i="15"/>
  <c r="C875" i="15" s="1"/>
  <c r="B872" i="15"/>
  <c r="C872" i="15" s="1"/>
  <c r="B871" i="15"/>
  <c r="C871" i="15" s="1"/>
  <c r="B869" i="15"/>
  <c r="C869" i="15" s="1"/>
  <c r="B868" i="15"/>
  <c r="C868" i="15" s="1"/>
  <c r="B866" i="15"/>
  <c r="C866" i="15" s="1"/>
  <c r="B864" i="15"/>
  <c r="C864" i="15" s="1"/>
  <c r="B861" i="15"/>
  <c r="C861" i="15" s="1"/>
  <c r="B860" i="15"/>
  <c r="C860" i="15" s="1"/>
  <c r="B858" i="15"/>
  <c r="C858" i="15" s="1"/>
  <c r="B855" i="15"/>
  <c r="C855" i="15" s="1"/>
  <c r="B854" i="15"/>
  <c r="C854" i="15" s="1"/>
  <c r="B853" i="15"/>
  <c r="C853" i="15" s="1"/>
  <c r="B851" i="15"/>
  <c r="C851" i="15" s="1"/>
  <c r="B846" i="15"/>
  <c r="C846" i="15" s="1"/>
  <c r="B845" i="15"/>
  <c r="C845" i="15" s="1"/>
  <c r="B844" i="15"/>
  <c r="C844" i="15" s="1"/>
  <c r="B843" i="15"/>
  <c r="C843" i="15" s="1"/>
  <c r="B842" i="15"/>
  <c r="C842" i="15" s="1"/>
  <c r="B840" i="15"/>
  <c r="C840" i="15" s="1"/>
  <c r="B838" i="15"/>
  <c r="C838" i="15" s="1"/>
  <c r="B837" i="15"/>
  <c r="C837" i="15" s="1"/>
  <c r="B836" i="15"/>
  <c r="C836" i="15" s="1"/>
  <c r="B835" i="15"/>
  <c r="C835" i="15" s="1"/>
  <c r="B832" i="15"/>
  <c r="C832" i="15" s="1"/>
  <c r="B831" i="15"/>
  <c r="C831" i="15" s="1"/>
  <c r="B830" i="15"/>
  <c r="C830" i="15" s="1"/>
  <c r="B829" i="15"/>
  <c r="C829" i="15" s="1"/>
  <c r="B828" i="15"/>
  <c r="C828" i="15" s="1"/>
  <c r="B827" i="15"/>
  <c r="C827" i="15" s="1"/>
  <c r="B824" i="15"/>
  <c r="C824" i="15" s="1"/>
  <c r="B822" i="15"/>
  <c r="C822" i="15" s="1"/>
  <c r="B821" i="15"/>
  <c r="C821" i="15" s="1"/>
  <c r="B820" i="15"/>
  <c r="C820" i="15" s="1"/>
  <c r="B819" i="15"/>
  <c r="C819" i="15" s="1"/>
  <c r="B818" i="15"/>
  <c r="C818" i="15" s="1"/>
  <c r="B815" i="15"/>
  <c r="C815" i="15" s="1"/>
  <c r="B814" i="15"/>
  <c r="C814" i="15" s="1"/>
  <c r="B813" i="15"/>
  <c r="C813" i="15" s="1"/>
  <c r="B812" i="15"/>
  <c r="C812" i="15" s="1"/>
  <c r="B811" i="15"/>
  <c r="C811" i="15" s="1"/>
  <c r="B808" i="15"/>
  <c r="C808" i="15" s="1"/>
  <c r="B806" i="15"/>
  <c r="C806" i="15" s="1"/>
  <c r="B805" i="15"/>
  <c r="C805" i="15" s="1"/>
  <c r="B803" i="15"/>
  <c r="C803" i="15" s="1"/>
  <c r="B802" i="15"/>
  <c r="C802" i="15" s="1"/>
  <c r="B800" i="15"/>
  <c r="C800" i="15" s="1"/>
  <c r="B799" i="15"/>
  <c r="C799" i="15" s="1"/>
  <c r="B798" i="15"/>
  <c r="C798" i="15" s="1"/>
  <c r="B797" i="15"/>
  <c r="C797" i="15" s="1"/>
  <c r="B796" i="15"/>
  <c r="C796" i="15" s="1"/>
  <c r="B795" i="15"/>
  <c r="C795" i="15" s="1"/>
  <c r="B794" i="15"/>
  <c r="C794" i="15" s="1"/>
  <c r="B791" i="15"/>
  <c r="C791" i="15" s="1"/>
  <c r="B790" i="15"/>
  <c r="C790" i="15" s="1"/>
  <c r="B789" i="15"/>
  <c r="C789" i="15" s="1"/>
  <c r="B787" i="15"/>
  <c r="C787" i="15" s="1"/>
  <c r="B786" i="15"/>
  <c r="C786" i="15" s="1"/>
  <c r="B784" i="15"/>
  <c r="C784" i="15" s="1"/>
  <c r="B782" i="15"/>
  <c r="C782" i="15" s="1"/>
  <c r="B780" i="15"/>
  <c r="C780" i="15" s="1"/>
  <c r="B779" i="15"/>
  <c r="C779" i="15" s="1"/>
  <c r="B778" i="15"/>
  <c r="C778" i="15" s="1"/>
  <c r="B776" i="15"/>
  <c r="C776" i="15" s="1"/>
  <c r="B774" i="15"/>
  <c r="C774" i="15" s="1"/>
  <c r="B773" i="15"/>
  <c r="C773" i="15" s="1"/>
  <c r="B772" i="15"/>
  <c r="C772" i="15" s="1"/>
  <c r="B771" i="15"/>
  <c r="C771" i="15" s="1"/>
  <c r="B768" i="15"/>
  <c r="C768" i="15" s="1"/>
  <c r="B767" i="15"/>
  <c r="C767" i="15" s="1"/>
  <c r="B766" i="15"/>
  <c r="C766" i="15" s="1"/>
  <c r="B764" i="15"/>
  <c r="C764" i="15" s="1"/>
  <c r="B762" i="15"/>
  <c r="C762" i="15" s="1"/>
  <c r="B760" i="15"/>
  <c r="C760" i="15" s="1"/>
  <c r="B759" i="15"/>
  <c r="C759" i="15" s="1"/>
  <c r="B758" i="15"/>
  <c r="C758" i="15" s="1"/>
  <c r="B756" i="15"/>
  <c r="C756" i="15" s="1"/>
  <c r="B754" i="15"/>
  <c r="C754" i="15" s="1"/>
  <c r="B752" i="15"/>
  <c r="C752" i="15" s="1"/>
  <c r="B751" i="15"/>
  <c r="C751" i="15" s="1"/>
  <c r="B750" i="15"/>
  <c r="C750" i="15" s="1"/>
  <c r="B749" i="15"/>
  <c r="C749" i="15" s="1"/>
  <c r="B748" i="15"/>
  <c r="C748" i="15" s="1"/>
  <c r="B744" i="15"/>
  <c r="C744" i="15" s="1"/>
  <c r="B742" i="15"/>
  <c r="C742" i="15" s="1"/>
  <c r="B741" i="15"/>
  <c r="C741" i="15" s="1"/>
  <c r="B738" i="15"/>
  <c r="C738" i="15" s="1"/>
  <c r="B735" i="15"/>
  <c r="C735" i="15" s="1"/>
  <c r="B734" i="15"/>
  <c r="C734" i="15" s="1"/>
  <c r="B733" i="15"/>
  <c r="C733" i="15" s="1"/>
  <c r="B732" i="15"/>
  <c r="C732" i="15" s="1"/>
  <c r="B730" i="15"/>
  <c r="C730" i="15" s="1"/>
  <c r="B726" i="15"/>
  <c r="C726" i="15" s="1"/>
  <c r="B725" i="15"/>
  <c r="C725" i="15" s="1"/>
  <c r="B720" i="15"/>
  <c r="C720" i="15" s="1"/>
  <c r="B718" i="15"/>
  <c r="C718" i="15" s="1"/>
  <c r="B717" i="15"/>
  <c r="C717" i="15" s="1"/>
  <c r="B716" i="15"/>
  <c r="C716" i="15" s="1"/>
  <c r="B715" i="15"/>
  <c r="C715" i="15" s="1"/>
  <c r="B714" i="15"/>
  <c r="C714" i="15" s="1"/>
  <c r="B712" i="15"/>
  <c r="C712" i="15" s="1"/>
  <c r="B710" i="15"/>
  <c r="C710" i="15" s="1"/>
  <c r="B708" i="15"/>
  <c r="C708" i="15" s="1"/>
  <c r="B707" i="15"/>
  <c r="C707" i="15" s="1"/>
  <c r="B705" i="15"/>
  <c r="C705" i="15" s="1"/>
  <c r="B704" i="15"/>
  <c r="C704" i="15" s="1"/>
  <c r="B702" i="15"/>
  <c r="C702" i="15" s="1"/>
  <c r="B701" i="15"/>
  <c r="C701" i="15" s="1"/>
  <c r="B697" i="15"/>
  <c r="C697" i="15" s="1"/>
  <c r="B696" i="15"/>
  <c r="C696" i="15" s="1"/>
  <c r="B695" i="15"/>
  <c r="C695" i="15" s="1"/>
  <c r="B692" i="15"/>
  <c r="C692" i="15" s="1"/>
  <c r="B689" i="15"/>
  <c r="C689" i="15" s="1"/>
  <c r="B688" i="15"/>
  <c r="C688" i="15" s="1"/>
  <c r="B687" i="15"/>
  <c r="C687" i="15" s="1"/>
  <c r="B686" i="15"/>
  <c r="C686" i="15" s="1"/>
  <c r="B684" i="15"/>
  <c r="C684" i="15" s="1"/>
  <c r="B681" i="15"/>
  <c r="C681" i="15" s="1"/>
  <c r="B680" i="15"/>
  <c r="C680" i="15" s="1"/>
  <c r="B678" i="15"/>
  <c r="C678" i="15" s="1"/>
  <c r="B677" i="15"/>
  <c r="C677" i="15" s="1"/>
  <c r="B675" i="15"/>
  <c r="C675" i="15" s="1"/>
  <c r="B674" i="15"/>
  <c r="C674" i="15" s="1"/>
  <c r="B672" i="15"/>
  <c r="C672" i="15" s="1"/>
  <c r="B670" i="15"/>
  <c r="C670" i="15" s="1"/>
  <c r="B669" i="15"/>
  <c r="C669" i="15" s="1"/>
  <c r="B666" i="15"/>
  <c r="C666" i="15" s="1"/>
  <c r="B665" i="15"/>
  <c r="C665" i="15" s="1"/>
  <c r="B662" i="15"/>
  <c r="C662" i="15" s="1"/>
  <c r="B661" i="15"/>
  <c r="C661" i="15" s="1"/>
  <c r="B658" i="15"/>
  <c r="C658" i="15" s="1"/>
  <c r="B657" i="15"/>
  <c r="C657" i="15" s="1"/>
  <c r="B656" i="15"/>
  <c r="C656" i="15" s="1"/>
  <c r="B654" i="15"/>
  <c r="C654" i="15" s="1"/>
  <c r="B653" i="15"/>
  <c r="C653" i="15" s="1"/>
  <c r="B651" i="15"/>
  <c r="C651" i="15" s="1"/>
  <c r="B650" i="15"/>
  <c r="C650" i="15" s="1"/>
  <c r="B648" i="15"/>
  <c r="C648" i="15" s="1"/>
  <c r="B643" i="15"/>
  <c r="C643" i="15" s="1"/>
  <c r="B641" i="15"/>
  <c r="C641" i="15" s="1"/>
  <c r="B640" i="15"/>
  <c r="C640" i="15" s="1"/>
  <c r="B638" i="15"/>
  <c r="C638" i="15" s="1"/>
  <c r="B635" i="15"/>
  <c r="C635" i="15" s="1"/>
  <c r="B634" i="15"/>
  <c r="C634" i="15" s="1"/>
  <c r="B633" i="15"/>
  <c r="C633" i="15" s="1"/>
  <c r="B632" i="15"/>
  <c r="C632" i="15" s="1"/>
  <c r="B629" i="15"/>
  <c r="C629" i="15" s="1"/>
  <c r="B627" i="15"/>
  <c r="C627" i="15" s="1"/>
  <c r="B625" i="15"/>
  <c r="C625" i="15" s="1"/>
  <c r="B624" i="15"/>
  <c r="C624" i="15" s="1"/>
  <c r="B622" i="15"/>
  <c r="C622" i="15" s="1"/>
  <c r="B621" i="15"/>
  <c r="C621" i="15" s="1"/>
  <c r="B618" i="15"/>
  <c r="C618" i="15" s="1"/>
  <c r="B617" i="15"/>
  <c r="C617" i="15" s="1"/>
  <c r="B616" i="15"/>
  <c r="C616" i="15" s="1"/>
  <c r="B614" i="15"/>
  <c r="C614" i="15" s="1"/>
  <c r="B610" i="15"/>
  <c r="C610" i="15" s="1"/>
  <c r="B609" i="15"/>
  <c r="C609" i="15" s="1"/>
  <c r="B608" i="15"/>
  <c r="C608" i="15" s="1"/>
  <c r="B606" i="15"/>
  <c r="C606" i="15" s="1"/>
  <c r="B605" i="15"/>
  <c r="C605" i="15" s="1"/>
  <c r="B603" i="15"/>
  <c r="C603" i="15" s="1"/>
  <c r="B602" i="15"/>
  <c r="C602" i="15" s="1"/>
  <c r="B601" i="15"/>
  <c r="C601" i="15" s="1"/>
  <c r="B600" i="15"/>
  <c r="C600" i="15" s="1"/>
  <c r="B598" i="15"/>
  <c r="C598" i="15" s="1"/>
  <c r="B594" i="15"/>
  <c r="C594" i="15" s="1"/>
  <c r="B592" i="15"/>
  <c r="C592" i="15" s="1"/>
  <c r="B590" i="15"/>
  <c r="C590" i="15" s="1"/>
  <c r="B589" i="15"/>
  <c r="C589" i="15" s="1"/>
  <c r="B587" i="15"/>
  <c r="C587" i="15" s="1"/>
  <c r="B586" i="15"/>
  <c r="C586" i="15" s="1"/>
  <c r="B585" i="15"/>
  <c r="C585" i="15" s="1"/>
  <c r="B582" i="15"/>
  <c r="C582" i="15" s="1"/>
  <c r="B579" i="15"/>
  <c r="C579" i="15" s="1"/>
  <c r="B577" i="15"/>
  <c r="C577" i="15" s="1"/>
  <c r="B573" i="15"/>
  <c r="C573" i="15" s="1"/>
  <c r="B571" i="15"/>
  <c r="C571" i="15" s="1"/>
  <c r="B570" i="15"/>
  <c r="C570" i="15" s="1"/>
  <c r="B568" i="15"/>
  <c r="C568" i="15" s="1"/>
  <c r="B566" i="15"/>
  <c r="C566" i="15" s="1"/>
  <c r="B565" i="15"/>
  <c r="C565" i="15" s="1"/>
  <c r="B563" i="15"/>
  <c r="C563" i="15" s="1"/>
  <c r="B561" i="15"/>
  <c r="C561" i="15" s="1"/>
  <c r="B560" i="15"/>
  <c r="C560" i="15" s="1"/>
  <c r="B558" i="15"/>
  <c r="C558" i="15" s="1"/>
  <c r="B555" i="15"/>
  <c r="C555" i="15" s="1"/>
  <c r="B554" i="15"/>
  <c r="C554" i="15" s="1"/>
  <c r="B553" i="15"/>
  <c r="C553" i="15" s="1"/>
  <c r="B552" i="15"/>
  <c r="C552" i="15" s="1"/>
  <c r="B549" i="15"/>
  <c r="C549" i="15" s="1"/>
  <c r="B546" i="15"/>
  <c r="C546" i="15" s="1"/>
  <c r="B545" i="15"/>
  <c r="C545" i="15" s="1"/>
  <c r="B544" i="15"/>
  <c r="C544" i="15" s="1"/>
  <c r="B542" i="15"/>
  <c r="C542" i="15" s="1"/>
  <c r="B541" i="15"/>
  <c r="C541" i="15" s="1"/>
  <c r="B538" i="15"/>
  <c r="C538" i="15" s="1"/>
  <c r="B537" i="15"/>
  <c r="C537" i="15" s="1"/>
  <c r="B536" i="15"/>
  <c r="C536" i="15" s="1"/>
  <c r="B534" i="15"/>
  <c r="C534" i="15" s="1"/>
  <c r="B530" i="15"/>
  <c r="C530" i="15" s="1"/>
  <c r="B528" i="15"/>
  <c r="C528" i="15" s="1"/>
  <c r="B526" i="15"/>
  <c r="C526" i="15" s="1"/>
  <c r="B525" i="15"/>
  <c r="C525" i="15" s="1"/>
  <c r="B522" i="15"/>
  <c r="C522" i="15" s="1"/>
  <c r="B521" i="15"/>
  <c r="C521" i="15" s="1"/>
  <c r="B519" i="15"/>
  <c r="C519" i="15" s="1"/>
  <c r="B518" i="15"/>
  <c r="C518" i="15" s="1"/>
  <c r="B517" i="15"/>
  <c r="C517" i="15" s="1"/>
  <c r="B512" i="15"/>
  <c r="C512" i="15" s="1"/>
  <c r="B509" i="15"/>
  <c r="C509" i="15" s="1"/>
  <c r="B507" i="15"/>
  <c r="C507" i="15" s="1"/>
  <c r="B506" i="15"/>
  <c r="C506" i="15" s="1"/>
  <c r="B504" i="15"/>
  <c r="C504" i="15" s="1"/>
  <c r="B503" i="15"/>
  <c r="C503" i="15" s="1"/>
  <c r="B502" i="15"/>
  <c r="C502" i="15" s="1"/>
  <c r="B499" i="15"/>
  <c r="C499" i="15" s="1"/>
  <c r="B498" i="15"/>
  <c r="C498" i="15" s="1"/>
  <c r="B497" i="15"/>
  <c r="C497" i="15" s="1"/>
  <c r="B496" i="15"/>
  <c r="C496" i="15" s="1"/>
  <c r="B493" i="15"/>
  <c r="C493" i="15" s="1"/>
  <c r="B490" i="15"/>
  <c r="C490" i="15" s="1"/>
  <c r="B489" i="15"/>
  <c r="C489" i="15" s="1"/>
  <c r="B488" i="15"/>
  <c r="C488" i="15" s="1"/>
  <c r="B487" i="15"/>
  <c r="C487" i="15" s="1"/>
  <c r="B485" i="15"/>
  <c r="C485" i="15" s="1"/>
  <c r="B482" i="15"/>
  <c r="C482" i="15" s="1"/>
  <c r="B481" i="15"/>
  <c r="C481" i="15" s="1"/>
  <c r="B480" i="15"/>
  <c r="C480" i="15" s="1"/>
  <c r="B479" i="15"/>
  <c r="C479" i="15" s="1"/>
  <c r="B477" i="15"/>
  <c r="C477" i="15" s="1"/>
  <c r="B475" i="15"/>
  <c r="C475" i="15" s="1"/>
  <c r="B473" i="15"/>
  <c r="C473" i="15" s="1"/>
  <c r="B472" i="15"/>
  <c r="C472" i="15" s="1"/>
  <c r="B470" i="15"/>
  <c r="C470" i="15" s="1"/>
  <c r="B469" i="15"/>
  <c r="C469" i="15" s="1"/>
  <c r="B467" i="15"/>
  <c r="C467" i="15" s="1"/>
  <c r="B465" i="15"/>
  <c r="C465" i="15" s="1"/>
  <c r="B464" i="15"/>
  <c r="C464" i="15" s="1"/>
  <c r="B463" i="15"/>
  <c r="C463" i="15" s="1"/>
  <c r="B462" i="15"/>
  <c r="C462" i="15" s="1"/>
  <c r="B461" i="15"/>
  <c r="C461" i="15" s="1"/>
  <c r="B459" i="15"/>
  <c r="C459" i="15" s="1"/>
  <c r="B456" i="15"/>
  <c r="C456" i="15" s="1"/>
  <c r="B454" i="15"/>
  <c r="C454" i="15" s="1"/>
  <c r="B453" i="15"/>
  <c r="C453" i="15" s="1"/>
  <c r="B450" i="15"/>
  <c r="C450" i="15" s="1"/>
  <c r="B449" i="15"/>
  <c r="C449" i="15" s="1"/>
  <c r="B447" i="15"/>
  <c r="C447" i="15" s="1"/>
  <c r="B446" i="15"/>
  <c r="C446" i="15" s="1"/>
  <c r="B443" i="15"/>
  <c r="C443" i="15" s="1"/>
  <c r="B441" i="15"/>
  <c r="C441" i="15" s="1"/>
  <c r="B440" i="15"/>
  <c r="C440" i="15" s="1"/>
  <c r="B438" i="15"/>
  <c r="C438" i="15" s="1"/>
  <c r="B436" i="15"/>
  <c r="C436" i="15" s="1"/>
  <c r="B435" i="15"/>
  <c r="C435" i="15" s="1"/>
  <c r="B434" i="15"/>
  <c r="C434" i="15" s="1"/>
  <c r="B432" i="15"/>
  <c r="C432" i="15" s="1"/>
  <c r="B430" i="15"/>
  <c r="C430" i="15" s="1"/>
  <c r="B429" i="15"/>
  <c r="C429" i="15" s="1"/>
  <c r="B428" i="15"/>
  <c r="C428" i="15" s="1"/>
  <c r="B426" i="15"/>
  <c r="C426" i="15" s="1"/>
  <c r="B425" i="15"/>
  <c r="C425" i="15" s="1"/>
  <c r="B423" i="15"/>
  <c r="C423" i="15" s="1"/>
  <c r="B422" i="15"/>
  <c r="C422" i="15" s="1"/>
  <c r="B421" i="15"/>
  <c r="C421" i="15" s="1"/>
  <c r="B420" i="15"/>
  <c r="C420" i="15" s="1"/>
  <c r="B419" i="15"/>
  <c r="C419" i="15" s="1"/>
  <c r="B418" i="15"/>
  <c r="C418" i="15" s="1"/>
  <c r="B417" i="15"/>
  <c r="C417" i="15" s="1"/>
  <c r="B416" i="15"/>
  <c r="C416" i="15" s="1"/>
  <c r="B414" i="15"/>
  <c r="C414" i="15" s="1"/>
  <c r="B412" i="15"/>
  <c r="C412" i="15" s="1"/>
  <c r="B411" i="15"/>
  <c r="C411" i="15" s="1"/>
  <c r="B409" i="15"/>
  <c r="C409" i="15" s="1"/>
  <c r="B408" i="15"/>
  <c r="C408" i="15" s="1"/>
  <c r="B406" i="15"/>
  <c r="C406" i="15" s="1"/>
  <c r="B404" i="15"/>
  <c r="C404" i="15" s="1"/>
  <c r="B402" i="15"/>
  <c r="C402" i="15" s="1"/>
  <c r="B400" i="15"/>
  <c r="C400" i="15" s="1"/>
  <c r="B397" i="15"/>
  <c r="C397" i="15" s="1"/>
  <c r="B395" i="15"/>
  <c r="C395" i="15" s="1"/>
  <c r="B394" i="15"/>
  <c r="C394" i="15" s="1"/>
  <c r="B392" i="15"/>
  <c r="C392" i="15" s="1"/>
  <c r="B391" i="15"/>
  <c r="C391" i="15" s="1"/>
  <c r="B389" i="15"/>
  <c r="C389" i="15" s="1"/>
  <c r="B387" i="15"/>
  <c r="C387" i="15" s="1"/>
  <c r="B386" i="15"/>
  <c r="C386" i="15" s="1"/>
  <c r="B384" i="15"/>
  <c r="C384" i="15" s="1"/>
  <c r="B381" i="15"/>
  <c r="C381" i="15" s="1"/>
  <c r="B380" i="15"/>
  <c r="C380" i="15" s="1"/>
  <c r="B379" i="15"/>
  <c r="C379" i="15" s="1"/>
  <c r="B378" i="15"/>
  <c r="C378" i="15" s="1"/>
  <c r="B376" i="15"/>
  <c r="C376" i="15" s="1"/>
  <c r="B373" i="15"/>
  <c r="C373" i="15" s="1"/>
  <c r="B372" i="15"/>
  <c r="C372" i="15" s="1"/>
  <c r="B371" i="15"/>
  <c r="C371" i="15" s="1"/>
  <c r="B370" i="15"/>
  <c r="C370" i="15" s="1"/>
  <c r="B368" i="15"/>
  <c r="C368" i="15" s="1"/>
  <c r="B365" i="15"/>
  <c r="C365" i="15" s="1"/>
  <c r="B364" i="15"/>
  <c r="C364" i="15" s="1"/>
  <c r="B362" i="15"/>
  <c r="C362" i="15" s="1"/>
  <c r="B360" i="15"/>
  <c r="C360" i="15" s="1"/>
  <c r="B359" i="15"/>
  <c r="C359" i="15" s="1"/>
  <c r="B357" i="15"/>
  <c r="C357" i="15" s="1"/>
  <c r="B356" i="15"/>
  <c r="C356" i="15" s="1"/>
  <c r="B354" i="15"/>
  <c r="C354" i="15" s="1"/>
  <c r="B352" i="15"/>
  <c r="C352" i="15" s="1"/>
  <c r="B349" i="15"/>
  <c r="C349" i="15" s="1"/>
  <c r="B348" i="15"/>
  <c r="C348" i="15" s="1"/>
  <c r="B347" i="15"/>
  <c r="C347" i="15" s="1"/>
  <c r="B346" i="15"/>
  <c r="C346" i="15" s="1"/>
  <c r="B341" i="15"/>
  <c r="C341" i="15" s="1"/>
  <c r="B340" i="15"/>
  <c r="C340" i="15" s="1"/>
  <c r="B339" i="15"/>
  <c r="C339" i="15" s="1"/>
  <c r="B338" i="15"/>
  <c r="C338" i="15" s="1"/>
  <c r="B333" i="15"/>
  <c r="C333" i="15" s="1"/>
  <c r="B332" i="15"/>
  <c r="C332" i="15" s="1"/>
  <c r="B331" i="15"/>
  <c r="C331" i="15" s="1"/>
  <c r="B330" i="15"/>
  <c r="C330" i="15" s="1"/>
  <c r="B328" i="15"/>
  <c r="C328" i="15" s="1"/>
  <c r="B325" i="15"/>
  <c r="C325" i="15" s="1"/>
  <c r="B324" i="15"/>
  <c r="C324" i="15" s="1"/>
  <c r="B323" i="15"/>
  <c r="C323" i="15" s="1"/>
  <c r="B322" i="15"/>
  <c r="C322" i="15" s="1"/>
  <c r="B320" i="15"/>
  <c r="C320" i="15" s="1"/>
  <c r="B317" i="15"/>
  <c r="C317" i="15" s="1"/>
  <c r="B316" i="15"/>
  <c r="C316" i="15" s="1"/>
  <c r="B315" i="15"/>
  <c r="C315" i="15" s="1"/>
  <c r="B314" i="15"/>
  <c r="C314" i="15" s="1"/>
  <c r="B312" i="15"/>
  <c r="C312" i="15" s="1"/>
  <c r="B309" i="15"/>
  <c r="C309" i="15" s="1"/>
  <c r="B308" i="15"/>
  <c r="C308" i="15" s="1"/>
  <c r="B307" i="15"/>
  <c r="C307" i="15" s="1"/>
  <c r="B306" i="15"/>
  <c r="C306" i="15" s="1"/>
  <c r="B304" i="15"/>
  <c r="C304" i="15" s="1"/>
  <c r="B301" i="15"/>
  <c r="C301" i="15" s="1"/>
  <c r="B300" i="15"/>
  <c r="C300" i="15" s="1"/>
  <c r="B299" i="15"/>
  <c r="C299" i="15" s="1"/>
  <c r="B298" i="15"/>
  <c r="C298" i="15" s="1"/>
  <c r="B292" i="15"/>
  <c r="C292" i="15" s="1"/>
  <c r="B291" i="15"/>
  <c r="C291" i="15" s="1"/>
  <c r="B290" i="15"/>
  <c r="C290" i="15" s="1"/>
  <c r="B288" i="15"/>
  <c r="C288" i="15" s="1"/>
  <c r="B284" i="15"/>
  <c r="C284" i="15" s="1"/>
  <c r="B283" i="15"/>
  <c r="C283" i="15" s="1"/>
  <c r="B282" i="15"/>
  <c r="C282" i="15" s="1"/>
  <c r="B280" i="15"/>
  <c r="C280" i="15" s="1"/>
  <c r="B277" i="15"/>
  <c r="C277" i="15" s="1"/>
  <c r="B275" i="15"/>
  <c r="C275" i="15" s="1"/>
  <c r="B274" i="15"/>
  <c r="C274" i="15" s="1"/>
  <c r="B272" i="15"/>
  <c r="C272" i="15" s="1"/>
  <c r="B268" i="15"/>
  <c r="C268" i="15" s="1"/>
  <c r="B267" i="15"/>
  <c r="C267" i="15" s="1"/>
  <c r="B266" i="15"/>
  <c r="C266" i="15" s="1"/>
  <c r="B264" i="15"/>
  <c r="C264" i="15" s="1"/>
  <c r="B261" i="15"/>
  <c r="C261" i="15" s="1"/>
  <c r="B260" i="15"/>
  <c r="C260" i="15" s="1"/>
  <c r="B258" i="15"/>
  <c r="C258" i="15" s="1"/>
  <c r="B256" i="15"/>
  <c r="C256" i="15" s="1"/>
  <c r="B253" i="15"/>
  <c r="C253" i="15" s="1"/>
  <c r="B252" i="15"/>
  <c r="C252" i="15" s="1"/>
  <c r="B251" i="15"/>
  <c r="C251" i="15" s="1"/>
  <c r="B250" i="15"/>
  <c r="C250" i="15" s="1"/>
  <c r="B248" i="15"/>
  <c r="C248" i="15" s="1"/>
  <c r="B245" i="15"/>
  <c r="C245" i="15" s="1"/>
  <c r="B244" i="15"/>
  <c r="C244" i="15" s="1"/>
  <c r="B242" i="15"/>
  <c r="C242" i="15" s="1"/>
  <c r="B237" i="15"/>
  <c r="C237" i="15" s="1"/>
  <c r="B236" i="15"/>
  <c r="C236" i="15" s="1"/>
  <c r="B235" i="15"/>
  <c r="C235" i="15" s="1"/>
  <c r="B234" i="15"/>
  <c r="C234" i="15" s="1"/>
  <c r="B233" i="15"/>
  <c r="C233" i="15" s="1"/>
  <c r="B232" i="15"/>
  <c r="C232" i="15" s="1"/>
  <c r="B229" i="15"/>
  <c r="C229" i="15" s="1"/>
  <c r="B228" i="15"/>
  <c r="C228" i="15" s="1"/>
  <c r="B227" i="15"/>
  <c r="C227" i="15" s="1"/>
  <c r="B226" i="15"/>
  <c r="C226" i="15" s="1"/>
  <c r="B225" i="15"/>
  <c r="C225" i="15" s="1"/>
  <c r="B224" i="15"/>
  <c r="C224" i="15" s="1"/>
  <c r="B221" i="15"/>
  <c r="C221" i="15" s="1"/>
  <c r="B220" i="15"/>
  <c r="C220" i="15" s="1"/>
  <c r="B219" i="15"/>
  <c r="C219" i="15" s="1"/>
  <c r="B218" i="15"/>
  <c r="C218" i="15" s="1"/>
  <c r="B217" i="15"/>
  <c r="C217" i="15" s="1"/>
  <c r="B216" i="15"/>
  <c r="C216" i="15" s="1"/>
  <c r="B212" i="15"/>
  <c r="C212" i="15" s="1"/>
  <c r="B211" i="15"/>
  <c r="C211" i="15" s="1"/>
  <c r="B210" i="15"/>
  <c r="C210" i="15" s="1"/>
  <c r="B209" i="15"/>
  <c r="C209" i="15" s="1"/>
  <c r="B208" i="15"/>
  <c r="C208" i="15" s="1"/>
  <c r="B205" i="15"/>
  <c r="C205" i="15" s="1"/>
  <c r="B203" i="15"/>
  <c r="C203" i="15" s="1"/>
  <c r="B202" i="15"/>
  <c r="C202" i="15" s="1"/>
  <c r="B201" i="15"/>
  <c r="C201" i="15" s="1"/>
  <c r="B200" i="15"/>
  <c r="C200" i="15" s="1"/>
  <c r="B197" i="15"/>
  <c r="C197" i="15" s="1"/>
  <c r="B196" i="15"/>
  <c r="C196" i="15" s="1"/>
  <c r="B195" i="15"/>
  <c r="C195" i="15" s="1"/>
  <c r="B194" i="15"/>
  <c r="C194" i="15" s="1"/>
  <c r="B193" i="15"/>
  <c r="C193" i="15" s="1"/>
  <c r="B192" i="15"/>
  <c r="C192" i="15" s="1"/>
  <c r="B188" i="15"/>
  <c r="C188" i="15" s="1"/>
  <c r="B186" i="15"/>
  <c r="C186" i="15" s="1"/>
  <c r="B185" i="15"/>
  <c r="C185" i="15" s="1"/>
  <c r="B184" i="15"/>
  <c r="C184" i="15" s="1"/>
  <c r="B183" i="15"/>
  <c r="C183" i="15" s="1"/>
  <c r="B182" i="15"/>
  <c r="C182" i="15" s="1"/>
  <c r="B180" i="15"/>
  <c r="C180" i="15" s="1"/>
  <c r="B178" i="15"/>
  <c r="C178" i="15" s="1"/>
  <c r="B177" i="15"/>
  <c r="C177" i="15" s="1"/>
  <c r="B176" i="15"/>
  <c r="C176" i="15" s="1"/>
  <c r="B175" i="15"/>
  <c r="C175" i="15" s="1"/>
  <c r="B174" i="15"/>
  <c r="C174" i="15" s="1"/>
  <c r="B172" i="15"/>
  <c r="C172" i="15" s="1"/>
  <c r="B170" i="15"/>
  <c r="C170" i="15" s="1"/>
  <c r="B169" i="15"/>
  <c r="C169" i="15" s="1"/>
  <c r="B168" i="15"/>
  <c r="C168" i="15" s="1"/>
  <c r="B167" i="15"/>
  <c r="C167" i="15" s="1"/>
  <c r="B166" i="15"/>
  <c r="C166" i="15" s="1"/>
  <c r="B165" i="15"/>
  <c r="C165" i="15" s="1"/>
  <c r="B162" i="15"/>
  <c r="C162" i="15" s="1"/>
  <c r="B160" i="15"/>
  <c r="C160" i="15" s="1"/>
  <c r="B159" i="15"/>
  <c r="C159" i="15" s="1"/>
  <c r="B158" i="15"/>
  <c r="C158" i="15" s="1"/>
  <c r="B156" i="15"/>
  <c r="C156" i="15" s="1"/>
  <c r="B154" i="15"/>
  <c r="C154" i="15" s="1"/>
  <c r="B152" i="15"/>
  <c r="C152" i="15" s="1"/>
  <c r="B151" i="15"/>
  <c r="C151" i="15" s="1"/>
  <c r="B150" i="15"/>
  <c r="C150" i="15" s="1"/>
  <c r="B149" i="15"/>
  <c r="C149" i="15" s="1"/>
  <c r="B148" i="15"/>
  <c r="C148" i="15" s="1"/>
  <c r="B146" i="15"/>
  <c r="C146" i="15" s="1"/>
  <c r="B144" i="15"/>
  <c r="C144" i="15" s="1"/>
  <c r="B143" i="15"/>
  <c r="C143" i="15" s="1"/>
  <c r="B142" i="15"/>
  <c r="C142" i="15" s="1"/>
  <c r="B141" i="15"/>
  <c r="C141" i="15" s="1"/>
  <c r="B140" i="15"/>
  <c r="C140" i="15" s="1"/>
  <c r="B138" i="15"/>
  <c r="C138" i="15" s="1"/>
  <c r="B137" i="15"/>
  <c r="C137" i="15" s="1"/>
  <c r="B135" i="15"/>
  <c r="C135" i="15" s="1"/>
  <c r="B134" i="15"/>
  <c r="C134" i="15" s="1"/>
  <c r="B133" i="15"/>
  <c r="C133" i="15" s="1"/>
  <c r="B132" i="15"/>
  <c r="C132" i="15" s="1"/>
  <c r="B130" i="15"/>
  <c r="C130" i="15" s="1"/>
  <c r="B129" i="15"/>
  <c r="C129" i="15" s="1"/>
  <c r="B127" i="15"/>
  <c r="C127" i="15" s="1"/>
  <c r="B126" i="15"/>
  <c r="C126" i="15" s="1"/>
  <c r="B125" i="15"/>
  <c r="C125" i="15" s="1"/>
  <c r="B124" i="15"/>
  <c r="C124" i="15" s="1"/>
  <c r="B122" i="15"/>
  <c r="C122" i="15" s="1"/>
  <c r="B121" i="15"/>
  <c r="C121" i="15" s="1"/>
  <c r="B120" i="15"/>
  <c r="C120" i="15" s="1"/>
  <c r="B118" i="15"/>
  <c r="C118" i="15" s="1"/>
  <c r="B117" i="15"/>
  <c r="C117" i="15" s="1"/>
  <c r="B116" i="15"/>
  <c r="C116" i="15" s="1"/>
  <c r="B114" i="15"/>
  <c r="C114" i="15" s="1"/>
  <c r="B112" i="15"/>
  <c r="C112" i="15" s="1"/>
  <c r="B110" i="15"/>
  <c r="C110" i="15" s="1"/>
  <c r="B109" i="15"/>
  <c r="C109" i="15" s="1"/>
  <c r="B108" i="15"/>
  <c r="C108" i="15" s="1"/>
  <c r="B106" i="15"/>
  <c r="C106" i="15" s="1"/>
  <c r="B104" i="15"/>
  <c r="C104" i="15" s="1"/>
  <c r="B102" i="15"/>
  <c r="C102" i="15" s="1"/>
  <c r="B101" i="15"/>
  <c r="C101" i="15" s="1"/>
  <c r="B100" i="15"/>
  <c r="C100" i="15" s="1"/>
  <c r="B98" i="15"/>
  <c r="C98" i="15" s="1"/>
  <c r="B97" i="15"/>
  <c r="C97" i="15" s="1"/>
  <c r="B95" i="15"/>
  <c r="C95" i="15" s="1"/>
  <c r="B94" i="15"/>
  <c r="C94" i="15" s="1"/>
  <c r="B93" i="15"/>
  <c r="C93" i="15" s="1"/>
  <c r="B92" i="15"/>
  <c r="C92" i="15" s="1"/>
  <c r="B90" i="15"/>
  <c r="C90" i="15" s="1"/>
  <c r="B88" i="15"/>
  <c r="C88" i="15" s="1"/>
  <c r="B87" i="15"/>
  <c r="C87" i="15" s="1"/>
  <c r="B86" i="15"/>
  <c r="C86" i="15" s="1"/>
  <c r="B84" i="15"/>
  <c r="C84" i="15" s="1"/>
  <c r="B82" i="15"/>
  <c r="C82" i="15" s="1"/>
  <c r="B81" i="15"/>
  <c r="C81" i="15" s="1"/>
  <c r="B80" i="15"/>
  <c r="C80" i="15" s="1"/>
  <c r="B79" i="15"/>
  <c r="C79" i="15" s="1"/>
  <c r="B78" i="15"/>
  <c r="C78" i="15" s="1"/>
  <c r="B76" i="15"/>
  <c r="C76" i="15" s="1"/>
  <c r="B74" i="15"/>
  <c r="C74" i="15" s="1"/>
  <c r="B73" i="15"/>
  <c r="C73" i="15" s="1"/>
  <c r="B72" i="15"/>
  <c r="C72" i="15" s="1"/>
  <c r="B70" i="15"/>
  <c r="C70" i="15" s="1"/>
  <c r="B68" i="15"/>
  <c r="C68" i="15" s="1"/>
  <c r="B66" i="15"/>
  <c r="C66" i="15" s="1"/>
  <c r="B65" i="15"/>
  <c r="C65" i="15" s="1"/>
  <c r="B64" i="15"/>
  <c r="C64" i="15" s="1"/>
  <c r="B62" i="15"/>
  <c r="C62" i="15" s="1"/>
  <c r="B61" i="15"/>
  <c r="C61" i="15" s="1"/>
  <c r="B58" i="15"/>
  <c r="C58" i="15" s="1"/>
  <c r="B57" i="15"/>
  <c r="C57" i="15" s="1"/>
  <c r="B56" i="15"/>
  <c r="C56" i="15" s="1"/>
  <c r="B55" i="15"/>
  <c r="C55" i="15" s="1"/>
  <c r="B54" i="15"/>
  <c r="C54" i="15" s="1"/>
  <c r="B53" i="15"/>
  <c r="C53" i="15" s="1"/>
  <c r="B50" i="15"/>
  <c r="C50" i="15" s="1"/>
  <c r="B49" i="15"/>
  <c r="C49" i="15" s="1"/>
  <c r="B48" i="15"/>
  <c r="C48" i="15" s="1"/>
  <c r="B46" i="15"/>
  <c r="C46" i="15" s="1"/>
  <c r="B45" i="15"/>
  <c r="C45" i="15" s="1"/>
  <c r="B44" i="15"/>
  <c r="C44" i="15" s="1"/>
  <c r="B42" i="15"/>
  <c r="C42" i="15" s="1"/>
  <c r="B41" i="15"/>
  <c r="C41" i="15" s="1"/>
  <c r="B40" i="15"/>
  <c r="C40" i="15" s="1"/>
  <c r="B39" i="15"/>
  <c r="C39" i="15" s="1"/>
  <c r="B38" i="15"/>
  <c r="C38" i="15" s="1"/>
  <c r="B36" i="15"/>
  <c r="C36" i="15" s="1"/>
  <c r="B34" i="15"/>
  <c r="C34" i="15" s="1"/>
  <c r="B33" i="15"/>
  <c r="C33" i="15" s="1"/>
  <c r="B32" i="15"/>
  <c r="C32" i="15" s="1"/>
  <c r="B31" i="15"/>
  <c r="C31" i="15" s="1"/>
  <c r="B30" i="15"/>
  <c r="C30" i="15" s="1"/>
  <c r="B29" i="15"/>
  <c r="C29" i="15" s="1"/>
  <c r="B26" i="15"/>
  <c r="C26" i="15" s="1"/>
  <c r="B24" i="15"/>
  <c r="C24" i="15" s="1"/>
  <c r="B23" i="15"/>
  <c r="C23" i="15" s="1"/>
  <c r="B22" i="15"/>
  <c r="C22" i="15" s="1"/>
  <c r="B20" i="15"/>
  <c r="C20" i="15" s="1"/>
  <c r="B18" i="15"/>
  <c r="C18" i="15" s="1"/>
  <c r="B16" i="15"/>
  <c r="C16" i="15" s="1"/>
  <c r="B15" i="15"/>
  <c r="C15" i="15" s="1"/>
  <c r="B37" i="15" l="1"/>
  <c r="C37" i="15" s="1"/>
  <c r="B63" i="15"/>
  <c r="C63" i="15" s="1"/>
  <c r="B105" i="15"/>
  <c r="C105" i="15" s="1"/>
  <c r="B173" i="15"/>
  <c r="C173" i="15" s="1"/>
  <c r="B189" i="15"/>
  <c r="C189" i="15" s="1"/>
  <c r="B513" i="15"/>
  <c r="C513" i="15" s="1"/>
  <c r="B533" i="15"/>
  <c r="C533" i="15" s="1"/>
  <c r="B649" i="15"/>
  <c r="C649" i="15" s="1"/>
  <c r="B667" i="15"/>
  <c r="C667" i="15" s="1"/>
  <c r="B693" i="15"/>
  <c r="C693" i="15" s="1"/>
  <c r="B722" i="15"/>
  <c r="C722" i="15" s="1"/>
  <c r="B775" i="15"/>
  <c r="C775" i="15" s="1"/>
  <c r="B859" i="15"/>
  <c r="C859" i="15" s="1"/>
  <c r="B903" i="15"/>
  <c r="C903" i="15" s="1"/>
  <c r="B963" i="15"/>
  <c r="C963" i="15" s="1"/>
  <c r="B810" i="15"/>
  <c r="C810" i="15" s="1"/>
  <c r="B826" i="15"/>
  <c r="C826" i="15" s="1"/>
  <c r="B834" i="15"/>
  <c r="C834" i="15" s="1"/>
  <c r="B877" i="15"/>
  <c r="C877" i="15" s="1"/>
  <c r="B938" i="15"/>
  <c r="C938" i="15" s="1"/>
  <c r="B999" i="15"/>
  <c r="C999" i="15" s="1"/>
  <c r="B21" i="15"/>
  <c r="C21" i="15" s="1"/>
  <c r="B47" i="15"/>
  <c r="C47" i="15" s="1"/>
  <c r="B89" i="15"/>
  <c r="C89" i="15" s="1"/>
  <c r="B157" i="15"/>
  <c r="C157" i="15" s="1"/>
  <c r="B505" i="15"/>
  <c r="C505" i="15" s="1"/>
  <c r="B569" i="15"/>
  <c r="C569" i="15" s="1"/>
  <c r="B597" i="15"/>
  <c r="C597" i="15" s="1"/>
  <c r="B659" i="15"/>
  <c r="C659" i="15" s="1"/>
  <c r="B723" i="15"/>
  <c r="C723" i="15" s="1"/>
  <c r="B947" i="15"/>
  <c r="C947" i="15" s="1"/>
  <c r="B863" i="15"/>
  <c r="C863" i="15" s="1"/>
  <c r="B25" i="15"/>
  <c r="C25" i="15" s="1"/>
  <c r="B60" i="15"/>
  <c r="C60" i="15" s="1"/>
  <c r="B85" i="15"/>
  <c r="C85" i="15" s="1"/>
  <c r="B119" i="15"/>
  <c r="C119" i="15" s="1"/>
  <c r="B136" i="15"/>
  <c r="C136" i="15" s="1"/>
  <c r="B161" i="15"/>
  <c r="C161" i="15" s="1"/>
  <c r="B204" i="15"/>
  <c r="C204" i="15" s="1"/>
  <c r="B231" i="15"/>
  <c r="C231" i="15" s="1"/>
  <c r="B240" i="15"/>
  <c r="C240" i="15" s="1"/>
  <c r="B276" i="15"/>
  <c r="C276" i="15" s="1"/>
  <c r="B293" i="15"/>
  <c r="C293" i="15" s="1"/>
  <c r="B327" i="15"/>
  <c r="C327" i="15" s="1"/>
  <c r="B344" i="15"/>
  <c r="C344" i="15" s="1"/>
  <c r="B483" i="15"/>
  <c r="C483" i="15" s="1"/>
  <c r="B491" i="15"/>
  <c r="C491" i="15" s="1"/>
  <c r="B510" i="15"/>
  <c r="C510" i="15" s="1"/>
  <c r="B646" i="15"/>
  <c r="C646" i="15" s="1"/>
  <c r="B664" i="15"/>
  <c r="C664" i="15" s="1"/>
  <c r="B698" i="15"/>
  <c r="C698" i="15" s="1"/>
  <c r="B728" i="15"/>
  <c r="C728" i="15" s="1"/>
  <c r="B736" i="15"/>
  <c r="C736" i="15" s="1"/>
  <c r="B856" i="15"/>
  <c r="C856" i="15" s="1"/>
  <c r="B917" i="15"/>
  <c r="C917" i="15" s="1"/>
  <c r="B960" i="15"/>
  <c r="C960" i="15" s="1"/>
  <c r="B978" i="15"/>
  <c r="C978" i="15" s="1"/>
  <c r="B1003" i="15"/>
  <c r="C1003" i="15" s="1"/>
  <c r="B17" i="15"/>
  <c r="C17" i="15" s="1"/>
  <c r="B52" i="15"/>
  <c r="C52" i="15" s="1"/>
  <c r="B77" i="15"/>
  <c r="C77" i="15" s="1"/>
  <c r="B111" i="15"/>
  <c r="C111" i="15" s="1"/>
  <c r="B128" i="15"/>
  <c r="C128" i="15" s="1"/>
  <c r="B153" i="15"/>
  <c r="C153" i="15" s="1"/>
  <c r="B187" i="15"/>
  <c r="C187" i="15" s="1"/>
  <c r="B213" i="15"/>
  <c r="C213" i="15" s="1"/>
  <c r="B259" i="15"/>
  <c r="C259" i="15" s="1"/>
  <c r="B285" i="15"/>
  <c r="C285" i="15" s="1"/>
  <c r="B336" i="15"/>
  <c r="C336" i="15" s="1"/>
  <c r="B403" i="15"/>
  <c r="C403" i="15" s="1"/>
  <c r="B466" i="15"/>
  <c r="C466" i="15" s="1"/>
  <c r="B520" i="15"/>
  <c r="C520" i="15" s="1"/>
  <c r="B529" i="15"/>
  <c r="C529" i="15" s="1"/>
  <c r="B557" i="15"/>
  <c r="C557" i="15" s="1"/>
  <c r="B574" i="15"/>
  <c r="C574" i="15" s="1"/>
  <c r="B584" i="15"/>
  <c r="C584" i="15" s="1"/>
  <c r="B619" i="15"/>
  <c r="C619" i="15" s="1"/>
  <c r="B637" i="15"/>
  <c r="C637" i="15" s="1"/>
  <c r="B673" i="15"/>
  <c r="C673" i="15" s="1"/>
  <c r="B690" i="15"/>
  <c r="C690" i="15" s="1"/>
  <c r="B763" i="15"/>
  <c r="C763" i="15" s="1"/>
  <c r="B781" i="15"/>
  <c r="C781" i="15" s="1"/>
  <c r="B839" i="15"/>
  <c r="C839" i="15" s="1"/>
  <c r="B848" i="15"/>
  <c r="C848" i="15" s="1"/>
  <c r="B874" i="15"/>
  <c r="C874" i="15" s="1"/>
  <c r="B952" i="15"/>
  <c r="C952" i="15" s="1"/>
  <c r="B995" i="15"/>
  <c r="C995" i="15" s="1"/>
  <c r="B69" i="15"/>
  <c r="C69" i="15" s="1"/>
  <c r="B103" i="15"/>
  <c r="C103" i="15" s="1"/>
  <c r="B145" i="15"/>
  <c r="C145" i="15" s="1"/>
  <c r="B437" i="15"/>
  <c r="C437" i="15" s="1"/>
  <c r="B457" i="15"/>
  <c r="C457" i="15" s="1"/>
  <c r="B539" i="15"/>
  <c r="C539" i="15" s="1"/>
  <c r="B593" i="15"/>
  <c r="C593" i="15" s="1"/>
  <c r="B611" i="15"/>
  <c r="C611" i="15" s="1"/>
  <c r="B683" i="15"/>
  <c r="C683" i="15" s="1"/>
  <c r="B747" i="15"/>
  <c r="C747" i="15" s="1"/>
  <c r="B755" i="15"/>
  <c r="C755" i="15" s="1"/>
  <c r="B823" i="15"/>
  <c r="C823" i="15" s="1"/>
  <c r="B883" i="15"/>
  <c r="C883" i="15" s="1"/>
  <c r="B935" i="15"/>
  <c r="C935" i="15" s="1"/>
  <c r="B987" i="15"/>
  <c r="C987" i="15" s="1"/>
  <c r="B711" i="15"/>
  <c r="C711" i="15" s="1"/>
  <c r="B355" i="15"/>
  <c r="C355" i="15" s="1"/>
  <c r="B415" i="15"/>
  <c r="C415" i="15" s="1"/>
  <c r="B478" i="15"/>
  <c r="C478" i="15" s="1"/>
  <c r="B486" i="15"/>
  <c r="C486" i="15" s="1"/>
  <c r="B494" i="15"/>
  <c r="C494" i="15" s="1"/>
  <c r="B550" i="15"/>
  <c r="C550" i="15" s="1"/>
  <c r="B576" i="15"/>
  <c r="C576" i="15" s="1"/>
  <c r="B613" i="15"/>
  <c r="C613" i="15" s="1"/>
  <c r="B630" i="15"/>
  <c r="C630" i="15" s="1"/>
  <c r="B757" i="15"/>
  <c r="C757" i="15" s="1"/>
  <c r="B765" i="15"/>
  <c r="C765" i="15" s="1"/>
  <c r="B792" i="15"/>
  <c r="C792" i="15" s="1"/>
  <c r="B816" i="15"/>
  <c r="C816" i="15" s="1"/>
  <c r="B850" i="15"/>
  <c r="C850" i="15" s="1"/>
  <c r="B928" i="15"/>
  <c r="C928" i="15" s="1"/>
  <c r="B954" i="15"/>
  <c r="C954" i="15" s="1"/>
  <c r="B28" i="15"/>
  <c r="C28" i="15" s="1"/>
  <c r="B96" i="15"/>
  <c r="C96" i="15" s="1"/>
  <c r="B164" i="15"/>
  <c r="C164" i="15" s="1"/>
  <c r="B243" i="15"/>
  <c r="C243" i="15" s="1"/>
  <c r="B269" i="15"/>
  <c r="C269" i="15" s="1"/>
  <c r="B296" i="15"/>
  <c r="C296" i="15" s="1"/>
  <c r="B363" i="15"/>
  <c r="C363" i="15" s="1"/>
  <c r="B388" i="15"/>
  <c r="C388" i="15" s="1"/>
  <c r="B396" i="15"/>
  <c r="C396" i="15" s="1"/>
  <c r="B71" i="15"/>
  <c r="C71" i="15" s="1"/>
  <c r="B113" i="15"/>
  <c r="C113" i="15" s="1"/>
  <c r="B181" i="15"/>
  <c r="C181" i="15" s="1"/>
  <c r="B595" i="15"/>
  <c r="C595" i="15" s="1"/>
  <c r="B731" i="15"/>
  <c r="C731" i="15" s="1"/>
  <c r="B739" i="15"/>
  <c r="C739" i="15" s="1"/>
  <c r="B867" i="15"/>
  <c r="C867" i="15" s="1"/>
  <c r="B1013" i="15"/>
  <c r="C1013" i="15" s="1"/>
  <c r="B407" i="15"/>
  <c r="C407" i="15" s="1"/>
  <c r="B458" i="15"/>
  <c r="C458" i="15" s="1"/>
  <c r="B547" i="15"/>
  <c r="C547" i="15" s="1"/>
  <c r="B551" i="15"/>
  <c r="C551" i="15" s="1"/>
  <c r="B578" i="15"/>
  <c r="C578" i="15" s="1"/>
  <c r="B626" i="15"/>
  <c r="C626" i="15" s="1"/>
  <c r="B911" i="15"/>
  <c r="C911" i="15" s="1"/>
  <c r="B1007" i="15"/>
  <c r="C1007" i="15" s="1"/>
  <c r="B191" i="15"/>
  <c r="C191" i="15" s="1"/>
  <c r="B207" i="15"/>
  <c r="C207" i="15" s="1"/>
  <c r="B223" i="15"/>
  <c r="C223" i="15" s="1"/>
  <c r="B247" i="15"/>
  <c r="C247" i="15" s="1"/>
  <c r="B279" i="15"/>
  <c r="C279" i="15" s="1"/>
  <c r="B311" i="15"/>
  <c r="C311" i="15" s="1"/>
  <c r="B343" i="15"/>
  <c r="C343" i="15" s="1"/>
  <c r="B375" i="15"/>
  <c r="C375" i="15" s="1"/>
  <c r="B514" i="15"/>
  <c r="C514" i="15" s="1"/>
  <c r="B567" i="15"/>
  <c r="C567" i="15" s="1"/>
  <c r="B615" i="15"/>
  <c r="C615" i="15" s="1"/>
  <c r="B642" i="15"/>
  <c r="C642" i="15" s="1"/>
  <c r="B289" i="15"/>
  <c r="C289" i="15" s="1"/>
  <c r="B385" i="15"/>
  <c r="C385" i="15" s="1"/>
  <c r="B515" i="15"/>
  <c r="C515" i="15" s="1"/>
  <c r="B631" i="15"/>
  <c r="C631" i="15" s="1"/>
  <c r="B198" i="15"/>
  <c r="C198" i="15" s="1"/>
  <c r="B214" i="15"/>
  <c r="C214" i="15" s="1"/>
  <c r="B230" i="15"/>
  <c r="C230" i="15" s="1"/>
  <c r="B255" i="15"/>
  <c r="C255" i="15" s="1"/>
  <c r="B287" i="15"/>
  <c r="C287" i="15" s="1"/>
  <c r="B319" i="15"/>
  <c r="C319" i="15" s="1"/>
  <c r="B351" i="15"/>
  <c r="C351" i="15" s="1"/>
  <c r="B383" i="15"/>
  <c r="C383" i="15" s="1"/>
  <c r="B405" i="15"/>
  <c r="C405" i="15" s="1"/>
  <c r="B455" i="15"/>
  <c r="C455" i="15" s="1"/>
  <c r="B511" i="15"/>
  <c r="C511" i="15" s="1"/>
  <c r="B788" i="15"/>
  <c r="C788" i="15" s="1"/>
  <c r="B321" i="15"/>
  <c r="C321" i="15" s="1"/>
  <c r="B413" i="15"/>
  <c r="C413" i="15" s="1"/>
  <c r="B241" i="15"/>
  <c r="C241" i="15" s="1"/>
  <c r="B273" i="15"/>
  <c r="C273" i="15" s="1"/>
  <c r="B305" i="15"/>
  <c r="C305" i="15" s="1"/>
  <c r="B337" i="15"/>
  <c r="C337" i="15" s="1"/>
  <c r="B369" i="15"/>
  <c r="C369" i="15" s="1"/>
  <c r="B442" i="15"/>
  <c r="C442" i="15" s="1"/>
  <c r="B468" i="15"/>
  <c r="C468" i="15" s="1"/>
  <c r="B495" i="15"/>
  <c r="C495" i="15" s="1"/>
  <c r="B581" i="15"/>
  <c r="C581" i="15" s="1"/>
  <c r="B329" i="15"/>
  <c r="C329" i="15" s="1"/>
  <c r="B393" i="15"/>
  <c r="C393" i="15" s="1"/>
  <c r="B199" i="15"/>
  <c r="C199" i="15" s="1"/>
  <c r="B215" i="15"/>
  <c r="C215" i="15" s="1"/>
  <c r="B263" i="15"/>
  <c r="C263" i="15" s="1"/>
  <c r="B295" i="15"/>
  <c r="C295" i="15" s="1"/>
  <c r="B410" i="15"/>
  <c r="C410" i="15" s="1"/>
  <c r="B452" i="15"/>
  <c r="C452" i="15" s="1"/>
  <c r="B508" i="15"/>
  <c r="C508" i="15" s="1"/>
  <c r="B645" i="15"/>
  <c r="C645" i="15" s="1"/>
  <c r="B297" i="15"/>
  <c r="C297" i="15" s="1"/>
  <c r="B361" i="15"/>
  <c r="C361" i="15" s="1"/>
  <c r="B27" i="15"/>
  <c r="C27" i="15" s="1"/>
  <c r="B43" i="15"/>
  <c r="C43" i="15" s="1"/>
  <c r="B67" i="15"/>
  <c r="C67" i="15" s="1"/>
  <c r="B75" i="15"/>
  <c r="C75" i="15" s="1"/>
  <c r="B83" i="15"/>
  <c r="C83" i="15" s="1"/>
  <c r="B91" i="15"/>
  <c r="C91" i="15" s="1"/>
  <c r="B99" i="15"/>
  <c r="C99" i="15" s="1"/>
  <c r="B107" i="15"/>
  <c r="C107" i="15" s="1"/>
  <c r="B115" i="15"/>
  <c r="C115" i="15" s="1"/>
  <c r="B123" i="15"/>
  <c r="C123" i="15" s="1"/>
  <c r="B131" i="15"/>
  <c r="C131" i="15" s="1"/>
  <c r="B139" i="15"/>
  <c r="C139" i="15" s="1"/>
  <c r="B147" i="15"/>
  <c r="C147" i="15" s="1"/>
  <c r="B155" i="15"/>
  <c r="C155" i="15" s="1"/>
  <c r="B163" i="15"/>
  <c r="C163" i="15" s="1"/>
  <c r="B171" i="15"/>
  <c r="C171" i="15" s="1"/>
  <c r="B179" i="15"/>
  <c r="C179" i="15" s="1"/>
  <c r="B249" i="15"/>
  <c r="C249" i="15" s="1"/>
  <c r="B281" i="15"/>
  <c r="C281" i="15" s="1"/>
  <c r="B313" i="15"/>
  <c r="C313" i="15" s="1"/>
  <c r="B345" i="15"/>
  <c r="C345" i="15" s="1"/>
  <c r="B377" i="15"/>
  <c r="C377" i="15" s="1"/>
  <c r="B431" i="15"/>
  <c r="C431" i="15" s="1"/>
  <c r="B492" i="15"/>
  <c r="C492" i="15" s="1"/>
  <c r="B257" i="15"/>
  <c r="C257" i="15" s="1"/>
  <c r="B353" i="15"/>
  <c r="C353" i="15" s="1"/>
  <c r="B265" i="15"/>
  <c r="C265" i="15" s="1"/>
  <c r="B471" i="15"/>
  <c r="C471" i="15" s="1"/>
  <c r="B19" i="15"/>
  <c r="C19" i="15" s="1"/>
  <c r="B35" i="15"/>
  <c r="C35" i="15" s="1"/>
  <c r="B51" i="15"/>
  <c r="C51" i="15" s="1"/>
  <c r="B59" i="15"/>
  <c r="C59" i="15" s="1"/>
  <c r="B190" i="15"/>
  <c r="C190" i="15" s="1"/>
  <c r="B206" i="15"/>
  <c r="C206" i="15" s="1"/>
  <c r="B222" i="15"/>
  <c r="C222" i="15" s="1"/>
  <c r="B239" i="15"/>
  <c r="C239" i="15" s="1"/>
  <c r="B271" i="15"/>
  <c r="C271" i="15" s="1"/>
  <c r="B303" i="15"/>
  <c r="C303" i="15" s="1"/>
  <c r="B335" i="15"/>
  <c r="C335" i="15" s="1"/>
  <c r="B367" i="15"/>
  <c r="C367" i="15" s="1"/>
  <c r="B399" i="15"/>
  <c r="C399" i="15" s="1"/>
  <c r="B439" i="15"/>
  <c r="C439" i="15" s="1"/>
  <c r="B474" i="15"/>
  <c r="C474" i="15" s="1"/>
  <c r="B501" i="15"/>
  <c r="C501" i="15" s="1"/>
  <c r="B562" i="15"/>
  <c r="C562" i="15" s="1"/>
  <c r="B559" i="15"/>
  <c r="C559" i="15" s="1"/>
  <c r="B623" i="15"/>
  <c r="C623" i="15" s="1"/>
  <c r="B691" i="15"/>
  <c r="C691" i="15" s="1"/>
  <c r="B703" i="15"/>
  <c r="C703" i="15" s="1"/>
  <c r="B740" i="15"/>
  <c r="C740" i="15" s="1"/>
  <c r="B865" i="15"/>
  <c r="C865" i="15" s="1"/>
  <c r="B873" i="15"/>
  <c r="C873" i="15" s="1"/>
  <c r="B961" i="15"/>
  <c r="C961" i="15" s="1"/>
  <c r="B969" i="15"/>
  <c r="C969" i="15" s="1"/>
  <c r="B516" i="15"/>
  <c r="C516" i="15" s="1"/>
  <c r="B575" i="15"/>
  <c r="C575" i="15" s="1"/>
  <c r="B639" i="15"/>
  <c r="C639" i="15" s="1"/>
  <c r="B685" i="15"/>
  <c r="C685" i="15" s="1"/>
  <c r="B700" i="15"/>
  <c r="C700" i="15" s="1"/>
  <c r="B713" i="15"/>
  <c r="C713" i="15" s="1"/>
  <c r="B897" i="15"/>
  <c r="C897" i="15" s="1"/>
  <c r="B943" i="15"/>
  <c r="C943" i="15" s="1"/>
  <c r="B993" i="15"/>
  <c r="C993" i="15" s="1"/>
  <c r="B444" i="15"/>
  <c r="C444" i="15" s="1"/>
  <c r="B460" i="15"/>
  <c r="C460" i="15" s="1"/>
  <c r="B476" i="15"/>
  <c r="C476" i="15" s="1"/>
  <c r="B523" i="15"/>
  <c r="C523" i="15" s="1"/>
  <c r="B583" i="15"/>
  <c r="C583" i="15" s="1"/>
  <c r="B647" i="15"/>
  <c r="C647" i="15" s="1"/>
  <c r="B761" i="15"/>
  <c r="C761" i="15" s="1"/>
  <c r="B807" i="15"/>
  <c r="C807" i="15" s="1"/>
  <c r="B825" i="15"/>
  <c r="C825" i="15" s="1"/>
  <c r="B905" i="15"/>
  <c r="C905" i="15" s="1"/>
  <c r="B1001" i="15"/>
  <c r="C1001" i="15" s="1"/>
  <c r="B238" i="15"/>
  <c r="C238" i="15" s="1"/>
  <c r="B246" i="15"/>
  <c r="C246" i="15" s="1"/>
  <c r="B254" i="15"/>
  <c r="C254" i="15" s="1"/>
  <c r="B262" i="15"/>
  <c r="C262" i="15" s="1"/>
  <c r="B270" i="15"/>
  <c r="C270" i="15" s="1"/>
  <c r="B278" i="15"/>
  <c r="C278" i="15" s="1"/>
  <c r="B286" i="15"/>
  <c r="C286" i="15" s="1"/>
  <c r="B294" i="15"/>
  <c r="C294" i="15" s="1"/>
  <c r="B302" i="15"/>
  <c r="C302" i="15" s="1"/>
  <c r="B310" i="15"/>
  <c r="C310" i="15" s="1"/>
  <c r="B318" i="15"/>
  <c r="C318" i="15" s="1"/>
  <c r="B326" i="15"/>
  <c r="C326" i="15" s="1"/>
  <c r="B334" i="15"/>
  <c r="C334" i="15" s="1"/>
  <c r="B342" i="15"/>
  <c r="C342" i="15" s="1"/>
  <c r="B350" i="15"/>
  <c r="C350" i="15" s="1"/>
  <c r="B358" i="15"/>
  <c r="C358" i="15" s="1"/>
  <c r="B366" i="15"/>
  <c r="C366" i="15" s="1"/>
  <c r="B374" i="15"/>
  <c r="C374" i="15" s="1"/>
  <c r="B382" i="15"/>
  <c r="C382" i="15" s="1"/>
  <c r="B390" i="15"/>
  <c r="C390" i="15" s="1"/>
  <c r="B398" i="15"/>
  <c r="C398" i="15" s="1"/>
  <c r="B424" i="15"/>
  <c r="C424" i="15" s="1"/>
  <c r="B427" i="15"/>
  <c r="C427" i="15" s="1"/>
  <c r="B445" i="15"/>
  <c r="C445" i="15" s="1"/>
  <c r="B448" i="15"/>
  <c r="C448" i="15" s="1"/>
  <c r="B451" i="15"/>
  <c r="C451" i="15" s="1"/>
  <c r="B500" i="15"/>
  <c r="C500" i="15" s="1"/>
  <c r="B527" i="15"/>
  <c r="C527" i="15" s="1"/>
  <c r="B531" i="15"/>
  <c r="C531" i="15" s="1"/>
  <c r="B591" i="15"/>
  <c r="C591" i="15" s="1"/>
  <c r="B655" i="15"/>
  <c r="C655" i="15" s="1"/>
  <c r="B682" i="15"/>
  <c r="C682" i="15" s="1"/>
  <c r="B727" i="15"/>
  <c r="C727" i="15" s="1"/>
  <c r="B777" i="15"/>
  <c r="C777" i="15" s="1"/>
  <c r="B852" i="15"/>
  <c r="C852" i="15" s="1"/>
  <c r="B879" i="15"/>
  <c r="C879" i="15" s="1"/>
  <c r="B887" i="15"/>
  <c r="C887" i="15" s="1"/>
  <c r="B975" i="15"/>
  <c r="C975" i="15" s="1"/>
  <c r="B401" i="15"/>
  <c r="C401" i="15" s="1"/>
  <c r="B433" i="15"/>
  <c r="C433" i="15" s="1"/>
  <c r="B535" i="15"/>
  <c r="C535" i="15" s="1"/>
  <c r="B599" i="15"/>
  <c r="C599" i="15" s="1"/>
  <c r="B663" i="15"/>
  <c r="C663" i="15" s="1"/>
  <c r="B804" i="15"/>
  <c r="C804" i="15" s="1"/>
  <c r="B929" i="15"/>
  <c r="C929" i="15" s="1"/>
  <c r="B484" i="15"/>
  <c r="C484" i="15" s="1"/>
  <c r="B543" i="15"/>
  <c r="C543" i="15" s="1"/>
  <c r="B607" i="15"/>
  <c r="C607" i="15" s="1"/>
  <c r="B671" i="15"/>
  <c r="C671" i="15" s="1"/>
  <c r="B694" i="15"/>
  <c r="C694" i="15" s="1"/>
  <c r="B706" i="15"/>
  <c r="C706" i="15" s="1"/>
  <c r="B724" i="15"/>
  <c r="C724" i="15" s="1"/>
  <c r="B743" i="15"/>
  <c r="C743" i="15" s="1"/>
  <c r="B770" i="15"/>
  <c r="C770" i="15" s="1"/>
  <c r="B841" i="15"/>
  <c r="C841" i="15" s="1"/>
  <c r="B937" i="15"/>
  <c r="C937" i="15" s="1"/>
  <c r="B737" i="15"/>
  <c r="C737" i="15" s="1"/>
  <c r="B801" i="15"/>
  <c r="C801" i="15" s="1"/>
  <c r="B721" i="15"/>
  <c r="C721" i="15" s="1"/>
  <c r="B785" i="15"/>
  <c r="C785" i="15" s="1"/>
  <c r="B849" i="15"/>
  <c r="C849" i="15" s="1"/>
  <c r="B745" i="15"/>
  <c r="C745" i="15" s="1"/>
  <c r="B809" i="15"/>
  <c r="C809" i="15" s="1"/>
  <c r="B881" i="15"/>
  <c r="C881" i="15" s="1"/>
  <c r="B913" i="15"/>
  <c r="C913" i="15" s="1"/>
  <c r="B945" i="15"/>
  <c r="C945" i="15" s="1"/>
  <c r="B977" i="15"/>
  <c r="C977" i="15" s="1"/>
  <c r="B1009" i="15"/>
  <c r="C1009" i="15" s="1"/>
  <c r="B524" i="15"/>
  <c r="C524" i="15" s="1"/>
  <c r="B532" i="15"/>
  <c r="C532" i="15" s="1"/>
  <c r="B540" i="15"/>
  <c r="C540" i="15" s="1"/>
  <c r="B548" i="15"/>
  <c r="C548" i="15" s="1"/>
  <c r="B556" i="15"/>
  <c r="C556" i="15" s="1"/>
  <c r="B564" i="15"/>
  <c r="C564" i="15" s="1"/>
  <c r="B572" i="15"/>
  <c r="C572" i="15" s="1"/>
  <c r="B580" i="15"/>
  <c r="C580" i="15" s="1"/>
  <c r="B588" i="15"/>
  <c r="C588" i="15" s="1"/>
  <c r="B596" i="15"/>
  <c r="C596" i="15" s="1"/>
  <c r="B604" i="15"/>
  <c r="C604" i="15" s="1"/>
  <c r="B612" i="15"/>
  <c r="C612" i="15" s="1"/>
  <c r="B620" i="15"/>
  <c r="C620" i="15" s="1"/>
  <c r="B628" i="15"/>
  <c r="C628" i="15" s="1"/>
  <c r="B636" i="15"/>
  <c r="C636" i="15" s="1"/>
  <c r="B644" i="15"/>
  <c r="C644" i="15" s="1"/>
  <c r="B652" i="15"/>
  <c r="C652" i="15" s="1"/>
  <c r="B660" i="15"/>
  <c r="C660" i="15" s="1"/>
  <c r="B668" i="15"/>
  <c r="C668" i="15" s="1"/>
  <c r="B676" i="15"/>
  <c r="C676" i="15" s="1"/>
  <c r="B679" i="15"/>
  <c r="C679" i="15" s="1"/>
  <c r="B699" i="15"/>
  <c r="C699" i="15" s="1"/>
  <c r="B709" i="15"/>
  <c r="C709" i="15" s="1"/>
  <c r="B719" i="15"/>
  <c r="C719" i="15" s="1"/>
  <c r="B746" i="15"/>
  <c r="C746" i="15" s="1"/>
  <c r="B769" i="15"/>
  <c r="C769" i="15" s="1"/>
  <c r="B783" i="15"/>
  <c r="C783" i="15" s="1"/>
  <c r="B833" i="15"/>
  <c r="C833" i="15" s="1"/>
  <c r="B847" i="15"/>
  <c r="C847" i="15" s="1"/>
  <c r="B729" i="15"/>
  <c r="C729" i="15" s="1"/>
  <c r="B793" i="15"/>
  <c r="C793" i="15" s="1"/>
  <c r="B857" i="15"/>
  <c r="C857" i="15" s="1"/>
  <c r="B889" i="15"/>
  <c r="C889" i="15" s="1"/>
  <c r="B921" i="15"/>
  <c r="C921" i="15" s="1"/>
  <c r="B953" i="15"/>
  <c r="C953" i="15" s="1"/>
  <c r="B985" i="15"/>
  <c r="C985" i="15" s="1"/>
  <c r="B753" i="15"/>
  <c r="C753" i="15" s="1"/>
  <c r="B817" i="15"/>
  <c r="C817" i="15" s="1"/>
  <c r="B862" i="15"/>
  <c r="C862" i="15" s="1"/>
  <c r="B870" i="15"/>
  <c r="C870" i="15" s="1"/>
  <c r="B878" i="15"/>
  <c r="C878" i="15" s="1"/>
  <c r="B886" i="15"/>
  <c r="C886" i="15" s="1"/>
  <c r="B894" i="15"/>
  <c r="C894" i="15" s="1"/>
  <c r="B902" i="15"/>
  <c r="C902" i="15" s="1"/>
  <c r="B910" i="15"/>
  <c r="C910" i="15" s="1"/>
  <c r="B918" i="15"/>
  <c r="C918" i="15" s="1"/>
  <c r="B926" i="15"/>
  <c r="C926" i="15" s="1"/>
  <c r="B934" i="15"/>
  <c r="C934" i="15" s="1"/>
  <c r="B942" i="15"/>
  <c r="C942" i="15" s="1"/>
  <c r="B950" i="15"/>
  <c r="C950" i="15" s="1"/>
  <c r="B958" i="15"/>
  <c r="C958" i="15" s="1"/>
  <c r="B966" i="15"/>
  <c r="C966" i="15" s="1"/>
  <c r="B974" i="15"/>
  <c r="C974" i="15" s="1"/>
  <c r="B982" i="15"/>
  <c r="C982" i="15" s="1"/>
  <c r="B990" i="15"/>
  <c r="C990" i="15" s="1"/>
  <c r="B998" i="15"/>
  <c r="C998" i="15" s="1"/>
  <c r="B1006" i="15"/>
  <c r="C1006" i="15" s="1"/>
  <c r="B1014" i="15"/>
  <c r="C1014" i="15" s="1"/>
  <c r="C6" i="6" l="1"/>
  <c r="C28" i="6" l="1"/>
  <c r="C21" i="16" s="1"/>
  <c r="F28" i="16" l="1"/>
</calcChain>
</file>

<file path=xl/sharedStrings.xml><?xml version="1.0" encoding="utf-8"?>
<sst xmlns="http://schemas.openxmlformats.org/spreadsheetml/2006/main" count="1699" uniqueCount="575">
  <si>
    <t>Bethel SD 52</t>
  </si>
  <si>
    <t>Centennial SD 28J</t>
  </si>
  <si>
    <t>Central SD 13J</t>
  </si>
  <si>
    <t>Columbia Gorge ESD</t>
  </si>
  <si>
    <t>Coos Bay SD 9</t>
  </si>
  <si>
    <t>David Douglas SD 40</t>
  </si>
  <si>
    <t>Dayton SD 8</t>
  </si>
  <si>
    <t>Douglas ESD</t>
  </si>
  <si>
    <t>Eagle Point SD 9</t>
  </si>
  <si>
    <t>Falls City SD 57</t>
  </si>
  <si>
    <t>Forest Grove SD 15</t>
  </si>
  <si>
    <t>Gervais SD 1</t>
  </si>
  <si>
    <t>Gresham-Barlow SD 10J</t>
  </si>
  <si>
    <t>Hermiston SD 8</t>
  </si>
  <si>
    <t>Hillsboro SD 1J</t>
  </si>
  <si>
    <t>InterMountain ESD</t>
  </si>
  <si>
    <t>Klamath County SD</t>
  </si>
  <si>
    <t>Klamath Falls City Schools</t>
  </si>
  <si>
    <t>Lane ESD</t>
  </si>
  <si>
    <t>Lincoln County SD</t>
  </si>
  <si>
    <t>Mapleton SD 32</t>
  </si>
  <si>
    <t>Milton-Freewater Unified SD 7</t>
  </si>
  <si>
    <t>Morrow SD 1</t>
  </si>
  <si>
    <t>Multnomah ESD</t>
  </si>
  <si>
    <t>North Marion SD 15</t>
  </si>
  <si>
    <t>Northwest Regional ESD</t>
  </si>
  <si>
    <t>Oakridge SD 76</t>
  </si>
  <si>
    <t>Ontario SD 8C</t>
  </si>
  <si>
    <t>Parkrose SD 3</t>
  </si>
  <si>
    <t>Phoenix-Talent SD 4</t>
  </si>
  <si>
    <t>Pinehurst SD 94</t>
  </si>
  <si>
    <t>Powers SD 31</t>
  </si>
  <si>
    <t>Reedsport SD 105</t>
  </si>
  <si>
    <t>Reynolds SD 7</t>
  </si>
  <si>
    <t>Salem-Keizer SD 24J</t>
  </si>
  <si>
    <t>South Coast ESD</t>
  </si>
  <si>
    <t>South Umpqua SD 19</t>
  </si>
  <si>
    <t>Southern Oregon ESD</t>
  </si>
  <si>
    <t>Springfield SD 19</t>
  </si>
  <si>
    <t>Three Rivers/Josephine County SD</t>
  </si>
  <si>
    <t>Ukiah SD 80R</t>
  </si>
  <si>
    <t>Umatilla SD 6R</t>
  </si>
  <si>
    <t>Willamina SD 30J</t>
  </si>
  <si>
    <t>Woodburn SD 103</t>
  </si>
  <si>
    <t>Email:</t>
  </si>
  <si>
    <t>Contact Name:</t>
  </si>
  <si>
    <t>(enter ID)</t>
  </si>
  <si>
    <t>Jefferson County SD 509J</t>
  </si>
  <si>
    <t>Multnomah Learning Academy</t>
  </si>
  <si>
    <t>Phoenix School</t>
  </si>
  <si>
    <t>Willamette Leadership Academy</t>
  </si>
  <si>
    <t>Entity ID:</t>
  </si>
  <si>
    <t>Entity Name:</t>
  </si>
  <si>
    <t>(enter number)</t>
  </si>
  <si>
    <t>Kindergarten Transition</t>
  </si>
  <si>
    <t>Middle School Transition</t>
  </si>
  <si>
    <t>High School Transition</t>
  </si>
  <si>
    <t>CTE</t>
  </si>
  <si>
    <t>Physical Education</t>
  </si>
  <si>
    <t>Yes</t>
  </si>
  <si>
    <t>No</t>
  </si>
  <si>
    <t>(select)</t>
  </si>
  <si>
    <t>.</t>
  </si>
  <si>
    <t>Other</t>
  </si>
  <si>
    <t>Other (Describe)</t>
  </si>
  <si>
    <t>Entity ID</t>
  </si>
  <si>
    <t>Entity Name</t>
  </si>
  <si>
    <t>(enter SSID)</t>
  </si>
  <si>
    <t>English Language Arts</t>
  </si>
  <si>
    <t>Mathematics</t>
  </si>
  <si>
    <t>Science</t>
  </si>
  <si>
    <t>Social Science</t>
  </si>
  <si>
    <t>Health</t>
  </si>
  <si>
    <t>Foreign Language</t>
  </si>
  <si>
    <t>Art</t>
  </si>
  <si>
    <t>Elective</t>
  </si>
  <si>
    <t>Nurses</t>
  </si>
  <si>
    <t>Instructional Aides</t>
  </si>
  <si>
    <t>Specially Designed Instruction</t>
  </si>
  <si>
    <t>Assistive Technology</t>
  </si>
  <si>
    <t>Yes/No</t>
  </si>
  <si>
    <t>High Desert ESD Consortium</t>
  </si>
  <si>
    <t>North Central ESD Consortium</t>
  </si>
  <si>
    <t>Tutoring</t>
  </si>
  <si>
    <r>
      <rPr>
        <i/>
        <sz val="11"/>
        <color rgb="FFC00000"/>
        <rFont val="Calibri"/>
        <family val="2"/>
        <scheme val="minor"/>
      </rPr>
      <t>*</t>
    </r>
    <r>
      <rPr>
        <i/>
        <sz val="11"/>
        <color theme="1"/>
        <rFont val="Calibri"/>
        <family val="2"/>
        <scheme val="minor"/>
      </rPr>
      <t>Date of Birth</t>
    </r>
  </si>
  <si>
    <t>Notes</t>
  </si>
  <si>
    <t>Count</t>
  </si>
  <si>
    <t>(enter date)</t>
  </si>
  <si>
    <t xml:space="preserve"> </t>
  </si>
  <si>
    <t>Program 1</t>
  </si>
  <si>
    <t>Program 2</t>
  </si>
  <si>
    <t>Program 3</t>
  </si>
  <si>
    <t>Example</t>
  </si>
  <si>
    <t>Licensed Staff</t>
  </si>
  <si>
    <t>Classified IAs</t>
  </si>
  <si>
    <t>District Admin</t>
  </si>
  <si>
    <t>Partner Entity(ies) Staff</t>
  </si>
  <si>
    <t>Volunteers</t>
  </si>
  <si>
    <r>
      <t xml:space="preserve">Start Date </t>
    </r>
    <r>
      <rPr>
        <i/>
        <sz val="11"/>
        <color theme="1"/>
        <rFont val="Calibri"/>
        <family val="2"/>
      </rPr>
      <t>(mm/dd/yy)</t>
    </r>
  </si>
  <si>
    <r>
      <t xml:space="preserve">End Date </t>
    </r>
    <r>
      <rPr>
        <i/>
        <sz val="11"/>
        <color theme="1"/>
        <rFont val="Calibri"/>
        <family val="2"/>
      </rPr>
      <t>(mm/dd/yy)</t>
    </r>
  </si>
  <si>
    <t>Total Program Duration</t>
  </si>
  <si>
    <t>To/From Program Site</t>
  </si>
  <si>
    <t>Total Staff (FTEs)</t>
  </si>
  <si>
    <r>
      <rPr>
        <b/>
        <sz val="11"/>
        <color rgb="FF1A75BC"/>
        <rFont val="Calibri"/>
        <family val="2"/>
        <scheme val="minor"/>
      </rPr>
      <t>Incoming</t>
    </r>
    <r>
      <rPr>
        <b/>
        <sz val="11"/>
        <color theme="1"/>
        <rFont val="Calibri"/>
        <family val="2"/>
        <scheme val="minor"/>
      </rPr>
      <t xml:space="preserve"> Kinder</t>
    </r>
  </si>
  <si>
    <r>
      <rPr>
        <b/>
        <sz val="11"/>
        <color rgb="FF1A75BC"/>
        <rFont val="Calibri"/>
        <family val="2"/>
        <scheme val="minor"/>
      </rPr>
      <t xml:space="preserve">Incoming </t>
    </r>
    <r>
      <rPr>
        <b/>
        <sz val="11"/>
        <color theme="1"/>
        <rFont val="Calibri"/>
        <family val="2"/>
        <scheme val="minor"/>
      </rPr>
      <t>1st Grade</t>
    </r>
  </si>
  <si>
    <r>
      <rPr>
        <b/>
        <sz val="11"/>
        <color rgb="FF1A75BC"/>
        <rFont val="Calibri"/>
        <family val="2"/>
        <scheme val="minor"/>
      </rPr>
      <t>Incoming</t>
    </r>
    <r>
      <rPr>
        <b/>
        <sz val="11"/>
        <color theme="1"/>
        <rFont val="Calibri"/>
        <family val="2"/>
        <scheme val="minor"/>
      </rPr>
      <t xml:space="preserve"> 2nd Grade</t>
    </r>
  </si>
  <si>
    <r>
      <rPr>
        <b/>
        <sz val="11"/>
        <color rgb="FF1A75BC"/>
        <rFont val="Calibri"/>
        <family val="2"/>
        <scheme val="minor"/>
      </rPr>
      <t xml:space="preserve">Incoming </t>
    </r>
    <r>
      <rPr>
        <b/>
        <sz val="11"/>
        <color theme="1"/>
        <rFont val="Calibri"/>
        <family val="2"/>
        <scheme val="minor"/>
      </rPr>
      <t>3rd Grade</t>
    </r>
  </si>
  <si>
    <r>
      <rPr>
        <b/>
        <sz val="11"/>
        <color rgb="FF1A75BC"/>
        <rFont val="Calibri"/>
        <family val="2"/>
        <scheme val="minor"/>
      </rPr>
      <t>Incoming</t>
    </r>
    <r>
      <rPr>
        <b/>
        <sz val="11"/>
        <color theme="1"/>
        <rFont val="Calibri"/>
        <family val="2"/>
        <scheme val="minor"/>
      </rPr>
      <t xml:space="preserve"> 4th Grade</t>
    </r>
  </si>
  <si>
    <r>
      <rPr>
        <b/>
        <sz val="11"/>
        <color rgb="FF1A75BC"/>
        <rFont val="Calibri"/>
        <family val="2"/>
        <scheme val="minor"/>
      </rPr>
      <t xml:space="preserve">Incoming </t>
    </r>
    <r>
      <rPr>
        <b/>
        <sz val="11"/>
        <color theme="1"/>
        <rFont val="Calibri"/>
        <family val="2"/>
        <scheme val="minor"/>
      </rPr>
      <t>5th Grade</t>
    </r>
  </si>
  <si>
    <r>
      <rPr>
        <b/>
        <sz val="11"/>
        <color rgb="FF1A75BC"/>
        <rFont val="Calibri"/>
        <family val="2"/>
        <scheme val="minor"/>
      </rPr>
      <t xml:space="preserve">Incoming </t>
    </r>
    <r>
      <rPr>
        <b/>
        <sz val="11"/>
        <color theme="1"/>
        <rFont val="Calibri"/>
        <family val="2"/>
        <scheme val="minor"/>
      </rPr>
      <t>6th Grade</t>
    </r>
  </si>
  <si>
    <r>
      <rPr>
        <b/>
        <sz val="11"/>
        <color rgb="FF1A75BC"/>
        <rFont val="Calibri"/>
        <family val="2"/>
        <scheme val="minor"/>
      </rPr>
      <t xml:space="preserve">Incoming </t>
    </r>
    <r>
      <rPr>
        <b/>
        <sz val="11"/>
        <color theme="1"/>
        <rFont val="Calibri"/>
        <family val="2"/>
        <scheme val="minor"/>
      </rPr>
      <t>7th Grade</t>
    </r>
  </si>
  <si>
    <r>
      <rPr>
        <b/>
        <sz val="11"/>
        <color rgb="FF1A75BC"/>
        <rFont val="Calibri"/>
        <family val="2"/>
        <scheme val="minor"/>
      </rPr>
      <t>Incoming</t>
    </r>
    <r>
      <rPr>
        <b/>
        <sz val="11"/>
        <color theme="1"/>
        <rFont val="Calibri"/>
        <family val="2"/>
        <scheme val="minor"/>
      </rPr>
      <t xml:space="preserve"> 8th Grade</t>
    </r>
  </si>
  <si>
    <r>
      <rPr>
        <b/>
        <sz val="11"/>
        <color rgb="FF1A75BC"/>
        <rFont val="Calibri"/>
        <family val="2"/>
        <scheme val="minor"/>
      </rPr>
      <t xml:space="preserve">Incoming </t>
    </r>
    <r>
      <rPr>
        <b/>
        <sz val="11"/>
        <color theme="1"/>
        <rFont val="Calibri"/>
        <family val="2"/>
        <scheme val="minor"/>
      </rPr>
      <t>9th Grade</t>
    </r>
  </si>
  <si>
    <r>
      <rPr>
        <b/>
        <sz val="11"/>
        <color rgb="FF1A75BC"/>
        <rFont val="Calibri"/>
        <family val="2"/>
        <scheme val="minor"/>
      </rPr>
      <t xml:space="preserve">Incoming </t>
    </r>
    <r>
      <rPr>
        <b/>
        <sz val="11"/>
        <color theme="1"/>
        <rFont val="Calibri"/>
        <family val="2"/>
        <scheme val="minor"/>
      </rPr>
      <t>10th Grade</t>
    </r>
  </si>
  <si>
    <r>
      <rPr>
        <b/>
        <sz val="11"/>
        <color rgb="FF1A75BC"/>
        <rFont val="Calibri"/>
        <family val="2"/>
        <scheme val="minor"/>
      </rPr>
      <t xml:space="preserve">Incoming </t>
    </r>
    <r>
      <rPr>
        <b/>
        <sz val="11"/>
        <color theme="1"/>
        <rFont val="Calibri"/>
        <family val="2"/>
        <scheme val="minor"/>
      </rPr>
      <t>11th Grade</t>
    </r>
  </si>
  <si>
    <r>
      <rPr>
        <b/>
        <sz val="11"/>
        <color rgb="FF1A75BC"/>
        <rFont val="Calibri"/>
        <family val="2"/>
        <scheme val="minor"/>
      </rPr>
      <t>Incoming</t>
    </r>
    <r>
      <rPr>
        <b/>
        <sz val="11"/>
        <color theme="1"/>
        <rFont val="Calibri"/>
        <family val="2"/>
        <scheme val="minor"/>
      </rPr>
      <t xml:space="preserve"> 12th Grade</t>
    </r>
  </si>
  <si>
    <r>
      <rPr>
        <b/>
        <sz val="11"/>
        <color rgb="FFC00000"/>
        <rFont val="Calibri"/>
        <family val="2"/>
        <scheme val="minor"/>
      </rPr>
      <t>Outgoing</t>
    </r>
    <r>
      <rPr>
        <b/>
        <sz val="11"/>
        <color theme="1"/>
        <rFont val="Calibri"/>
        <family val="2"/>
        <scheme val="minor"/>
      </rPr>
      <t xml:space="preserve"> 12th Grade</t>
    </r>
  </si>
  <si>
    <t>Types of Services Offered</t>
  </si>
  <si>
    <t>Yes/No/NA</t>
  </si>
  <si>
    <t>n/a</t>
  </si>
  <si>
    <t>Program Name</t>
  </si>
  <si>
    <r>
      <t xml:space="preserve">Site Name(s)
</t>
    </r>
    <r>
      <rPr>
        <i/>
        <sz val="11"/>
        <color theme="1"/>
        <rFont val="Calibri"/>
        <family val="2"/>
      </rPr>
      <t>(school or other location)</t>
    </r>
  </si>
  <si>
    <r>
      <t>Site Name(s)</t>
    </r>
    <r>
      <rPr>
        <i/>
        <sz val="11"/>
        <color theme="1"/>
        <rFont val="Calibri"/>
        <family val="2"/>
      </rPr>
      <t xml:space="preserve">
(school or other location)</t>
    </r>
  </si>
  <si>
    <t>(enter #)</t>
  </si>
  <si>
    <t># of Credits Earned</t>
  </si>
  <si>
    <r>
      <rPr>
        <b/>
        <sz val="11"/>
        <color rgb="FFC00000"/>
        <rFont val="Calibri"/>
        <family val="2"/>
        <scheme val="minor"/>
      </rPr>
      <t>ODE Assigned</t>
    </r>
    <r>
      <rPr>
        <b/>
        <sz val="11"/>
        <color theme="1"/>
        <rFont val="Calibri"/>
        <family val="2"/>
        <scheme val="minor"/>
      </rPr>
      <t xml:space="preserve"> SSID</t>
    </r>
  </si>
  <si>
    <t>Academic Content Area to Demonstrate Growth</t>
  </si>
  <si>
    <r>
      <t xml:space="preserve">Academic Goal Description 
</t>
    </r>
    <r>
      <rPr>
        <sz val="11"/>
        <color theme="1"/>
        <rFont val="Calibri"/>
        <family val="2"/>
        <scheme val="minor"/>
      </rPr>
      <t>(Narrows academic content focus to measurable goals the program aims to achieve)</t>
    </r>
  </si>
  <si>
    <r>
      <t xml:space="preserve">Performance Measure
</t>
    </r>
    <r>
      <rPr>
        <sz val="11"/>
        <color theme="1"/>
        <rFont val="Calibri"/>
        <family val="2"/>
        <scheme val="minor"/>
      </rPr>
      <t>(Curriculum-based method tied to state standards used to measure growth)</t>
    </r>
  </si>
  <si>
    <t>Curriculum-Based Pre and Post Testing</t>
  </si>
  <si>
    <t>Activity Category</t>
  </si>
  <si>
    <t>Description</t>
  </si>
  <si>
    <t>Activities teaching skills in and fostering self-expression through multiple types of creative arts including arts and crafts, painting, drawing, and more.</t>
  </si>
  <si>
    <t>Community Services</t>
  </si>
  <si>
    <t>Computer Science</t>
  </si>
  <si>
    <t>Activities whose primary focus is increasing skills in using computers or computer programs (e.g., coding, computational thinking, information technology, digital literacy, programming).</t>
  </si>
  <si>
    <t>Academic classes that are for high school students to regain academic credit for classes.</t>
  </si>
  <si>
    <t>Activities that increase the knowledge, skills, and dispositions needed to be successful in post-secondary education and/or training that lead to gainful employment.</t>
  </si>
  <si>
    <t>Cultural Programs</t>
  </si>
  <si>
    <t>Activities that create identity affirming learning environments that support and sustain cultural knowledge. This includes recognition and appreciation of diverse and multi-faceted identities focused on categories, such as race, ethnicity, culture, gender, sex, sexual orientation, social/economic status, age, disability, and religion.</t>
  </si>
  <si>
    <t>Engineering/Robotics</t>
  </si>
  <si>
    <t>Activities focused on engineering concepts or specifically, robotics (computer science that involves the conception, design, manufacture and operation of robots).</t>
  </si>
  <si>
    <t>Entrepreneurship</t>
  </si>
  <si>
    <t>Activities designed to inform, train, and educate students interested in participating in socioeconomic development through a project to promote entrepreneurship awareness, business creation, or small business development.</t>
  </si>
  <si>
    <t xml:space="preserve">Extended Library </t>
  </si>
  <si>
    <t>Providing additional library hours for student learning and families to access resources and 
technology.</t>
  </si>
  <si>
    <t>Food/Nutrition</t>
  </si>
  <si>
    <t>Activities intended to increase youth knowledge of nutrition, how to eat well and to promote 
healthy eating habits.</t>
  </si>
  <si>
    <t>Functional Skill Development</t>
  </si>
  <si>
    <t>Activities centered on enhancing the functional skills necessary for students. This includes a focus on essential life skills such as personal hygiene, self-care, and daily living activities. Through tailored, practical learning experiences, students are equipped with the knowledge and abilities to navigate everyday challenges confidently.</t>
  </si>
  <si>
    <t>Well-rounded activities that have multiple youth development goals (e.g., activities that help students build character, leadership skills, communication skills, coping and self-management skills, community services etc.) to help students lead a healthy productive life.</t>
  </si>
  <si>
    <t>Professional learning experiences that offer meaningful, practical work related to a student's field of study or career interest. </t>
  </si>
  <si>
    <t>Activities to build youth's competencies in leadership. This includes sessions that engage youth in program governance or training youth to be leaders in a program activity or event. This also includes adult mentoring (teaching youth by example or through experience).</t>
  </si>
  <si>
    <t>Literacy (6-12)</t>
  </si>
  <si>
    <t>Math (STEM Focus)</t>
  </si>
  <si>
    <t>Math lesson/activity that contributes to the development of science, technology, engineering, and mathematics skills. As a STEM focus, it should offer instruction in real-world applications of these areas and include integration with another STEM area.</t>
  </si>
  <si>
    <t>Math Support</t>
  </si>
  <si>
    <t>Small group assistance focused on improving academic competency in math. These activities 
promote meaningful connections with school year instruction.</t>
  </si>
  <si>
    <t>Media/Video</t>
  </si>
  <si>
    <t>Activities whose primary focus is to teach youth to use video, sound, TV, and other media 
technology.</t>
  </si>
  <si>
    <t>Mental Health Support</t>
  </si>
  <si>
    <t>Activities designed to protect or promote students through mental health and psychosocial 
supports. </t>
  </si>
  <si>
    <t>Multilingual Learning</t>
  </si>
  <si>
    <t>Activities teaching skills in and fostering self-expression through performing arts (music, dance/movement, acting, improv, playwriting, etc.)</t>
  </si>
  <si>
    <t>Personal Finance Education</t>
  </si>
  <si>
    <t>Activities designed to enhance students' understanding and management of personal finances, including budgeting, saving, investing, and understanding credit. The focus should be on practical, real-life applications of financial concepts to equip students with the skills needed for financial independence and decision-making. Activities may include simulations, interactive budgeting exercises, and discussions on financial responsibility, aiming to foster financial literacy across all 
age groups.</t>
  </si>
  <si>
    <t>Activities that enrich the students’ lives by introducing them to topics and concepts that require them to use their critical thinking skills, imagination, and creativity. Activities are project-based, investigative, or inquiry-based and support students to become active, independent, and confident learners. Typically these activities engage students to gain advanced knowledge in a particular area, 
and allows learners who need an extra challenge in the class to remain engaged and interested in learning.</t>
  </si>
  <si>
    <t>Recreational &amp; Social 
(Unstructured Play)</t>
  </si>
  <si>
    <t>Activities that are unstructured or provide NO instruction; (e.g., recess, general outdoor time, games). Open gym, recess, uninstructed activities that do not require efforts or lessons. This also includes sessions that offer youth the opportunity to build peer relationships through recreation or other social events, such as movies, celebrations, ice cream socials, or fun day.</t>
  </si>
  <si>
    <t>Science (STEM Focus)</t>
  </si>
  <si>
    <t>Science lesson/activity that contributes to the development of science, technology, engineering, and mathematics skills. As a STEM focus, it should offer instruction in real-world applications of these areas and include integration with another STEM area.</t>
  </si>
  <si>
    <t>Social and Emotional Learning</t>
  </si>
  <si>
    <t>Social-emotional learning can include character education and psycho-social skills. This involves teaching children about basic human values including honesty, kindness, generosity, courage, freedom, equality, and respect to become morally responsible, self-disciplined citizens.</t>
  </si>
  <si>
    <t>Social Sciences</t>
  </si>
  <si>
    <t>Activities connected to Oregon social science standards for civics, geography, economics, history, historical thinking, and social science analysis.</t>
  </si>
  <si>
    <t>Physical Fitness</t>
  </si>
  <si>
    <t>Physical movements focused on teaching athletic skills/practice (non-team) or providing physical activity in team sports, instruction, or practices. </t>
  </si>
  <si>
    <t>Study Skills</t>
  </si>
  <si>
    <t>Activities designed to assist students with test preparation and/or study skills.</t>
  </si>
  <si>
    <t>Individual or small group tutoring, including high-dosage tutoring, designed to help students 
accelerate their learning progress, catch up with their peers, meet learning standards, or generally succeed in school. These activities typically promote meaningful connections with school day instruction.</t>
  </si>
  <si>
    <t>Content Focus Area</t>
  </si>
  <si>
    <t>Performance Measures</t>
  </si>
  <si>
    <t>Skill-Specific Assessment</t>
  </si>
  <si>
    <t>Scoring Rubric</t>
  </si>
  <si>
    <t>Computer-Based Assessment System</t>
  </si>
  <si>
    <t>Performance Tasks</t>
  </si>
  <si>
    <t>Credits Earned</t>
  </si>
  <si>
    <t>Oregon Tribe</t>
  </si>
  <si>
    <t>Community-Based Organization (CBO)</t>
  </si>
  <si>
    <t>(enter response)</t>
  </si>
  <si>
    <r>
      <t xml:space="preserve">Measured Outcomes 
</t>
    </r>
    <r>
      <rPr>
        <sz val="11"/>
        <color theme="1"/>
        <rFont val="Calibri"/>
        <family val="2"/>
        <scheme val="minor"/>
      </rPr>
      <t xml:space="preserve">(What did the data tell you? Restate the goal using actual measurements.) </t>
    </r>
  </si>
  <si>
    <t>(enter name)</t>
  </si>
  <si>
    <t>(enter email)</t>
  </si>
  <si>
    <t>Meals/Snacks</t>
  </si>
  <si>
    <t>Accommodations Provided to Students Experiencing Disabilities</t>
  </si>
  <si>
    <t>Types of Additional Services Offered</t>
  </si>
  <si>
    <t>Program Location</t>
  </si>
  <si>
    <r>
      <rPr>
        <b/>
        <i/>
        <sz val="11"/>
        <color rgb="FFC00000"/>
        <rFont val="Calibri"/>
        <family val="2"/>
        <scheme val="minor"/>
      </rPr>
      <t>*</t>
    </r>
    <r>
      <rPr>
        <b/>
        <i/>
        <sz val="11"/>
        <color theme="1"/>
        <rFont val="Calibri"/>
        <family val="2"/>
        <scheme val="minor"/>
      </rPr>
      <t>Last Name</t>
    </r>
  </si>
  <si>
    <r>
      <rPr>
        <b/>
        <i/>
        <sz val="11"/>
        <color rgb="FFC00000"/>
        <rFont val="Calibri"/>
        <family val="2"/>
        <scheme val="minor"/>
      </rPr>
      <t>*</t>
    </r>
    <r>
      <rPr>
        <b/>
        <i/>
        <sz val="11"/>
        <color theme="1"/>
        <rFont val="Calibri"/>
        <family val="2"/>
        <scheme val="minor"/>
      </rPr>
      <t>First Name</t>
    </r>
  </si>
  <si>
    <t>(enter last name)</t>
  </si>
  <si>
    <t>(enter first name)</t>
  </si>
  <si>
    <r>
      <t>*Required</t>
    </r>
    <r>
      <rPr>
        <b/>
        <i/>
        <sz val="11"/>
        <color theme="1" tint="0.249977111117893"/>
        <rFont val="Calibri"/>
        <family val="2"/>
        <scheme val="minor"/>
      </rPr>
      <t xml:space="preserve"> if SSID is unknown</t>
    </r>
  </si>
  <si>
    <r>
      <rPr>
        <b/>
        <sz val="11"/>
        <color theme="1"/>
        <rFont val="Calibri"/>
        <family val="2"/>
      </rPr>
      <t>Nurses:</t>
    </r>
    <r>
      <rPr>
        <sz val="11"/>
        <color theme="1"/>
        <rFont val="Calibri"/>
        <family val="2"/>
      </rPr>
      <t xml:space="preserve"> Total number of nurses provided to assist students experiencing disabilities.</t>
    </r>
  </si>
  <si>
    <r>
      <rPr>
        <b/>
        <sz val="11"/>
        <color theme="1"/>
        <rFont val="Calibri"/>
        <family val="2"/>
      </rPr>
      <t xml:space="preserve">Instructional Aides: </t>
    </r>
    <r>
      <rPr>
        <sz val="11"/>
        <color theme="1"/>
        <rFont val="Calibri"/>
        <family val="2"/>
      </rPr>
      <t>Total number of instructional aides provided to assist students experiencing disabilities.</t>
    </r>
  </si>
  <si>
    <t>Place-based Learning</t>
  </si>
  <si>
    <t>Activities that are tailored to build the skills and confidence needed for students to successfully navigate the transition into kindergarten. This may include orientation sessions, peer mentoring, academic workshops, and social-emotional learning activities focused on adjustment strategies, organizational skills, and fostering a sense of belonging and resilience in their new educational environment.</t>
  </si>
  <si>
    <t>Activities that are tailored to build the skills and confidence needed for students to successfully navigate the transition from elementary to middle school. This may include orientation sessions, peer mentoring, academic workshops, and social-emotional learning activities focused on adjustment strategies, organizational skills, and fostering a sense of belonging and resilience in their new educational environment.</t>
  </si>
  <si>
    <t>Activities that are tailored to build the skills and confidence needed for students to successfully navigate the transition from middle to high school. This may include orientation sessions, peer mentoring, academic workshops, and social-emotional learning activities focused on adjustment strategies, organizational skills, and fostering a sense of belonging and resilience in their new educational environment.</t>
  </si>
  <si>
    <t>Place-based learning engages students in their community, including their physical environment, local culture, history, and/or people and uses this engagement as a foundation for the study of language arts, mathematics, social studies, science, and/or other subjects across the curriculum. With place-based learning, students get to see the results of their work in their community.</t>
  </si>
  <si>
    <t>Activities whose primary purpose is to have youth learn about making a contribution to their community (e.g., service learning, cleaning up a neighborhood, planting a garden, etc.).</t>
  </si>
  <si>
    <t>Activities focused on students actively learning a language.</t>
  </si>
  <si>
    <r>
      <t xml:space="preserve">Please select </t>
    </r>
    <r>
      <rPr>
        <b/>
        <i/>
        <sz val="11"/>
        <rFont val="Calibri"/>
        <family val="2"/>
      </rPr>
      <t>"Yes"</t>
    </r>
    <r>
      <rPr>
        <b/>
        <sz val="11"/>
        <rFont val="Calibri"/>
        <family val="2"/>
      </rPr>
      <t xml:space="preserve"> from the dropdowns below to indicate the activities offered by each summer learning program.</t>
    </r>
  </si>
  <si>
    <t>Literacy (Pre-K-5)</t>
  </si>
  <si>
    <t>CTE, Career and Connected Learning</t>
  </si>
  <si>
    <t>Internships/ Apprenticeship</t>
  </si>
  <si>
    <t>Leadership/ Mentoring</t>
  </si>
  <si>
    <t>Music/ Dance/ Theater</t>
  </si>
  <si>
    <t>Activities for students in Pre-K through 5th grade that expand one's ability to identify, understand, interpret, create, communicate and compute, using printed and written materials associated with varying contexts.</t>
  </si>
  <si>
    <t>Activities for students in 6th through 12th grade that expand one's ability to identify, understand, interpret, create, communicate and compute, using printed and written materials associated with varying contexts.</t>
  </si>
  <si>
    <t>Total Students Served</t>
  </si>
  <si>
    <t>(enter program name)</t>
  </si>
  <si>
    <t>(enter site names)</t>
  </si>
  <si>
    <t>✻</t>
  </si>
  <si>
    <r>
      <t>➜ The "</t>
    </r>
    <r>
      <rPr>
        <b/>
        <sz val="11"/>
        <color rgb="FFC00000"/>
        <rFont val="Calibri"/>
        <family val="2"/>
      </rPr>
      <t>Not Complete</t>
    </r>
    <r>
      <rPr>
        <b/>
        <sz val="11"/>
        <color theme="1"/>
        <rFont val="Calibri"/>
        <family val="2"/>
      </rPr>
      <t>" indicator next to each field will automatically change to "</t>
    </r>
    <r>
      <rPr>
        <b/>
        <sz val="11"/>
        <color theme="9" tint="-0.499984740745262"/>
        <rFont val="Calibri"/>
        <family val="2"/>
      </rPr>
      <t>Complete</t>
    </r>
    <r>
      <rPr>
        <b/>
        <sz val="11"/>
        <color theme="1"/>
        <rFont val="Calibri"/>
        <family val="2"/>
      </rPr>
      <t>" once the</t>
    </r>
  </si>
  <si>
    <t>PD/Training Provided?</t>
  </si>
  <si>
    <t>If yes, how many staff participated?</t>
  </si>
  <si>
    <t>Partner Entity Staff</t>
  </si>
  <si>
    <t>Incoming Kinder</t>
  </si>
  <si>
    <t>Incoming 1st Grade</t>
  </si>
  <si>
    <t>Incoming 2nd Grade</t>
  </si>
  <si>
    <t>Incoming 3rd Grade</t>
  </si>
  <si>
    <t>Incoming 4th Grade</t>
  </si>
  <si>
    <t>Incoming 5th Grade</t>
  </si>
  <si>
    <t>Incoming 6th Grade</t>
  </si>
  <si>
    <t>Incoming 7th Grade</t>
  </si>
  <si>
    <t>Incoming 8th Grade</t>
  </si>
  <si>
    <t>Incoming 9th Grade</t>
  </si>
  <si>
    <t>Incoming 10th Grade</t>
  </si>
  <si>
    <t>Incoming 11th Grade</t>
  </si>
  <si>
    <t>Total Staff</t>
  </si>
  <si>
    <t>Total Students</t>
  </si>
  <si>
    <t>corresponding section of the Report has been filled in.</t>
  </si>
  <si>
    <r>
      <t xml:space="preserve">➜ Below is a list of all the </t>
    </r>
    <r>
      <rPr>
        <b/>
        <sz val="11"/>
        <color rgb="FFC00000"/>
        <rFont val="Calibri"/>
        <family val="2"/>
      </rPr>
      <t>required inputs</t>
    </r>
    <r>
      <rPr>
        <b/>
        <sz val="11"/>
        <color theme="1"/>
        <rFont val="Calibri"/>
        <family val="2"/>
      </rPr>
      <t xml:space="preserve"> in this Final Report. </t>
    </r>
  </si>
  <si>
    <r>
      <rPr>
        <b/>
        <sz val="12"/>
        <color rgb="FFC00000"/>
        <rFont val="Calibri"/>
        <family val="2"/>
        <scheme val="minor"/>
      </rPr>
      <t xml:space="preserve">via </t>
    </r>
    <r>
      <rPr>
        <b/>
        <u/>
        <sz val="12"/>
        <color theme="10"/>
        <rFont val="Calibri"/>
        <family val="2"/>
        <scheme val="minor"/>
      </rPr>
      <t>ODE's Secure File Transfer</t>
    </r>
    <r>
      <rPr>
        <b/>
        <sz val="12"/>
        <color rgb="FFC00000"/>
        <rFont val="Calibri"/>
        <family val="2"/>
        <scheme val="minor"/>
      </rPr>
      <t xml:space="preserve"> to </t>
    </r>
    <r>
      <rPr>
        <b/>
        <sz val="12"/>
        <rFont val="Calibri"/>
        <family val="2"/>
        <scheme val="minor"/>
      </rPr>
      <t>ODE.SummerLearning@ode.oregon.gov</t>
    </r>
    <r>
      <rPr>
        <b/>
        <sz val="12"/>
        <color rgb="FFC00000"/>
        <rFont val="Calibri"/>
        <family val="2"/>
        <scheme val="minor"/>
      </rPr>
      <t>.</t>
    </r>
  </si>
  <si>
    <t>School District</t>
  </si>
  <si>
    <t>Entity Type</t>
  </si>
  <si>
    <t>Education Service District</t>
  </si>
  <si>
    <t>Summer Learning program staff.</t>
  </si>
  <si>
    <t xml:space="preserve">Professional development (PD) and training opportunities provided for </t>
  </si>
  <si>
    <t>Please provide a brief description of the professional development/trainings</t>
  </si>
  <si>
    <t>The total number of students served by summer programs counted based on the</t>
  </si>
  <si>
    <t>attended by staff. What were staff expected to learn or gain?</t>
  </si>
  <si>
    <t>Total Partners</t>
  </si>
  <si>
    <r>
      <t xml:space="preserve">Local Service District </t>
    </r>
    <r>
      <rPr>
        <i/>
        <sz val="11"/>
        <color theme="1"/>
        <rFont val="Calibri"/>
        <family val="2"/>
        <scheme val="minor"/>
      </rPr>
      <t>(library, parks &amp; rec, etc.)</t>
    </r>
  </si>
  <si>
    <r>
      <t xml:space="preserve">Local Government </t>
    </r>
    <r>
      <rPr>
        <i/>
        <sz val="11"/>
        <color theme="1"/>
        <rFont val="Calibri"/>
        <family val="2"/>
        <scheme val="minor"/>
      </rPr>
      <t>(county, city, etc.)</t>
    </r>
  </si>
  <si>
    <t>Enter the number of each type of partnership made to provide Summer Learning</t>
  </si>
  <si>
    <t>programming and list the name of each partner separated by commas.</t>
  </si>
  <si>
    <t>(enter names)</t>
  </si>
  <si>
    <t># of Partnerships</t>
  </si>
  <si>
    <t>Partnering Entity Names</t>
  </si>
  <si>
    <t>Instructions and Completion Checklist</t>
  </si>
  <si>
    <t>Section 2: Measuring Academic Growth</t>
  </si>
  <si>
    <t xml:space="preserve"> 2.1) Academic Goals - Measured Outcomes</t>
  </si>
  <si>
    <t>Section 3: Summer Learning Programs Offered</t>
  </si>
  <si>
    <t>Section 4: Summer Learning Activities Offered</t>
  </si>
  <si>
    <t xml:space="preserve"> 1.1) Total Students Served</t>
  </si>
  <si>
    <t xml:space="preserve"> Literacy Education</t>
  </si>
  <si>
    <t xml:space="preserve"> Academic Enrichment/Support</t>
  </si>
  <si>
    <t xml:space="preserve"> Telecommunications and Technology Education</t>
  </si>
  <si>
    <t xml:space="preserve"> Career Competencies and Readiness</t>
  </si>
  <si>
    <t xml:space="preserve"> Well-rounded Education Activities</t>
  </si>
  <si>
    <t xml:space="preserve"> Healthy and Active Lifestyle</t>
  </si>
  <si>
    <r>
      <t xml:space="preserve">NOTE: </t>
    </r>
    <r>
      <rPr>
        <b/>
        <u/>
        <sz val="11"/>
        <color rgb="FFC00000"/>
        <rFont val="Calibri"/>
        <family val="2"/>
      </rPr>
      <t>BEFORE</t>
    </r>
    <r>
      <rPr>
        <b/>
        <sz val="11"/>
        <color rgb="FFC00000"/>
        <rFont val="Calibri"/>
        <family val="2"/>
      </rPr>
      <t xml:space="preserve"> completing this tab, enter the Program Name for each program offered on the </t>
    </r>
    <r>
      <rPr>
        <b/>
        <i/>
        <sz val="11"/>
        <color rgb="FFC00000"/>
        <rFont val="Calibri"/>
        <family val="2"/>
      </rPr>
      <t>"Programs"</t>
    </r>
    <r>
      <rPr>
        <b/>
        <sz val="11"/>
        <color rgb="FFC00000"/>
        <rFont val="Calibri"/>
        <family val="2"/>
      </rPr>
      <t xml:space="preserve"> tab. The program names will automatically populate below. </t>
    </r>
  </si>
  <si>
    <r>
      <t xml:space="preserve">*ALL FIELDS ARE </t>
    </r>
    <r>
      <rPr>
        <b/>
        <i/>
        <u/>
        <sz val="11"/>
        <color rgb="FFC00000"/>
        <rFont val="Calibri"/>
        <family val="2"/>
      </rPr>
      <t>REQUIRED</t>
    </r>
  </si>
  <si>
    <t># of Hours 
Attended</t>
  </si>
  <si>
    <t xml:space="preserve"> 1.3) Partnerships</t>
  </si>
  <si>
    <t xml:space="preserve"> 1.4) Staff Professional Development and Training</t>
  </si>
  <si>
    <t xml:space="preserve">Enter the total number of credits earned in each subject area by students in </t>
  </si>
  <si>
    <t>HS Credit Recovery Program Offered?</t>
  </si>
  <si>
    <t>If yes, how many credits were earned?</t>
  </si>
  <si>
    <t>Total Credits</t>
  </si>
  <si>
    <t xml:space="preserve"> 1.2) Total Credits Earned</t>
  </si>
  <si>
    <t>(enter response - REQUIRED)</t>
  </si>
  <si>
    <r>
      <rPr>
        <b/>
        <sz val="12"/>
        <color rgb="FF000000"/>
        <rFont val="Calibri"/>
        <family val="2"/>
      </rPr>
      <t>How did your program implement strategies that are culturally and linguistically responsive, particularly for focal student groups and their families?</t>
    </r>
    <r>
      <rPr>
        <b/>
        <sz val="11"/>
        <color rgb="FF000000"/>
        <rFont val="Calibri"/>
        <family val="2"/>
      </rPr>
      <t xml:space="preserve"> 
</t>
    </r>
    <r>
      <rPr>
        <b/>
        <i/>
        <sz val="11"/>
        <color rgb="FF000000"/>
        <rFont val="Calibri"/>
        <family val="2"/>
      </rPr>
      <t xml:space="preserve">Responses should be </t>
    </r>
    <r>
      <rPr>
        <b/>
        <i/>
        <sz val="11"/>
        <color rgb="FFC00000"/>
        <rFont val="Calibri"/>
        <family val="2"/>
      </rPr>
      <t>250 words or less</t>
    </r>
    <r>
      <rPr>
        <b/>
        <i/>
        <sz val="11"/>
        <color rgb="FF000000"/>
        <rFont val="Calibri"/>
        <family val="2"/>
      </rPr>
      <t xml:space="preserve">. </t>
    </r>
    <r>
      <rPr>
        <i/>
        <sz val="11"/>
        <color rgb="FF000000"/>
        <rFont val="Calibri"/>
        <family val="2"/>
      </rPr>
      <t xml:space="preserve">Press Alt+Enter while typing in the cell to start a new line. </t>
    </r>
  </si>
  <si>
    <r>
      <rPr>
        <b/>
        <sz val="12"/>
        <color rgb="FF000000"/>
        <rFont val="Calibri"/>
        <family val="2"/>
      </rPr>
      <t xml:space="preserve">How did your program intentionally identify and address the needs of students experiencing disabilities? Briefly describe your strategies for removing barriers to access, enhancing collaboration, and providing services. </t>
    </r>
    <r>
      <rPr>
        <b/>
        <sz val="11"/>
        <color rgb="FF000000"/>
        <rFont val="Calibri"/>
        <family val="2"/>
      </rPr>
      <t xml:space="preserve">
</t>
    </r>
    <r>
      <rPr>
        <b/>
        <i/>
        <sz val="11"/>
        <color rgb="FF000000"/>
        <rFont val="Calibri"/>
        <family val="2"/>
      </rPr>
      <t xml:space="preserve">Responses should be </t>
    </r>
    <r>
      <rPr>
        <b/>
        <i/>
        <sz val="11"/>
        <color rgb="FFC00000"/>
        <rFont val="Calibri"/>
        <family val="2"/>
      </rPr>
      <t>250 words or less</t>
    </r>
    <r>
      <rPr>
        <b/>
        <i/>
        <sz val="11"/>
        <color rgb="FF000000"/>
        <rFont val="Calibri"/>
        <family val="2"/>
      </rPr>
      <t xml:space="preserve">. </t>
    </r>
    <r>
      <rPr>
        <i/>
        <sz val="11"/>
        <color rgb="FF000000"/>
        <rFont val="Calibri"/>
        <family val="2"/>
      </rPr>
      <t xml:space="preserve">Press Alt+Enter while typing in the cell to start a new line. </t>
    </r>
  </si>
  <si>
    <t>Program 4</t>
  </si>
  <si>
    <t>Program 5</t>
  </si>
  <si>
    <t>Program 6</t>
  </si>
  <si>
    <t>General Youth Development 
(multiple focuses)</t>
  </si>
  <si>
    <t>Project-based/ 
Inquiry-based 
Activities</t>
  </si>
  <si>
    <t>Credit Recovery/ Attainment</t>
  </si>
  <si>
    <t>Section 1: Program Reach</t>
  </si>
  <si>
    <t>Section 5: Alignment with Grant Goals</t>
  </si>
  <si>
    <t>Contact Name</t>
  </si>
  <si>
    <t>Contact Email</t>
  </si>
  <si>
    <t>1.1) Total Students Served</t>
  </si>
  <si>
    <t>1.2) Total Credits Earned</t>
  </si>
  <si>
    <t>1.3) Partnerships</t>
  </si>
  <si>
    <t>1.4) Staff PD and Training</t>
  </si>
  <si>
    <t>2.1) Academic Goals - Measured Outcomes</t>
  </si>
  <si>
    <t>Section 3: Programs Offered</t>
  </si>
  <si>
    <t xml:space="preserve"> 3.1) Program Details</t>
  </si>
  <si>
    <t>3.1) Program Details</t>
  </si>
  <si>
    <t xml:space="preserve"> 4.1) Program Activities</t>
  </si>
  <si>
    <t>Section 4: Activities Offered</t>
  </si>
  <si>
    <t>4.1) Program Activities</t>
  </si>
  <si>
    <t>Section 5: Grant Alignment</t>
  </si>
  <si>
    <t xml:space="preserve"> Completing the Final Report:</t>
  </si>
  <si>
    <t xml:space="preserve"> Submitting the Final Report:</t>
  </si>
  <si>
    <t>ID</t>
  </si>
  <si>
    <t>(enter response - OPTIONAL)</t>
  </si>
  <si>
    <r>
      <rPr>
        <b/>
        <i/>
        <sz val="11"/>
        <color rgb="FFC00000"/>
        <rFont val="Calibri"/>
        <family val="2"/>
      </rPr>
      <t>*</t>
    </r>
    <r>
      <rPr>
        <b/>
        <i/>
        <sz val="11"/>
        <color theme="1"/>
        <rFont val="Calibri"/>
        <family val="2"/>
      </rPr>
      <t>Enter the total number of each accommodation type that was provided to students experiencing disabilities for each program.</t>
    </r>
  </si>
  <si>
    <r>
      <t xml:space="preserve">Transportation </t>
    </r>
    <r>
      <rPr>
        <b/>
        <u/>
        <sz val="11"/>
        <color theme="1"/>
        <rFont val="Calibri"/>
        <family val="2"/>
      </rPr>
      <t>TO</t>
    </r>
    <r>
      <rPr>
        <b/>
        <sz val="11"/>
        <color theme="1"/>
        <rFont val="Calibri"/>
        <family val="2"/>
      </rPr>
      <t xml:space="preserve"> Program Site</t>
    </r>
  </si>
  <si>
    <t>HS Credit Recovery</t>
  </si>
  <si>
    <t xml:space="preserve">➜ Click on any section or field listed below to be taken that part of the Report. </t>
  </si>
  <si>
    <r>
      <rPr>
        <b/>
        <sz val="12"/>
        <color theme="1"/>
        <rFont val="Calibri"/>
        <family val="2"/>
      </rPr>
      <t>What are some of the highlights or positive experiences from your summer programs? These could include feedback from staff or students, enjoyable activities or field trips, or anything else that went particularly well.</t>
    </r>
    <r>
      <rPr>
        <b/>
        <sz val="11"/>
        <color theme="1"/>
        <rFont val="Calibri"/>
        <family val="2"/>
      </rPr>
      <t xml:space="preserve">
</t>
    </r>
    <r>
      <rPr>
        <i/>
        <sz val="11"/>
        <color theme="1"/>
        <rFont val="Calibri"/>
        <family val="2"/>
      </rPr>
      <t xml:space="preserve">Press Alt+Enter while typing in the cell to start a new line. </t>
    </r>
  </si>
  <si>
    <r>
      <t xml:space="preserve">Complete the below table for </t>
    </r>
    <r>
      <rPr>
        <b/>
        <u/>
        <sz val="12"/>
        <color rgb="FFC00000"/>
        <rFont val="Calibri"/>
        <family val="2"/>
      </rPr>
      <t>ALL</t>
    </r>
    <r>
      <rPr>
        <b/>
        <sz val="12"/>
        <color theme="1"/>
        <rFont val="Calibri"/>
        <family val="2"/>
      </rPr>
      <t xml:space="preserve"> summer learning programs offered. </t>
    </r>
  </si>
  <si>
    <t xml:space="preserve"> Science, Technology, Engineering, and Mathematics (STEM)</t>
  </si>
  <si>
    <r>
      <rPr>
        <b/>
        <sz val="12"/>
        <color rgb="FFC00000"/>
        <rFont val="Calibri"/>
        <family val="2"/>
        <scheme val="minor"/>
      </rPr>
      <t xml:space="preserve">Please do </t>
    </r>
    <r>
      <rPr>
        <b/>
        <u/>
        <sz val="12"/>
        <color rgb="FFC00000"/>
        <rFont val="Calibri"/>
        <family val="2"/>
        <scheme val="minor"/>
      </rPr>
      <t>NOT</t>
    </r>
    <r>
      <rPr>
        <b/>
        <sz val="12"/>
        <color rgb="FFC00000"/>
        <rFont val="Calibri"/>
        <family val="2"/>
        <scheme val="minor"/>
      </rPr>
      <t xml:space="preserve"> submit your report as an email attachment. </t>
    </r>
  </si>
  <si>
    <r>
      <rPr>
        <b/>
        <sz val="11"/>
        <color rgb="FFC00000"/>
        <rFont val="Calibri"/>
        <family val="2"/>
      </rPr>
      <t>Example:</t>
    </r>
    <r>
      <rPr>
        <b/>
        <sz val="11"/>
        <rFont val="Calibri"/>
        <family val="2"/>
      </rPr>
      <t xml:space="preserve"> Combine the data for all Kindergarten Transition programs offered and report it in the 'Program 1' column. Then, report the combined Elementary program data in the 'Program 2' column, Middle School program data in the 'Program 3' column, and High School program data in the 'Program 4' column.</t>
    </r>
  </si>
  <si>
    <r>
      <t xml:space="preserve">Where possible, </t>
    </r>
    <r>
      <rPr>
        <b/>
        <sz val="12"/>
        <color rgb="FFC00000"/>
        <rFont val="Calibri"/>
        <family val="2"/>
      </rPr>
      <t>please group programs by grade band</t>
    </r>
    <r>
      <rPr>
        <b/>
        <sz val="12"/>
        <color theme="1"/>
        <rFont val="Calibri"/>
        <family val="2"/>
      </rPr>
      <t xml:space="preserve"> (Kindergarten Transition, Elementary, Middle, High School) </t>
    </r>
    <r>
      <rPr>
        <b/>
        <sz val="12"/>
        <color rgb="FFC00000"/>
        <rFont val="Calibri"/>
        <family val="2"/>
      </rPr>
      <t>and report the combined data for each grade band in a separate column.</t>
    </r>
    <r>
      <rPr>
        <b/>
        <sz val="12"/>
        <color theme="1"/>
        <rFont val="Calibri"/>
        <family val="2"/>
      </rPr>
      <t xml:space="preserve"> </t>
    </r>
    <r>
      <rPr>
        <b/>
        <sz val="12"/>
        <color rgb="FFC00000"/>
        <rFont val="Calibri"/>
        <family val="2"/>
      </rPr>
      <t xml:space="preserve">Be sure to list all schools/sites where the program was held in the </t>
    </r>
    <r>
      <rPr>
        <b/>
        <i/>
        <sz val="12"/>
        <color rgb="FFC00000"/>
        <rFont val="Calibri"/>
        <family val="2"/>
      </rPr>
      <t>'Site Name(s)'</t>
    </r>
    <r>
      <rPr>
        <b/>
        <sz val="12"/>
        <color rgb="FFC00000"/>
        <rFont val="Calibri"/>
        <family val="2"/>
      </rPr>
      <t xml:space="preserve"> field</t>
    </r>
    <r>
      <rPr>
        <b/>
        <sz val="12"/>
        <color theme="1"/>
        <rFont val="Calibri"/>
        <family val="2"/>
      </rPr>
      <t>.</t>
    </r>
  </si>
  <si>
    <t>2025 State Summer Learning Grant Final Report</t>
  </si>
  <si>
    <t>Armadillo Community Charter School</t>
  </si>
  <si>
    <t>Astoria SD 1</t>
  </si>
  <si>
    <t>Banks SD 13</t>
  </si>
  <si>
    <t>Bend-LaPine Administrative SD 1</t>
  </si>
  <si>
    <t>Blachly SD 90</t>
  </si>
  <si>
    <t>Bridge Charter Academy</t>
  </si>
  <si>
    <t>Burns Paiute Tribe</t>
  </si>
  <si>
    <t>Butte Falls SD 91</t>
  </si>
  <si>
    <t>Camas Valley SD 21J</t>
  </si>
  <si>
    <t>Canby SD 86</t>
  </si>
  <si>
    <t>Central Point SD 6</t>
  </si>
  <si>
    <t>Clackamas ESD</t>
  </si>
  <si>
    <t>Clatskanie SD 6J</t>
  </si>
  <si>
    <t>Colton SD 53</t>
  </si>
  <si>
    <t>Coquille SD 8</t>
  </si>
  <si>
    <t>Crow-Applegate-Lorane SD 66</t>
  </si>
  <si>
    <t>Dallas SD 2</t>
  </si>
  <si>
    <t>Desert Sky Montessori</t>
  </si>
  <si>
    <t>Douglas County SD 4</t>
  </si>
  <si>
    <t>Dufur SD 29</t>
  </si>
  <si>
    <t>Elgin SD 23</t>
  </si>
  <si>
    <t>Estacada SD 108</t>
  </si>
  <si>
    <t>Eugene SD 4J</t>
  </si>
  <si>
    <t>Gaston SD 511J</t>
  </si>
  <si>
    <t>Gladstone SD 115</t>
  </si>
  <si>
    <t>Glendale SD 77</t>
  </si>
  <si>
    <t>Glide SD 12</t>
  </si>
  <si>
    <t>Grant ESD</t>
  </si>
  <si>
    <t>Grants Pass SD 7</t>
  </si>
  <si>
    <t>Greater Albany Public SD 8J</t>
  </si>
  <si>
    <t>Harney County SD 3</t>
  </si>
  <si>
    <t>Harrisburg SD 7J</t>
  </si>
  <si>
    <t>Hood River County SD</t>
  </si>
  <si>
    <t>Ione SD R2</t>
  </si>
  <si>
    <t>John Day SD 3</t>
  </si>
  <si>
    <t>Junction City SD 69</t>
  </si>
  <si>
    <t>Kids Unlimited Academy</t>
  </si>
  <si>
    <t>Kings Valley Charter School</t>
  </si>
  <si>
    <t>Knappa SD 4</t>
  </si>
  <si>
    <t>Lake County SD 7</t>
  </si>
  <si>
    <t>Lebanon Community SD 9</t>
  </si>
  <si>
    <t>Malheur ESD</t>
  </si>
  <si>
    <t>Medford SD 549C</t>
  </si>
  <si>
    <t>Molalla River SD 35</t>
  </si>
  <si>
    <t>Monroe SD 1J</t>
  </si>
  <si>
    <t>Nestucca Valley SD 101J</t>
  </si>
  <si>
    <t>Newberg SD 29J</t>
  </si>
  <si>
    <t>North Clackamas SD 12</t>
  </si>
  <si>
    <t>North Lake SD 14</t>
  </si>
  <si>
    <t>North Powder SD 8J</t>
  </si>
  <si>
    <t>North Wasco County SD Consortium</t>
  </si>
  <si>
    <t>Oregon City SD 62</t>
  </si>
  <si>
    <t>Oregon Family School</t>
  </si>
  <si>
    <t>Pendleton SD 16</t>
  </si>
  <si>
    <t>Pilot Rock SD 2</t>
  </si>
  <si>
    <t>Pleasant Hill SD 1</t>
  </si>
  <si>
    <t>Port Orford-Langlois SD 2CJ</t>
  </si>
  <si>
    <t>Portland SD 1J</t>
  </si>
  <si>
    <t>Prairie City SD 4</t>
  </si>
  <si>
    <t>Rainier SD 13</t>
  </si>
  <si>
    <t>Redmond Proficiency Academy</t>
  </si>
  <si>
    <t>Riddle SD 70</t>
  </si>
  <si>
    <t>Rockwood Preparatory Academy</t>
  </si>
  <si>
    <t>Rogue River SD 35</t>
  </si>
  <si>
    <t>Scio SD 95</t>
  </si>
  <si>
    <t>Seaside SD 10</t>
  </si>
  <si>
    <t>Sheridan AllPrep Academy</t>
  </si>
  <si>
    <t>Sheridan SD 48J</t>
  </si>
  <si>
    <t>Silver Falls SD 4J</t>
  </si>
  <si>
    <t>Siuslaw SD 97J</t>
  </si>
  <si>
    <t>South Lane SD 45J3</t>
  </si>
  <si>
    <t>St Helens SD 502</t>
  </si>
  <si>
    <t>Sutherlin SD 130</t>
  </si>
  <si>
    <t>Sweet Home SD 55</t>
  </si>
  <si>
    <t>The Klamath Tribes</t>
  </si>
  <si>
    <t>Tigard-Tualatin SD 23J</t>
  </si>
  <si>
    <t>Tillamook SD 9</t>
  </si>
  <si>
    <t>Vernonia SD 47J</t>
  </si>
  <si>
    <t>Warrenton-Hammond SD 30</t>
  </si>
  <si>
    <t>Willamette ESD</t>
  </si>
  <si>
    <t>Winston-Dillard SD 116</t>
  </si>
  <si>
    <t>Yoncalla SD 32</t>
  </si>
  <si>
    <t>Confed. Tribes of Grand Ronde</t>
  </si>
  <si>
    <t>Confed. Tribes of Siletz Indians</t>
  </si>
  <si>
    <t>Confed. Tribes of Warm Springs</t>
  </si>
  <si>
    <t>Coquille Indian Tribe</t>
  </si>
  <si>
    <t>Nonprofit Organization</t>
  </si>
  <si>
    <t>For-profit Organization</t>
  </si>
  <si>
    <t>Inst. of Higher Education</t>
  </si>
  <si>
    <t>Target 
Grade 
Band for Assessment</t>
  </si>
  <si>
    <t>Literacy/ Language Arts</t>
  </si>
  <si>
    <t>Credit 
Recovery</t>
  </si>
  <si>
    <t>Elementary 
School 
(Pre-K-5)</t>
  </si>
  <si>
    <t>Middle 
School 
(6-8)</t>
  </si>
  <si>
    <t>High 
School 
(9-12)</t>
  </si>
  <si>
    <t>Adaptive Learning 
Platform</t>
  </si>
  <si>
    <t>State Standards</t>
  </si>
  <si>
    <t>(ELA) RF - Reading Foundational Skills</t>
  </si>
  <si>
    <t>(ELA) RL - Reading Literature</t>
  </si>
  <si>
    <t>(ELA) RI - Reading Informational Text</t>
  </si>
  <si>
    <t>(ELA) W - Writing</t>
  </si>
  <si>
    <t>(ELA) L - Language</t>
  </si>
  <si>
    <t>(ELA) SL - Speaking and Listening</t>
  </si>
  <si>
    <t>(ELA) RH - Reading Info. Text: History &amp; Social Studies</t>
  </si>
  <si>
    <t>(ELA) RST - Reading Info. Text: Science &amp; Technical</t>
  </si>
  <si>
    <t>(ELA) WHST - Writing: History, Social Studies, Science, &amp; Technical</t>
  </si>
  <si>
    <t>(MTH) DR - Data Reasoning</t>
  </si>
  <si>
    <t>(MTH) GM - Geometric Reasoning &amp; Measurement</t>
  </si>
  <si>
    <t>(MTH) NBT - Numeric Reasoning: Base Ten Arithmetic</t>
  </si>
  <si>
    <t>(MTH) NCC - Numeric Reasoning: Counting &amp; Cardinality</t>
  </si>
  <si>
    <t>(MTH) OA - Algebraic Reasoning: Operations</t>
  </si>
  <si>
    <t>(MTH) NF - Numeric Reasoning: Fractions</t>
  </si>
  <si>
    <t>(MTH) AEE - Algebraic Reasoning: Expressions &amp; Equations</t>
  </si>
  <si>
    <t>(MTH) NS - Numeric Reasoning: Number Systems</t>
  </si>
  <si>
    <t>(MTH) RP - Proportional Reasoning: Ratios &amp; Proportions</t>
  </si>
  <si>
    <t>(MTH) RP - Proportional Reasoning: Ratios &amp; Probability</t>
  </si>
  <si>
    <t>(MTH) AFN - Algebraic Reasoning: Functions</t>
  </si>
  <si>
    <t>(MTH) DR - Data Reasoning &amp; Probability</t>
  </si>
  <si>
    <t>(MTH) NQ - Numeric Reasoning: Number &amp; Quantity</t>
  </si>
  <si>
    <t>(SCI) ESS - Earth &amp; Space Science</t>
  </si>
  <si>
    <t>(SCI) ETS - Engineering, Tech, &amp; Application of Science</t>
  </si>
  <si>
    <t>(SCI) LS - Life Science</t>
  </si>
  <si>
    <t>(SCI) PS - Physical Science</t>
  </si>
  <si>
    <t>N/A - Credit Recovery</t>
  </si>
  <si>
    <r>
      <t xml:space="preserve">State Standard 
Targeted for Growth
</t>
    </r>
    <r>
      <rPr>
        <sz val="11"/>
        <rFont val="Calibri"/>
        <family val="2"/>
      </rPr>
      <t>(ELA - Strand Level; 
MTH/SCI - Domain Level)</t>
    </r>
  </si>
  <si>
    <t>Partially</t>
  </si>
  <si>
    <t>Yes/No/Part</t>
  </si>
  <si>
    <t>Mostly</t>
  </si>
  <si>
    <t>Target Grade Bands</t>
  </si>
  <si>
    <t>(enter response - optional)</t>
  </si>
  <si>
    <r>
      <t xml:space="preserve">In the below table, restate the academic goals </t>
    </r>
    <r>
      <rPr>
        <b/>
        <sz val="12"/>
        <rFont val="Calibri"/>
        <family val="2"/>
      </rPr>
      <t xml:space="preserve">for the summer program(s) that were submitted in the grant application and report the measured outcomes. </t>
    </r>
  </si>
  <si>
    <r>
      <rPr>
        <b/>
        <sz val="12"/>
        <rFont val="Calibri"/>
        <family val="2"/>
      </rPr>
      <t xml:space="preserve">Grantees </t>
    </r>
    <r>
      <rPr>
        <b/>
        <u/>
        <sz val="12"/>
        <color rgb="FFC00000"/>
        <rFont val="Calibri"/>
        <family val="2"/>
      </rPr>
      <t>must</t>
    </r>
    <r>
      <rPr>
        <b/>
        <sz val="12"/>
        <rFont val="Calibri"/>
        <family val="2"/>
      </rPr>
      <t xml:space="preserve"> report on at least </t>
    </r>
    <r>
      <rPr>
        <b/>
        <u/>
        <sz val="12"/>
        <color rgb="FFC00000"/>
        <rFont val="Calibri"/>
        <family val="2"/>
      </rPr>
      <t>one Literacy/Language Arts goal</t>
    </r>
    <r>
      <rPr>
        <b/>
        <sz val="12"/>
        <rFont val="Calibri"/>
        <family val="2"/>
      </rPr>
      <t xml:space="preserve"> </t>
    </r>
    <r>
      <rPr>
        <b/>
        <sz val="12"/>
        <color rgb="FFC00000"/>
        <rFont val="Calibri"/>
        <family val="2"/>
      </rPr>
      <t xml:space="preserve">for </t>
    </r>
    <r>
      <rPr>
        <b/>
        <u/>
        <sz val="12"/>
        <color rgb="FFC00000"/>
        <rFont val="Calibri"/>
        <family val="2"/>
      </rPr>
      <t>EACH</t>
    </r>
    <r>
      <rPr>
        <b/>
        <sz val="12"/>
        <color rgb="FFC00000"/>
        <rFont val="Calibri"/>
        <family val="2"/>
      </rPr>
      <t xml:space="preserve"> grade band served</t>
    </r>
    <r>
      <rPr>
        <b/>
        <sz val="12"/>
        <color theme="1"/>
        <rFont val="Calibri"/>
        <family val="2"/>
      </rPr>
      <t xml:space="preserve"> </t>
    </r>
    <r>
      <rPr>
        <i/>
        <sz val="12"/>
        <color theme="1"/>
        <rFont val="Calibri"/>
        <family val="2"/>
      </rPr>
      <t>(Elementary [Pre-K-5], Middle [6-8], High School [9-12]).</t>
    </r>
  </si>
  <si>
    <t>INDIRECT("YesNo[Yes/No]")</t>
  </si>
  <si>
    <t>INDIRECT("YesNoNA[Yes/No/NA]")</t>
  </si>
  <si>
    <t>Kinder Transition</t>
  </si>
  <si>
    <t>Lincoln ES, 
Howard ES</t>
  </si>
  <si>
    <t>Garfield HS</t>
  </si>
  <si>
    <t>Classified Staff</t>
  </si>
  <si>
    <t>(enter description of staff type)</t>
  </si>
  <si>
    <t>Program 1 Offered Activity</t>
  </si>
  <si>
    <t>Program 2 Offered Activity</t>
  </si>
  <si>
    <t>Program 3 Offered Activity</t>
  </si>
  <si>
    <t>Program 4 Offered Activity</t>
  </si>
  <si>
    <t>Program 5 Offered Activity</t>
  </si>
  <si>
    <t>Program 6 Offered Activity</t>
  </si>
  <si>
    <t>Performance Measure Definitions</t>
  </si>
  <si>
    <t>Example Academic Goals</t>
  </si>
  <si>
    <r>
      <t xml:space="preserve">State Standard 
Targeted for Growth
</t>
    </r>
    <r>
      <rPr>
        <sz val="11"/>
        <color theme="1"/>
        <rFont val="Calibri"/>
        <family val="2"/>
        <scheme val="minor"/>
      </rPr>
      <t xml:space="preserve">(ELA - Strand Level; </t>
    </r>
    <r>
      <rPr>
        <b/>
        <sz val="11"/>
        <color theme="1"/>
        <rFont val="Calibri"/>
        <family val="2"/>
      </rPr>
      <t xml:space="preserve">
</t>
    </r>
    <r>
      <rPr>
        <sz val="11"/>
        <color theme="1"/>
        <rFont val="Calibri"/>
        <family val="2"/>
        <scheme val="minor"/>
      </rPr>
      <t>MTH/SCI - Domain Level)</t>
    </r>
  </si>
  <si>
    <r>
      <rPr>
        <b/>
        <u/>
        <sz val="11"/>
        <color rgb="FFC00000"/>
        <rFont val="Calibri"/>
        <family val="2"/>
      </rPr>
      <t>Select one of the provided options</t>
    </r>
    <r>
      <rPr>
        <b/>
        <sz val="11"/>
        <color rgb="FFC00000"/>
        <rFont val="Calibri"/>
        <family val="2"/>
      </rPr>
      <t>:</t>
    </r>
    <r>
      <rPr>
        <b/>
        <sz val="11"/>
        <rFont val="Calibri"/>
        <family val="2"/>
      </rPr>
      <t xml:space="preserve">
</t>
    </r>
    <r>
      <rPr>
        <sz val="11"/>
        <rFont val="Calibri"/>
        <family val="2"/>
      </rPr>
      <t>Literacy/ Language Arts;
 Mathematics; 
Science; 
Credit 
Recovery</t>
    </r>
  </si>
  <si>
    <r>
      <rPr>
        <b/>
        <u/>
        <sz val="11"/>
        <color rgb="FFC00000"/>
        <rFont val="Calibri"/>
        <family val="2"/>
      </rPr>
      <t>Select one 
of the provided options</t>
    </r>
    <r>
      <rPr>
        <b/>
        <sz val="11"/>
        <color rgb="FFC00000"/>
        <rFont val="Calibri"/>
        <family val="2"/>
      </rPr>
      <t>:</t>
    </r>
    <r>
      <rPr>
        <b/>
        <sz val="11"/>
        <rFont val="Calibri"/>
        <family val="2"/>
      </rPr>
      <t xml:space="preserve">
</t>
    </r>
    <r>
      <rPr>
        <sz val="11"/>
        <rFont val="Calibri"/>
        <family val="2"/>
      </rPr>
      <t>Elementary 
(Pre-K-5); 
Middle (6-8); 
High (9-12)</t>
    </r>
  </si>
  <si>
    <t>Select one from the provided list of state standard strands/domains</t>
  </si>
  <si>
    <r>
      <rPr>
        <b/>
        <u/>
        <sz val="11"/>
        <color rgb="FFC00000"/>
        <rFont val="Calibri"/>
        <family val="2"/>
      </rPr>
      <t>Select one of the provided options</t>
    </r>
    <r>
      <rPr>
        <b/>
        <sz val="11"/>
        <color rgb="FFC00000"/>
        <rFont val="Calibri"/>
        <family val="2"/>
      </rPr>
      <t xml:space="preserve">:
</t>
    </r>
    <r>
      <rPr>
        <sz val="11"/>
        <rFont val="Calibri"/>
        <family val="2"/>
      </rPr>
      <t>Curriculum-Based Pre and Post Testing; 
Skill-Specific Assessment; 
Scoring Rubric; 
Adaptive Learning 
Platform; 
Computer-Based Assessment System; 
Performance Tasks; 
Credits Earned</t>
    </r>
  </si>
  <si>
    <r>
      <rPr>
        <b/>
        <u/>
        <sz val="11"/>
        <color rgb="FFC00000"/>
        <rFont val="Calibri"/>
        <family val="2"/>
      </rPr>
      <t>Response must include the following elements</t>
    </r>
    <r>
      <rPr>
        <b/>
        <sz val="11"/>
        <color rgb="FFC00000"/>
        <rFont val="Calibri"/>
        <family val="2"/>
      </rPr>
      <t>:</t>
    </r>
    <r>
      <rPr>
        <sz val="11"/>
        <color theme="1"/>
        <rFont val="Calibri"/>
        <family val="2"/>
        <scheme val="minor"/>
      </rPr>
      <t xml:space="preserve">
</t>
    </r>
    <r>
      <rPr>
        <b/>
        <sz val="11"/>
        <rFont val="Calibri"/>
        <family val="2"/>
      </rPr>
      <t>*Curriculum/Program:</t>
    </r>
    <r>
      <rPr>
        <sz val="11"/>
        <rFont val="Calibri"/>
        <family val="2"/>
      </rPr>
      <t xml:space="preserve"> Identify the evidence-based curriculum, intervention, or instructional program being used. Programs should demonstrate strong research evidence of effectiveness, including moderate to large effect sizes where available. Grantees are encouraged to reference the resources chosen to select programs with proven positive effects on foundational reading and language skills.
</t>
    </r>
    <r>
      <rPr>
        <b/>
        <sz val="11"/>
        <rFont val="Calibri"/>
        <family val="2"/>
      </rPr>
      <t xml:space="preserve">*Instructional Strategies: </t>
    </r>
    <r>
      <rPr>
        <sz val="11"/>
        <rFont val="Calibri"/>
        <family val="2"/>
      </rPr>
      <t xml:space="preserve">Name specific research-based instructional practices that will be implemented </t>
    </r>
    <r>
      <rPr>
        <i/>
        <sz val="11"/>
        <rFont val="Calibri"/>
        <family val="2"/>
      </rPr>
      <t>(e.g., explicit phonics instruction, small group comprehension strategy instruction, scaffolded writing support)</t>
    </r>
    <r>
      <rPr>
        <sz val="11"/>
        <rFont val="Calibri"/>
        <family val="2"/>
      </rPr>
      <t xml:space="preserve">.
</t>
    </r>
    <r>
      <rPr>
        <b/>
        <sz val="11"/>
        <rFont val="Calibri"/>
        <family val="2"/>
      </rPr>
      <t xml:space="preserve">*Program Delivery: </t>
    </r>
    <r>
      <rPr>
        <sz val="11"/>
        <rFont val="Calibri"/>
        <family val="2"/>
      </rPr>
      <t xml:space="preserve">Provide key program details including instructional minutes per day, number of days per week, group size, staffing structure, and mode of instruction (in-person, hybrid, or online).
</t>
    </r>
    <r>
      <rPr>
        <b/>
        <sz val="11"/>
        <rFont val="Calibri"/>
        <family val="2"/>
      </rPr>
      <t xml:space="preserve">*Progress Monitoring: </t>
    </r>
    <r>
      <rPr>
        <sz val="11"/>
        <rFont val="Calibri"/>
        <family val="2"/>
      </rPr>
      <t xml:space="preserve">Describe how you will monitor student progress during the program </t>
    </r>
    <r>
      <rPr>
        <i/>
        <sz val="11"/>
        <rFont val="Calibri"/>
        <family val="2"/>
      </rPr>
      <t>(e.g., weekly formative assessments, skill checks, embedded curriculum assessments)</t>
    </r>
    <r>
      <rPr>
        <sz val="11"/>
        <rFont val="Calibri"/>
        <family val="2"/>
      </rPr>
      <t>.</t>
    </r>
  </si>
  <si>
    <t>Students in grades 1-3 will demonstrate measurable growth in foundational reading skills (phonological awareness, phonics, and fluency) as measured by pre- and post-assessments aligned to Oregon’s Early Literacy Standards.</t>
  </si>
  <si>
    <r>
      <rPr>
        <b/>
        <sz val="11"/>
        <rFont val="Calibri"/>
        <family val="2"/>
      </rPr>
      <t>*Curriculum/Program:</t>
    </r>
    <r>
      <rPr>
        <sz val="11"/>
        <rFont val="Calibri"/>
        <family val="2"/>
      </rPr>
      <t xml:space="preserve"> Using Enhanced Core Reading Instruction (ECRI), a research-based intervention program developed at the University of Oregon that provides explicit, systematic instruction in foundational reading skills. ECRI is designed to intensify core reading instruction and has demonstrated positive impacts on reading achievement, with studies showing an average effect size of +0.27 on standardized measures.
</t>
    </r>
    <r>
      <rPr>
        <b/>
        <sz val="11"/>
        <rFont val="Calibri"/>
        <family val="2"/>
      </rPr>
      <t>*Instructional Strategies:</t>
    </r>
    <r>
      <rPr>
        <sz val="11"/>
        <rFont val="Calibri"/>
        <family val="2"/>
      </rPr>
      <t xml:space="preserve"> Daily explicit instruction in phonemic awareness, phonics, and fluency using structured routines, scaffolded practice, and immediate feedback to support mastery of key skills.
</t>
    </r>
    <r>
      <rPr>
        <b/>
        <sz val="11"/>
        <rFont val="Calibri"/>
        <family val="2"/>
      </rPr>
      <t>*Program Delivery:</t>
    </r>
    <r>
      <rPr>
        <sz val="11"/>
        <rFont val="Calibri"/>
        <family val="2"/>
      </rPr>
      <t xml:space="preserve"> 60 minutes of instruction daily, 5 days per week, in small groups (4-5 students) led by trained teachers using scripted, research-based lessons.
</t>
    </r>
    <r>
      <rPr>
        <b/>
        <sz val="11"/>
        <rFont val="Calibri"/>
        <family val="2"/>
      </rPr>
      <t xml:space="preserve">*Progress Monitoring: </t>
    </r>
    <r>
      <rPr>
        <sz val="11"/>
        <rFont val="Calibri"/>
        <family val="2"/>
      </rPr>
      <t>Weekly curriculum-embedded skill assessments and lesson-based checks to monitor progress; pre- and post-assessments aligned to foundational reading standards to measure growth.</t>
    </r>
  </si>
  <si>
    <t>By the end of the summer program, 72% of participating students in grades 1-3 demonstrated measurable growth from pre- to post-assessment in at least two foundational reading skill areas, showing an average gain of 18 percentage points in decoding accuracy and 15 correct words per minute in oral reading fluency.</t>
  </si>
  <si>
    <t>At least 80% of participating elementary students will maintain or improve their literacy performance from the end of the 2024–25 school year to the start of the 2025–26 school year, as measured by a comparison of end-of-year and beginning-of-year results on a district-approved literacy screener.</t>
  </si>
  <si>
    <r>
      <rPr>
        <b/>
        <sz val="11"/>
        <color theme="1"/>
        <rFont val="Calibri"/>
        <family val="2"/>
      </rPr>
      <t xml:space="preserve">*Curriculum/Program: </t>
    </r>
    <r>
      <rPr>
        <sz val="11"/>
        <color theme="1"/>
        <rFont val="Calibri"/>
        <family val="2"/>
        <scheme val="minor"/>
      </rPr>
      <t xml:space="preserve">Students will participate in a structured, evidence-based literacy program that provides targeted phonics, fluency, vocabulary, and comprehension instruction aligned with Oregon’s ELA standards.
</t>
    </r>
    <r>
      <rPr>
        <b/>
        <sz val="11"/>
        <color theme="1"/>
        <rFont val="Calibri"/>
        <family val="2"/>
      </rPr>
      <t>*Instructional Strategies:</t>
    </r>
    <r>
      <rPr>
        <sz val="11"/>
        <color theme="1"/>
        <rFont val="Calibri"/>
        <family val="2"/>
        <scheme val="minor"/>
      </rPr>
      <t xml:space="preserve"> Instruction will include small-group, skill-based reading instruction, daily read-alouds with vocabulary discussions, and structured literacy routines with explicit, systematic teaching of foundational skills.
</t>
    </r>
    <r>
      <rPr>
        <b/>
        <sz val="11"/>
        <color theme="1"/>
        <rFont val="Calibri"/>
        <family val="2"/>
      </rPr>
      <t>*Program Delivery:</t>
    </r>
    <r>
      <rPr>
        <sz val="11"/>
        <color theme="1"/>
        <rFont val="Calibri"/>
        <family val="2"/>
        <scheme val="minor"/>
      </rPr>
      <t xml:space="preserve"> Students will attend programming for a minimum of 80 hours over 4–6 weeks, with consistent daily routines to reinforce reading habits. Programming will integrate academic instruction with enrichment activities to increase engagement and promote vocabulary development across contexts.
</t>
    </r>
    <r>
      <rPr>
        <b/>
        <sz val="11"/>
        <color theme="1"/>
        <rFont val="Calibri"/>
        <family val="2"/>
      </rPr>
      <t xml:space="preserve">*Progress Monitoring: </t>
    </r>
    <r>
      <rPr>
        <sz val="11"/>
        <color theme="1"/>
        <rFont val="Calibri"/>
        <family val="2"/>
        <scheme val="minor"/>
      </rPr>
      <t>Students will be assessed using the same district-approved literacy screener at the start of the program (pre-test) and again at the end (post-test). Results will be compared to each student’s prior EOY 2024–25 score to determine whether they maintained or improved performance.</t>
    </r>
  </si>
  <si>
    <t>Of the 145 elementary students who participated in the summer program, 118 (81%) maintained or improved their literacy performance from the end of the 2024–25 school year to the beginning of the 2025–26 school year. This outcome meets the program goal.</t>
  </si>
  <si>
    <t>At least 75% of participating students in grades 6-8 will demonstrate measurable improvement in their ability to summarize literary texts and cite evidence to support inferences, aligned to Oregon ELA Standards (6.RL.2, 7.RL.2, 8.RL.2).</t>
  </si>
  <si>
    <r>
      <rPr>
        <b/>
        <sz val="11"/>
        <color theme="1"/>
        <rFont val="Calibri"/>
        <family val="2"/>
      </rPr>
      <t xml:space="preserve">*Curriculum/Program: </t>
    </r>
    <r>
      <rPr>
        <sz val="11"/>
        <color theme="1"/>
        <rFont val="Calibri"/>
        <family val="2"/>
        <scheme val="minor"/>
      </rPr>
      <t xml:space="preserve">Using school-year adopted reading curriculum supplemented with explicit strategy instruction based on research from the What Works Clearinghouse (WWC) practice guide for adolescent literacy. Instruction is aligned to Oregon ELA Standards for Reading Literature (6.RL.2, 7.RL.2, 8.RL.2).
</t>
    </r>
    <r>
      <rPr>
        <b/>
        <sz val="11"/>
        <color theme="1"/>
        <rFont val="Calibri"/>
        <family val="2"/>
      </rPr>
      <t xml:space="preserve">*Instructional Strategies: </t>
    </r>
    <r>
      <rPr>
        <sz val="11"/>
        <color theme="1"/>
        <rFont val="Calibri"/>
        <family val="2"/>
        <scheme val="minor"/>
      </rPr>
      <t xml:space="preserve">Students will receive explicit instruction in summarization and inferencing strategies, including modeling, guided practice, and independent application with text-based evidence. Writing summaries and answering inference questions using direct textual support will occur weekly.
</t>
    </r>
    <r>
      <rPr>
        <b/>
        <sz val="11"/>
        <color theme="1"/>
        <rFont val="Calibri"/>
        <family val="2"/>
      </rPr>
      <t xml:space="preserve">*Program Delivery: </t>
    </r>
    <r>
      <rPr>
        <sz val="11"/>
        <color theme="1"/>
        <rFont val="Calibri"/>
        <family val="2"/>
        <scheme val="minor"/>
      </rPr>
      <t xml:space="preserve">Students will participate in at least 45-60 minutes of reading and writing-focused instruction daily, 4-5 days per week. Instruction will occur in small groups (5-7 students per group) facilitated by licensed teachers or trained educational assistants.
</t>
    </r>
    <r>
      <rPr>
        <b/>
        <sz val="11"/>
        <color theme="1"/>
        <rFont val="Calibri"/>
        <family val="2"/>
      </rPr>
      <t xml:space="preserve">*Progress Monitoring: </t>
    </r>
    <r>
      <rPr>
        <sz val="11"/>
        <color theme="1"/>
        <rFont val="Calibri"/>
        <family val="2"/>
        <scheme val="minor"/>
      </rPr>
      <t>Student learning will be monitored through weekly formative assessments (e.g., summary writing samples scored with standards-based rubrics) and reteaching loops as needed. Pre- and post-assessments aligned to RL standards will measure overall growth.</t>
    </r>
  </si>
  <si>
    <t>At least 90% of high school students enrolled in summer credit recovery will earn one or more credits toward graduation, with coursework aligned to Oregon State Standards and verified through course completion assessments or proficiency demonstrations.</t>
  </si>
  <si>
    <r>
      <rPr>
        <b/>
        <sz val="11"/>
        <color theme="1"/>
        <rFont val="Calibri"/>
        <family val="2"/>
      </rPr>
      <t>*Curriculum/Program:</t>
    </r>
    <r>
      <rPr>
        <sz val="11"/>
        <color theme="1"/>
        <rFont val="Calibri"/>
        <family val="2"/>
        <scheme val="minor"/>
      </rPr>
      <t xml:space="preserve"> Students will engage in standards-aligned credit recovery coursework approved by the district. Credit-bearing modules and/or proficiency demonstrations will be based on Oregon high school academic content standards for graduation.
</t>
    </r>
    <r>
      <rPr>
        <b/>
        <sz val="11"/>
        <color theme="1"/>
        <rFont val="Calibri"/>
        <family val="2"/>
      </rPr>
      <t>*Instructional Strategies:</t>
    </r>
    <r>
      <rPr>
        <sz val="11"/>
        <color theme="1"/>
        <rFont val="Calibri"/>
        <family val="2"/>
        <scheme val="minor"/>
      </rPr>
      <t xml:space="preserve"> Students will work through targeted learning modules with embedded supports, such as content scaffolding, tutoring assistance, and standards-based proficiency demonstrations to verify mastery of course objectives.
</t>
    </r>
    <r>
      <rPr>
        <b/>
        <sz val="11"/>
        <color theme="1"/>
        <rFont val="Calibri"/>
        <family val="2"/>
      </rPr>
      <t>*Program Delivery:</t>
    </r>
    <r>
      <rPr>
        <sz val="11"/>
        <color theme="1"/>
        <rFont val="Calibri"/>
        <family val="2"/>
        <scheme val="minor"/>
      </rPr>
      <t xml:space="preserve"> Students will attend daily instructional blocks or scheduled online coursework sessions, with individualized learning plans developed based on each student’s credit needs. Staffing will include licensed teachers and/or credit recovery specialists who monitor progress and provide interventions as needed.
</t>
    </r>
    <r>
      <rPr>
        <b/>
        <sz val="11"/>
        <color theme="1"/>
        <rFont val="Calibri"/>
        <family val="2"/>
      </rPr>
      <t xml:space="preserve">*Progress Monitoring: </t>
    </r>
    <r>
      <rPr>
        <sz val="11"/>
        <color theme="1"/>
        <rFont val="Calibri"/>
        <family val="2"/>
        <scheme val="minor"/>
      </rPr>
      <t>Student progress will be monitored weekly through course assessment scores, completed assignments, and proficiency demonstrations. Students must complete all module requirements or pass required assessments to earn credit. Program completion will be verified through transcript updates by the district registrar.</t>
    </r>
  </si>
  <si>
    <t>92% of high school students enrolled in summer credit recovery successfully earned one or more credits toward graduation through completion of standards-aligned coursework or proficiency demonstration.</t>
  </si>
  <si>
    <t>At least 75% of students will score proficient (3 or above on a 4-point rubric) on a final product that demonstrates the use of strong and relevant textual evidence to support analysis of a real-world issue of interest. Final products may include a written position paper or a digital media project.</t>
  </si>
  <si>
    <r>
      <rPr>
        <b/>
        <sz val="11"/>
        <color theme="1"/>
        <rFont val="Calibri"/>
        <family val="2"/>
      </rPr>
      <t xml:space="preserve">*Curriculum/Program: </t>
    </r>
    <r>
      <rPr>
        <sz val="11"/>
        <color theme="1"/>
        <rFont val="Calibri"/>
        <family val="2"/>
        <scheme val="minor"/>
      </rPr>
      <t xml:space="preserve">Students will engage in a project-based learning unit aligned to Oregon high school ELA standards, focused on analyzing a current or historical real-world issue. The curriculum will emphasize argumentative and informational writing, integrating high-interest texts, articles, and multimedia sources selected to reflect relevant social, environmental, or civic topics.
</t>
    </r>
    <r>
      <rPr>
        <b/>
        <sz val="11"/>
        <color theme="1"/>
        <rFont val="Calibri"/>
        <family val="2"/>
      </rPr>
      <t xml:space="preserve">*Instructional Strategies: </t>
    </r>
    <r>
      <rPr>
        <sz val="11"/>
        <color theme="1"/>
        <rFont val="Calibri"/>
        <family val="2"/>
        <scheme val="minor"/>
      </rPr>
      <t xml:space="preserve">Instruction will include guided close reading of complex texts, structured writing workshops, peer review, and media literacy skill development. Teachers will scaffold instruction around evaluating sources, developing claims, and citing textual evidence. Opportunities for student choice and voice will be embedded to increase engagement and relevance.
</t>
    </r>
    <r>
      <rPr>
        <b/>
        <sz val="11"/>
        <color theme="1"/>
        <rFont val="Calibri"/>
        <family val="2"/>
      </rPr>
      <t xml:space="preserve">*Program Delivery: </t>
    </r>
    <r>
      <rPr>
        <sz val="11"/>
        <color theme="1"/>
        <rFont val="Calibri"/>
        <family val="2"/>
        <scheme val="minor"/>
      </rPr>
      <t xml:space="preserve">Students will participate in daily in-person sessions combining direct instruction with collaborative group work and independent research. Licensed educators will facilitate writing and digital production labs, culminating in the creation of a final position paper or digital media product. Instruction will be paced to allow for drafting, feedback, revision, and presentation.
</t>
    </r>
    <r>
      <rPr>
        <b/>
        <sz val="11"/>
        <color theme="1"/>
        <rFont val="Calibri"/>
        <family val="2"/>
      </rPr>
      <t xml:space="preserve">*Progress Monitoring: </t>
    </r>
    <r>
      <rPr>
        <sz val="11"/>
        <color theme="1"/>
        <rFont val="Calibri"/>
        <family val="2"/>
        <scheme val="minor"/>
      </rPr>
      <t>Teachers will assess progress through writing samples, annotated readings, and checkpoints tied to the research and drafting process. Final products will be evaluated using a common 4-point rubric focused on claim development, use of evidence, organization, and clarity. At least 75% of students will score a 3 or above to demonstrate proficiency.</t>
    </r>
  </si>
  <si>
    <t>82% of participating high school students (41 out of 50) scored proficient or higher (3 or above) on a 4-point rubric evaluating their final product. Projects included written position papers and short digital documentaries on topics such as the impact of social media on teen mental health, local water quality issues, and equity in access to higher education. Rubric scores reflected students’ ability to select relevant evidence, develop a clear argument, and analyze the issue with depth and clarity.</t>
  </si>
  <si>
    <r>
      <t>Note:</t>
    </r>
    <r>
      <rPr>
        <sz val="11"/>
        <color rgb="FF000000"/>
        <rFont val="Calibri"/>
        <family val="2"/>
      </rPr>
      <t xml:space="preserve"> The below definitions are geared toward measuring student growth in literacy and language arts, as required by HB 2007. However, the same performance measures can be adapted across other academic content areas as needed.</t>
    </r>
  </si>
  <si>
    <t>Performance Measure</t>
  </si>
  <si>
    <t>Definition</t>
  </si>
  <si>
    <t>Curriculum-based assessments administered before and after instruction to measure student growth in skills and standards explicitly taught during the program. Pre-tests establish a baseline; post-tests measure growth achieved by the end of the program. Assessments must align to the curriculum and be designed to provide valid and reliable growth data.</t>
  </si>
  <si>
    <t>An assessment that measures student proficiency in a discrete literacy skill or subskill (e.g., phonemic awareness, decoding, fluency, or comprehension strategies) tied to a specific strand or substrand of the state standards. These assessments capture growth in foundational reading and language skills essential for overall literacy development.</t>
  </si>
  <si>
    <t>A standardized tool outlining clear criteria and performance levels for evaluating student work such as writing, speaking, or integrated literacy tasks. Rubrics must align to grade-level standards and be calibrated to ensure consistent scoring across evaluators. Growth is demonstrated through progress across rubric performance levels.</t>
  </si>
  <si>
    <t>An online instructional system that adjusts content and questions in real time based on a student's responses. Adaptive platforms provide ongoing, embedded data on student progress toward literacy standards and skill development. Programs must ensure selected platforms measure a range of foundational and comprehension skills and are aligned to grade-level expectations.</t>
  </si>
  <si>
    <t>An assessment delivered digitally through a computer or tablet that measures student performance against program goals and grade-level literacy standards. Assessments must be valid, reliable, and capable of demonstrating student growth over the summer program timeframe.</t>
  </si>
  <si>
    <t>An authentic task or project that requires students to apply reading, writing, speaking, or listening skills in a real-world or simulated context. Student work is evaluated using a rubric or checklist aligned to grade-level literacy standards. Performance tasks demonstrate students' ability to integrate and apply multiple literacy skills.</t>
  </si>
  <si>
    <t>Applicable primarily to secondary programs, this refers to students earning partial or full academic credit for successful completion of coursework or competency-based assessments aligned to state standards. For literacy programs, earned credit must reflect mastery of reading, writing, or communication standards associated with the course.</t>
  </si>
  <si>
    <r>
      <rPr>
        <b/>
        <u/>
        <sz val="11"/>
        <color rgb="FFC00000"/>
        <rFont val="Calibri"/>
        <family val="2"/>
      </rPr>
      <t>Response must include the following elements</t>
    </r>
    <r>
      <rPr>
        <b/>
        <sz val="11"/>
        <color rgb="FFC00000"/>
        <rFont val="Calibri"/>
        <family val="2"/>
      </rPr>
      <t xml:space="preserve">:
</t>
    </r>
    <r>
      <rPr>
        <sz val="11"/>
        <rFont val="Calibri"/>
        <family val="2"/>
      </rPr>
      <t>Percentage of students demonstrating measurable growth toward program goals.</t>
    </r>
  </si>
  <si>
    <t>Completely</t>
  </si>
  <si>
    <t>Not At All</t>
  </si>
  <si>
    <r>
      <rPr>
        <b/>
        <u/>
        <sz val="11"/>
        <color rgb="FFC00000"/>
        <rFont val="Calibri"/>
        <family val="2"/>
      </rPr>
      <t>Select one 
of the provided options</t>
    </r>
    <r>
      <rPr>
        <b/>
        <sz val="11"/>
        <color rgb="FFC00000"/>
        <rFont val="Calibri"/>
        <family val="2"/>
      </rPr>
      <t>:</t>
    </r>
    <r>
      <rPr>
        <b/>
        <sz val="11"/>
        <rFont val="Calibri"/>
        <family val="2"/>
      </rPr>
      <t xml:space="preserve">
</t>
    </r>
    <r>
      <rPr>
        <sz val="11"/>
        <rFont val="Calibri"/>
        <family val="2"/>
      </rPr>
      <t>Completely;
Mostly;
Partially;
Not At All</t>
    </r>
  </si>
  <si>
    <t>65% of students demonstrated measurable growth in summary writing and inferencing skills as evidenced by rubric-based pre- and post-assessments aligned to Oregon ELA Standards for Reading Literature.</t>
  </si>
  <si>
    <r>
      <rPr>
        <b/>
        <i/>
        <sz val="11"/>
        <color rgb="FFC00000"/>
        <rFont val="Calibri"/>
        <family val="2"/>
        <scheme val="minor"/>
      </rPr>
      <t xml:space="preserve">*ALL FIELDS ARE </t>
    </r>
    <r>
      <rPr>
        <b/>
        <i/>
        <u/>
        <sz val="11"/>
        <color rgb="FFC00000"/>
        <rFont val="Calibri"/>
        <family val="2"/>
        <scheme val="minor"/>
      </rPr>
      <t>REQUIRED</t>
    </r>
    <r>
      <rPr>
        <b/>
        <i/>
        <sz val="11"/>
        <color rgb="FFC00000"/>
        <rFont val="Calibri"/>
        <family val="2"/>
        <scheme val="minor"/>
      </rPr>
      <t>.</t>
    </r>
    <r>
      <rPr>
        <b/>
        <i/>
        <sz val="11"/>
        <rFont val="Calibri"/>
        <family val="2"/>
        <scheme val="minor"/>
      </rPr>
      <t xml:space="preserve"> Example goals can be found on the '</t>
    </r>
    <r>
      <rPr>
        <b/>
        <i/>
        <u/>
        <sz val="11"/>
        <color theme="10"/>
        <rFont val="Calibri"/>
        <family val="2"/>
        <scheme val="minor"/>
      </rPr>
      <t>Appendix A -Example Goals</t>
    </r>
    <r>
      <rPr>
        <b/>
        <i/>
        <sz val="11"/>
        <rFont val="Calibri"/>
        <family val="2"/>
        <scheme val="minor"/>
      </rPr>
      <t>' tab.</t>
    </r>
    <r>
      <rPr>
        <i/>
        <sz val="11"/>
        <rFont val="Calibri"/>
        <family val="2"/>
        <scheme val="minor"/>
      </rPr>
      <t xml:space="preserve"> Press Alt+Enter while typing in a cell to start a new line. </t>
    </r>
  </si>
  <si>
    <t>INDIRECT("FocusArea[Content Focus Area]")</t>
  </si>
  <si>
    <t>INDIRECT("GradeBands[Target Grade Bands]")</t>
  </si>
  <si>
    <t>INDIRECT("StateStandards[State Standards]")</t>
  </si>
  <si>
    <t>INDIRECT("PerformMeasures[Performance Measures]")</t>
  </si>
  <si>
    <t>INDIRECT("YesNoPart[Yes/No/Part]")</t>
  </si>
  <si>
    <r>
      <t xml:space="preserve">grade each student will be entering in the </t>
    </r>
    <r>
      <rPr>
        <b/>
        <sz val="12"/>
        <color rgb="FFC00000"/>
        <rFont val="Calibri"/>
        <family val="2"/>
        <scheme val="minor"/>
      </rPr>
      <t>2025-26</t>
    </r>
    <r>
      <rPr>
        <b/>
        <sz val="11"/>
        <color rgb="FFC00000"/>
        <rFont val="Calibri"/>
        <family val="2"/>
        <scheme val="minor"/>
      </rPr>
      <t xml:space="preserve"> school year</t>
    </r>
    <r>
      <rPr>
        <b/>
        <sz val="11"/>
        <rFont val="Calibri"/>
        <family val="2"/>
        <scheme val="minor"/>
      </rPr>
      <t>.</t>
    </r>
  </si>
  <si>
    <r>
      <t xml:space="preserve">Grade Levels Served (based on grade level student is entering in </t>
    </r>
    <r>
      <rPr>
        <b/>
        <sz val="12"/>
        <color rgb="FFC00000"/>
        <rFont val="Calibri"/>
        <family val="2"/>
      </rPr>
      <t>2025-26</t>
    </r>
    <r>
      <rPr>
        <b/>
        <sz val="11"/>
        <color rgb="FFC00000"/>
        <rFont val="Calibri"/>
        <family val="2"/>
      </rPr>
      <t xml:space="preserve"> school year</t>
    </r>
    <r>
      <rPr>
        <b/>
        <sz val="11"/>
        <rFont val="Calibri"/>
        <family val="2"/>
      </rPr>
      <t>)</t>
    </r>
  </si>
  <si>
    <r>
      <rPr>
        <b/>
        <sz val="11"/>
        <color rgb="FF1A75BC"/>
        <rFont val="Calibri"/>
        <family val="2"/>
        <scheme val="minor"/>
      </rPr>
      <t>Incoming</t>
    </r>
    <r>
      <rPr>
        <b/>
        <sz val="11"/>
        <color theme="1"/>
        <rFont val="Calibri"/>
        <family val="2"/>
        <scheme val="minor"/>
      </rPr>
      <t xml:space="preserve"> Kindergarten</t>
    </r>
  </si>
  <si>
    <r>
      <t xml:space="preserve">Grade Levels Served (based on grade level entering in </t>
    </r>
    <r>
      <rPr>
        <b/>
        <sz val="12"/>
        <color rgb="FFC00000"/>
        <rFont val="Calibri"/>
        <family val="2"/>
      </rPr>
      <t>2025-26</t>
    </r>
    <r>
      <rPr>
        <b/>
        <sz val="11"/>
        <color rgb="FFC00000"/>
        <rFont val="Calibri"/>
        <family val="2"/>
      </rPr>
      <t xml:space="preserve"> school year</t>
    </r>
    <r>
      <rPr>
        <b/>
        <sz val="11"/>
        <rFont val="Calibri"/>
        <family val="2"/>
      </rPr>
      <t>)</t>
    </r>
  </si>
  <si>
    <t xml:space="preserve"> 5.3) Serving Students Experiencing Disabilities</t>
  </si>
  <si>
    <t xml:space="preserve"> 5.4) Culturally and Linguistically Responsive Approaches</t>
  </si>
  <si>
    <t>5.3) Serving Students Experiencing Disabilities</t>
  </si>
  <si>
    <r>
      <rPr>
        <b/>
        <sz val="12"/>
        <color rgb="FF000000"/>
        <rFont val="Calibri"/>
        <family val="2"/>
      </rPr>
      <t xml:space="preserve">What strategies or practices did you use during your summer programs that were successful or helpful? These could be strategies used to overcome or mitigate barriers (transportation, staffing, etc.), outreach or family engagement strategies, or any other strategies or  practices used to provide successful summer programs. </t>
    </r>
    <r>
      <rPr>
        <b/>
        <sz val="11"/>
        <color rgb="FF000000"/>
        <rFont val="Calibri"/>
        <family val="2"/>
      </rPr>
      <t xml:space="preserve">
</t>
    </r>
    <r>
      <rPr>
        <i/>
        <sz val="11"/>
        <color rgb="FF000000"/>
        <rFont val="Calibri"/>
        <family val="2"/>
      </rPr>
      <t xml:space="preserve">Press Alt+Enter while typing in the cell to start a new line. </t>
    </r>
  </si>
  <si>
    <r>
      <t xml:space="preserve">Transportation </t>
    </r>
    <r>
      <rPr>
        <b/>
        <u/>
        <sz val="11"/>
        <color theme="1"/>
        <rFont val="Calibri"/>
        <family val="2"/>
      </rPr>
      <t>ON</t>
    </r>
    <r>
      <rPr>
        <b/>
        <sz val="11"/>
        <color theme="1"/>
        <rFont val="Calibri"/>
        <family val="2"/>
      </rPr>
      <t xml:space="preserve"> Program Site</t>
    </r>
  </si>
  <si>
    <r>
      <t>Notes</t>
    </r>
    <r>
      <rPr>
        <b/>
        <i/>
        <sz val="11"/>
        <color theme="1"/>
        <rFont val="Calibri"/>
        <family val="2"/>
      </rPr>
      <t xml:space="preserve"> [Optional]</t>
    </r>
    <r>
      <rPr>
        <sz val="11"/>
        <color theme="1"/>
        <rFont val="Calibri"/>
        <family val="2"/>
      </rPr>
      <t xml:space="preserve">
(Use this space for notes on 
why/how the goal was met/not 
met or other general notes)</t>
    </r>
  </si>
  <si>
    <r>
      <t xml:space="preserve">Instructional Plan and Evidence-Based Strategies
</t>
    </r>
    <r>
      <rPr>
        <sz val="11"/>
        <color theme="1"/>
        <rFont val="Calibri"/>
        <family val="2"/>
        <scheme val="minor"/>
      </rPr>
      <t>(Describe how program will use evidence-based curriculum, instructional 
strategies, and research-aligned practices to support student growth. 
Include key conditions like student/teacher ratio and dosage.)</t>
    </r>
  </si>
  <si>
    <r>
      <rPr>
        <b/>
        <sz val="11"/>
        <color theme="1"/>
        <rFont val="Calibri"/>
        <family val="2"/>
      </rPr>
      <t xml:space="preserve">Transportation </t>
    </r>
    <r>
      <rPr>
        <b/>
        <u/>
        <sz val="11"/>
        <color theme="1"/>
        <rFont val="Calibri"/>
        <family val="2"/>
      </rPr>
      <t>TO</t>
    </r>
    <r>
      <rPr>
        <b/>
        <sz val="11"/>
        <color theme="1"/>
        <rFont val="Calibri"/>
        <family val="2"/>
      </rPr>
      <t xml:space="preserve"> Program Site:</t>
    </r>
    <r>
      <rPr>
        <sz val="11"/>
        <color theme="1"/>
        <rFont val="Calibri"/>
        <family val="2"/>
      </rPr>
      <t xml:space="preserve"> Total number of students experiencing disabilities provided transportation to/from the program site.</t>
    </r>
  </si>
  <si>
    <r>
      <rPr>
        <b/>
        <sz val="11"/>
        <color theme="1"/>
        <rFont val="Calibri"/>
        <family val="2"/>
      </rPr>
      <t xml:space="preserve">Transportation </t>
    </r>
    <r>
      <rPr>
        <b/>
        <u/>
        <sz val="11"/>
        <color theme="1"/>
        <rFont val="Calibri"/>
        <family val="2"/>
      </rPr>
      <t>ON</t>
    </r>
    <r>
      <rPr>
        <b/>
        <sz val="11"/>
        <color theme="1"/>
        <rFont val="Calibri"/>
        <family val="2"/>
      </rPr>
      <t xml:space="preserve"> Program Site:</t>
    </r>
    <r>
      <rPr>
        <sz val="11"/>
        <color theme="1"/>
        <rFont val="Calibri"/>
        <family val="2"/>
      </rPr>
      <t xml:space="preserve"> Total number of students provided transportation and/or mobility services while at the program site.</t>
    </r>
  </si>
  <si>
    <r>
      <rPr>
        <b/>
        <sz val="11"/>
        <color theme="1"/>
        <rFont val="Calibri"/>
        <family val="2"/>
      </rPr>
      <t xml:space="preserve">Specially Designed Instruction: </t>
    </r>
    <r>
      <rPr>
        <sz val="11"/>
        <color theme="1"/>
        <rFont val="Calibri"/>
        <family val="2"/>
      </rPr>
      <t>Total number of students experiencing disabilities offered activities modified to meet their needs and</t>
    </r>
  </si>
  <si>
    <t xml:space="preserve"> provide an equitable experience.</t>
  </si>
  <si>
    <r>
      <rPr>
        <b/>
        <sz val="11"/>
        <color theme="1"/>
        <rFont val="Calibri"/>
        <family val="2"/>
      </rPr>
      <t xml:space="preserve">Assistive Technology: </t>
    </r>
    <r>
      <rPr>
        <sz val="11"/>
        <color theme="1"/>
        <rFont val="Calibri"/>
        <family val="2"/>
      </rPr>
      <t>Total number of students provided assistive devices (e.g. personal amplification systems) and/or technology</t>
    </r>
  </si>
  <si>
    <t>(e.g. screen reading, text-to-speech software, etc.).</t>
  </si>
  <si>
    <r>
      <rPr>
        <b/>
        <i/>
        <sz val="11"/>
        <color theme="1"/>
        <rFont val="Calibri"/>
        <family val="2"/>
      </rPr>
      <t xml:space="preserve">Responses should be </t>
    </r>
    <r>
      <rPr>
        <b/>
        <i/>
        <sz val="11"/>
        <color rgb="FFC00000"/>
        <rFont val="Calibri"/>
        <family val="2"/>
      </rPr>
      <t>250 words or less</t>
    </r>
    <r>
      <rPr>
        <b/>
        <i/>
        <sz val="11"/>
        <color theme="1"/>
        <rFont val="Calibri"/>
        <family val="2"/>
      </rPr>
      <t xml:space="preserve">. </t>
    </r>
    <r>
      <rPr>
        <i/>
        <sz val="11"/>
        <color theme="1"/>
        <rFont val="Calibri"/>
        <family val="2"/>
      </rPr>
      <t xml:space="preserve">Press Alt+Enter while typing in the cell to start a new line. </t>
    </r>
  </si>
  <si>
    <r>
      <t xml:space="preserve">Please describe how the enrichment activities </t>
    </r>
    <r>
      <rPr>
        <i/>
        <sz val="12"/>
        <color theme="1"/>
        <rFont val="Calibri"/>
        <family val="2"/>
      </rPr>
      <t>(e.g., STEM, arts, career exploration, project-based learning)</t>
    </r>
    <r>
      <rPr>
        <b/>
        <sz val="12"/>
        <color theme="1"/>
        <rFont val="Calibri"/>
        <family val="2"/>
      </rPr>
      <t xml:space="preserve"> in your program </t>
    </r>
    <r>
      <rPr>
        <b/>
        <sz val="12"/>
        <color rgb="FFC00000"/>
        <rFont val="Calibri"/>
        <family val="2"/>
      </rPr>
      <t>purposefully aligned with your literacy goals</t>
    </r>
    <r>
      <rPr>
        <b/>
        <sz val="12"/>
        <color theme="1"/>
        <rFont val="Calibri"/>
        <family val="2"/>
      </rPr>
      <t xml:space="preserve"> and state English Language Arts (ELA) standards across all grade levels served.</t>
    </r>
  </si>
  <si>
    <r>
      <t xml:space="preserve">How were students provided opportunities to </t>
    </r>
    <r>
      <rPr>
        <b/>
        <sz val="12"/>
        <color rgb="FFC00000"/>
        <rFont val="Calibri"/>
        <family val="2"/>
      </rPr>
      <t>authentically apply literacy skills within enrichment</t>
    </r>
    <r>
      <rPr>
        <b/>
        <sz val="12"/>
        <color theme="1"/>
        <rFont val="Calibri"/>
        <family val="2"/>
      </rPr>
      <t xml:space="preserve"> contexts? </t>
    </r>
    <r>
      <rPr>
        <i/>
        <sz val="12"/>
        <color theme="1"/>
        <rFont val="Calibri"/>
        <family val="2"/>
      </rPr>
      <t>For example, writing about a STEM experiment, presenting an arts project, conducting interviews during a career exploration unit, etc.).</t>
    </r>
  </si>
  <si>
    <r>
      <rPr>
        <b/>
        <u/>
        <sz val="11"/>
        <color rgb="FFC00000"/>
        <rFont val="Calibri"/>
        <family val="2"/>
      </rPr>
      <t>Response must include the following elements</t>
    </r>
    <r>
      <rPr>
        <b/>
        <sz val="11"/>
        <color rgb="FFC00000"/>
        <rFont val="Calibri"/>
        <family val="2"/>
      </rPr>
      <t>:</t>
    </r>
    <r>
      <rPr>
        <sz val="11"/>
        <color theme="1"/>
        <rFont val="Calibri"/>
        <family val="2"/>
        <scheme val="minor"/>
      </rPr>
      <t xml:space="preserve">
</t>
    </r>
    <r>
      <rPr>
        <sz val="11"/>
        <rFont val="Calibri"/>
        <family val="2"/>
      </rPr>
      <t>Outline of SMART goal that identifies measurable goal(s) within the standard for specific grade levels.</t>
    </r>
  </si>
  <si>
    <r>
      <t xml:space="preserve">Instructional Plan and Evidence-Based Strategies
</t>
    </r>
    <r>
      <rPr>
        <sz val="11"/>
        <color theme="1"/>
        <rFont val="Calibri"/>
        <family val="2"/>
        <scheme val="minor"/>
      </rPr>
      <t>(Describe how program will use evidence-based curriculum, instructional strategies, and 
research-aligned practices to support student growth. Include key conditions like 
student/teacher ratio and dosage.)</t>
    </r>
  </si>
  <si>
    <t>Was this Goal Met?</t>
  </si>
  <si>
    <r>
      <rPr>
        <b/>
        <sz val="11"/>
        <color rgb="FFC00000"/>
        <rFont val="Calibri"/>
        <family val="2"/>
      </rPr>
      <t>*</t>
    </r>
    <r>
      <rPr>
        <b/>
        <sz val="11"/>
        <color theme="1"/>
        <rFont val="Calibri"/>
        <family val="2"/>
      </rPr>
      <t>Accommodations &amp; Modifications Provided to Students Experiencing Disabilities (</t>
    </r>
    <r>
      <rPr>
        <b/>
        <sz val="11"/>
        <color rgb="FFC00000"/>
        <rFont val="Calibri"/>
        <family val="2"/>
      </rPr>
      <t>SEE DEFINITIONS BELOW</t>
    </r>
    <r>
      <rPr>
        <b/>
        <sz val="11"/>
        <color theme="1"/>
        <rFont val="Calibri"/>
        <family val="2"/>
      </rPr>
      <t>)</t>
    </r>
  </si>
  <si>
    <t xml:space="preserve"> 5.1) Infusing Literacy Development within Enrichment Activities</t>
  </si>
  <si>
    <r>
      <t xml:space="preserve">How did the enrichment activities </t>
    </r>
    <r>
      <rPr>
        <b/>
        <sz val="12"/>
        <color rgb="FFC00000"/>
        <rFont val="Calibri"/>
        <family val="2"/>
      </rPr>
      <t>infuse meaningful reading, writing, speaking, and/or listening opportunities</t>
    </r>
    <r>
      <rPr>
        <b/>
        <sz val="12"/>
        <color theme="1"/>
        <rFont val="Calibri"/>
        <family val="2"/>
      </rPr>
      <t xml:space="preserve"> for students and which state ELA standards </t>
    </r>
    <r>
      <rPr>
        <i/>
        <sz val="12"/>
        <color theme="1"/>
        <rFont val="Calibri"/>
        <family val="2"/>
      </rPr>
      <t xml:space="preserve">(e.g., informational text analysis, presenting knowledge and ideas, research skills) </t>
    </r>
    <r>
      <rPr>
        <b/>
        <sz val="12"/>
        <color theme="1"/>
        <rFont val="Calibri"/>
        <family val="2"/>
      </rPr>
      <t>did they support?</t>
    </r>
  </si>
  <si>
    <r>
      <rPr>
        <b/>
        <sz val="12"/>
        <color rgb="FF000000"/>
        <rFont val="Calibri"/>
        <family val="2"/>
      </rPr>
      <t xml:space="preserve">What </t>
    </r>
    <r>
      <rPr>
        <b/>
        <sz val="12"/>
        <color rgb="FFC00000"/>
        <rFont val="Calibri"/>
        <family val="2"/>
      </rPr>
      <t>literacy</t>
    </r>
    <r>
      <rPr>
        <b/>
        <sz val="12"/>
        <color rgb="FF000000"/>
        <rFont val="Calibri"/>
        <family val="2"/>
      </rPr>
      <t xml:space="preserve"> curriculum did you use this summer? Does it align with the curriculum used during the school year? 
What was your experience with the curriculum (have you used it before and would you use it again for future summer programs)?</t>
    </r>
    <r>
      <rPr>
        <b/>
        <sz val="11"/>
        <color rgb="FF000000"/>
        <rFont val="Calibri"/>
        <family val="2"/>
      </rPr>
      <t xml:space="preserve">
</t>
    </r>
    <r>
      <rPr>
        <b/>
        <i/>
        <sz val="11"/>
        <color rgb="FF000000"/>
        <rFont val="Calibri"/>
        <family val="2"/>
      </rPr>
      <t xml:space="preserve">Responses should be </t>
    </r>
    <r>
      <rPr>
        <b/>
        <i/>
        <sz val="11"/>
        <color rgb="FFC00000"/>
        <rFont val="Calibri"/>
        <family val="2"/>
      </rPr>
      <t>250 words or less</t>
    </r>
    <r>
      <rPr>
        <b/>
        <i/>
        <sz val="11"/>
        <color rgb="FF000000"/>
        <rFont val="Calibri"/>
        <family val="2"/>
      </rPr>
      <t xml:space="preserve">. </t>
    </r>
    <r>
      <rPr>
        <i/>
        <sz val="11"/>
        <color rgb="FF000000"/>
        <rFont val="Calibri"/>
        <family val="2"/>
      </rPr>
      <t xml:space="preserve">Press Alt+Enter while typing in the cell to start a new line. </t>
    </r>
  </si>
  <si>
    <t xml:space="preserve"> 5.2) Summer Learning Literacy Curriculum</t>
  </si>
  <si>
    <t>5.1) Infusing Literacy within Enrichment Activities</t>
  </si>
  <si>
    <t>5.2) Summer Learning Literacy Curriculum</t>
  </si>
  <si>
    <t>Total Hours of Programming by Activity Type</t>
  </si>
  <si>
    <t>Academic Instruction - Other</t>
  </si>
  <si>
    <t xml:space="preserve">Both Academic &amp; Enrichment </t>
  </si>
  <si>
    <t>Total Hours of Programming</t>
  </si>
  <si>
    <t>Enrichment/Youth Development</t>
  </si>
  <si>
    <r>
      <t xml:space="preserve">Other </t>
    </r>
    <r>
      <rPr>
        <i/>
        <sz val="11"/>
        <color theme="1"/>
        <rFont val="Calibri"/>
        <family val="2"/>
        <scheme val="minor"/>
      </rPr>
      <t>(Lunch, Recess, etc.)</t>
    </r>
  </si>
  <si>
    <t>Elementary</t>
  </si>
  <si>
    <t>5.4) Culturally &amp; Linguistically Responsive Approaches</t>
  </si>
  <si>
    <t>Students Served</t>
  </si>
  <si>
    <t>SSIDs Entered</t>
  </si>
  <si>
    <r>
      <rPr>
        <b/>
        <sz val="11"/>
        <color rgb="FF1A75BC"/>
        <rFont val="Calibri"/>
        <family val="2"/>
        <scheme val="minor"/>
      </rPr>
      <t>Incoming</t>
    </r>
    <r>
      <rPr>
        <b/>
        <sz val="11"/>
        <rFont val="Calibri"/>
        <family val="2"/>
        <scheme val="minor"/>
      </rPr>
      <t xml:space="preserve"> 12th Grade</t>
    </r>
  </si>
  <si>
    <r>
      <rPr>
        <b/>
        <sz val="11"/>
        <color rgb="FFC00000"/>
        <rFont val="Calibri"/>
        <family val="2"/>
        <scheme val="minor"/>
      </rPr>
      <t xml:space="preserve">Outgoing </t>
    </r>
    <r>
      <rPr>
        <b/>
        <sz val="11"/>
        <color theme="1"/>
        <rFont val="Calibri"/>
        <family val="2"/>
        <scheme val="minor"/>
      </rPr>
      <t>12th Grade</t>
    </r>
  </si>
  <si>
    <r>
      <rPr>
        <b/>
        <sz val="11"/>
        <color rgb="FFC00000"/>
        <rFont val="Calibri"/>
        <family val="2"/>
        <scheme val="minor"/>
      </rPr>
      <t>summer high school credit recovery programs (entering grades 9-12+)</t>
    </r>
    <r>
      <rPr>
        <sz val="11"/>
        <color theme="1"/>
        <rFont val="Calibri"/>
        <family val="2"/>
        <scheme val="minor"/>
      </rPr>
      <t>.</t>
    </r>
  </si>
  <si>
    <t>Academic Instruction - Literacy</t>
  </si>
  <si>
    <t xml:space="preserve"> 6.1) SSIDs of Students that Participated in Summer Programming</t>
  </si>
  <si>
    <t>Section 6: Participant SSIDs (All Grade Levels)</t>
  </si>
  <si>
    <t>Name of Program(s) Attended</t>
  </si>
  <si>
    <r>
      <rPr>
        <b/>
        <sz val="12"/>
        <rFont val="Segoe UI Symbol"/>
        <family val="2"/>
      </rPr>
      <t>➜</t>
    </r>
    <r>
      <rPr>
        <b/>
        <sz val="12"/>
        <rFont val="Calibri"/>
        <family val="2"/>
      </rPr>
      <t xml:space="preserve"> </t>
    </r>
    <r>
      <rPr>
        <b/>
        <i/>
        <sz val="12"/>
        <color rgb="FFC00000"/>
        <rFont val="Calibri"/>
        <family val="2"/>
      </rPr>
      <t>ODE Assigned</t>
    </r>
    <r>
      <rPr>
        <b/>
        <i/>
        <sz val="12"/>
        <color rgb="FF1A75BC"/>
        <rFont val="Calibri"/>
        <family val="2"/>
      </rPr>
      <t xml:space="preserve"> SSID</t>
    </r>
    <r>
      <rPr>
        <b/>
        <sz val="12"/>
        <rFont val="Calibri"/>
        <family val="2"/>
      </rPr>
      <t xml:space="preserve">: If known, enter the student's </t>
    </r>
    <r>
      <rPr>
        <b/>
        <u/>
        <sz val="12"/>
        <color rgb="FFC00000"/>
        <rFont val="Calibri"/>
        <family val="2"/>
      </rPr>
      <t>ODE assigned Secure Student Identifier (SSID)</t>
    </r>
    <r>
      <rPr>
        <b/>
        <i/>
        <sz val="12"/>
        <rFont val="Calibri"/>
        <family val="2"/>
      </rPr>
      <t xml:space="preserve"> </t>
    </r>
    <r>
      <rPr>
        <b/>
        <i/>
        <sz val="11"/>
        <rFont val="Calibri"/>
        <family val="2"/>
      </rPr>
      <t>(</t>
    </r>
    <r>
      <rPr>
        <b/>
        <i/>
        <u/>
        <sz val="11"/>
        <rFont val="Calibri"/>
        <family val="2"/>
      </rPr>
      <t>NOT</t>
    </r>
    <r>
      <rPr>
        <b/>
        <i/>
        <sz val="11"/>
        <rFont val="Calibri"/>
        <family val="2"/>
      </rPr>
      <t xml:space="preserve"> their school or district assigned student ID)</t>
    </r>
    <r>
      <rPr>
        <b/>
        <i/>
        <sz val="12"/>
        <rFont val="Calibri"/>
        <family val="2"/>
      </rPr>
      <t>.</t>
    </r>
  </si>
  <si>
    <t>In the table below, complete the following fields for each student (all grade levels) that attended summer programming.</t>
  </si>
  <si>
    <r>
      <rPr>
        <b/>
        <sz val="12"/>
        <rFont val="Segoe UI Symbol"/>
        <family val="2"/>
      </rPr>
      <t>➜</t>
    </r>
    <r>
      <rPr>
        <b/>
        <sz val="12"/>
        <rFont val="Calibri"/>
        <family val="2"/>
      </rPr>
      <t xml:space="preserve"> </t>
    </r>
    <r>
      <rPr>
        <b/>
        <i/>
        <sz val="12"/>
        <color rgb="FF1A75BC"/>
        <rFont val="Calibri"/>
        <family val="2"/>
      </rPr>
      <t># of Hours Attended</t>
    </r>
    <r>
      <rPr>
        <b/>
        <sz val="12"/>
        <rFont val="Calibri"/>
        <family val="2"/>
      </rPr>
      <t xml:space="preserve">: Enter the number of hours the student attended programming. This field is </t>
    </r>
    <r>
      <rPr>
        <b/>
        <u/>
        <sz val="12"/>
        <color rgb="FFC00000"/>
        <rFont val="Calibri"/>
        <family val="2"/>
      </rPr>
      <t>required for all students EXCEPT</t>
    </r>
    <r>
      <rPr>
        <b/>
        <sz val="12"/>
        <rFont val="Calibri"/>
        <family val="2"/>
      </rPr>
      <t xml:space="preserve"> those that attended credit recovery programs.</t>
    </r>
  </si>
  <si>
    <r>
      <rPr>
        <b/>
        <sz val="12"/>
        <rFont val="Segoe UI Symbol"/>
        <family val="2"/>
      </rPr>
      <t>➜</t>
    </r>
    <r>
      <rPr>
        <b/>
        <sz val="12"/>
        <rFont val="Calibri"/>
        <family val="2"/>
      </rPr>
      <t xml:space="preserve"> </t>
    </r>
    <r>
      <rPr>
        <b/>
        <i/>
        <sz val="12"/>
        <color rgb="FF1A75BC"/>
        <rFont val="Calibri"/>
        <family val="2"/>
      </rPr>
      <t># of Credits Earned</t>
    </r>
    <r>
      <rPr>
        <b/>
        <sz val="12"/>
        <rFont val="Calibri"/>
        <family val="2"/>
      </rPr>
      <t xml:space="preserve">: Enter the number of credits earned. This field is </t>
    </r>
    <r>
      <rPr>
        <b/>
        <u/>
        <sz val="12"/>
        <color rgb="FFC00000"/>
        <rFont val="Calibri"/>
        <family val="2"/>
      </rPr>
      <t>required ONLY</t>
    </r>
    <r>
      <rPr>
        <b/>
        <sz val="12"/>
        <rFont val="Calibri"/>
        <family val="2"/>
      </rPr>
      <t xml:space="preserve"> for students that attended credit recovery programs. </t>
    </r>
  </si>
  <si>
    <r>
      <rPr>
        <b/>
        <sz val="12"/>
        <rFont val="Segoe UI Symbol"/>
        <family val="2"/>
      </rPr>
      <t>➜</t>
    </r>
    <r>
      <rPr>
        <b/>
        <sz val="12"/>
        <rFont val="Calibri"/>
        <family val="2"/>
      </rPr>
      <t xml:space="preserve"> </t>
    </r>
    <r>
      <rPr>
        <b/>
        <i/>
        <sz val="12"/>
        <color rgb="FF1A75BC"/>
        <rFont val="Calibri"/>
        <family val="2"/>
      </rPr>
      <t>Last Name, First Name, Date of Birth</t>
    </r>
    <r>
      <rPr>
        <b/>
        <sz val="12"/>
        <rFont val="Calibri"/>
        <family val="2"/>
      </rPr>
      <t xml:space="preserve">: </t>
    </r>
    <r>
      <rPr>
        <b/>
        <sz val="12"/>
        <color rgb="FFC00000"/>
        <rFont val="Calibri"/>
        <family val="2"/>
      </rPr>
      <t xml:space="preserve">If a student's SSID is </t>
    </r>
    <r>
      <rPr>
        <b/>
        <u/>
        <sz val="12"/>
        <color rgb="FFC00000"/>
        <rFont val="Calibri"/>
        <family val="2"/>
      </rPr>
      <t>unknown</t>
    </r>
    <r>
      <rPr>
        <b/>
        <sz val="12"/>
        <color rgb="FFC00000"/>
        <rFont val="Calibri"/>
        <family val="2"/>
      </rPr>
      <t xml:space="preserve">, </t>
    </r>
    <r>
      <rPr>
        <b/>
        <u/>
        <sz val="12"/>
        <color rgb="FFC00000"/>
        <rFont val="Calibri"/>
        <family val="2"/>
      </rPr>
      <t>all three</t>
    </r>
    <r>
      <rPr>
        <b/>
        <sz val="12"/>
        <color rgb="FFC00000"/>
        <rFont val="Calibri"/>
        <family val="2"/>
      </rPr>
      <t xml:space="preserve"> of these fields are </t>
    </r>
    <r>
      <rPr>
        <b/>
        <u/>
        <sz val="12"/>
        <color rgb="FFC00000"/>
        <rFont val="Calibri"/>
        <family val="2"/>
      </rPr>
      <t>REQUIRED</t>
    </r>
    <r>
      <rPr>
        <b/>
        <sz val="12"/>
        <rFont val="Calibri"/>
        <family val="2"/>
      </rPr>
      <t>.</t>
    </r>
    <r>
      <rPr>
        <b/>
        <i/>
        <sz val="11"/>
        <rFont val="Calibri"/>
        <family val="2"/>
      </rPr>
      <t xml:space="preserve"> If the SSID is known, these fields are </t>
    </r>
    <r>
      <rPr>
        <b/>
        <i/>
        <u/>
        <sz val="11"/>
        <rFont val="Calibri"/>
        <family val="2"/>
      </rPr>
      <t>highly encouraged</t>
    </r>
    <r>
      <rPr>
        <b/>
        <i/>
        <sz val="11"/>
        <rFont val="Calibri"/>
        <family val="2"/>
      </rPr>
      <t>, but optional.</t>
    </r>
  </si>
  <si>
    <r>
      <rPr>
        <b/>
        <sz val="12"/>
        <rFont val="Segoe UI Symbol"/>
        <family val="2"/>
      </rPr>
      <t>➜</t>
    </r>
    <r>
      <rPr>
        <b/>
        <sz val="12"/>
        <rFont val="Calibri"/>
        <family val="2"/>
      </rPr>
      <t xml:space="preserve"> </t>
    </r>
    <r>
      <rPr>
        <b/>
        <i/>
        <sz val="12"/>
        <color rgb="FF1A75BC"/>
        <rFont val="Calibri"/>
        <family val="2"/>
      </rPr>
      <t>Name of Program(s) Attended</t>
    </r>
    <r>
      <rPr>
        <b/>
        <sz val="12"/>
        <rFont val="Calibri"/>
        <family val="2"/>
      </rPr>
      <t xml:space="preserve">: Enter the name of the program(s) the student attended using the program names entered on the </t>
    </r>
    <r>
      <rPr>
        <b/>
        <i/>
        <sz val="12"/>
        <color rgb="FF1A75BC"/>
        <rFont val="Calibri"/>
        <family val="2"/>
      </rPr>
      <t>3) Programs Offered</t>
    </r>
    <r>
      <rPr>
        <b/>
        <sz val="12"/>
        <rFont val="Calibri"/>
        <family val="2"/>
      </rPr>
      <t xml:space="preserve"> tab. </t>
    </r>
  </si>
  <si>
    <t>Section 7: Summer Learning Highlights and Success Stories</t>
  </si>
  <si>
    <t xml:space="preserve"> 7.1) Summer Learning Highlights</t>
  </si>
  <si>
    <t xml:space="preserve"> 7.2) Successful Summer Learning Strategies</t>
  </si>
  <si>
    <t>Sections 6: Participant SSIDs</t>
  </si>
  <si>
    <t>6.1) Participant SSIDs</t>
  </si>
  <si>
    <t>7.1) Summer Learning Highlights</t>
  </si>
  <si>
    <t>7.2) Successful Strategies</t>
  </si>
  <si>
    <r>
      <t xml:space="preserve">Section 7: Success Stories </t>
    </r>
    <r>
      <rPr>
        <i/>
        <sz val="12"/>
        <rFont val="Calibri"/>
        <family val="2"/>
        <scheme val="minor"/>
      </rPr>
      <t>(Optional)</t>
    </r>
  </si>
  <si>
    <r>
      <t>➜ NOTE: All fields below should show "</t>
    </r>
    <r>
      <rPr>
        <b/>
        <sz val="11"/>
        <color theme="9" tint="-0.499984740745262"/>
        <rFont val="Calibri"/>
        <family val="2"/>
      </rPr>
      <t>Complete</t>
    </r>
    <r>
      <rPr>
        <b/>
        <sz val="11"/>
        <color rgb="FFC00000"/>
        <rFont val="Calibri"/>
        <family val="2"/>
      </rPr>
      <t>" prior to submitting the Final Report.</t>
    </r>
  </si>
  <si>
    <t>Appendix A - Example Goals</t>
  </si>
  <si>
    <r>
      <rPr>
        <b/>
        <u/>
        <sz val="12"/>
        <color rgb="FFC00000"/>
        <rFont val="Calibri"/>
        <family val="2"/>
      </rPr>
      <t>IMPORTANT NOTE</t>
    </r>
    <r>
      <rPr>
        <b/>
        <sz val="12"/>
        <color rgb="FFC00000"/>
        <rFont val="Calibri"/>
        <family val="2"/>
      </rPr>
      <t xml:space="preserve">: This Report collects student information and SSIDs. </t>
    </r>
    <r>
      <rPr>
        <b/>
        <sz val="12"/>
        <rFont val="Calibri"/>
        <family val="2"/>
      </rPr>
      <t>To keep this data secure,</t>
    </r>
  </si>
  <si>
    <r>
      <rPr>
        <b/>
        <sz val="12"/>
        <rFont val="Calibri"/>
        <family val="2"/>
        <scheme val="minor"/>
      </rPr>
      <t xml:space="preserve">the completed Report </t>
    </r>
    <r>
      <rPr>
        <b/>
        <u/>
        <sz val="12"/>
        <color rgb="FFC00000"/>
        <rFont val="Calibri"/>
        <family val="2"/>
        <scheme val="minor"/>
      </rPr>
      <t>MUST</t>
    </r>
    <r>
      <rPr>
        <b/>
        <sz val="12"/>
        <color rgb="FFC00000"/>
        <rFont val="Calibri"/>
        <family val="2"/>
        <scheme val="minor"/>
      </rPr>
      <t xml:space="preserve"> be submitted </t>
    </r>
    <r>
      <rPr>
        <b/>
        <u/>
        <sz val="12"/>
        <rFont val="Calibri"/>
        <family val="2"/>
        <scheme val="minor"/>
      </rPr>
      <t>in Excel format</t>
    </r>
    <r>
      <rPr>
        <b/>
        <sz val="12"/>
        <color rgb="FFC00000"/>
        <rFont val="Calibri"/>
        <family val="2"/>
        <scheme val="minor"/>
      </rPr>
      <t xml:space="preserve"> via </t>
    </r>
    <r>
      <rPr>
        <b/>
        <u/>
        <sz val="12"/>
        <color rgb="FF1A75BC"/>
        <rFont val="Calibri"/>
        <family val="2"/>
        <scheme val="minor"/>
      </rPr>
      <t>secure Smartsheet submission</t>
    </r>
    <r>
      <rPr>
        <b/>
        <sz val="12"/>
        <color rgb="FFC00000"/>
        <rFont val="Calibri"/>
        <family val="2"/>
        <scheme val="minor"/>
      </rPr>
      <t xml:space="preserve"> 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</si>
</sst>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mm/dd/yy"/>
    <numFmt numFmtId="166" formatCode="#,##0;\-#,##0;\-"/>
  </numFmts>
  <fonts count="95"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b/>
      <sz val="12"/>
      <name val="Calibri"/>
      <family val="2"/>
      <scheme val="minor"/>
    </font>
    <font>
      <b/>
      <u/>
      <sz val="12"/>
      <color theme="10"/>
      <name val="Calibri"/>
      <family val="2"/>
      <scheme val="minor"/>
    </font>
    <font>
      <i/>
      <sz val="11"/>
      <name val="Calibri"/>
      <family val="2"/>
      <scheme val="minor"/>
    </font>
    <font>
      <b/>
      <u/>
      <sz val="12"/>
      <name val="Calibri"/>
      <family val="2"/>
      <scheme val="minor"/>
    </font>
    <font>
      <b/>
      <sz val="12"/>
      <color theme="1"/>
      <name val="Calibri"/>
      <family val="2"/>
    </font>
    <font>
      <b/>
      <sz val="11"/>
      <color theme="1"/>
      <name val="Calibri"/>
      <family val="2"/>
    </font>
    <font>
      <b/>
      <sz val="11"/>
      <color rgb="FFC00000"/>
      <name val="Calibri"/>
      <family val="2"/>
      <scheme val="minor"/>
    </font>
    <font>
      <b/>
      <sz val="12"/>
      <color rgb="FFC00000"/>
      <name val="Calibri"/>
      <family val="2"/>
      <scheme val="minor"/>
    </font>
    <font>
      <sz val="8"/>
      <name val="Calibri"/>
      <family val="2"/>
      <scheme val="minor"/>
    </font>
    <font>
      <b/>
      <sz val="11"/>
      <color rgb="FF1A75BC"/>
      <name val="Calibri"/>
      <family val="2"/>
      <scheme val="minor"/>
    </font>
    <font>
      <b/>
      <i/>
      <sz val="11"/>
      <color theme="1"/>
      <name val="Calibri"/>
      <family val="2"/>
      <scheme val="minor"/>
    </font>
    <font>
      <i/>
      <sz val="11"/>
      <color theme="1"/>
      <name val="Calibri"/>
      <family val="2"/>
      <scheme val="minor"/>
    </font>
    <font>
      <b/>
      <i/>
      <sz val="11"/>
      <color rgb="FFC00000"/>
      <name val="Calibri"/>
      <family val="2"/>
      <scheme val="minor"/>
    </font>
    <font>
      <b/>
      <sz val="13"/>
      <color theme="1"/>
      <name val="Calibri"/>
      <family val="2"/>
      <scheme val="minor"/>
    </font>
    <font>
      <i/>
      <sz val="11"/>
      <color rgb="FFC00000"/>
      <name val="Calibri"/>
      <family val="2"/>
      <scheme val="minor"/>
    </font>
    <font>
      <b/>
      <sz val="16"/>
      <color theme="1"/>
      <name val="Calibri"/>
      <family val="2"/>
    </font>
    <font>
      <b/>
      <u/>
      <sz val="12"/>
      <color rgb="FFC00000"/>
      <name val="Calibri"/>
      <family val="2"/>
    </font>
    <font>
      <u/>
      <sz val="11"/>
      <color theme="10"/>
      <name val="Calibri"/>
      <family val="2"/>
    </font>
    <font>
      <b/>
      <sz val="11"/>
      <color rgb="FF000000"/>
      <name val="Calibri"/>
      <family val="2"/>
    </font>
    <font>
      <b/>
      <sz val="11"/>
      <color rgb="FFC00000"/>
      <name val="Calibri"/>
      <family val="2"/>
    </font>
    <font>
      <i/>
      <sz val="11"/>
      <color theme="1"/>
      <name val="Calibri"/>
      <family val="2"/>
    </font>
    <font>
      <b/>
      <i/>
      <sz val="11"/>
      <color theme="1"/>
      <name val="Calibri"/>
      <family val="2"/>
    </font>
    <font>
      <sz val="11"/>
      <name val="Calibri"/>
      <family val="2"/>
    </font>
    <font>
      <b/>
      <sz val="12"/>
      <color rgb="FFC00000"/>
      <name val="Calibri"/>
      <family val="2"/>
    </font>
    <font>
      <b/>
      <u/>
      <sz val="11"/>
      <color rgb="FFC00000"/>
      <name val="Calibri"/>
      <family val="2"/>
    </font>
    <font>
      <b/>
      <sz val="12"/>
      <name val="Calibri"/>
      <family val="2"/>
    </font>
    <font>
      <b/>
      <i/>
      <sz val="11"/>
      <color rgb="FFC00000"/>
      <name val="Calibri"/>
      <family val="2"/>
    </font>
    <font>
      <b/>
      <i/>
      <sz val="11"/>
      <color rgb="FF000000"/>
      <name val="Calibri"/>
      <family val="2"/>
    </font>
    <font>
      <i/>
      <sz val="11"/>
      <color rgb="FF000000"/>
      <name val="Calibri"/>
      <family val="2"/>
    </font>
    <font>
      <sz val="11"/>
      <color theme="0"/>
      <name val="Calibri"/>
      <family val="2"/>
    </font>
    <font>
      <b/>
      <i/>
      <sz val="11"/>
      <name val="Calibri"/>
      <family val="2"/>
      <scheme val="minor"/>
    </font>
    <font>
      <b/>
      <i/>
      <u/>
      <sz val="11"/>
      <color theme="10"/>
      <name val="Calibri"/>
      <family val="2"/>
      <scheme val="minor"/>
    </font>
    <font>
      <b/>
      <u/>
      <sz val="11"/>
      <color theme="1"/>
      <name val="Calibri"/>
      <family val="2"/>
    </font>
    <font>
      <b/>
      <sz val="11"/>
      <name val="Calibri"/>
      <family val="2"/>
    </font>
    <font>
      <b/>
      <i/>
      <u/>
      <sz val="11"/>
      <color rgb="FFC00000"/>
      <name val="Calibri"/>
      <family val="2"/>
      <scheme val="minor"/>
    </font>
    <font>
      <b/>
      <u/>
      <sz val="12"/>
      <color rgb="FFC00000"/>
      <name val="Calibri"/>
      <family val="2"/>
      <scheme val="minor"/>
    </font>
    <font>
      <b/>
      <i/>
      <sz val="11"/>
      <color theme="1" tint="0.249977111117893"/>
      <name val="Calibri"/>
      <family val="2"/>
      <scheme val="minor"/>
    </font>
    <font>
      <b/>
      <i/>
      <sz val="11"/>
      <name val="Calibri"/>
      <family val="2"/>
    </font>
    <font>
      <sz val="11"/>
      <color theme="0" tint="-0.499984740745262"/>
      <name val="Calibri"/>
      <family val="2"/>
    </font>
    <font>
      <b/>
      <sz val="11"/>
      <name val="Segoe UI Symbol"/>
      <family val="2"/>
    </font>
    <font>
      <b/>
      <sz val="11"/>
      <color theme="9" tint="-0.499984740745262"/>
      <name val="Calibri"/>
      <family val="2"/>
    </font>
    <font>
      <sz val="11"/>
      <color rgb="FFC00000"/>
      <name val="Calibri"/>
      <family val="2"/>
    </font>
    <font>
      <b/>
      <sz val="18"/>
      <color theme="1"/>
      <name val="Calibri"/>
      <family val="2"/>
    </font>
    <font>
      <b/>
      <sz val="16"/>
      <name val="Calibri"/>
      <family val="2"/>
      <scheme val="minor"/>
    </font>
    <font>
      <b/>
      <sz val="18"/>
      <name val="Calibri"/>
      <family val="2"/>
      <scheme val="minor"/>
    </font>
    <font>
      <b/>
      <sz val="13"/>
      <name val="Calibri"/>
      <family val="2"/>
      <scheme val="minor"/>
    </font>
    <font>
      <b/>
      <sz val="13"/>
      <color theme="1"/>
      <name val="Calibri"/>
      <family val="2"/>
    </font>
    <font>
      <b/>
      <i/>
      <u/>
      <sz val="11"/>
      <color rgb="FFC00000"/>
      <name val="Calibri"/>
      <family val="2"/>
    </font>
    <font>
      <b/>
      <sz val="12"/>
      <color rgb="FF000000"/>
      <name val="Calibri"/>
      <family val="2"/>
    </font>
    <font>
      <b/>
      <sz val="11"/>
      <color rgb="FF1A75BC"/>
      <name val="Calibri"/>
      <family val="2"/>
    </font>
    <font>
      <sz val="11"/>
      <color rgb="FFC9E3F7"/>
      <name val="Calibri"/>
      <family val="2"/>
    </font>
    <font>
      <b/>
      <i/>
      <sz val="12"/>
      <color rgb="FFC00000"/>
      <name val="Calibri"/>
      <family val="2"/>
    </font>
    <font>
      <i/>
      <sz val="12"/>
      <color theme="1"/>
      <name val="Calibri"/>
      <family val="2"/>
    </font>
    <font>
      <b/>
      <u/>
      <sz val="14"/>
      <color theme="10"/>
      <name val="Calibri"/>
      <family val="2"/>
    </font>
    <font>
      <b/>
      <sz val="14"/>
      <color theme="1"/>
      <name val="Calibri"/>
      <family val="2"/>
    </font>
    <font>
      <i/>
      <sz val="11"/>
      <name val="Calibri"/>
      <family val="2"/>
    </font>
    <font>
      <sz val="11"/>
      <color rgb="FF000000"/>
      <name val="Calibri"/>
      <family val="2"/>
    </font>
    <font>
      <u/>
      <sz val="11"/>
      <color theme="11"/>
      <name val="Calibri"/>
      <family val="2"/>
      <scheme val="minor"/>
    </font>
    <font>
      <b/>
      <sz val="11"/>
      <color theme="0"/>
      <name val="Calibri"/>
      <family val="2"/>
    </font>
    <font>
      <u/>
      <sz val="11"/>
      <color theme="10"/>
      <name val="Calibri"/>
      <family val="2"/>
      <scheme val="minor"/>
    </font>
    <font>
      <b/>
      <i/>
      <sz val="11"/>
      <color theme="0"/>
      <name val="Calibri"/>
      <family val="2"/>
      <scheme val="minor"/>
    </font>
    <font>
      <i/>
      <sz val="11"/>
      <color theme="0"/>
      <name val="Calibri"/>
      <family val="2"/>
      <scheme val="minor"/>
    </font>
    <font>
      <i/>
      <sz val="11"/>
      <color theme="0"/>
      <name val="Calibri"/>
      <family val="2"/>
    </font>
    <font>
      <i/>
      <sz val="11"/>
      <color rgb="FFC9E3F7"/>
      <name val="Calibri"/>
      <family val="2"/>
    </font>
    <font>
      <b/>
      <sz val="10"/>
      <name val="Segoe UI Symbol"/>
      <family val="2"/>
    </font>
    <font>
      <b/>
      <sz val="12"/>
      <name val="Segoe UI Symbol"/>
      <family val="2"/>
    </font>
    <font>
      <b/>
      <i/>
      <sz val="12"/>
      <color rgb="FF1A75BC"/>
      <name val="Calibri"/>
      <family val="2"/>
    </font>
    <font>
      <b/>
      <i/>
      <sz val="12"/>
      <name val="Calibri"/>
      <family val="2"/>
    </font>
    <font>
      <b/>
      <i/>
      <u/>
      <sz val="11"/>
      <name val="Calibri"/>
      <family val="2"/>
    </font>
    <font>
      <i/>
      <sz val="12"/>
      <name val="Calibri"/>
      <family val="2"/>
      <scheme val="minor"/>
    </font>
    <font>
      <b/>
      <u/>
      <sz val="12"/>
      <color rgb="FF1A75BC"/>
      <name val="Calibri"/>
      <family val="2"/>
      <scheme val="minor"/>
    </font>
  </fonts>
  <fills count="12">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rgb="FFC9E3F7"/>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26">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theme="0" tint="-0.34998626667073579"/>
      </right>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indexed="64"/>
      </top>
      <bottom style="thin">
        <color theme="0" tint="-0.34998626667073579"/>
      </bottom>
      <diagonal/>
    </border>
    <border>
      <left style="thin">
        <color theme="0" tint="-0.34998626667073579"/>
      </left>
      <right style="thin">
        <color auto="1"/>
      </right>
      <top/>
      <bottom style="thin">
        <color auto="1"/>
      </bottom>
      <diagonal/>
    </border>
    <border>
      <left style="thin">
        <color indexed="64"/>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theme="0" tint="-0.34998626667073579"/>
      </left>
      <right style="thin">
        <color auto="1"/>
      </right>
      <top style="thin">
        <color theme="0" tint="-0.34998626667073579"/>
      </top>
      <bottom style="thin">
        <color auto="1"/>
      </bottom>
      <diagonal/>
    </border>
    <border>
      <left/>
      <right style="thin">
        <color auto="1"/>
      </right>
      <top style="thin">
        <color auto="1"/>
      </top>
      <bottom style="thin">
        <color theme="0" tint="-0.24994659260841701"/>
      </bottom>
      <diagonal/>
    </border>
    <border>
      <left/>
      <right style="thin">
        <color rgb="FFC9E3F7"/>
      </right>
      <top/>
      <bottom style="thin">
        <color theme="0" tint="-0.34998626667073579"/>
      </bottom>
      <diagonal/>
    </border>
    <border>
      <left style="thin">
        <color rgb="FFC9E3F7"/>
      </left>
      <right style="thin">
        <color rgb="FFC9E3F7"/>
      </right>
      <top/>
      <bottom style="thin">
        <color theme="0" tint="-0.34998626667073579"/>
      </bottom>
      <diagonal/>
    </border>
    <border>
      <left style="thin">
        <color rgb="FFC9E3F7"/>
      </left>
      <right/>
      <top/>
      <bottom style="thin">
        <color theme="0" tint="-0.34998626667073579"/>
      </bottom>
      <diagonal/>
    </border>
    <border>
      <left/>
      <right style="thin">
        <color rgb="FFC9E3F7"/>
      </right>
      <top style="thin">
        <color theme="0" tint="-0.34998626667073579"/>
      </top>
      <bottom style="thin">
        <color theme="0" tint="-0.34998626667073579"/>
      </bottom>
      <diagonal/>
    </border>
    <border>
      <left style="thin">
        <color rgb="FFC9E3F7"/>
      </left>
      <right style="thin">
        <color rgb="FFC9E3F7"/>
      </right>
      <top style="thin">
        <color theme="0" tint="-0.34998626667073579"/>
      </top>
      <bottom style="thin">
        <color theme="0" tint="-0.34998626667073579"/>
      </bottom>
      <diagonal/>
    </border>
    <border>
      <left style="thin">
        <color rgb="FFC9E3F7"/>
      </left>
      <right/>
      <top style="thin">
        <color theme="0" tint="-0.34998626667073579"/>
      </top>
      <bottom style="thin">
        <color theme="0" tint="-0.34998626667073579"/>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bottom style="thin">
        <color theme="0" tint="-0.14996795556505021"/>
      </bottom>
      <diagonal/>
    </border>
    <border>
      <left/>
      <right/>
      <top style="thin">
        <color auto="1"/>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diagonal/>
    </border>
    <border>
      <left style="thin">
        <color theme="0" tint="-0.34998626667073579"/>
      </left>
      <right/>
      <top/>
      <bottom style="thin">
        <color indexed="64"/>
      </bottom>
      <diagonal/>
    </border>
    <border>
      <left style="thin">
        <color indexed="64"/>
      </left>
      <right style="thin">
        <color theme="0" tint="-0.34998626667073579"/>
      </right>
      <top style="thin">
        <color theme="0" tint="-0.34998626667073579"/>
      </top>
      <bottom style="thin">
        <color theme="0" tint="-0.499984740745262"/>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auto="1"/>
      </left>
      <right style="thin">
        <color theme="0" tint="-0.34998626667073579"/>
      </right>
      <top style="thin">
        <color auto="1"/>
      </top>
      <bottom style="medium">
        <color auto="1"/>
      </bottom>
      <diagonal/>
    </border>
    <border>
      <left style="thin">
        <color theme="0" tint="-0.34998626667073579"/>
      </left>
      <right style="thin">
        <color theme="0" tint="-0.34998626667073579"/>
      </right>
      <top style="thin">
        <color auto="1"/>
      </top>
      <bottom style="medium">
        <color auto="1"/>
      </bottom>
      <diagonal/>
    </border>
    <border>
      <left style="thin">
        <color theme="0" tint="-0.34998626667073579"/>
      </left>
      <right style="thin">
        <color auto="1"/>
      </right>
      <top style="thin">
        <color auto="1"/>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style="thin">
        <color rgb="FFC9E3F7"/>
      </right>
      <top style="medium">
        <color auto="1"/>
      </top>
      <bottom style="thin">
        <color theme="0" tint="-0.34998626667073579"/>
      </bottom>
      <diagonal/>
    </border>
    <border>
      <left style="thin">
        <color rgb="FFC9E3F7"/>
      </left>
      <right style="thin">
        <color rgb="FFC9E3F7"/>
      </right>
      <top style="medium">
        <color auto="1"/>
      </top>
      <bottom style="thin">
        <color theme="0" tint="-0.34998626667073579"/>
      </bottom>
      <diagonal/>
    </border>
    <border>
      <left style="thin">
        <color rgb="FFC9E3F7"/>
      </left>
      <right/>
      <top style="medium">
        <color auto="1"/>
      </top>
      <bottom style="thin">
        <color theme="0" tint="-0.34998626667073579"/>
      </bottom>
      <diagonal/>
    </border>
    <border>
      <left style="thin">
        <color indexed="64"/>
      </left>
      <right style="thin">
        <color theme="0" tint="-0.2499465926084170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auto="1"/>
      </right>
      <top style="thin">
        <color theme="0" tint="-0.24994659260841701"/>
      </top>
      <bottom style="thin">
        <color indexed="64"/>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indexed="64"/>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indexed="64"/>
      </left>
      <right style="thin">
        <color theme="0" tint="-0.34998626667073579"/>
      </right>
      <top/>
      <bottom/>
      <diagonal/>
    </border>
    <border>
      <left style="thin">
        <color auto="1"/>
      </left>
      <right/>
      <top/>
      <bottom style="thin">
        <color theme="0" tint="-0.34998626667073579"/>
      </bottom>
      <diagonal/>
    </border>
    <border>
      <left/>
      <right/>
      <top/>
      <bottom style="thin">
        <color theme="0" tint="-0.34998626667073579"/>
      </bottom>
      <diagonal/>
    </border>
    <border>
      <left/>
      <right style="thin">
        <color auto="1"/>
      </right>
      <top/>
      <bottom style="thin">
        <color theme="0" tint="-0.34998626667073579"/>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indexed="64"/>
      </right>
      <top style="thin">
        <color theme="0" tint="-0.24994659260841701"/>
      </top>
      <bottom style="thin">
        <color theme="0" tint="-0.24994659260841701"/>
      </bottom>
      <diagonal/>
    </border>
    <border>
      <left style="thin">
        <color theme="0" tint="-0.34998626667073579"/>
      </left>
      <right style="thin">
        <color indexed="64"/>
      </right>
      <top style="thin">
        <color theme="0" tint="-0.24994659260841701"/>
      </top>
      <bottom style="thin">
        <color theme="0" tint="-0.499984740745262"/>
      </bottom>
      <diagonal/>
    </border>
    <border>
      <left style="thin">
        <color theme="0" tint="-0.34998626667073579"/>
      </left>
      <right style="thin">
        <color indexed="64"/>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theme="0" tint="-0.34998626667073579"/>
      </left>
      <right/>
      <top style="thin">
        <color theme="0" tint="-0.24994659260841701"/>
      </top>
      <bottom style="thin">
        <color indexed="64"/>
      </bottom>
      <diagonal/>
    </border>
    <border>
      <left style="thin">
        <color theme="0" tint="-0.34998626667073579"/>
      </left>
      <right style="thin">
        <color indexed="64"/>
      </right>
      <top/>
      <bottom style="thin">
        <color theme="0" tint="-0.24994659260841701"/>
      </bottom>
      <diagonal/>
    </border>
    <border>
      <left style="thin">
        <color theme="0" tint="-0.34998626667073579"/>
      </left>
      <right style="thin">
        <color theme="0" tint="-0.24994659260841701"/>
      </right>
      <top style="thin">
        <color indexed="64"/>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499984740745262"/>
      </bottom>
      <diagonal/>
    </border>
    <border>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thin">
        <color theme="0" tint="-0.499984740745262"/>
      </bottom>
      <diagonal/>
    </border>
    <border>
      <left style="thin">
        <color theme="0" tint="-0.34998626667073579"/>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theme="0" tint="-0.34998626667073579"/>
      </left>
      <right/>
      <top style="thin">
        <color auto="1"/>
      </top>
      <bottom style="medium">
        <color auto="1"/>
      </bottom>
      <diagonal/>
    </border>
    <border>
      <left style="thin">
        <color indexed="64"/>
      </left>
      <right style="thin">
        <color theme="0" tint="-0.24994659260841701"/>
      </right>
      <top style="thin">
        <color auto="1"/>
      </top>
      <bottom style="thin">
        <color indexed="64"/>
      </bottom>
      <diagonal/>
    </border>
    <border>
      <left style="thin">
        <color theme="0" tint="-0.24994659260841701"/>
      </left>
      <right style="thin">
        <color indexed="64"/>
      </right>
      <top style="thin">
        <color auto="1"/>
      </top>
      <bottom style="thin">
        <color indexed="64"/>
      </bottom>
      <diagonal/>
    </border>
    <border>
      <left style="thin">
        <color indexed="64"/>
      </left>
      <right style="thin">
        <color theme="0" tint="-0.24994659260841701"/>
      </right>
      <top style="thin">
        <color auto="1"/>
      </top>
      <bottom/>
      <diagonal/>
    </border>
    <border>
      <left style="thin">
        <color theme="0" tint="-0.24994659260841701"/>
      </left>
      <right style="thin">
        <color indexed="64"/>
      </right>
      <top style="thin">
        <color auto="1"/>
      </top>
      <bottom/>
      <diagonal/>
    </border>
    <border>
      <left style="thin">
        <color indexed="64"/>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14996795556505021"/>
      </right>
      <top style="thin">
        <color theme="0" tint="-0.14996795556505021"/>
      </top>
      <bottom style="thin">
        <color theme="0" tint="-0.24994659260841701"/>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style="thin">
        <color theme="0" tint="-0.34998626667073579"/>
      </left>
      <right/>
      <top style="thin">
        <color auto="1"/>
      </top>
      <bottom/>
      <diagonal/>
    </border>
    <border>
      <left style="thin">
        <color theme="0" tint="-0.34998626667073579"/>
      </left>
      <right style="thin">
        <color theme="0" tint="-0.34998626667073579"/>
      </right>
      <top/>
      <bottom style="thin">
        <color indexed="64"/>
      </bottom>
      <diagonal/>
    </border>
    <border>
      <left/>
      <right style="thin">
        <color theme="0" tint="-0.14996795556505021"/>
      </right>
      <top/>
      <bottom style="thin">
        <color auto="1"/>
      </bottom>
      <diagonal/>
    </border>
    <border>
      <left style="thin">
        <color theme="0" tint="-0.14996795556505021"/>
      </left>
      <right style="thin">
        <color theme="0" tint="-0.14996795556505021"/>
      </right>
      <top/>
      <bottom style="thin">
        <color auto="1"/>
      </bottom>
      <diagonal/>
    </border>
    <border>
      <left style="thin">
        <color theme="0" tint="-0.14996795556505021"/>
      </left>
      <right/>
      <top/>
      <bottom style="thin">
        <color auto="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auto="1"/>
      </left>
      <right/>
      <top style="thin">
        <color theme="0" tint="-0.34998626667073579"/>
      </top>
      <bottom style="thin">
        <color auto="1"/>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s>
  <cellStyleXfs count="12">
    <xf numFmtId="0" fontId="0" fillId="0" borderId="0"/>
    <xf numFmtId="0" fontId="22" fillId="0" borderId="0" applyNumberFormat="0" applyFont="0" applyFill="0" applyBorder="0" applyAlignment="0" applyProtection="0"/>
    <xf numFmtId="0" fontId="18" fillId="0" borderId="0">
      <alignment vertical="center"/>
    </xf>
    <xf numFmtId="0" fontId="17" fillId="0" borderId="0">
      <alignment vertical="center"/>
    </xf>
    <xf numFmtId="0" fontId="16" fillId="0" borderId="0">
      <alignment vertical="center"/>
    </xf>
    <xf numFmtId="0" fontId="41" fillId="0" borderId="0" applyNumberFormat="0" applyFill="0" applyBorder="0" applyAlignment="0" applyProtection="0">
      <alignment vertical="center"/>
    </xf>
    <xf numFmtId="0" fontId="15" fillId="0" borderId="0">
      <alignment vertical="center"/>
    </xf>
    <xf numFmtId="0" fontId="13" fillId="0" borderId="0">
      <alignment vertical="center"/>
    </xf>
    <xf numFmtId="0" fontId="9" fillId="0" borderId="0">
      <alignment vertical="center"/>
    </xf>
    <xf numFmtId="0" fontId="5" fillId="0" borderId="0">
      <alignment vertical="center"/>
    </xf>
    <xf numFmtId="0" fontId="81" fillId="0" borderId="0" applyNumberFormat="0" applyFont="0" applyFill="0" applyBorder="0" applyAlignment="0" applyProtection="0"/>
    <xf numFmtId="0" fontId="83" fillId="0" borderId="0" applyNumberFormat="0" applyFont="0" applyFill="0" applyBorder="0" applyAlignment="0" applyProtection="0"/>
  </cellStyleXfs>
  <cellXfs count="424">
    <xf numFmtId="0" fontId="0" fillId="0" borderId="0" xfId="0"/>
    <xf numFmtId="0" fontId="0" fillId="0" borderId="0" xfId="0" applyAlignment="1">
      <alignment horizontal="center"/>
    </xf>
    <xf numFmtId="0" fontId="0" fillId="0" borderId="0" xfId="0" applyAlignment="1">
      <alignment horizontal="left" indent="1"/>
    </xf>
    <xf numFmtId="0" fontId="19" fillId="2" borderId="1" xfId="0" applyFont="1" applyFill="1" applyBorder="1" applyAlignment="1">
      <alignment horizontal="center"/>
    </xf>
    <xf numFmtId="0" fontId="21" fillId="0" borderId="0" xfId="0" applyFont="1"/>
    <xf numFmtId="0" fontId="0" fillId="0" borderId="0" xfId="0" applyAlignment="1">
      <alignment horizontal="left" vertical="top" indent="1"/>
    </xf>
    <xf numFmtId="0" fontId="19" fillId="2" borderId="1" xfId="0" applyFont="1" applyFill="1" applyBorder="1"/>
    <xf numFmtId="0" fontId="0" fillId="0" borderId="0" xfId="0" applyAlignment="1">
      <alignment vertical="center"/>
    </xf>
    <xf numFmtId="0" fontId="19" fillId="2" borderId="1" xfId="0" applyFont="1" applyFill="1" applyBorder="1" applyAlignment="1">
      <alignment horizontal="center" vertical="center"/>
    </xf>
    <xf numFmtId="0" fontId="0" fillId="0" borderId="0" xfId="0" applyAlignment="1" applyProtection="1">
      <alignment horizontal="center" vertical="top"/>
      <protection locked="0"/>
    </xf>
    <xf numFmtId="14" fontId="0" fillId="0" borderId="0" xfId="0" applyNumberFormat="1" applyAlignment="1" applyProtection="1">
      <alignment horizontal="center" vertical="top"/>
      <protection locked="0"/>
    </xf>
    <xf numFmtId="3" fontId="0" fillId="0" borderId="0" xfId="0" applyNumberFormat="1" applyAlignment="1" applyProtection="1">
      <alignment horizontal="center" vertical="top"/>
      <protection locked="0"/>
    </xf>
    <xf numFmtId="0" fontId="16" fillId="0" borderId="0" xfId="4">
      <alignment vertical="center"/>
    </xf>
    <xf numFmtId="0" fontId="16" fillId="0" borderId="0" xfId="4" applyAlignment="1"/>
    <xf numFmtId="0" fontId="16" fillId="4" borderId="31" xfId="4" applyFill="1" applyBorder="1" applyAlignment="1">
      <alignment horizontal="center" vertical="center"/>
    </xf>
    <xf numFmtId="0" fontId="16" fillId="4" borderId="32" xfId="4" applyFill="1" applyBorder="1" applyAlignment="1">
      <alignment horizontal="center" vertical="center"/>
    </xf>
    <xf numFmtId="0" fontId="16" fillId="0" borderId="0" xfId="4" applyAlignment="1" applyProtection="1">
      <alignment horizontal="center" vertical="center"/>
      <protection locked="0"/>
    </xf>
    <xf numFmtId="0" fontId="29" fillId="0" borderId="0" xfId="0" applyFont="1" applyAlignment="1">
      <alignment horizontal="left" vertical="center"/>
    </xf>
    <xf numFmtId="0" fontId="16" fillId="0" borderId="39" xfId="4" applyBorder="1" applyAlignment="1" applyProtection="1">
      <alignment horizontal="center" vertical="top" wrapText="1"/>
      <protection locked="0"/>
    </xf>
    <xf numFmtId="0" fontId="16" fillId="0" borderId="40" xfId="4" applyBorder="1" applyAlignment="1" applyProtection="1">
      <alignment horizontal="center" vertical="top" wrapText="1"/>
      <protection locked="0"/>
    </xf>
    <xf numFmtId="0" fontId="15" fillId="0" borderId="40" xfId="4" applyFont="1" applyBorder="1" applyAlignment="1" applyProtection="1">
      <alignment horizontal="left" vertical="top" wrapText="1"/>
      <protection locked="0"/>
    </xf>
    <xf numFmtId="0" fontId="16" fillId="0" borderId="40" xfId="4" applyBorder="1" applyAlignment="1" applyProtection="1">
      <alignment horizontal="left" vertical="top" wrapText="1"/>
      <protection locked="0"/>
    </xf>
    <xf numFmtId="0" fontId="15" fillId="0" borderId="41" xfId="4" applyFont="1" applyBorder="1" applyAlignment="1" applyProtection="1">
      <alignment horizontal="left" vertical="top" wrapText="1"/>
      <protection locked="0"/>
    </xf>
    <xf numFmtId="0" fontId="53" fillId="0" borderId="0" xfId="4" applyFont="1">
      <alignment vertical="center"/>
    </xf>
    <xf numFmtId="0" fontId="16" fillId="0" borderId="0" xfId="4" applyAlignment="1">
      <alignment horizontal="left" vertical="top"/>
    </xf>
    <xf numFmtId="164" fontId="16" fillId="0" borderId="0" xfId="4" applyNumberFormat="1" applyAlignment="1" applyProtection="1">
      <alignment horizontal="center" vertical="center"/>
      <protection locked="0"/>
    </xf>
    <xf numFmtId="0" fontId="29" fillId="0" borderId="0" xfId="4" applyFont="1" applyAlignment="1" applyProtection="1">
      <alignment horizontal="center" vertical="center" wrapText="1"/>
      <protection locked="0"/>
    </xf>
    <xf numFmtId="0" fontId="29" fillId="0" borderId="0" xfId="4" applyFont="1" applyAlignment="1">
      <alignment horizontal="center" wrapText="1"/>
    </xf>
    <xf numFmtId="0" fontId="29" fillId="2" borderId="0" xfId="4" applyFont="1" applyFill="1" applyAlignment="1">
      <alignment horizontal="center" wrapText="1"/>
    </xf>
    <xf numFmtId="0" fontId="16" fillId="0" borderId="36" xfId="4" applyBorder="1" applyAlignment="1" applyProtection="1">
      <alignment horizontal="center" vertical="top" wrapText="1"/>
      <protection locked="0"/>
    </xf>
    <xf numFmtId="0" fontId="16" fillId="0" borderId="37" xfId="4" applyBorder="1" applyAlignment="1" applyProtection="1">
      <alignment horizontal="center" vertical="top" wrapText="1"/>
      <protection locked="0"/>
    </xf>
    <xf numFmtId="0" fontId="15" fillId="0" borderId="37" xfId="4" applyFont="1" applyBorder="1" applyAlignment="1" applyProtection="1">
      <alignment horizontal="left" vertical="top" wrapText="1"/>
      <protection locked="0"/>
    </xf>
    <xf numFmtId="0" fontId="16" fillId="0" borderId="37" xfId="4" applyBorder="1" applyAlignment="1" applyProtection="1">
      <alignment horizontal="left" vertical="top" wrapText="1"/>
      <protection locked="0"/>
    </xf>
    <xf numFmtId="0" fontId="15" fillId="0" borderId="38" xfId="4" applyFont="1" applyBorder="1" applyAlignment="1" applyProtection="1">
      <alignment horizontal="left" vertical="top" wrapText="1"/>
      <protection locked="0"/>
    </xf>
    <xf numFmtId="0" fontId="19" fillId="2" borderId="50" xfId="0" applyFont="1" applyFill="1" applyBorder="1" applyAlignment="1">
      <alignment horizontal="center" wrapText="1"/>
    </xf>
    <xf numFmtId="0" fontId="19" fillId="2" borderId="49" xfId="0" applyFont="1" applyFill="1" applyBorder="1" applyAlignment="1">
      <alignment horizontal="center"/>
    </xf>
    <xf numFmtId="0" fontId="19" fillId="2" borderId="50" xfId="0" applyFont="1" applyFill="1" applyBorder="1" applyAlignment="1">
      <alignment horizontal="left"/>
    </xf>
    <xf numFmtId="0" fontId="19" fillId="2" borderId="51" xfId="0" applyFont="1" applyFill="1" applyBorder="1" applyAlignment="1">
      <alignment horizontal="left"/>
    </xf>
    <xf numFmtId="0" fontId="0" fillId="0" borderId="0" xfId="0" applyAlignment="1" applyProtection="1">
      <alignment horizontal="left" vertical="top"/>
      <protection locked="0"/>
    </xf>
    <xf numFmtId="0" fontId="34" fillId="4" borderId="52" xfId="0" applyFont="1" applyFill="1" applyBorder="1" applyAlignment="1">
      <alignment horizontal="left"/>
    </xf>
    <xf numFmtId="0" fontId="0" fillId="5" borderId="0" xfId="0" applyFill="1" applyAlignment="1">
      <alignment horizontal="center"/>
    </xf>
    <xf numFmtId="0" fontId="0" fillId="5" borderId="0" xfId="0" applyFill="1" applyAlignment="1">
      <alignment horizontal="left" indent="1"/>
    </xf>
    <xf numFmtId="0" fontId="0" fillId="5" borderId="0" xfId="0" applyFill="1"/>
    <xf numFmtId="0" fontId="19" fillId="2" borderId="14" xfId="0" applyFont="1" applyFill="1" applyBorder="1" applyAlignment="1">
      <alignment horizontal="left" vertical="center"/>
    </xf>
    <xf numFmtId="0" fontId="36" fillId="4" borderId="3" xfId="0" applyFont="1" applyFill="1" applyBorder="1" applyAlignment="1">
      <alignment horizontal="centerContinuous"/>
    </xf>
    <xf numFmtId="0" fontId="36" fillId="4" borderId="12" xfId="0" applyFont="1" applyFill="1" applyBorder="1" applyAlignment="1">
      <alignment horizontal="centerContinuous"/>
    </xf>
    <xf numFmtId="0" fontId="36" fillId="4" borderId="7" xfId="0" applyFont="1" applyFill="1" applyBorder="1" applyAlignment="1">
      <alignment horizontal="centerContinuous"/>
    </xf>
    <xf numFmtId="0" fontId="19" fillId="2" borderId="15" xfId="0" applyFont="1" applyFill="1" applyBorder="1" applyAlignment="1">
      <alignment horizontal="left" vertical="center"/>
    </xf>
    <xf numFmtId="0" fontId="35" fillId="4" borderId="52" xfId="0" applyFont="1" applyFill="1" applyBorder="1" applyAlignment="1">
      <alignment horizontal="center" wrapText="1"/>
    </xf>
    <xf numFmtId="0" fontId="0" fillId="0" borderId="50" xfId="0" applyBorder="1" applyAlignment="1">
      <alignment horizontal="center" wrapText="1"/>
    </xf>
    <xf numFmtId="0" fontId="19" fillId="2" borderId="22" xfId="0" applyFont="1" applyFill="1" applyBorder="1" applyAlignment="1">
      <alignment horizontal="center"/>
    </xf>
    <xf numFmtId="0" fontId="0" fillId="0" borderId="0" xfId="0" applyAlignment="1">
      <alignment horizontal="center" vertical="top"/>
    </xf>
    <xf numFmtId="0" fontId="0" fillId="0" borderId="0" xfId="0" applyAlignment="1">
      <alignment horizontal="left" vertical="top"/>
    </xf>
    <xf numFmtId="0" fontId="0" fillId="0" borderId="4" xfId="0" applyBorder="1" applyAlignment="1">
      <alignment horizontal="center" vertical="top"/>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6" fillId="4" borderId="54" xfId="4" applyFill="1" applyBorder="1" applyAlignment="1">
      <alignment vertical="center" wrapText="1"/>
    </xf>
    <xf numFmtId="0" fontId="16" fillId="4" borderId="31" xfId="4" applyFill="1" applyBorder="1" applyAlignment="1">
      <alignment vertical="center" wrapText="1"/>
    </xf>
    <xf numFmtId="0" fontId="28" fillId="4" borderId="30" xfId="4" applyFont="1" applyFill="1" applyBorder="1">
      <alignment vertical="center"/>
    </xf>
    <xf numFmtId="0" fontId="28" fillId="4" borderId="53" xfId="4" applyFont="1" applyFill="1" applyBorder="1">
      <alignment vertical="center"/>
    </xf>
    <xf numFmtId="0" fontId="29" fillId="2" borderId="49" xfId="0" applyFont="1" applyFill="1" applyBorder="1"/>
    <xf numFmtId="0" fontId="29" fillId="2" borderId="50" xfId="0" applyFont="1" applyFill="1" applyBorder="1"/>
    <xf numFmtId="0" fontId="29" fillId="2" borderId="50" xfId="0" applyFont="1" applyFill="1" applyBorder="1" applyAlignment="1">
      <alignment horizontal="center" wrapText="1"/>
    </xf>
    <xf numFmtId="0" fontId="29" fillId="2" borderId="51" xfId="0" applyFont="1" applyFill="1" applyBorder="1" applyAlignment="1">
      <alignment horizontal="center" wrapText="1"/>
    </xf>
    <xf numFmtId="0" fontId="29" fillId="0" borderId="0" xfId="4" applyFont="1" applyAlignment="1">
      <alignment horizontal="left" vertical="center" wrapText="1" indent="1"/>
    </xf>
    <xf numFmtId="0" fontId="12" fillId="0" borderId="0" xfId="4" applyFont="1" applyAlignment="1">
      <alignment vertical="center" wrapText="1"/>
    </xf>
    <xf numFmtId="0" fontId="16" fillId="0" borderId="0" xfId="4" applyAlignment="1">
      <alignment vertical="center" wrapText="1"/>
    </xf>
    <xf numFmtId="0" fontId="13" fillId="0" borderId="0" xfId="4" applyFont="1" applyAlignment="1">
      <alignment vertical="center" wrapText="1"/>
    </xf>
    <xf numFmtId="164" fontId="11" fillId="0" borderId="0" xfId="4" applyNumberFormat="1" applyFont="1" applyAlignment="1" applyProtection="1">
      <alignment horizontal="center" vertical="center"/>
      <protection locked="0"/>
    </xf>
    <xf numFmtId="0" fontId="11" fillId="0" borderId="0" xfId="4" applyFont="1" applyAlignment="1" applyProtection="1">
      <alignment horizontal="center" vertical="center" wrapText="1"/>
      <protection locked="0"/>
    </xf>
    <xf numFmtId="0" fontId="63" fillId="0" borderId="0" xfId="4" applyFont="1" applyAlignment="1">
      <alignment horizontal="center" vertical="center"/>
    </xf>
    <xf numFmtId="0" fontId="10" fillId="0" borderId="37" xfId="4" applyFont="1" applyBorder="1" applyAlignment="1" applyProtection="1">
      <alignment horizontal="left" vertical="top" wrapText="1"/>
      <protection locked="0"/>
    </xf>
    <xf numFmtId="0" fontId="0" fillId="3" borderId="76" xfId="0" applyFill="1" applyBorder="1" applyAlignment="1" applyProtection="1">
      <alignment horizontal="left" indent="1"/>
      <protection locked="0"/>
    </xf>
    <xf numFmtId="0" fontId="21" fillId="0" borderId="10" xfId="0" applyFont="1" applyBorder="1"/>
    <xf numFmtId="0" fontId="19" fillId="2" borderId="14" xfId="0" applyFont="1" applyFill="1" applyBorder="1" applyAlignment="1">
      <alignment horizontal="right" vertical="center" indent="1"/>
    </xf>
    <xf numFmtId="0" fontId="0" fillId="0" borderId="10" xfId="0" applyBorder="1"/>
    <xf numFmtId="0" fontId="19" fillId="2" borderId="15" xfId="0" applyFont="1" applyFill="1" applyBorder="1" applyAlignment="1">
      <alignment horizontal="right" vertical="center" indent="1"/>
    </xf>
    <xf numFmtId="0" fontId="20" fillId="0" borderId="0" xfId="0" applyFont="1" applyAlignment="1">
      <alignment horizontal="right" vertical="center" indent="1"/>
    </xf>
    <xf numFmtId="0" fontId="19" fillId="2" borderId="13" xfId="0" applyFont="1" applyFill="1" applyBorder="1" applyAlignment="1">
      <alignment horizontal="left" vertical="center" indent="1"/>
    </xf>
    <xf numFmtId="0" fontId="19" fillId="2" borderId="62" xfId="0" applyFont="1" applyFill="1" applyBorder="1"/>
    <xf numFmtId="0" fontId="19" fillId="2" borderId="63" xfId="0" applyFont="1" applyFill="1" applyBorder="1" applyAlignment="1">
      <alignment horizontal="center"/>
    </xf>
    <xf numFmtId="0" fontId="19" fillId="2" borderId="2" xfId="0" applyFont="1" applyFill="1" applyBorder="1"/>
    <xf numFmtId="0" fontId="19" fillId="2" borderId="13" xfId="0" applyFont="1" applyFill="1" applyBorder="1" applyAlignment="1">
      <alignment vertical="center" wrapText="1"/>
    </xf>
    <xf numFmtId="0" fontId="0" fillId="3" borderId="86" xfId="0" applyFill="1" applyBorder="1" applyAlignment="1">
      <alignment horizontal="left"/>
    </xf>
    <xf numFmtId="0" fontId="19" fillId="2" borderId="69" xfId="0" applyFont="1" applyFill="1" applyBorder="1" applyAlignment="1">
      <alignment horizontal="left" vertical="center" indent="1"/>
    </xf>
    <xf numFmtId="0" fontId="0" fillId="3" borderId="26" xfId="0" applyFill="1" applyBorder="1" applyAlignment="1" applyProtection="1">
      <alignment horizontal="left" vertical="center" wrapText="1"/>
      <protection locked="0"/>
    </xf>
    <xf numFmtId="0" fontId="0" fillId="3" borderId="83" xfId="0" applyFill="1" applyBorder="1" applyAlignment="1" applyProtection="1">
      <alignment horizontal="left" vertical="center" wrapText="1"/>
      <protection locked="0"/>
    </xf>
    <xf numFmtId="0" fontId="0" fillId="3" borderId="84" xfId="0" applyFill="1" applyBorder="1" applyAlignment="1" applyProtection="1">
      <alignment horizontal="left" vertical="center" wrapText="1"/>
      <protection locked="0"/>
    </xf>
    <xf numFmtId="0" fontId="19" fillId="3" borderId="17" xfId="0" applyFont="1" applyFill="1" applyBorder="1" applyAlignment="1" applyProtection="1">
      <alignment horizontal="center" vertical="center"/>
      <protection locked="0"/>
    </xf>
    <xf numFmtId="0" fontId="67" fillId="2" borderId="3" xfId="0" applyFont="1" applyFill="1" applyBorder="1" applyAlignment="1">
      <alignment horizontal="center" vertical="center"/>
    </xf>
    <xf numFmtId="0" fontId="68" fillId="2" borderId="5" xfId="0" applyFont="1" applyFill="1" applyBorder="1" applyAlignment="1">
      <alignment horizontal="center" vertical="center"/>
    </xf>
    <xf numFmtId="0" fontId="67" fillId="0" borderId="4" xfId="0" applyFont="1" applyBorder="1" applyAlignment="1">
      <alignment vertical="center"/>
    </xf>
    <xf numFmtId="0" fontId="68" fillId="0" borderId="4" xfId="0" applyFont="1" applyBorder="1" applyAlignment="1">
      <alignment vertical="center"/>
    </xf>
    <xf numFmtId="0" fontId="23" fillId="2" borderId="13" xfId="0" applyFont="1" applyFill="1" applyBorder="1" applyAlignment="1">
      <alignment horizontal="left" vertical="center" indent="1"/>
    </xf>
    <xf numFmtId="0" fontId="70" fillId="2" borderId="42" xfId="4" applyFont="1" applyFill="1" applyBorder="1" applyAlignment="1">
      <alignment vertical="center" wrapText="1"/>
    </xf>
    <xf numFmtId="0" fontId="70" fillId="2" borderId="42" xfId="4" applyFont="1" applyFill="1" applyBorder="1" applyAlignment="1">
      <alignment horizontal="left" vertical="center" wrapText="1"/>
    </xf>
    <xf numFmtId="0" fontId="29" fillId="2" borderId="90" xfId="0" applyFont="1" applyFill="1" applyBorder="1" applyAlignment="1">
      <alignment horizontal="center" wrapText="1"/>
    </xf>
    <xf numFmtId="0" fontId="16" fillId="4" borderId="54" xfId="4" applyFill="1" applyBorder="1" applyAlignment="1">
      <alignment horizontal="center" vertical="center"/>
    </xf>
    <xf numFmtId="0" fontId="16" fillId="4" borderId="55" xfId="4" applyFill="1" applyBorder="1" applyAlignment="1">
      <alignment horizontal="center" vertical="center"/>
    </xf>
    <xf numFmtId="0" fontId="53" fillId="0" borderId="0" xfId="8" applyFont="1">
      <alignment vertical="center"/>
    </xf>
    <xf numFmtId="0" fontId="9" fillId="0" borderId="0" xfId="8">
      <alignment vertical="center"/>
    </xf>
    <xf numFmtId="0" fontId="65" fillId="0" borderId="0" xfId="8" applyFont="1">
      <alignment vertical="center"/>
    </xf>
    <xf numFmtId="0" fontId="46" fillId="0" borderId="0" xfId="8" applyFont="1">
      <alignment vertical="center"/>
    </xf>
    <xf numFmtId="0" fontId="46" fillId="3" borderId="59" xfId="8" applyFont="1" applyFill="1" applyBorder="1" applyAlignment="1">
      <alignment horizontal="center" vertical="center"/>
    </xf>
    <xf numFmtId="0" fontId="46" fillId="3" borderId="60" xfId="8" applyFont="1" applyFill="1" applyBorder="1" applyAlignment="1">
      <alignment horizontal="center" vertical="center"/>
    </xf>
    <xf numFmtId="0" fontId="46" fillId="3" borderId="61" xfId="8" applyFont="1" applyFill="1" applyBorder="1" applyAlignment="1">
      <alignment horizontal="center" vertical="center"/>
    </xf>
    <xf numFmtId="0" fontId="46" fillId="3" borderId="92" xfId="8" applyFont="1" applyFill="1" applyBorder="1" applyAlignment="1">
      <alignment horizontal="center" vertical="center"/>
    </xf>
    <xf numFmtId="0" fontId="16" fillId="0" borderId="100" xfId="4" applyBorder="1" applyAlignment="1" applyProtection="1">
      <alignment horizontal="center" vertical="center"/>
      <protection locked="0"/>
    </xf>
    <xf numFmtId="0" fontId="23" fillId="4" borderId="56" xfId="0" applyFont="1" applyFill="1" applyBorder="1" applyAlignment="1">
      <alignment horizontal="left" vertical="center" indent="1"/>
    </xf>
    <xf numFmtId="0" fontId="23" fillId="4" borderId="57" xfId="0" applyFont="1" applyFill="1" applyBorder="1" applyAlignment="1">
      <alignment horizontal="left" vertical="center" indent="1"/>
    </xf>
    <xf numFmtId="0" fontId="23" fillId="4" borderId="58" xfId="0" applyFont="1" applyFill="1" applyBorder="1" applyAlignment="1">
      <alignment horizontal="left" vertical="center" wrapText="1" indent="1"/>
    </xf>
    <xf numFmtId="0" fontId="23" fillId="4" borderId="91" xfId="0" applyFont="1" applyFill="1" applyBorder="1" applyAlignment="1">
      <alignment horizontal="left" vertical="center" indent="1"/>
    </xf>
    <xf numFmtId="0" fontId="29" fillId="4" borderId="21" xfId="4" applyFont="1" applyFill="1" applyBorder="1" applyAlignment="1">
      <alignment horizontal="left" vertical="top" wrapText="1" indent="1"/>
    </xf>
    <xf numFmtId="0" fontId="42" fillId="4" borderId="43" xfId="4" applyFont="1" applyFill="1" applyBorder="1" applyAlignment="1">
      <alignment horizontal="left" vertical="center" wrapText="1" indent="1"/>
    </xf>
    <xf numFmtId="0" fontId="73" fillId="4" borderId="21" xfId="4" applyFont="1" applyFill="1" applyBorder="1" applyAlignment="1">
      <alignment horizontal="left" vertical="center" wrapText="1" indent="1"/>
    </xf>
    <xf numFmtId="0" fontId="73" fillId="4" borderId="21" xfId="4" applyFont="1" applyFill="1" applyBorder="1" applyAlignment="1">
      <alignment horizontal="left" vertical="top" wrapText="1" indent="1"/>
    </xf>
    <xf numFmtId="0" fontId="19" fillId="3" borderId="33" xfId="0" applyFont="1" applyFill="1" applyBorder="1" applyAlignment="1">
      <alignment vertical="center"/>
    </xf>
    <xf numFmtId="0" fontId="19" fillId="3" borderId="99" xfId="0" applyFont="1" applyFill="1" applyBorder="1" applyAlignment="1">
      <alignment vertical="center"/>
    </xf>
    <xf numFmtId="0" fontId="50" fillId="0" borderId="0" xfId="4" applyFont="1">
      <alignment vertical="center"/>
    </xf>
    <xf numFmtId="0" fontId="15" fillId="0" borderId="0" xfId="4" applyFont="1" applyAlignment="1"/>
    <xf numFmtId="0" fontId="28" fillId="0" borderId="0" xfId="4" applyFont="1" applyAlignment="1">
      <alignment horizontal="center" vertical="top"/>
    </xf>
    <xf numFmtId="0" fontId="28" fillId="7" borderId="0" xfId="4" applyFont="1" applyFill="1" applyAlignment="1">
      <alignment horizontal="center" vertical="top"/>
    </xf>
    <xf numFmtId="0" fontId="29" fillId="4" borderId="27" xfId="4" applyFont="1" applyFill="1" applyBorder="1" applyAlignment="1">
      <alignment horizontal="left" vertical="center"/>
    </xf>
    <xf numFmtId="0" fontId="16" fillId="4" borderId="28" xfId="4" applyFill="1" applyBorder="1" applyAlignment="1">
      <alignment horizontal="center" vertical="center"/>
    </xf>
    <xf numFmtId="0" fontId="74" fillId="4" borderId="28" xfId="4" applyFont="1" applyFill="1" applyBorder="1" applyAlignment="1">
      <alignment horizontal="center" vertical="center"/>
    </xf>
    <xf numFmtId="0" fontId="16" fillId="4" borderId="29" xfId="4" applyFill="1" applyBorder="1" applyAlignment="1">
      <alignment horizontal="center" vertical="center"/>
    </xf>
    <xf numFmtId="0" fontId="16" fillId="4" borderId="27" xfId="4" applyFill="1" applyBorder="1">
      <alignment vertical="center"/>
    </xf>
    <xf numFmtId="0" fontId="74" fillId="4" borderId="28" xfId="4" applyFont="1" applyFill="1" applyBorder="1">
      <alignment vertical="center"/>
    </xf>
    <xf numFmtId="0" fontId="29" fillId="3" borderId="0" xfId="4" applyFont="1" applyFill="1" applyAlignment="1">
      <alignment horizontal="left" vertical="center" wrapText="1"/>
    </xf>
    <xf numFmtId="0" fontId="29" fillId="0" borderId="0" xfId="4" applyFont="1" applyAlignment="1">
      <alignment horizontal="center" vertical="center" wrapText="1"/>
    </xf>
    <xf numFmtId="0" fontId="8" fillId="0" borderId="0" xfId="4" applyFont="1" applyAlignment="1">
      <alignment horizontal="center" vertical="center" wrapText="1"/>
    </xf>
    <xf numFmtId="0" fontId="29" fillId="4" borderId="30" xfId="4" applyFont="1" applyFill="1" applyBorder="1" applyAlignment="1">
      <alignment horizontal="left" vertical="center"/>
    </xf>
    <xf numFmtId="0" fontId="16" fillId="4" borderId="30" xfId="4" applyFill="1" applyBorder="1" applyAlignment="1">
      <alignment horizontal="center" vertical="center"/>
    </xf>
    <xf numFmtId="0" fontId="29" fillId="3" borderId="0" xfId="4" applyFont="1" applyFill="1" applyAlignment="1">
      <alignment horizontal="left" vertical="center"/>
    </xf>
    <xf numFmtId="0" fontId="16" fillId="0" borderId="0" xfId="4" applyAlignment="1">
      <alignment horizontal="center" vertical="center"/>
    </xf>
    <xf numFmtId="0" fontId="8" fillId="0" borderId="0" xfId="4" applyFont="1" applyAlignment="1">
      <alignment horizontal="center" vertical="center"/>
    </xf>
    <xf numFmtId="0" fontId="62" fillId="0" borderId="0" xfId="4" applyFont="1" applyAlignment="1">
      <alignment horizontal="center" vertical="center"/>
    </xf>
    <xf numFmtId="0" fontId="19" fillId="3" borderId="34" xfId="0" applyFont="1" applyFill="1" applyBorder="1" applyAlignment="1">
      <alignment vertical="center"/>
    </xf>
    <xf numFmtId="0" fontId="29" fillId="0" borderId="0" xfId="4" applyFont="1" applyAlignment="1">
      <alignment horizontal="center" vertical="center"/>
    </xf>
    <xf numFmtId="0" fontId="62" fillId="0" borderId="100" xfId="4" applyFont="1" applyBorder="1" applyAlignment="1">
      <alignment horizontal="center" vertical="center"/>
    </xf>
    <xf numFmtId="0" fontId="57" fillId="0" borderId="100" xfId="4" applyFont="1" applyBorder="1" applyAlignment="1">
      <alignment horizontal="center" vertical="center"/>
    </xf>
    <xf numFmtId="0" fontId="29" fillId="3" borderId="0" xfId="0" applyFont="1" applyFill="1" applyAlignment="1">
      <alignment horizontal="left" vertical="center"/>
    </xf>
    <xf numFmtId="3" fontId="29" fillId="0" borderId="0" xfId="4" applyNumberFormat="1" applyFont="1" applyAlignment="1">
      <alignment horizontal="center" vertical="center"/>
    </xf>
    <xf numFmtId="164" fontId="16" fillId="0" borderId="0" xfId="4" applyNumberFormat="1" applyAlignment="1">
      <alignment horizontal="center" vertical="center"/>
    </xf>
    <xf numFmtId="164" fontId="8" fillId="0" borderId="0" xfId="4" applyNumberFormat="1" applyFont="1" applyAlignment="1">
      <alignment horizontal="center" vertical="center"/>
    </xf>
    <xf numFmtId="0" fontId="46" fillId="0" borderId="0" xfId="4" applyFont="1" applyAlignment="1">
      <alignment horizontal="center" vertical="center"/>
    </xf>
    <xf numFmtId="0" fontId="14" fillId="3" borderId="0" xfId="4" applyFont="1" applyFill="1" applyAlignment="1">
      <alignment horizontal="left" vertical="center" indent="1"/>
    </xf>
    <xf numFmtId="0" fontId="14" fillId="3" borderId="9" xfId="4" applyFont="1" applyFill="1" applyBorder="1" applyAlignment="1">
      <alignment horizontal="left" vertical="center" indent="1"/>
    </xf>
    <xf numFmtId="0" fontId="0" fillId="0" borderId="4" xfId="0" applyBorder="1"/>
    <xf numFmtId="0" fontId="0" fillId="9" borderId="0" xfId="0" applyFill="1" applyAlignment="1">
      <alignment horizontal="center"/>
    </xf>
    <xf numFmtId="0" fontId="0" fillId="9" borderId="0" xfId="0" applyFill="1"/>
    <xf numFmtId="0" fontId="16" fillId="0" borderId="38" xfId="4" applyBorder="1" applyAlignment="1" applyProtection="1">
      <alignment horizontal="center" vertical="top" wrapText="1"/>
      <protection locked="0"/>
    </xf>
    <xf numFmtId="0" fontId="0" fillId="0" borderId="0" xfId="0" applyAlignment="1">
      <alignment vertical="center" wrapText="1"/>
    </xf>
    <xf numFmtId="0" fontId="7" fillId="0" borderId="40" xfId="4" applyFont="1" applyBorder="1" applyAlignment="1" applyProtection="1">
      <alignment horizontal="center" vertical="top" wrapText="1"/>
      <protection locked="0"/>
    </xf>
    <xf numFmtId="0" fontId="57" fillId="2" borderId="102" xfId="0" applyFont="1" applyFill="1" applyBorder="1" applyAlignment="1">
      <alignment horizontal="center" wrapText="1"/>
    </xf>
    <xf numFmtId="0" fontId="29" fillId="0" borderId="10" xfId="0" applyFont="1" applyBorder="1" applyAlignment="1">
      <alignment horizontal="center" wrapText="1"/>
    </xf>
    <xf numFmtId="0" fontId="7" fillId="0" borderId="41" xfId="4" applyFont="1" applyBorder="1" applyAlignment="1" applyProtection="1">
      <alignment horizontal="left" vertical="top" wrapText="1"/>
      <protection locked="0"/>
    </xf>
    <xf numFmtId="0" fontId="6" fillId="0" borderId="0" xfId="4" applyFont="1" applyAlignment="1">
      <alignment horizontal="center" vertical="center" wrapText="1"/>
    </xf>
    <xf numFmtId="0" fontId="0" fillId="3" borderId="92" xfId="0" applyFill="1" applyBorder="1" applyAlignment="1" applyProtection="1">
      <alignment horizontal="left" vertical="center" wrapText="1"/>
      <protection locked="0"/>
    </xf>
    <xf numFmtId="0" fontId="5" fillId="2" borderId="0" xfId="0" applyFont="1" applyFill="1"/>
    <xf numFmtId="0" fontId="5" fillId="2" borderId="0" xfId="0" applyFont="1" applyFill="1" applyAlignment="1">
      <alignment horizontal="center" wrapText="1"/>
    </xf>
    <xf numFmtId="0" fontId="0" fillId="2" borderId="0" xfId="0" applyFill="1" applyAlignment="1">
      <alignment horizontal="center" wrapText="1"/>
    </xf>
    <xf numFmtId="0" fontId="53" fillId="0" borderId="0" xfId="9" applyFont="1" applyAlignment="1">
      <alignment horizontal="center" vertical="center"/>
    </xf>
    <xf numFmtId="0" fontId="5" fillId="0" borderId="0" xfId="9">
      <alignment vertical="center"/>
    </xf>
    <xf numFmtId="0" fontId="43" fillId="3" borderId="104" xfId="9" applyFont="1" applyFill="1" applyBorder="1" applyAlignment="1">
      <alignment horizontal="center" vertical="top" wrapText="1"/>
    </xf>
    <xf numFmtId="0" fontId="43" fillId="3" borderId="105" xfId="9" applyFont="1" applyFill="1" applyBorder="1" applyAlignment="1">
      <alignment horizontal="center" vertical="top" wrapText="1"/>
    </xf>
    <xf numFmtId="0" fontId="48" fillId="3" borderId="105" xfId="9" applyFont="1" applyFill="1" applyBorder="1" applyAlignment="1">
      <alignment horizontal="center" vertical="top" wrapText="1"/>
    </xf>
    <xf numFmtId="0" fontId="5" fillId="10" borderId="105" xfId="9" applyFill="1" applyBorder="1" applyAlignment="1">
      <alignment horizontal="left" vertical="top" wrapText="1"/>
    </xf>
    <xf numFmtId="0" fontId="29" fillId="0" borderId="107" xfId="9" applyFont="1" applyBorder="1" applyAlignment="1">
      <alignment horizontal="center" vertical="top" wrapText="1"/>
    </xf>
    <xf numFmtId="0" fontId="29" fillId="0" borderId="108" xfId="9" applyFont="1" applyBorder="1" applyAlignment="1">
      <alignment horizontal="center" vertical="top" wrapText="1"/>
    </xf>
    <xf numFmtId="0" fontId="5" fillId="0" borderId="108" xfId="9" applyBorder="1" applyAlignment="1">
      <alignment horizontal="left" vertical="top" wrapText="1"/>
    </xf>
    <xf numFmtId="0" fontId="5" fillId="0" borderId="108" xfId="9" applyBorder="1" applyAlignment="1">
      <alignment horizontal="center" vertical="top" wrapText="1"/>
    </xf>
    <xf numFmtId="0" fontId="46" fillId="0" borderId="108" xfId="9" applyFont="1" applyBorder="1" applyAlignment="1">
      <alignment horizontal="left" vertical="top" wrapText="1"/>
    </xf>
    <xf numFmtId="0" fontId="5" fillId="11" borderId="109" xfId="9" applyFill="1" applyBorder="1" applyAlignment="1">
      <alignment horizontal="left" vertical="top" wrapText="1"/>
    </xf>
    <xf numFmtId="0" fontId="29" fillId="0" borderId="110" xfId="9" applyFont="1" applyBorder="1" applyAlignment="1">
      <alignment horizontal="center" vertical="top" wrapText="1"/>
    </xf>
    <xf numFmtId="0" fontId="29" fillId="0" borderId="111" xfId="9" applyFont="1" applyBorder="1" applyAlignment="1">
      <alignment horizontal="center" vertical="top" wrapText="1"/>
    </xf>
    <xf numFmtId="0" fontId="5" fillId="0" borderId="111" xfId="9" applyBorder="1" applyAlignment="1">
      <alignment horizontal="left" vertical="top" wrapText="1"/>
    </xf>
    <xf numFmtId="0" fontId="5" fillId="0" borderId="111" xfId="9" applyBorder="1" applyAlignment="1">
      <alignment horizontal="center" vertical="top" wrapText="1"/>
    </xf>
    <xf numFmtId="0" fontId="29" fillId="0" borderId="113" xfId="9" applyFont="1" applyBorder="1" applyAlignment="1">
      <alignment horizontal="center" vertical="top" wrapText="1"/>
    </xf>
    <xf numFmtId="0" fontId="29" fillId="0" borderId="114" xfId="9" applyFont="1" applyBorder="1" applyAlignment="1">
      <alignment horizontal="center" vertical="top" wrapText="1"/>
    </xf>
    <xf numFmtId="0" fontId="5" fillId="0" borderId="114" xfId="9" applyBorder="1" applyAlignment="1">
      <alignment horizontal="left" vertical="top" wrapText="1"/>
    </xf>
    <xf numFmtId="0" fontId="5" fillId="0" borderId="114" xfId="9" applyBorder="1" applyAlignment="1">
      <alignment horizontal="center" vertical="top" wrapText="1"/>
    </xf>
    <xf numFmtId="0" fontId="5" fillId="0" borderId="12" xfId="9" applyBorder="1">
      <alignment vertical="center"/>
    </xf>
    <xf numFmtId="0" fontId="5" fillId="0" borderId="112" xfId="9" applyBorder="1" applyAlignment="1">
      <alignment horizontal="left" vertical="top" wrapText="1"/>
    </xf>
    <xf numFmtId="0" fontId="29" fillId="2" borderId="1" xfId="4" applyFont="1" applyFill="1" applyBorder="1" applyAlignment="1">
      <alignment horizontal="center" wrapText="1"/>
    </xf>
    <xf numFmtId="0" fontId="29" fillId="3" borderId="106" xfId="9" applyFont="1" applyFill="1" applyBorder="1" applyAlignment="1">
      <alignment horizontal="left" vertical="top" wrapText="1"/>
    </xf>
    <xf numFmtId="0" fontId="29" fillId="2" borderId="1" xfId="9" applyFont="1" applyFill="1" applyBorder="1" applyAlignment="1">
      <alignment horizontal="center" wrapText="1"/>
    </xf>
    <xf numFmtId="0" fontId="16" fillId="0" borderId="41" xfId="4" applyBorder="1" applyAlignment="1" applyProtection="1">
      <alignment horizontal="center" vertical="top"/>
      <protection locked="0"/>
    </xf>
    <xf numFmtId="0" fontId="5" fillId="11" borderId="109" xfId="9" applyFill="1" applyBorder="1" applyAlignment="1">
      <alignment horizontal="center" vertical="top" wrapText="1"/>
    </xf>
    <xf numFmtId="0" fontId="5" fillId="0" borderId="112" xfId="9" applyBorder="1" applyAlignment="1">
      <alignment horizontal="center" vertical="top" wrapText="1"/>
    </xf>
    <xf numFmtId="0" fontId="5" fillId="11" borderId="115" xfId="9" applyFill="1" applyBorder="1" applyAlignment="1">
      <alignment horizontal="center" vertical="top" wrapText="1"/>
    </xf>
    <xf numFmtId="0" fontId="4" fillId="11" borderId="112" xfId="9" applyFont="1" applyFill="1" applyBorder="1" applyAlignment="1">
      <alignment horizontal="left" vertical="top" wrapText="1"/>
    </xf>
    <xf numFmtId="0" fontId="4" fillId="11" borderId="112" xfId="9" applyFont="1" applyFill="1" applyBorder="1" applyAlignment="1">
      <alignment horizontal="center" vertical="top" wrapText="1"/>
    </xf>
    <xf numFmtId="0" fontId="82" fillId="0" borderId="4" xfId="4" applyFont="1" applyBorder="1" applyAlignment="1">
      <alignment horizontal="center" vertical="center"/>
    </xf>
    <xf numFmtId="0" fontId="3" fillId="3" borderId="4" xfId="4" applyFont="1" applyFill="1" applyBorder="1" applyAlignment="1">
      <alignment horizontal="left" vertical="center" indent="1"/>
    </xf>
    <xf numFmtId="0" fontId="45" fillId="4" borderId="21" xfId="4" applyFont="1" applyFill="1" applyBorder="1" applyAlignment="1">
      <alignment horizontal="left" vertical="top" wrapText="1" indent="1"/>
    </xf>
    <xf numFmtId="0" fontId="28" fillId="4" borderId="21" xfId="4" applyFont="1" applyFill="1" applyBorder="1" applyAlignment="1">
      <alignment horizontal="left" vertical="top" wrapText="1" indent="1"/>
    </xf>
    <xf numFmtId="0" fontId="9" fillId="3" borderId="20" xfId="4" applyFont="1" applyFill="1" applyBorder="1" applyAlignment="1" applyProtection="1">
      <alignment horizontal="left" vertical="top" wrapText="1" indent="1"/>
      <protection locked="0"/>
    </xf>
    <xf numFmtId="0" fontId="8" fillId="3" borderId="20" xfId="4" applyFont="1" applyFill="1" applyBorder="1" applyAlignment="1" applyProtection="1">
      <alignment horizontal="left" vertical="top" wrapText="1" indent="1"/>
      <protection locked="0"/>
    </xf>
    <xf numFmtId="0" fontId="28" fillId="4" borderId="21" xfId="4" applyFont="1" applyFill="1" applyBorder="1" applyAlignment="1">
      <alignment horizontal="left" vertical="top" wrapText="1" indent="2"/>
    </xf>
    <xf numFmtId="0" fontId="3" fillId="10" borderId="105" xfId="9" applyFont="1" applyFill="1" applyBorder="1" applyAlignment="1">
      <alignment horizontal="left" vertical="top" wrapText="1"/>
    </xf>
    <xf numFmtId="0" fontId="3" fillId="11" borderId="115" xfId="9" applyFont="1" applyFill="1" applyBorder="1" applyAlignment="1">
      <alignment horizontal="left" vertical="top" wrapText="1"/>
    </xf>
    <xf numFmtId="0" fontId="63" fillId="0" borderId="0" xfId="4" applyFont="1" applyAlignment="1">
      <alignment horizontal="center" vertical="top"/>
    </xf>
    <xf numFmtId="0" fontId="84" fillId="0" borderId="11" xfId="0" applyFont="1" applyBorder="1" applyAlignment="1">
      <alignment horizontal="right" vertical="center" indent="1"/>
    </xf>
    <xf numFmtId="0" fontId="85" fillId="0" borderId="0" xfId="0" applyFont="1" applyAlignment="1">
      <alignment horizontal="center" vertical="center"/>
    </xf>
    <xf numFmtId="166" fontId="16" fillId="0" borderId="0" xfId="4" applyNumberFormat="1" applyAlignment="1" applyProtection="1">
      <alignment horizontal="center" vertical="center"/>
      <protection locked="0"/>
    </xf>
    <xf numFmtId="166" fontId="29" fillId="0" borderId="0" xfId="4" applyNumberFormat="1" applyFont="1" applyAlignment="1" applyProtection="1">
      <alignment horizontal="center" vertical="center"/>
      <protection locked="0"/>
    </xf>
    <xf numFmtId="166" fontId="16" fillId="0" borderId="0" xfId="4" applyNumberFormat="1" applyAlignment="1" applyProtection="1">
      <alignment horizontal="center" vertical="center" wrapText="1"/>
      <protection locked="0"/>
    </xf>
    <xf numFmtId="0" fontId="2" fillId="0" borderId="100" xfId="4" applyFont="1" applyBorder="1" applyAlignment="1" applyProtection="1">
      <alignment horizontal="center" vertical="center"/>
      <protection locked="0"/>
    </xf>
    <xf numFmtId="0" fontId="29" fillId="0" borderId="0" xfId="4" applyFont="1" applyAlignment="1" applyProtection="1">
      <alignment horizontal="center" vertical="center"/>
      <protection locked="0"/>
    </xf>
    <xf numFmtId="0" fontId="46" fillId="0" borderId="100" xfId="4" applyFont="1" applyBorder="1" applyAlignment="1">
      <alignment horizontal="center" vertical="center"/>
    </xf>
    <xf numFmtId="3" fontId="86" fillId="0" borderId="0" xfId="4" applyNumberFormat="1" applyFont="1" applyAlignment="1">
      <alignment horizontal="center"/>
    </xf>
    <xf numFmtId="0" fontId="87" fillId="4" borderId="28" xfId="4" applyFont="1" applyFill="1" applyBorder="1" applyAlignment="1">
      <alignment horizontal="center" vertical="center"/>
    </xf>
    <xf numFmtId="0" fontId="87" fillId="4" borderId="31" xfId="4" applyFont="1" applyFill="1" applyBorder="1" applyAlignment="1">
      <alignment horizontal="center" vertical="center"/>
    </xf>
    <xf numFmtId="3" fontId="87" fillId="4" borderId="31" xfId="4" applyNumberFormat="1" applyFont="1" applyFill="1" applyBorder="1" applyAlignment="1">
      <alignment horizontal="center" vertical="center"/>
    </xf>
    <xf numFmtId="0" fontId="0" fillId="0" borderId="90" xfId="0" applyBorder="1" applyAlignment="1">
      <alignment horizontal="center" wrapText="1"/>
    </xf>
    <xf numFmtId="166" fontId="0" fillId="3" borderId="79" xfId="0" applyNumberFormat="1" applyFill="1" applyBorder="1" applyAlignment="1" applyProtection="1">
      <alignment horizontal="center" vertical="center"/>
      <protection locked="0"/>
    </xf>
    <xf numFmtId="166" fontId="0" fillId="3" borderId="74" xfId="0" applyNumberFormat="1" applyFill="1" applyBorder="1" applyAlignment="1" applyProtection="1">
      <alignment horizontal="center" vertical="center"/>
      <protection locked="0"/>
    </xf>
    <xf numFmtId="166" fontId="0" fillId="3" borderId="75" xfId="0" applyNumberFormat="1"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0" fontId="0" fillId="3" borderId="74" xfId="0" applyFill="1" applyBorder="1" applyAlignment="1" applyProtection="1">
      <alignment horizontal="center" vertical="center"/>
      <protection locked="0"/>
    </xf>
    <xf numFmtId="0" fontId="0" fillId="3" borderId="75" xfId="0" applyFill="1" applyBorder="1" applyAlignment="1" applyProtection="1">
      <alignment horizontal="center" vertical="center"/>
      <protection locked="0"/>
    </xf>
    <xf numFmtId="0" fontId="19" fillId="3" borderId="18" xfId="0" applyFont="1" applyFill="1" applyBorder="1" applyAlignment="1">
      <alignment horizontal="center" vertical="center"/>
    </xf>
    <xf numFmtId="166" fontId="19" fillId="3" borderId="8" xfId="0" applyNumberFormat="1" applyFont="1" applyFill="1" applyBorder="1" applyAlignment="1">
      <alignment horizontal="center" vertical="center"/>
    </xf>
    <xf numFmtId="166" fontId="0" fillId="3" borderId="80" xfId="0" applyNumberFormat="1" applyFill="1" applyBorder="1" applyAlignment="1" applyProtection="1">
      <alignment horizontal="center" vertical="center"/>
      <protection locked="0"/>
    </xf>
    <xf numFmtId="166" fontId="0" fillId="3" borderId="81" xfId="0" applyNumberFormat="1" applyFill="1" applyBorder="1" applyAlignment="1" applyProtection="1">
      <alignment horizontal="center" vertical="center"/>
      <protection locked="0"/>
    </xf>
    <xf numFmtId="166" fontId="0" fillId="3" borderId="82" xfId="0" applyNumberFormat="1" applyFill="1" applyBorder="1" applyAlignment="1" applyProtection="1">
      <alignment horizontal="center" vertical="center"/>
      <protection locked="0"/>
    </xf>
    <xf numFmtId="166" fontId="19" fillId="3" borderId="85" xfId="0" applyNumberFormat="1" applyFont="1" applyFill="1" applyBorder="1" applyAlignment="1">
      <alignment horizontal="center"/>
    </xf>
    <xf numFmtId="166" fontId="0" fillId="3" borderId="73" xfId="0" applyNumberFormat="1" applyFill="1" applyBorder="1" applyAlignment="1" applyProtection="1">
      <alignment horizontal="center" vertical="center"/>
      <protection locked="0"/>
    </xf>
    <xf numFmtId="166" fontId="19" fillId="3" borderId="9" xfId="0" applyNumberFormat="1" applyFont="1" applyFill="1" applyBorder="1" applyAlignment="1">
      <alignment horizontal="center" vertical="center"/>
    </xf>
    <xf numFmtId="0" fontId="23" fillId="4" borderId="16" xfId="0" applyFont="1" applyFill="1" applyBorder="1" applyAlignment="1">
      <alignment horizontal="left" vertical="center" indent="1"/>
    </xf>
    <xf numFmtId="0" fontId="23" fillId="4" borderId="45" xfId="0" applyFont="1" applyFill="1" applyBorder="1" applyAlignment="1">
      <alignment horizontal="left" vertical="center" indent="1"/>
    </xf>
    <xf numFmtId="0" fontId="19" fillId="4" borderId="14" xfId="0" applyFont="1" applyFill="1" applyBorder="1" applyAlignment="1">
      <alignment horizontal="left" vertical="center" indent="1"/>
    </xf>
    <xf numFmtId="0" fontId="19" fillId="4" borderId="14" xfId="0" applyFont="1" applyFill="1" applyBorder="1" applyAlignment="1">
      <alignment vertical="center" wrapText="1"/>
    </xf>
    <xf numFmtId="0" fontId="19" fillId="4" borderId="16" xfId="0" applyFont="1" applyFill="1" applyBorder="1" applyAlignment="1">
      <alignment vertical="center"/>
    </xf>
    <xf numFmtId="0" fontId="19" fillId="4" borderId="16" xfId="0" applyFont="1" applyFill="1" applyBorder="1" applyAlignment="1">
      <alignment vertical="center" wrapText="1"/>
    </xf>
    <xf numFmtId="0" fontId="19" fillId="4" borderId="45" xfId="0" applyFont="1" applyFill="1" applyBorder="1" applyAlignment="1">
      <alignment vertical="center" wrapText="1"/>
    </xf>
    <xf numFmtId="0" fontId="19" fillId="4" borderId="14" xfId="0" applyFont="1" applyFill="1" applyBorder="1" applyAlignment="1">
      <alignment horizontal="left" vertical="center" wrapText="1" indent="1"/>
    </xf>
    <xf numFmtId="0" fontId="23" fillId="4" borderId="19" xfId="0" applyFont="1" applyFill="1" applyBorder="1" applyAlignment="1">
      <alignment horizontal="left" vertical="center" indent="1"/>
    </xf>
    <xf numFmtId="0" fontId="19" fillId="4" borderId="45" xfId="0" applyFont="1" applyFill="1" applyBorder="1" applyAlignment="1">
      <alignment horizontal="left" vertical="top" indent="1"/>
    </xf>
    <xf numFmtId="166" fontId="19" fillId="3" borderId="17" xfId="0" applyNumberFormat="1" applyFont="1" applyFill="1" applyBorder="1" applyAlignment="1">
      <alignment horizontal="center" vertical="center"/>
    </xf>
    <xf numFmtId="166" fontId="19" fillId="3" borderId="25" xfId="0" applyNumberFormat="1" applyFont="1" applyFill="1" applyBorder="1" applyAlignment="1">
      <alignment horizontal="center" vertical="center"/>
    </xf>
    <xf numFmtId="165" fontId="0" fillId="0" borderId="0" xfId="0" applyNumberFormat="1" applyAlignment="1" applyProtection="1">
      <alignment horizontal="center" vertical="top"/>
      <protection locked="0"/>
    </xf>
    <xf numFmtId="0" fontId="88" fillId="0" borderId="0" xfId="4" applyFont="1" applyAlignment="1">
      <alignment horizontal="center" vertical="center"/>
    </xf>
    <xf numFmtId="0" fontId="0" fillId="0" borderId="90" xfId="0" applyBorder="1" applyAlignment="1">
      <alignment horizontal="left" wrapText="1"/>
    </xf>
    <xf numFmtId="0" fontId="21" fillId="0" borderId="0" xfId="0" applyFont="1" applyAlignment="1">
      <alignment horizontal="center"/>
    </xf>
    <xf numFmtId="0" fontId="23" fillId="4" borderId="91" xfId="11" applyFont="1" applyFill="1" applyBorder="1" applyAlignment="1">
      <alignment horizontal="left" vertical="center" indent="1"/>
    </xf>
    <xf numFmtId="0" fontId="23" fillId="4" borderId="56" xfId="11" applyFont="1" applyFill="1" applyBorder="1" applyAlignment="1">
      <alignment horizontal="left" vertical="center" wrapText="1" indent="1"/>
    </xf>
    <xf numFmtId="0" fontId="23" fillId="4" borderId="58" xfId="11" applyFont="1" applyFill="1" applyBorder="1" applyAlignment="1">
      <alignment horizontal="left" vertical="center" wrapText="1" indent="1"/>
    </xf>
    <xf numFmtId="0" fontId="2" fillId="0" borderId="0" xfId="4" applyFont="1" applyAlignment="1" applyProtection="1">
      <alignment horizontal="center" vertical="center"/>
      <protection locked="0"/>
    </xf>
    <xf numFmtId="0" fontId="24" fillId="4" borderId="6" xfId="11" applyFont="1" applyFill="1" applyBorder="1" applyAlignment="1">
      <alignment horizontal="center" vertical="center"/>
    </xf>
    <xf numFmtId="0" fontId="24" fillId="4" borderId="2" xfId="11" applyFont="1" applyFill="1" applyBorder="1" applyAlignment="1">
      <alignment horizontal="center" vertical="center"/>
    </xf>
    <xf numFmtId="0" fontId="25" fillId="6" borderId="4" xfId="11" applyFont="1" applyFill="1" applyBorder="1" applyAlignment="1">
      <alignment horizontal="left" vertical="top" indent="1"/>
    </xf>
    <xf numFmtId="0" fontId="25" fillId="6" borderId="0" xfId="11" applyFont="1" applyFill="1" applyAlignment="1">
      <alignment horizontal="left" vertical="top" indent="1"/>
    </xf>
    <xf numFmtId="0" fontId="25" fillId="6" borderId="9" xfId="11" applyFont="1" applyFill="1" applyBorder="1" applyAlignment="1">
      <alignment horizontal="left" vertical="top" indent="1"/>
    </xf>
    <xf numFmtId="0" fontId="25" fillId="6" borderId="4" xfId="0" applyFont="1" applyFill="1" applyBorder="1" applyAlignment="1">
      <alignment horizontal="left" vertical="top" indent="1"/>
    </xf>
    <xf numFmtId="0" fontId="25" fillId="6" borderId="0" xfId="0" applyFont="1" applyFill="1" applyAlignment="1">
      <alignment horizontal="left" vertical="top" indent="1"/>
    </xf>
    <xf numFmtId="0" fontId="25" fillId="6" borderId="9" xfId="0" applyFont="1" applyFill="1" applyBorder="1" applyAlignment="1">
      <alignment horizontal="left" vertical="top" indent="1"/>
    </xf>
    <xf numFmtId="0" fontId="43" fillId="4" borderId="5" xfId="8" applyFont="1" applyFill="1" applyBorder="1" applyAlignment="1">
      <alignment horizontal="left" vertical="top" indent="2"/>
    </xf>
    <xf numFmtId="0" fontId="43" fillId="4" borderId="10" xfId="8" applyFont="1" applyFill="1" applyBorder="1" applyAlignment="1">
      <alignment horizontal="left" vertical="top" indent="2"/>
    </xf>
    <xf numFmtId="0" fontId="43" fillId="4" borderId="8" xfId="8" applyFont="1" applyFill="1" applyBorder="1" applyAlignment="1">
      <alignment horizontal="left" vertical="top" indent="2"/>
    </xf>
    <xf numFmtId="0" fontId="24" fillId="2" borderId="6"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6" xfId="11" applyFont="1" applyFill="1" applyBorder="1" applyAlignment="1">
      <alignment horizontal="center" vertical="center"/>
    </xf>
    <xf numFmtId="0" fontId="24" fillId="2" borderId="2" xfId="11" applyFont="1" applyFill="1" applyBorder="1" applyAlignment="1">
      <alignment horizontal="center" vertical="center"/>
    </xf>
    <xf numFmtId="0" fontId="70" fillId="8" borderId="23" xfId="8" applyFont="1" applyFill="1" applyBorder="1" applyAlignment="1">
      <alignment vertical="top"/>
    </xf>
    <xf numFmtId="0" fontId="70" fillId="8" borderId="35" xfId="8" applyFont="1" applyFill="1" applyBorder="1" applyAlignment="1">
      <alignment vertical="top"/>
    </xf>
    <xf numFmtId="0" fontId="70" fillId="8" borderId="24" xfId="8" applyFont="1" applyFill="1" applyBorder="1" applyAlignment="1">
      <alignment vertical="top"/>
    </xf>
    <xf numFmtId="0" fontId="47" fillId="6" borderId="46" xfId="8" applyFont="1" applyFill="1" applyBorder="1" applyAlignment="1">
      <alignment horizontal="left" vertical="top" indent="1"/>
    </xf>
    <xf numFmtId="0" fontId="47" fillId="6" borderId="47" xfId="8" applyFont="1" applyFill="1" applyBorder="1" applyAlignment="1">
      <alignment horizontal="left" vertical="top" indent="1"/>
    </xf>
    <xf numFmtId="0" fontId="47" fillId="6" borderId="48" xfId="8" applyFont="1" applyFill="1" applyBorder="1" applyAlignment="1">
      <alignment horizontal="left" vertical="top" indent="1"/>
    </xf>
    <xf numFmtId="0" fontId="59" fillId="6" borderId="5" xfId="0" applyFont="1" applyFill="1" applyBorder="1" applyAlignment="1">
      <alignment horizontal="left" vertical="top" indent="1"/>
    </xf>
    <xf numFmtId="0" fontId="25" fillId="6" borderId="10" xfId="0" applyFont="1" applyFill="1" applyBorder="1" applyAlignment="1">
      <alignment horizontal="left" vertical="top" indent="1"/>
    </xf>
    <xf numFmtId="0" fontId="25" fillId="6" borderId="8" xfId="0" applyFont="1" applyFill="1" applyBorder="1" applyAlignment="1">
      <alignment horizontal="left" vertical="top" indent="1"/>
    </xf>
    <xf numFmtId="0" fontId="39" fillId="2" borderId="3" xfId="8" applyFont="1" applyFill="1" applyBorder="1" applyAlignment="1">
      <alignment horizontal="center" vertical="center"/>
    </xf>
    <xf numFmtId="0" fontId="39" fillId="2" borderId="12" xfId="8" applyFont="1" applyFill="1" applyBorder="1" applyAlignment="1">
      <alignment horizontal="center" vertical="center"/>
    </xf>
    <xf numFmtId="0" fontId="39" fillId="2" borderId="7" xfId="8" applyFont="1" applyFill="1" applyBorder="1" applyAlignment="1">
      <alignment horizontal="center" vertical="center"/>
    </xf>
    <xf numFmtId="0" fontId="29" fillId="4" borderId="4" xfId="8" applyFont="1" applyFill="1" applyBorder="1" applyAlignment="1">
      <alignment horizontal="left" vertical="top" indent="2"/>
    </xf>
    <xf numFmtId="0" fontId="29" fillId="4" borderId="0" xfId="8" applyFont="1" applyFill="1" applyAlignment="1">
      <alignment horizontal="left" vertical="top" indent="2"/>
    </xf>
    <xf numFmtId="0" fontId="29" fillId="4" borderId="9" xfId="8" applyFont="1" applyFill="1" applyBorder="1" applyAlignment="1">
      <alignment horizontal="left" vertical="top" indent="2"/>
    </xf>
    <xf numFmtId="0" fontId="66" fillId="2" borderId="5" xfId="8" applyFont="1" applyFill="1" applyBorder="1" applyAlignment="1">
      <alignment horizontal="center" vertical="center"/>
    </xf>
    <xf numFmtId="0" fontId="66" fillId="2" borderId="10" xfId="8" applyFont="1" applyFill="1" applyBorder="1" applyAlignment="1">
      <alignment horizontal="center" vertical="center"/>
    </xf>
    <xf numFmtId="0" fontId="66" fillId="2" borderId="8" xfId="8" applyFont="1" applyFill="1" applyBorder="1" applyAlignment="1">
      <alignment horizontal="center" vertical="center"/>
    </xf>
    <xf numFmtId="0" fontId="28" fillId="2" borderId="23" xfId="8" applyFont="1" applyFill="1" applyBorder="1" applyAlignment="1">
      <alignment vertical="top"/>
    </xf>
    <xf numFmtId="0" fontId="28" fillId="2" borderId="35" xfId="8" applyFont="1" applyFill="1" applyBorder="1" applyAlignment="1">
      <alignment vertical="top"/>
    </xf>
    <xf numFmtId="0" fontId="28" fillId="2" borderId="24" xfId="8" applyFont="1" applyFill="1" applyBorder="1" applyAlignment="1">
      <alignment vertical="top"/>
    </xf>
    <xf numFmtId="0" fontId="46" fillId="3" borderId="94" xfId="8" applyFont="1" applyFill="1" applyBorder="1" applyAlignment="1">
      <alignment horizontal="center" vertical="center"/>
    </xf>
    <xf numFmtId="0" fontId="46" fillId="3" borderId="96" xfId="8" applyFont="1" applyFill="1" applyBorder="1" applyAlignment="1">
      <alignment horizontal="center" vertical="center"/>
    </xf>
    <xf numFmtId="0" fontId="23" fillId="4" borderId="93" xfId="11" applyFont="1" applyFill="1" applyBorder="1" applyAlignment="1">
      <alignment horizontal="left" vertical="center" wrapText="1" indent="1"/>
    </xf>
    <xf numFmtId="0" fontId="23" fillId="4" borderId="65" xfId="11" applyFont="1" applyFill="1" applyBorder="1" applyAlignment="1">
      <alignment horizontal="left" vertical="center" wrapText="1" indent="1"/>
    </xf>
    <xf numFmtId="0" fontId="23" fillId="4" borderId="97" xfId="11" applyFont="1" applyFill="1" applyBorder="1" applyAlignment="1">
      <alignment horizontal="left" vertical="center" wrapText="1" indent="1"/>
    </xf>
    <xf numFmtId="0" fontId="23" fillId="4" borderId="95" xfId="11" applyFont="1" applyFill="1" applyBorder="1" applyAlignment="1">
      <alignment horizontal="left" vertical="center" wrapText="1" indent="1"/>
    </xf>
    <xf numFmtId="0" fontId="46" fillId="3" borderId="66" xfId="8" applyFont="1" applyFill="1" applyBorder="1" applyAlignment="1">
      <alignment horizontal="center" vertical="center"/>
    </xf>
    <xf numFmtId="0" fontId="46" fillId="3" borderId="98" xfId="8" applyFont="1" applyFill="1" applyBorder="1" applyAlignment="1">
      <alignment horizontal="center" vertical="center"/>
    </xf>
    <xf numFmtId="0" fontId="23" fillId="4" borderId="93" xfId="0" applyFont="1" applyFill="1" applyBorder="1" applyAlignment="1">
      <alignment horizontal="left" vertical="center" wrapText="1" indent="1"/>
    </xf>
    <xf numFmtId="0" fontId="23" fillId="4" borderId="95" xfId="0" applyFont="1" applyFill="1" applyBorder="1" applyAlignment="1">
      <alignment horizontal="left" vertical="center" wrapText="1" indent="1"/>
    </xf>
    <xf numFmtId="0" fontId="23" fillId="2" borderId="70" xfId="0" applyFont="1" applyFill="1" applyBorder="1" applyAlignment="1">
      <alignment horizontal="left" vertical="top" indent="1"/>
    </xf>
    <xf numFmtId="0" fontId="23" fillId="2" borderId="71" xfId="0" applyFont="1" applyFill="1" applyBorder="1" applyAlignment="1">
      <alignment horizontal="left" vertical="top" indent="1"/>
    </xf>
    <xf numFmtId="0" fontId="23" fillId="2" borderId="72" xfId="0" applyFont="1" applyFill="1" applyBorder="1" applyAlignment="1">
      <alignment horizontal="left" vertical="top" indent="1"/>
    </xf>
    <xf numFmtId="0" fontId="69" fillId="2" borderId="6" xfId="0" applyFont="1" applyFill="1" applyBorder="1" applyAlignment="1">
      <alignment horizontal="left" vertical="center"/>
    </xf>
    <xf numFmtId="0" fontId="69" fillId="2" borderId="11" xfId="0" applyFont="1" applyFill="1" applyBorder="1" applyAlignment="1">
      <alignment horizontal="left" vertical="center"/>
    </xf>
    <xf numFmtId="0" fontId="69" fillId="2" borderId="2" xfId="0" applyFont="1" applyFill="1" applyBorder="1" applyAlignment="1">
      <alignment horizontal="left" vertical="center"/>
    </xf>
    <xf numFmtId="0" fontId="22" fillId="4" borderId="3" xfId="0" applyFont="1" applyFill="1" applyBorder="1" applyAlignment="1">
      <alignment horizontal="left" indent="1"/>
    </xf>
    <xf numFmtId="0" fontId="22" fillId="4" borderId="12" xfId="0" applyFont="1" applyFill="1" applyBorder="1" applyAlignment="1">
      <alignment horizontal="left" indent="1"/>
    </xf>
    <xf numFmtId="0" fontId="22" fillId="4" borderId="7" xfId="0" applyFont="1" applyFill="1" applyBorder="1" applyAlignment="1">
      <alignment horizontal="left" indent="1"/>
    </xf>
    <xf numFmtId="0" fontId="0" fillId="4" borderId="5" xfId="0" applyFill="1" applyBorder="1" applyAlignment="1">
      <alignment horizontal="left" vertical="top" indent="1"/>
    </xf>
    <xf numFmtId="0" fontId="0" fillId="4" borderId="10" xfId="0" applyFill="1" applyBorder="1" applyAlignment="1">
      <alignment horizontal="left" vertical="top" indent="1"/>
    </xf>
    <xf numFmtId="0" fontId="0" fillId="4" borderId="8" xfId="0" applyFill="1" applyBorder="1" applyAlignment="1">
      <alignment horizontal="left" vertical="top" indent="1"/>
    </xf>
    <xf numFmtId="0" fontId="19" fillId="2" borderId="67" xfId="0" applyFont="1" applyFill="1" applyBorder="1" applyAlignment="1">
      <alignment horizontal="left" vertical="center" indent="1"/>
    </xf>
    <xf numFmtId="0" fontId="19" fillId="2" borderId="68" xfId="0" applyFont="1" applyFill="1" applyBorder="1" applyAlignment="1">
      <alignment horizontal="left" vertical="center" indent="1"/>
    </xf>
    <xf numFmtId="0" fontId="22" fillId="4" borderId="5" xfId="0" applyFont="1" applyFill="1" applyBorder="1" applyAlignment="1">
      <alignment horizontal="left" vertical="top" indent="1"/>
    </xf>
    <xf numFmtId="0" fontId="22" fillId="4" borderId="10" xfId="0" applyFont="1" applyFill="1" applyBorder="1" applyAlignment="1">
      <alignment horizontal="left" vertical="top" indent="1"/>
    </xf>
    <xf numFmtId="0" fontId="22" fillId="4" borderId="8" xfId="0" applyFont="1" applyFill="1" applyBorder="1" applyAlignment="1">
      <alignment horizontal="left" vertical="top" indent="1"/>
    </xf>
    <xf numFmtId="0" fontId="0" fillId="3" borderId="46" xfId="0" applyFill="1" applyBorder="1" applyAlignment="1" applyProtection="1">
      <alignment horizontal="left" vertical="top" wrapText="1" indent="1"/>
      <protection locked="0"/>
    </xf>
    <xf numFmtId="0" fontId="0" fillId="3" borderId="47" xfId="0" applyFill="1" applyBorder="1" applyAlignment="1" applyProtection="1">
      <alignment horizontal="left" vertical="top" wrapText="1" indent="1"/>
      <protection locked="0"/>
    </xf>
    <xf numFmtId="0" fontId="0" fillId="3" borderId="48" xfId="0" applyFill="1" applyBorder="1" applyAlignment="1" applyProtection="1">
      <alignment horizontal="left" vertical="top" wrapText="1" indent="1"/>
      <protection locked="0"/>
    </xf>
    <xf numFmtId="0" fontId="0" fillId="3" borderId="4" xfId="0" applyFill="1" applyBorder="1" applyAlignment="1" applyProtection="1">
      <alignment horizontal="left" vertical="top" wrapText="1" indent="1"/>
      <protection locked="0"/>
    </xf>
    <xf numFmtId="0" fontId="0" fillId="3" borderId="0" xfId="0" applyFill="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5" xfId="0" applyFill="1" applyBorder="1" applyAlignment="1" applyProtection="1">
      <alignment horizontal="left" vertical="top" wrapText="1" indent="1"/>
      <protection locked="0"/>
    </xf>
    <xf numFmtId="0" fontId="0" fillId="3" borderId="10" xfId="0" applyFill="1" applyBorder="1" applyAlignment="1" applyProtection="1">
      <alignment horizontal="left" vertical="top" wrapText="1" indent="1"/>
      <protection locked="0"/>
    </xf>
    <xf numFmtId="0" fontId="0" fillId="3" borderId="8" xfId="0" applyFill="1" applyBorder="1" applyAlignment="1" applyProtection="1">
      <alignment horizontal="left" vertical="top" wrapText="1" indent="1"/>
      <protection locked="0"/>
    </xf>
    <xf numFmtId="0" fontId="67" fillId="2" borderId="3" xfId="0" applyFont="1" applyFill="1" applyBorder="1" applyAlignment="1">
      <alignment horizontal="center" vertical="center"/>
    </xf>
    <xf numFmtId="0" fontId="67" fillId="2" borderId="12" xfId="0" applyFont="1" applyFill="1" applyBorder="1" applyAlignment="1">
      <alignment horizontal="center" vertical="center"/>
    </xf>
    <xf numFmtId="0" fontId="67" fillId="2" borderId="7" xfId="0" applyFont="1" applyFill="1" applyBorder="1" applyAlignment="1">
      <alignment horizontal="center" vertical="center"/>
    </xf>
    <xf numFmtId="0" fontId="68" fillId="2" borderId="5" xfId="0" applyFont="1" applyFill="1" applyBorder="1" applyAlignment="1">
      <alignment horizontal="center" vertical="center"/>
    </xf>
    <xf numFmtId="0" fontId="68" fillId="2" borderId="10" xfId="0" applyFont="1" applyFill="1" applyBorder="1" applyAlignment="1">
      <alignment horizontal="center" vertical="center"/>
    </xf>
    <xf numFmtId="0" fontId="68" fillId="2" borderId="8" xfId="0" applyFont="1" applyFill="1" applyBorder="1" applyAlignment="1">
      <alignment horizontal="center" vertical="center"/>
    </xf>
    <xf numFmtId="0" fontId="23" fillId="4" borderId="5" xfId="0" applyFont="1" applyFill="1" applyBorder="1" applyAlignment="1">
      <alignment horizontal="left" vertical="top" indent="1"/>
    </xf>
    <xf numFmtId="0" fontId="23" fillId="4" borderId="10" xfId="0" applyFont="1" applyFill="1" applyBorder="1" applyAlignment="1">
      <alignment horizontal="left" vertical="top" indent="1"/>
    </xf>
    <xf numFmtId="0" fontId="23" fillId="4" borderId="8" xfId="0" applyFont="1" applyFill="1" applyBorder="1" applyAlignment="1">
      <alignment horizontal="left" vertical="top" indent="1"/>
    </xf>
    <xf numFmtId="0" fontId="19" fillId="2" borderId="3" xfId="0" applyFont="1" applyFill="1" applyBorder="1" applyAlignment="1">
      <alignment horizontal="left" indent="1"/>
    </xf>
    <xf numFmtId="0" fontId="19" fillId="2" borderId="12" xfId="0" applyFont="1" applyFill="1" applyBorder="1" applyAlignment="1">
      <alignment horizontal="left" indent="1"/>
    </xf>
    <xf numFmtId="0" fontId="19" fillId="2" borderId="7" xfId="0" applyFont="1" applyFill="1" applyBorder="1" applyAlignment="1">
      <alignment horizontal="left" indent="1"/>
    </xf>
    <xf numFmtId="0" fontId="0" fillId="3" borderId="77" xfId="0" applyFill="1" applyBorder="1" applyAlignment="1" applyProtection="1">
      <alignment horizontal="left" indent="1"/>
      <protection locked="0"/>
    </xf>
    <xf numFmtId="0" fontId="0" fillId="3" borderId="26" xfId="0" applyFill="1" applyBorder="1" applyAlignment="1" applyProtection="1">
      <alignment horizontal="left" indent="1"/>
      <protection locked="0"/>
    </xf>
    <xf numFmtId="0" fontId="0" fillId="3" borderId="78" xfId="0" applyFill="1" applyBorder="1" applyAlignment="1" applyProtection="1">
      <alignment horizontal="left" indent="1"/>
      <protection locked="0"/>
    </xf>
    <xf numFmtId="0" fontId="0" fillId="3" borderId="64" xfId="0" applyFill="1" applyBorder="1" applyAlignment="1" applyProtection="1">
      <alignment horizontal="left" indent="1"/>
      <protection locked="0"/>
    </xf>
    <xf numFmtId="0" fontId="0" fillId="3" borderId="44" xfId="0" applyFill="1" applyBorder="1" applyAlignment="1">
      <alignment horizontal="left" vertical="center" indent="1"/>
    </xf>
    <xf numFmtId="0" fontId="0" fillId="3" borderId="8" xfId="0" applyFill="1" applyBorder="1" applyAlignment="1">
      <alignment horizontal="left" vertical="center" indent="1"/>
    </xf>
    <xf numFmtId="0" fontId="55" fillId="4" borderId="4" xfId="0" applyFont="1" applyFill="1" applyBorder="1" applyAlignment="1">
      <alignment horizontal="left" vertical="top" indent="1"/>
    </xf>
    <xf numFmtId="0" fontId="55" fillId="4" borderId="0" xfId="0" applyFont="1" applyFill="1" applyAlignment="1">
      <alignment horizontal="left" vertical="top" indent="1"/>
    </xf>
    <xf numFmtId="0" fontId="55" fillId="4" borderId="9" xfId="0" applyFont="1" applyFill="1" applyBorder="1" applyAlignment="1">
      <alignment horizontal="left" vertical="top" indent="1"/>
    </xf>
    <xf numFmtId="0" fontId="28" fillId="6" borderId="3" xfId="4" applyFont="1" applyFill="1" applyBorder="1" applyAlignment="1">
      <alignment horizontal="left" vertical="top" indent="1"/>
    </xf>
    <xf numFmtId="0" fontId="28" fillId="6" borderId="12" xfId="4" applyFont="1" applyFill="1" applyBorder="1" applyAlignment="1">
      <alignment horizontal="left" vertical="top" indent="1"/>
    </xf>
    <xf numFmtId="0" fontId="28" fillId="6" borderId="7" xfId="4" applyFont="1" applyFill="1" applyBorder="1" applyAlignment="1">
      <alignment horizontal="left" vertical="top" indent="1"/>
    </xf>
    <xf numFmtId="0" fontId="70" fillId="2" borderId="6" xfId="4" applyFont="1" applyFill="1" applyBorder="1" applyAlignment="1">
      <alignment horizontal="left" vertical="center" wrapText="1"/>
    </xf>
    <xf numFmtId="0" fontId="70" fillId="2" borderId="11" xfId="4" applyFont="1" applyFill="1" applyBorder="1" applyAlignment="1">
      <alignment horizontal="left" vertical="center" wrapText="1"/>
    </xf>
    <xf numFmtId="0" fontId="70" fillId="2" borderId="2" xfId="4" applyFont="1" applyFill="1" applyBorder="1" applyAlignment="1">
      <alignment horizontal="left" vertical="center" wrapText="1"/>
    </xf>
    <xf numFmtId="0" fontId="28" fillId="6" borderId="70" xfId="4" applyFont="1" applyFill="1" applyBorder="1" applyAlignment="1">
      <alignment horizontal="left" vertical="top" indent="1"/>
    </xf>
    <xf numFmtId="0" fontId="28" fillId="6" borderId="71" xfId="4" applyFont="1" applyFill="1" applyBorder="1" applyAlignment="1">
      <alignment horizontal="left" vertical="top" indent="1"/>
    </xf>
    <xf numFmtId="0" fontId="28" fillId="6" borderId="72" xfId="4" applyFont="1" applyFill="1" applyBorder="1" applyAlignment="1">
      <alignment horizontal="left" vertical="top" indent="1"/>
    </xf>
    <xf numFmtId="0" fontId="70" fillId="2" borderId="6" xfId="4" applyFont="1" applyFill="1" applyBorder="1" applyAlignment="1">
      <alignment horizontal="left" vertical="center"/>
    </xf>
    <xf numFmtId="0" fontId="70" fillId="2" borderId="11" xfId="4" applyFont="1" applyFill="1" applyBorder="1" applyAlignment="1">
      <alignment horizontal="left" vertical="center"/>
    </xf>
    <xf numFmtId="0" fontId="70" fillId="2" borderId="2" xfId="4" applyFont="1" applyFill="1" applyBorder="1" applyAlignment="1">
      <alignment horizontal="left" vertical="center"/>
    </xf>
    <xf numFmtId="0" fontId="28" fillId="4" borderId="4" xfId="4" quotePrefix="1" applyFont="1" applyFill="1" applyBorder="1" applyAlignment="1">
      <alignment horizontal="left" vertical="center" indent="1"/>
    </xf>
    <xf numFmtId="0" fontId="28" fillId="4" borderId="0" xfId="4" quotePrefix="1" applyFont="1" applyFill="1" applyAlignment="1">
      <alignment horizontal="left" vertical="center" indent="1"/>
    </xf>
    <xf numFmtId="0" fontId="28" fillId="4" borderId="9" xfId="4" quotePrefix="1" applyFont="1" applyFill="1" applyBorder="1" applyAlignment="1">
      <alignment horizontal="left" vertical="center" indent="1"/>
    </xf>
    <xf numFmtId="0" fontId="28" fillId="6" borderId="67" xfId="4" quotePrefix="1" applyFont="1" applyFill="1" applyBorder="1" applyAlignment="1">
      <alignment horizontal="left" vertical="center" wrapText="1" indent="1"/>
    </xf>
    <xf numFmtId="0" fontId="28" fillId="6" borderId="101" xfId="4" quotePrefix="1" applyFont="1" applyFill="1" applyBorder="1" applyAlignment="1">
      <alignment horizontal="left" vertical="center" indent="1"/>
    </xf>
    <xf numFmtId="0" fontId="28" fillId="6" borderId="68" xfId="4" quotePrefix="1" applyFont="1" applyFill="1" applyBorder="1" applyAlignment="1">
      <alignment horizontal="left" vertical="center" indent="1"/>
    </xf>
    <xf numFmtId="0" fontId="57" fillId="4" borderId="5" xfId="4" quotePrefix="1" applyFont="1" applyFill="1" applyBorder="1" applyAlignment="1">
      <alignment horizontal="left" vertical="center" wrapText="1" indent="1"/>
    </xf>
    <xf numFmtId="0" fontId="57" fillId="4" borderId="10" xfId="4" quotePrefix="1" applyFont="1" applyFill="1" applyBorder="1" applyAlignment="1">
      <alignment horizontal="left" vertical="center" wrapText="1" indent="1"/>
    </xf>
    <xf numFmtId="0" fontId="57" fillId="4" borderId="8" xfId="4" quotePrefix="1" applyFont="1" applyFill="1" applyBorder="1" applyAlignment="1">
      <alignment horizontal="left" vertical="center" wrapText="1" indent="1"/>
    </xf>
    <xf numFmtId="0" fontId="3" fillId="3" borderId="4" xfId="4" applyFont="1" applyFill="1" applyBorder="1" applyAlignment="1">
      <alignment horizontal="left" vertical="center" indent="1"/>
    </xf>
    <xf numFmtId="0" fontId="14" fillId="3" borderId="0" xfId="4" applyFont="1" applyFill="1" applyAlignment="1">
      <alignment horizontal="left" vertical="center" indent="1"/>
    </xf>
    <xf numFmtId="0" fontId="14" fillId="3" borderId="9" xfId="4" applyFont="1" applyFill="1" applyBorder="1" applyAlignment="1">
      <alignment horizontal="left" vertical="center" indent="1"/>
    </xf>
    <xf numFmtId="0" fontId="3" fillId="3" borderId="5" xfId="4" applyFont="1" applyFill="1" applyBorder="1" applyAlignment="1">
      <alignment horizontal="left" vertical="center" indent="1"/>
    </xf>
    <xf numFmtId="0" fontId="14" fillId="3" borderId="10" xfId="4" applyFont="1" applyFill="1" applyBorder="1" applyAlignment="1">
      <alignment horizontal="left" vertical="center" indent="1"/>
    </xf>
    <xf numFmtId="0" fontId="14" fillId="3" borderId="8" xfId="4" applyFont="1" applyFill="1" applyBorder="1" applyAlignment="1">
      <alignment horizontal="left" vertical="center" indent="1"/>
    </xf>
    <xf numFmtId="0" fontId="45" fillId="4" borderId="23" xfId="4" applyFont="1" applyFill="1" applyBorder="1" applyAlignment="1">
      <alignment horizontal="left" vertical="center"/>
    </xf>
    <xf numFmtId="0" fontId="45" fillId="4" borderId="35" xfId="4" applyFont="1" applyFill="1" applyBorder="1" applyAlignment="1">
      <alignment horizontal="left" vertical="center"/>
    </xf>
    <xf numFmtId="0" fontId="45" fillId="4" borderId="24" xfId="4" applyFont="1" applyFill="1" applyBorder="1" applyAlignment="1">
      <alignment horizontal="left" vertical="center"/>
    </xf>
    <xf numFmtId="0" fontId="14" fillId="3" borderId="4" xfId="4" applyFont="1" applyFill="1" applyBorder="1" applyAlignment="1">
      <alignment horizontal="left" vertical="center" indent="1"/>
    </xf>
    <xf numFmtId="0" fontId="43" fillId="6" borderId="5" xfId="4" applyFont="1" applyFill="1" applyBorder="1" applyAlignment="1">
      <alignment horizontal="left" vertical="top" indent="1"/>
    </xf>
    <xf numFmtId="0" fontId="43" fillId="6" borderId="10" xfId="4" applyFont="1" applyFill="1" applyBorder="1" applyAlignment="1">
      <alignment horizontal="left" vertical="top" indent="1"/>
    </xf>
    <xf numFmtId="0" fontId="43" fillId="6" borderId="8" xfId="4" applyFont="1" applyFill="1" applyBorder="1" applyAlignment="1">
      <alignment horizontal="left" vertical="top" indent="1"/>
    </xf>
    <xf numFmtId="0" fontId="57" fillId="4" borderId="23" xfId="4" applyFont="1" applyFill="1" applyBorder="1" applyAlignment="1">
      <alignment horizontal="left" vertical="center" indent="1"/>
    </xf>
    <xf numFmtId="0" fontId="57" fillId="4" borderId="35" xfId="4" applyFont="1" applyFill="1" applyBorder="1" applyAlignment="1">
      <alignment horizontal="left" vertical="center" indent="1"/>
    </xf>
    <xf numFmtId="0" fontId="57" fillId="4" borderId="24" xfId="4" applyFont="1" applyFill="1" applyBorder="1" applyAlignment="1">
      <alignment horizontal="left" vertical="center" indent="1"/>
    </xf>
    <xf numFmtId="0" fontId="37" fillId="2" borderId="6"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 xfId="0" applyFont="1" applyFill="1" applyBorder="1" applyAlignment="1">
      <alignment horizontal="left" vertical="center"/>
    </xf>
    <xf numFmtId="0" fontId="24" fillId="3" borderId="3" xfId="0" applyFont="1" applyFill="1" applyBorder="1" applyAlignment="1">
      <alignment horizontal="left" vertical="top" indent="1"/>
    </xf>
    <xf numFmtId="0" fontId="24" fillId="3" borderId="12" xfId="0" applyFont="1" applyFill="1" applyBorder="1" applyAlignment="1">
      <alignment horizontal="left" vertical="top" indent="1"/>
    </xf>
    <xf numFmtId="0" fontId="24" fillId="3" borderId="7" xfId="0" applyFont="1" applyFill="1" applyBorder="1" applyAlignment="1">
      <alignment horizontal="left" vertical="top" indent="1"/>
    </xf>
    <xf numFmtId="0" fontId="49" fillId="6" borderId="87" xfId="0" applyFont="1" applyFill="1" applyBorder="1" applyAlignment="1">
      <alignment horizontal="left" vertical="top" indent="2"/>
    </xf>
    <xf numFmtId="0" fontId="24" fillId="6" borderId="88" xfId="0" applyFont="1" applyFill="1" applyBorder="1" applyAlignment="1">
      <alignment horizontal="left" vertical="top" indent="2"/>
    </xf>
    <xf numFmtId="0" fontId="24" fillId="6" borderId="89" xfId="0" applyFont="1" applyFill="1" applyBorder="1" applyAlignment="1">
      <alignment horizontal="left" vertical="top" indent="2"/>
    </xf>
    <xf numFmtId="0" fontId="49" fillId="6" borderId="124" xfId="0" applyFont="1" applyFill="1" applyBorder="1" applyAlignment="1">
      <alignment horizontal="left" vertical="top" indent="2"/>
    </xf>
    <xf numFmtId="0" fontId="24" fillId="6" borderId="100" xfId="0" applyFont="1" applyFill="1" applyBorder="1" applyAlignment="1">
      <alignment horizontal="left" vertical="top" indent="2"/>
    </xf>
    <xf numFmtId="0" fontId="24" fillId="6" borderId="125" xfId="0" applyFont="1" applyFill="1" applyBorder="1" applyAlignment="1">
      <alignment horizontal="left" vertical="top" indent="2"/>
    </xf>
    <xf numFmtId="0" fontId="49" fillId="3" borderId="4" xfId="0" applyFont="1" applyFill="1" applyBorder="1" applyAlignment="1">
      <alignment horizontal="left" vertical="top" indent="2"/>
    </xf>
    <xf numFmtId="0" fontId="24" fillId="3" borderId="0" xfId="0" applyFont="1" applyFill="1" applyAlignment="1">
      <alignment horizontal="left" vertical="top" indent="2"/>
    </xf>
    <xf numFmtId="0" fontId="24" fillId="3" borderId="9" xfId="0" applyFont="1" applyFill="1" applyBorder="1" applyAlignment="1">
      <alignment horizontal="left" vertical="top" indent="2"/>
    </xf>
    <xf numFmtId="0" fontId="49" fillId="3" borderId="5" xfId="0" applyFont="1" applyFill="1" applyBorder="1" applyAlignment="1">
      <alignment horizontal="left" vertical="top" indent="2"/>
    </xf>
    <xf numFmtId="0" fontId="24" fillId="3" borderId="10" xfId="0" applyFont="1" applyFill="1" applyBorder="1" applyAlignment="1">
      <alignment horizontal="left" vertical="top" indent="2"/>
    </xf>
    <xf numFmtId="0" fontId="24" fillId="3" borderId="8" xfId="0" applyFont="1" applyFill="1" applyBorder="1" applyAlignment="1">
      <alignment horizontal="left" vertical="top" indent="2"/>
    </xf>
    <xf numFmtId="0" fontId="29" fillId="0" borderId="122" xfId="9" applyFont="1" applyBorder="1" applyAlignment="1">
      <alignment vertical="top" wrapText="1"/>
    </xf>
    <xf numFmtId="0" fontId="29" fillId="0" borderId="114" xfId="9" applyFont="1" applyBorder="1" applyAlignment="1">
      <alignment vertical="top" wrapText="1"/>
    </xf>
    <xf numFmtId="0" fontId="5" fillId="0" borderId="114" xfId="9" applyBorder="1" applyAlignment="1">
      <alignment vertical="top" wrapText="1"/>
    </xf>
    <xf numFmtId="0" fontId="5" fillId="0" borderId="123" xfId="9" applyBorder="1" applyAlignment="1">
      <alignment vertical="top" wrapText="1"/>
    </xf>
    <xf numFmtId="0" fontId="78" fillId="2" borderId="6" xfId="9" applyFont="1" applyFill="1" applyBorder="1" applyAlignment="1">
      <alignment horizontal="left" vertical="center"/>
    </xf>
    <xf numFmtId="0" fontId="78" fillId="2" borderId="11" xfId="9" applyFont="1" applyFill="1" applyBorder="1" applyAlignment="1">
      <alignment horizontal="left" vertical="center"/>
    </xf>
    <xf numFmtId="0" fontId="78" fillId="2" borderId="2" xfId="9" applyFont="1" applyFill="1" applyBorder="1" applyAlignment="1">
      <alignment horizontal="left" vertical="center"/>
    </xf>
    <xf numFmtId="0" fontId="29" fillId="0" borderId="33" xfId="9" applyFont="1" applyBorder="1" applyAlignment="1">
      <alignment vertical="top" wrapText="1"/>
    </xf>
    <xf numFmtId="0" fontId="29" fillId="0" borderId="111" xfId="9" applyFont="1" applyBorder="1" applyAlignment="1">
      <alignment vertical="top" wrapText="1"/>
    </xf>
    <xf numFmtId="0" fontId="5" fillId="0" borderId="111" xfId="9" applyBorder="1" applyAlignment="1">
      <alignment vertical="top" wrapText="1"/>
    </xf>
    <xf numFmtId="0" fontId="5" fillId="0" borderId="121" xfId="9" applyBorder="1" applyAlignment="1">
      <alignment vertical="top" wrapText="1"/>
    </xf>
    <xf numFmtId="0" fontId="29" fillId="0" borderId="34" xfId="9" applyFont="1" applyBorder="1" applyAlignment="1">
      <alignment vertical="top" wrapText="1"/>
    </xf>
    <xf numFmtId="0" fontId="29" fillId="0" borderId="119" xfId="9" applyFont="1" applyBorder="1" applyAlignment="1">
      <alignment vertical="top" wrapText="1"/>
    </xf>
    <xf numFmtId="0" fontId="5" fillId="0" borderId="119" xfId="9" applyBorder="1" applyAlignment="1">
      <alignment vertical="top" wrapText="1"/>
    </xf>
    <xf numFmtId="0" fontId="5" fillId="0" borderId="120" xfId="9" applyBorder="1" applyAlignment="1">
      <alignment vertical="top" wrapText="1"/>
    </xf>
    <xf numFmtId="0" fontId="77" fillId="0" borderId="0" xfId="11" applyFont="1" applyAlignment="1">
      <alignment horizontal="left" vertical="center"/>
    </xf>
    <xf numFmtId="0" fontId="78" fillId="2" borderId="23" xfId="9" applyFont="1" applyFill="1" applyBorder="1" applyAlignment="1">
      <alignment horizontal="left" vertical="center" wrapText="1"/>
    </xf>
    <xf numFmtId="0" fontId="78" fillId="2" borderId="35" xfId="9" applyFont="1" applyFill="1" applyBorder="1" applyAlignment="1">
      <alignment horizontal="left" vertical="center" wrapText="1"/>
    </xf>
    <xf numFmtId="0" fontId="78" fillId="2" borderId="24" xfId="9" applyFont="1" applyFill="1" applyBorder="1" applyAlignment="1">
      <alignment horizontal="left" vertical="center" wrapText="1"/>
    </xf>
    <xf numFmtId="0" fontId="42" fillId="4" borderId="116" xfId="9" applyFont="1" applyFill="1" applyBorder="1">
      <alignment vertical="center"/>
    </xf>
    <xf numFmtId="0" fontId="42" fillId="4" borderId="117" xfId="9" applyFont="1" applyFill="1" applyBorder="1">
      <alignment vertical="center"/>
    </xf>
    <xf numFmtId="0" fontId="42" fillId="4" borderId="118" xfId="9" applyFont="1" applyFill="1" applyBorder="1">
      <alignment vertical="center"/>
    </xf>
    <xf numFmtId="0" fontId="29" fillId="2" borderId="13" xfId="9" applyFont="1" applyFill="1" applyBorder="1" applyAlignment="1">
      <alignment vertical="center" wrapText="1"/>
    </xf>
    <xf numFmtId="0" fontId="29" fillId="2" borderId="103" xfId="9" applyFont="1" applyFill="1" applyBorder="1" applyAlignment="1">
      <alignment vertical="center" wrapText="1"/>
    </xf>
    <xf numFmtId="0" fontId="29" fillId="2" borderId="103" xfId="9" applyFont="1" applyFill="1" applyBorder="1" applyAlignment="1">
      <alignment horizontal="left" vertical="center"/>
    </xf>
    <xf numFmtId="0" fontId="29" fillId="2" borderId="18" xfId="9" applyFont="1" applyFill="1" applyBorder="1" applyAlignment="1">
      <alignment horizontal="left" vertical="center"/>
    </xf>
  </cellXfs>
  <cellStyles count="12">
    <cellStyle name="Followed Hyperlink" xfId="10" builtinId="9" hidden="1" customBuiltin="1"/>
    <cellStyle name="Hyperlink" xfId="1" builtinId="8" hidden="1" customBuiltin="1"/>
    <cellStyle name="Hyperlink" xfId="11" builtinId="8" customBuiltin="1"/>
    <cellStyle name="Hyperlink 2" xfId="5" xr:uid="{B5796E39-1A19-4BAD-9489-FA7CA4FF5622}"/>
    <cellStyle name="Normal" xfId="0" builtinId="0"/>
    <cellStyle name="Normal 2" xfId="2" xr:uid="{00000000-0005-0000-0000-000002000000}"/>
    <cellStyle name="Normal 3" xfId="3" xr:uid="{00000000-0005-0000-0000-000003000000}"/>
    <cellStyle name="Normal 4" xfId="4" xr:uid="{7115FBD3-AAE8-4A1E-BC09-3372B7561F82}"/>
    <cellStyle name="Normal 5" xfId="6" xr:uid="{0482F699-C1D4-4B70-A0EA-4435C0E02BF7}"/>
    <cellStyle name="Normal 6" xfId="7" xr:uid="{D42E53A7-64A7-40A6-8BAD-F86FABAD3F0E}"/>
    <cellStyle name="Normal 7" xfId="8" xr:uid="{24C23245-CE09-4E59-9130-9D047415FF1D}"/>
    <cellStyle name="Normal 8" xfId="9" xr:uid="{95097CED-994A-43FA-8480-DEAC0BB97DC9}"/>
  </cellStyles>
  <dxfs count="172">
    <dxf>
      <font>
        <b/>
        <i val="0"/>
        <color theme="1" tint="0.34998626667073579"/>
      </font>
      <fill>
        <patternFill>
          <bgColor theme="8" tint="0.79998168889431442"/>
        </patternFill>
      </fill>
    </dxf>
    <dxf>
      <fill>
        <patternFill>
          <bgColor theme="4" tint="0.59996337778862885"/>
        </patternFill>
      </fill>
    </dxf>
    <dxf>
      <fill>
        <patternFill>
          <bgColor theme="9" tint="0.59996337778862885"/>
        </patternFill>
      </fill>
    </dxf>
    <dxf>
      <fill>
        <patternFill>
          <bgColor theme="4" tint="0.79998168889431442"/>
        </patternFill>
      </fill>
    </dxf>
    <dxf>
      <font>
        <b/>
        <i val="0"/>
        <color rgb="FFC00000"/>
      </font>
    </dxf>
    <dxf>
      <font>
        <b val="0"/>
        <i/>
        <color theme="1" tint="0.34998626667073579"/>
      </font>
      <fill>
        <patternFill>
          <bgColor theme="2" tint="0.59996337778862885"/>
        </patternFill>
      </fill>
    </dxf>
    <dxf>
      <font>
        <b/>
        <i val="0"/>
        <color rgb="FFC00000"/>
      </font>
      <fill>
        <patternFill>
          <bgColor theme="4" tint="0.79998168889431442"/>
        </patternFill>
      </fill>
    </dxf>
    <dxf>
      <font>
        <b/>
        <i val="0"/>
        <color rgb="FFC00000"/>
      </font>
      <fill>
        <patternFill>
          <bgColor theme="4" tint="0.79998168889431442"/>
        </patternFill>
      </fill>
    </dxf>
    <dxf>
      <font>
        <color theme="0" tint="-0.499984740745262"/>
      </font>
    </dxf>
    <dxf>
      <font>
        <b/>
        <i val="0"/>
        <color rgb="FFC00000"/>
      </font>
      <fill>
        <patternFill>
          <bgColor theme="4" tint="0.79998168889431442"/>
        </patternFill>
      </fill>
    </dxf>
    <dxf>
      <font>
        <color theme="1" tint="0.34998626667073579"/>
      </font>
    </dxf>
    <dxf>
      <font>
        <b/>
        <i val="0"/>
      </font>
    </dxf>
    <dxf>
      <font>
        <b/>
        <i/>
        <color theme="1" tint="0.34998626667073579"/>
      </font>
    </dxf>
    <dxf>
      <font>
        <color theme="0" tint="-0.499984740745262"/>
      </font>
    </dxf>
    <dxf>
      <fill>
        <patternFill>
          <bgColor theme="9" tint="0.79998168889431442"/>
        </patternFill>
      </fill>
    </dxf>
    <dxf>
      <font>
        <b/>
        <i val="0"/>
        <color rgb="FFC00000"/>
      </font>
      <fill>
        <patternFill>
          <bgColor theme="4" tint="0.59996337778862885"/>
        </patternFill>
      </fill>
    </dxf>
    <dxf>
      <font>
        <b/>
        <i val="0"/>
      </font>
    </dxf>
    <dxf>
      <font>
        <color theme="1" tint="0.34998626667073579"/>
      </font>
    </dxf>
    <dxf>
      <font>
        <b val="0"/>
        <i/>
        <color theme="0" tint="-0.499984740745262"/>
      </font>
    </dxf>
    <dxf>
      <font>
        <b/>
        <i val="0"/>
        <color rgb="FFC00000"/>
      </font>
      <fill>
        <patternFill>
          <bgColor theme="4" tint="0.79998168889431442"/>
        </patternFill>
      </fill>
    </dxf>
    <dxf>
      <font>
        <b/>
        <i/>
        <color theme="0" tint="-0.499984740745262"/>
      </font>
    </dxf>
    <dxf>
      <font>
        <b/>
        <i val="0"/>
        <color theme="0" tint="-0.499984740745262"/>
      </font>
    </dxf>
    <dxf>
      <font>
        <b/>
        <i val="0"/>
        <color rgb="FFC00000"/>
      </font>
      <fill>
        <patternFill>
          <bgColor theme="4" tint="0.79998168889431442"/>
        </patternFill>
      </fill>
    </dxf>
    <dxf>
      <font>
        <b/>
        <i val="0"/>
        <color rgb="FFC00000"/>
      </font>
      <fill>
        <patternFill>
          <bgColor theme="4" tint="0.79998168889431442"/>
        </patternFill>
      </fill>
    </dxf>
    <dxf>
      <font>
        <b val="0"/>
        <i/>
        <strike val="0"/>
        <color theme="0" tint="-0.499984740745262"/>
      </font>
    </dxf>
    <dxf>
      <font>
        <b/>
        <i val="0"/>
        <strike val="0"/>
        <color rgb="FFC00000"/>
      </font>
      <fill>
        <patternFill>
          <bgColor theme="4" tint="0.79998168889431442"/>
        </patternFill>
      </fill>
    </dxf>
    <dxf>
      <font>
        <b/>
        <i val="0"/>
        <color rgb="FFC00000"/>
      </font>
      <fill>
        <patternFill>
          <bgColor theme="4" tint="0.79998168889431442"/>
        </patternFill>
      </fill>
    </dxf>
    <dxf>
      <font>
        <color theme="1" tint="0.34998626667073579"/>
      </font>
    </dxf>
    <dxf>
      <font>
        <b/>
        <i val="0"/>
        <color rgb="FFC00000"/>
      </font>
      <fill>
        <patternFill>
          <bgColor theme="4" tint="0.79998168889431442"/>
        </patternFill>
      </fill>
    </dxf>
    <dxf>
      <font>
        <color theme="1" tint="0.34998626667073579"/>
      </font>
    </dxf>
    <dxf>
      <font>
        <b/>
        <i val="0"/>
        <color rgb="FFC00000"/>
      </font>
      <fill>
        <patternFill>
          <bgColor theme="4" tint="0.79998168889431442"/>
        </patternFill>
      </fill>
    </dxf>
    <dxf>
      <font>
        <b val="0"/>
        <i/>
        <color theme="0" tint="-0.499984740745262"/>
      </font>
    </dxf>
    <dxf>
      <font>
        <b val="0"/>
        <i/>
        <color theme="0" tint="-0.499984740745262"/>
      </font>
    </dxf>
    <dxf>
      <font>
        <color theme="1" tint="0.34998626667073579"/>
      </font>
    </dxf>
    <dxf>
      <font>
        <b/>
        <i val="0"/>
        <color rgb="FFC00000"/>
      </font>
      <fill>
        <patternFill>
          <bgColor theme="4" tint="0.79998168889431442"/>
        </patternFill>
      </fill>
    </dxf>
    <dxf>
      <font>
        <b/>
        <i val="0"/>
        <color rgb="FFC00000"/>
      </font>
      <fill>
        <patternFill>
          <bgColor theme="4" tint="0.79998168889431442"/>
        </patternFill>
      </fill>
    </dxf>
    <dxf>
      <font>
        <b val="0"/>
        <i val="0"/>
        <color theme="1" tint="0.34998626667073579"/>
      </font>
    </dxf>
    <dxf>
      <font>
        <b/>
        <i val="0"/>
        <color rgb="FFC00000"/>
      </font>
      <fill>
        <patternFill>
          <bgColor theme="4" tint="0.79998168889431442"/>
        </patternFill>
      </fill>
    </dxf>
    <dxf>
      <font>
        <b val="0"/>
        <i/>
        <color theme="1" tint="0.34998626667073579"/>
      </font>
    </dxf>
    <dxf>
      <font>
        <b/>
        <i val="0"/>
        <color rgb="FFC00000"/>
      </font>
      <fill>
        <patternFill>
          <bgColor theme="4" tint="0.59996337778862885"/>
        </patternFill>
      </fill>
    </dxf>
    <dxf>
      <font>
        <b/>
        <i val="0"/>
        <color rgb="FFC00000"/>
      </font>
      <fill>
        <patternFill>
          <bgColor theme="4" tint="0.79998168889431442"/>
        </patternFill>
      </fill>
    </dxf>
    <dxf>
      <font>
        <b/>
        <i val="0"/>
        <color rgb="FFC00000"/>
      </font>
      <fill>
        <patternFill>
          <bgColor theme="4" tint="0.79998168889431442"/>
        </patternFill>
      </fill>
    </dxf>
    <dxf>
      <font>
        <b/>
        <i val="0"/>
        <strike val="0"/>
        <color theme="1" tint="0.34998626667073579"/>
      </font>
      <fill>
        <patternFill>
          <bgColor theme="2" tint="0.59996337778862885"/>
        </patternFill>
      </fill>
    </dxf>
    <dxf>
      <font>
        <b/>
        <i/>
        <color theme="1" tint="0.34998626667073579"/>
      </font>
      <fill>
        <patternFill>
          <bgColor theme="2" tint="0.59996337778862885"/>
        </patternFill>
      </fill>
    </dxf>
    <dxf>
      <font>
        <b/>
        <i val="0"/>
        <color rgb="FFC00000"/>
      </font>
      <fill>
        <patternFill>
          <bgColor theme="4" tint="0.79998168889431442"/>
        </patternFill>
      </fill>
    </dxf>
    <dxf>
      <font>
        <b/>
        <i val="0"/>
        <color rgb="FFC45400"/>
      </font>
      <fill>
        <patternFill>
          <bgColor theme="7" tint="0.79998168889431442"/>
        </patternFill>
      </fill>
    </dxf>
    <dxf>
      <font>
        <b/>
        <i val="0"/>
        <color theme="9" tint="-0.499984740745262"/>
      </font>
      <fill>
        <patternFill>
          <bgColor theme="9" tint="0.59996337778862885"/>
        </patternFill>
      </fill>
    </dxf>
    <dxf>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AAD4F4"/>
        </patternFill>
      </fill>
      <alignment horizontal="center" vertical="center" textRotation="0" wrapText="0" indent="0" justifyLastLine="0" shrinkToFit="0" readingOrder="0"/>
    </dxf>
    <dxf>
      <font>
        <strike val="0"/>
        <outline val="0"/>
        <shadow val="0"/>
        <u val="none"/>
        <vertAlign val="baseline"/>
        <sz val="11"/>
        <color theme="1"/>
      </font>
      <alignment horizontal="general" vertical="center" textRotation="0" wrapText="1" indent="0" justifyLastLine="0" shrinkToFit="0" readingOrder="0"/>
    </dxf>
    <dxf>
      <font>
        <strike val="0"/>
        <outline val="0"/>
        <shadow val="0"/>
        <u val="none"/>
        <vertAlign val="baseline"/>
        <sz val="11"/>
        <color theme="1"/>
      </font>
      <alignment horizontal="general" vertical="center" textRotation="0" wrapText="1" indent="0" justifyLastLine="0" shrinkToFit="0" readingOrder="0"/>
    </dxf>
    <dxf>
      <font>
        <strike val="0"/>
        <outline val="0"/>
        <shadow val="0"/>
        <u val="none"/>
        <vertAlign val="baseline"/>
        <sz val="11"/>
        <color theme="1"/>
      </font>
    </dxf>
    <dxf>
      <alignment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vertical="center"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alignment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vertical="center"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alignment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vertical="center"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AAD4F4"/>
        </patternFill>
      </fill>
      <alignment horizontal="center" vertical="center" textRotation="0" wrapText="0" indent="0" justifyLastLine="0" shrinkToFit="0" readingOrder="0"/>
    </dxf>
    <dxf>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AAD4F4"/>
        </patternFill>
      </fill>
      <alignment horizontal="center" vertical="center" textRotation="0" wrapText="0" indent="0" justifyLastLine="0" shrinkToFit="0" readingOrder="0"/>
    </dxf>
    <dxf>
      <alignment horizontal="general"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border diagonalUp="0" diagonalDown="0">
        <left style="thin">
          <color indexed="64"/>
        </left>
        <right style="thin">
          <color indexed="64"/>
        </right>
        <top style="thin">
          <color indexed="64"/>
        </top>
        <bottom style="thin">
          <color indexed="64"/>
        </bottom>
      </border>
    </dxf>
    <dxf>
      <border outline="0">
        <bottom style="medium">
          <color indexed="64"/>
        </bottom>
      </border>
    </dxf>
    <dxf>
      <fill>
        <patternFill patternType="solid">
          <fgColor indexed="64"/>
          <bgColor rgb="FFAAD4F4"/>
        </patternFill>
      </fill>
    </dxf>
    <dxf>
      <font>
        <i val="0"/>
        <family val="2"/>
      </font>
      <alignment horizontal="center" vertical="top" textRotation="0" wrapText="1" indent="0" justifyLastLine="0" shrinkToFit="0" readingOrder="0"/>
      <protection locked="1" hidden="0"/>
    </dxf>
    <dxf>
      <font>
        <i val="0"/>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0" tint="-0.24994659260841701"/>
        </left>
        <right style="thin">
          <color theme="0" tint="-0.14996795556505021"/>
        </right>
        <top/>
        <bottom/>
      </border>
      <protection locked="1" hidden="0"/>
    </dxf>
    <dxf>
      <font>
        <i val="0"/>
      </font>
      <alignment horizontal="left" vertical="top"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i val="0"/>
      </font>
      <alignment horizontal="center" vertical="top"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i val="0"/>
      </font>
      <alignment horizontal="left" vertical="top" textRotation="0" wrapText="1" indent="0" justifyLastLine="0" shrinkToFit="0" readingOrder="0"/>
      <border diagonalUp="0" diagonalDown="0">
        <left/>
        <right style="thin">
          <color theme="0" tint="-0.24994659260841701"/>
        </right>
        <top/>
        <bottom/>
      </border>
      <protection locked="1" hidden="0"/>
    </dxf>
    <dxf>
      <font>
        <b/>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border diagonalUp="0" diagonalDown="0">
        <left/>
        <right style="thin">
          <color theme="0" tint="-0.24994659260841701"/>
        </right>
        <top/>
        <bottom/>
      </border>
    </dxf>
    <dxf>
      <font>
        <b/>
        <i val="0"/>
      </font>
      <alignment horizontal="center" vertical="top" textRotation="0" wrapText="1" indent="0" justifyLastLine="0" shrinkToFit="0" readingOrder="0"/>
      <protection locked="1" hidden="0"/>
    </dxf>
    <dxf>
      <font>
        <b/>
        <i val="0"/>
      </font>
      <alignment horizontal="center" vertical="top" textRotation="0" wrapText="1" indent="0" justifyLastLine="0" shrinkToFit="0" readingOrder="0"/>
      <protection locked="1" hidden="0"/>
    </dxf>
    <dxf>
      <border diagonalUp="0" diagonalDown="0">
        <left style="thin">
          <color auto="1"/>
        </left>
        <right style="thin">
          <color auto="1"/>
        </right>
        <top style="thin">
          <color auto="1"/>
        </top>
        <bottom style="thin">
          <color auto="1"/>
        </bottom>
      </border>
    </dxf>
    <dxf>
      <font>
        <i val="0"/>
        <family val="2"/>
      </font>
      <alignment horizontal="left" vertical="top" textRotation="0" wrapText="1" indent="0" justifyLastLine="0" shrinkToFit="0" readingOrder="0"/>
      <protection locked="1" hidden="0"/>
    </dxf>
    <dxf>
      <border>
        <bottom style="medium">
          <color auto="1"/>
        </bottom>
      </border>
    </dxf>
    <dxf>
      <font>
        <b/>
        <i val="0"/>
        <strike val="0"/>
        <condense val="0"/>
        <extend val="0"/>
        <outline val="0"/>
        <shadow val="0"/>
        <u val="none"/>
        <vertAlign val="baseline"/>
        <sz val="11"/>
        <color theme="1"/>
        <name val="Calibri"/>
        <family val="2"/>
        <scheme val="none"/>
      </font>
      <fill>
        <patternFill patternType="solid">
          <fgColor indexed="64"/>
          <bgColor rgb="FFAAD4F4"/>
        </patternFill>
      </fill>
      <alignment horizontal="center" vertical="bottom" textRotation="0" wrapText="1" indent="0" justifyLastLine="0" shrinkToFit="0" readingOrder="0"/>
      <border diagonalUp="0" diagonalDown="0" outline="0">
        <left/>
        <right/>
        <top/>
        <bottom/>
      </border>
      <protection locked="1" hidden="0"/>
    </dxf>
    <dxf>
      <numFmt numFmtId="0" formatCode="General"/>
      <alignment horizontal="center" vertical="top" textRotation="0" wrapText="0" indent="0" justifyLastLine="0" shrinkToFit="0" readingOrder="0"/>
      <border diagonalUp="0" diagonalDown="0">
        <left style="thin">
          <color indexed="64"/>
        </left>
        <right/>
        <top/>
        <bottom/>
      </border>
      <protection locked="1" hidden="0"/>
    </dxf>
    <dxf>
      <numFmt numFmtId="0" formatCode="General"/>
      <alignment horizontal="left" vertical="top" textRotation="0" wrapText="1" indent="0" justifyLastLine="0" shrinkToFit="0" readingOrder="0"/>
      <border diagonalUp="0" diagonalDown="0">
        <left/>
        <right style="thin">
          <color indexed="64"/>
        </right>
        <top/>
        <bottom/>
      </border>
      <protection locked="0" hidden="0"/>
    </dxf>
    <dxf>
      <numFmt numFmtId="0" formatCode="General"/>
      <alignment horizontal="left" vertical="top" textRotation="0" wrapText="1" indent="0" justifyLastLine="0" shrinkToFit="0" readingOrder="0"/>
      <protection locked="0" hidden="0"/>
    </dxf>
    <dxf>
      <numFmt numFmtId="0" formatCode="General"/>
      <alignment horizontal="center" vertical="top" textRotation="0" wrapText="0" indent="0" justifyLastLine="0" shrinkToFit="0" readingOrder="0"/>
      <protection locked="0" hidden="0"/>
    </dxf>
    <dxf>
      <numFmt numFmtId="0" formatCode="General"/>
      <alignment horizontal="center" vertical="top" textRotation="0" wrapText="0" indent="0" justifyLastLine="0" shrinkToFit="0" readingOrder="0"/>
      <protection locked="0" hidden="0"/>
    </dxf>
    <dxf>
      <numFmt numFmtId="165" formatCode="mm/dd/yy"/>
      <alignment horizontal="center" vertical="top" textRotation="0" wrapText="0" indent="0" justifyLastLine="0" shrinkToFit="0" readingOrder="0"/>
      <protection locked="0" hidden="0"/>
    </dxf>
    <dxf>
      <numFmt numFmtId="165" formatCode="mm/dd/yy"/>
      <alignment horizontal="center" vertical="top" textRotation="0" wrapText="0" indent="0" justifyLastLine="0" shrinkToFit="0" readingOrder="0"/>
      <protection locked="0" hidden="0"/>
    </dxf>
    <dxf>
      <font>
        <strike val="0"/>
        <outline val="0"/>
        <shadow val="0"/>
        <u val="none"/>
        <vertAlign val="baseline"/>
        <sz val="11"/>
        <color theme="1"/>
        <name val="Calibri"/>
        <family val="2"/>
        <scheme val="minor"/>
      </font>
      <numFmt numFmtId="0" formatCode="General"/>
      <alignment horizontal="left" vertical="top" textRotation="0" wrapText="0" indent="0" justifyLastLine="0" shrinkToFit="0" readingOrder="0"/>
      <protection locked="0" hidden="0"/>
    </dxf>
    <dxf>
      <font>
        <strike val="0"/>
        <outline val="0"/>
        <shadow val="0"/>
        <u val="none"/>
        <vertAlign val="baseline"/>
        <sz val="11"/>
        <color theme="1"/>
        <name val="Calibri"/>
        <family val="2"/>
        <scheme val="minor"/>
      </font>
      <numFmt numFmtId="0" formatCode="General"/>
      <alignment horizontal="left" vertical="top" textRotation="0" wrapText="0" indent="0" justifyLastLine="0" shrinkToFit="0" readingOrder="0"/>
      <protection locked="0" hidden="0"/>
    </dxf>
    <dxf>
      <numFmt numFmtId="0" formatCode="General"/>
      <alignment horizontal="left" vertical="top" textRotation="0" wrapText="0" indent="0" justifyLastLine="0" shrinkToFit="0" readingOrder="0"/>
      <protection locked="1" hidden="0"/>
    </dxf>
    <dxf>
      <numFmt numFmtId="0" formatCode="General"/>
      <alignment horizontal="center" vertical="top" textRotation="0" wrapText="0" indent="0" justifyLastLine="0" shrinkToFit="0" readingOrder="0"/>
      <protection locked="1" hidden="0"/>
    </dxf>
    <dxf>
      <border diagonalUp="0" diagonalDown="0">
        <right/>
        <top/>
        <bottom/>
      </border>
    </dxf>
    <dxf>
      <alignment horizontal="center" vertical="top" textRotation="0" wrapText="0" indent="0" justifyLastLine="0" shrinkToFit="0" readingOrder="0"/>
      <protection locked="1" hidden="0"/>
    </dxf>
    <dxf>
      <border>
        <bottom style="medium">
          <color rgb="FF000000"/>
        </bottom>
      </border>
    </dxf>
    <dxf>
      <alignment vertical="bottom" textRotation="0" wrapText="0" indent="0" justifyLastLine="0" shrinkToFit="0" readingOrder="0"/>
      <border diagonalUp="0" diagonalDown="0">
        <left/>
        <right/>
        <top/>
        <bottom/>
      </border>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numFmt numFmtId="0" formatCode="General"/>
      <fill>
        <patternFill patternType="none">
          <fgColor indexed="64"/>
          <bgColor auto="1"/>
        </patternFill>
      </fill>
      <alignment horizontal="center" vertical="center" textRotation="0" wrapText="0" indent="0" justifyLastLine="0" shrinkToFit="0" readingOrder="0"/>
      <protection locked="1" hidden="0"/>
    </dxf>
    <dxf>
      <alignment horizontal="general" vertical="center" textRotation="0" wrapText="1" indent="0" justifyLastLine="0" shrinkToFit="0" readingOrder="0"/>
      <protection locked="1" hidden="0"/>
    </dxf>
    <dxf>
      <font>
        <b/>
      </font>
      <alignment horizontal="general" vertical="center" textRotation="0" wrapText="1" indent="0" justifyLastLine="0" shrinkToFit="0" readingOrder="0"/>
      <protection locked="1" hidden="0"/>
    </dxf>
    <dxf>
      <border diagonalUp="0" diagonalDown="0">
        <left/>
        <right/>
        <top style="medium">
          <color auto="1"/>
        </top>
        <bottom/>
      </border>
    </dxf>
    <dxf>
      <alignment horizontal="general" vertical="center" textRotation="0" wrapText="0" indent="0" justifyLastLine="0" shrinkToFit="0" readingOrder="0"/>
      <protection locked="1" hidden="0"/>
    </dxf>
    <dxf>
      <fill>
        <patternFill patternType="solid">
          <fgColor indexed="64"/>
          <bgColor rgb="FFAAD4F4"/>
        </patternFill>
      </fill>
      <alignment horizontal="general" vertical="bottom" textRotation="0" wrapText="0" indent="0" justifyLastLine="0" shrinkToFit="0" readingOrder="0"/>
      <protection locked="1" hidden="0"/>
    </dxf>
    <dxf>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font>
        <b/>
        <i val="0"/>
        <strike val="0"/>
        <condense val="0"/>
        <extend val="0"/>
        <outline val="0"/>
        <shadow val="0"/>
        <u val="none"/>
        <vertAlign val="baseline"/>
        <sz val="11"/>
        <color theme="1"/>
        <name val="Calibri"/>
        <family val="2"/>
        <scheme val="none"/>
      </font>
      <fill>
        <patternFill patternType="solid">
          <fgColor indexed="64"/>
          <bgColor rgb="FFE5F2FB"/>
        </patternFill>
      </fill>
      <alignment horizontal="left" vertical="center" textRotation="0" indent="0" justifyLastLine="0" shrinkToFit="0" readingOrder="0"/>
      <protection locked="1" hidden="0"/>
    </dxf>
    <dxf>
      <border diagonalUp="0" diagonalDown="0">
        <left style="thin">
          <color auto="1"/>
        </left>
        <right style="thin">
          <color auto="1"/>
        </right>
        <top style="thin">
          <color auto="1"/>
        </top>
        <bottom style="thin">
          <color auto="1"/>
        </bottom>
      </border>
    </dxf>
    <dxf>
      <protection locked="1" hidden="0"/>
    </dxf>
    <dxf>
      <font>
        <b/>
        <i val="0"/>
        <strike val="0"/>
        <condense val="0"/>
        <extend val="0"/>
        <outline val="0"/>
        <shadow val="0"/>
        <u val="none"/>
        <vertAlign val="baseline"/>
        <sz val="11"/>
        <color theme="1"/>
        <name val="Calibri"/>
        <family val="2"/>
        <scheme val="none"/>
      </font>
      <fill>
        <patternFill patternType="solid">
          <fgColor indexed="64"/>
          <bgColor theme="0" tint="-0.14999847407452621"/>
        </patternFill>
      </fill>
      <alignment horizontal="general" vertical="bottom" textRotation="0" wrapText="0" indent="0" justifyLastLine="0" shrinkToFit="0" readingOrder="0"/>
      <protection locked="1" hidden="0"/>
    </dxf>
    <dxf>
      <alignment horizontal="center" vertical="center" textRotation="0" wrapText="0" indent="0" justifyLastLine="0" shrinkToFit="0" readingOrder="0"/>
      <protection locked="1" hidden="0"/>
    </dxf>
    <dxf>
      <numFmt numFmtId="3" formatCode="#,##0"/>
      <alignment horizontal="center" vertical="center" textRotation="0" wrapText="0" indent="0" justifyLastLine="0" shrinkToFit="0" readingOrder="0"/>
      <protection locked="1" hidden="0"/>
    </dxf>
    <dxf>
      <numFmt numFmtId="3" formatCode="#,##0"/>
      <alignment horizontal="center" vertical="center" textRotation="0" wrapText="0" indent="0" justifyLastLine="0" shrinkToFit="0" readingOrder="0"/>
      <protection locked="1" hidden="0"/>
    </dxf>
    <dxf>
      <numFmt numFmtId="3" formatCode="#,##0"/>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indent="0" justifyLastLine="0" shrinkToFit="0" readingOrder="0"/>
      <protection locked="1" hidden="0"/>
    </dxf>
    <dxf>
      <font>
        <b/>
        <i val="0"/>
        <strike val="0"/>
        <condense val="0"/>
        <extend val="0"/>
        <outline val="0"/>
        <shadow val="0"/>
        <u val="none"/>
        <vertAlign val="baseline"/>
        <sz val="11"/>
        <color theme="1"/>
        <name val="Calibri"/>
        <family val="2"/>
        <scheme val="none"/>
      </font>
      <fill>
        <patternFill patternType="solid">
          <fgColor indexed="64"/>
          <bgColor rgb="FFE5F2FB"/>
        </patternFill>
      </fill>
      <alignment horizontal="left" vertical="center" textRotation="0" indent="0" justifyLastLine="0" shrinkToFit="0" readingOrder="0"/>
      <protection locked="1" hidden="0"/>
    </dxf>
    <dxf>
      <border diagonalUp="0" diagonalDown="0">
        <left style="thin">
          <color auto="1"/>
        </left>
        <right style="thin">
          <color auto="1"/>
        </right>
        <top style="thin">
          <color auto="1"/>
        </top>
        <bottom style="thin">
          <color auto="1"/>
        </bottom>
      </border>
    </dxf>
    <dxf>
      <protection locked="1" hidden="0"/>
    </dxf>
    <dxf>
      <font>
        <b/>
        <i val="0"/>
        <strike val="0"/>
        <condense val="0"/>
        <extend val="0"/>
        <outline val="0"/>
        <shadow val="0"/>
        <u val="none"/>
        <vertAlign val="baseline"/>
        <sz val="11"/>
        <color theme="1"/>
        <name val="Calibri"/>
        <family val="2"/>
        <scheme val="none"/>
      </font>
      <alignment horizontal="general" vertical="bottom" textRotation="0" wrapText="0" indent="0" justifyLastLine="0" shrinkToFit="0" readingOrder="0"/>
      <protection locked="1" hidden="0"/>
    </dxf>
    <dxf>
      <fill>
        <patternFill patternType="solid">
          <fgColor indexed="64"/>
          <bgColor theme="0" tint="-4.9989318521683403E-2"/>
        </patternFill>
      </fill>
      <alignment horizontal="center"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alignment horizontal="center"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alignment horizontal="center"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border diagonalUp="0" diagonalDown="0">
        <left/>
        <right/>
        <top/>
        <bottom/>
        <vertical/>
        <horizontal/>
      </border>
      <protection locked="1" hidden="0"/>
    </dxf>
    <dxf>
      <fill>
        <patternFill>
          <bgColor rgb="FFE5F2FB"/>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ill>
        <patternFill>
          <bgColor rgb="FFF2F2F2"/>
        </patternFill>
      </fill>
    </dxf>
    <dxf>
      <font>
        <b/>
        <i val="0"/>
      </font>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1">
        <left style="thin">
          <color auto="1"/>
        </left>
        <right style="thin">
          <color auto="1"/>
        </right>
        <top/>
        <bottom style="thin">
          <color auto="1"/>
        </bottom>
        <diagonal style="thin">
          <color auto="1"/>
        </diagonal>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ill>
        <patternFill>
          <bgColor rgb="FFF2F2F2"/>
        </patternFill>
      </fill>
    </dxf>
    <dxf>
      <font>
        <b/>
        <i val="0"/>
      </font>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1">
        <left style="thin">
          <color auto="1"/>
        </left>
        <right style="thin">
          <color auto="1"/>
        </right>
        <top style="thin">
          <color auto="1"/>
        </top>
        <bottom style="thin">
          <color auto="1"/>
        </bottom>
        <diagonal style="thin">
          <color auto="1"/>
        </diagonal>
        <vertical style="thin">
          <color rgb="FFD4D4D4"/>
        </vertical>
        <horizontal style="thin">
          <color rgb="FFD4D4D4"/>
        </horizontal>
      </border>
    </dxf>
  </dxfs>
  <tableStyles count="10" defaultTableStyle="ODE Default" defaultPivotStyle="PivotStyleLight16">
    <tableStyle name="Invisible" pivot="0" table="0" count="0" xr9:uid="{16A314B2-70A4-4462-8A7A-7A72594C21D8}"/>
    <tableStyle name="ODE Default" pivot="0" count="3" xr9:uid="{00000000-0011-0000-FFFF-FFFF00000000}">
      <tableStyleElement type="wholeTable" dxfId="171"/>
      <tableStyleElement type="headerRow" dxfId="170"/>
      <tableStyleElement type="secondRowStripe" dxfId="169"/>
    </tableStyle>
    <tableStyle name="ODE Default 2" pivot="0" count="2" xr9:uid="{7AC715C4-8DA1-458F-BED7-7870D420D076}">
      <tableStyleElement type="wholeTable" dxfId="168"/>
      <tableStyleElement type="headerRow" dxfId="167"/>
    </tableStyle>
    <tableStyle name="ODE Default 3" pivot="0" count="2" xr9:uid="{8580950E-9EF9-47D6-98EC-4C8F19CAFF81}">
      <tableStyleElement type="wholeTable" dxfId="166"/>
      <tableStyleElement type="headerRow" dxfId="165"/>
    </tableStyle>
    <tableStyle name="ODE Default 4" pivot="0" count="2" xr9:uid="{EB1DC7C2-AFAD-459D-B516-66F1C5457413}">
      <tableStyleElement type="wholeTable" dxfId="164"/>
      <tableStyleElement type="headerRow" dxfId="163"/>
    </tableStyle>
    <tableStyle name="ODE Default 5" pivot="0" count="2" xr9:uid="{D8C6891F-C77F-4432-B5CA-9FDEAB7E0C93}">
      <tableStyleElement type="wholeTable" dxfId="162"/>
      <tableStyleElement type="headerRow" dxfId="161"/>
    </tableStyle>
    <tableStyle name="ODE Default 6" pivot="0" count="2" xr9:uid="{2355A4A6-45B0-4CEE-A4DE-DC66BA8E63B8}">
      <tableStyleElement type="wholeTable" dxfId="160"/>
      <tableStyleElement type="headerRow" dxfId="159"/>
    </tableStyle>
    <tableStyle name="ODE Default 7" pivot="0" count="3" xr9:uid="{F5401237-1C00-40EB-97C0-345C973E4479}">
      <tableStyleElement type="wholeTable" dxfId="158"/>
      <tableStyleElement type="headerRow" dxfId="157"/>
      <tableStyleElement type="secondRowStripe" dxfId="156"/>
    </tableStyle>
    <tableStyle name="ODE Default 8" pivot="0" count="2" xr9:uid="{D0BE6F2E-7824-47EB-8D94-A3ED4E8F8F93}">
      <tableStyleElement type="wholeTable" dxfId="155"/>
      <tableStyleElement type="headerRow" dxfId="154"/>
    </tableStyle>
    <tableStyle name="ODE Row Band" pivot="0" count="3" xr9:uid="{1EB7F0A2-B16F-4A4E-93F1-792E327BB85B}">
      <tableStyleElement type="wholeTable" dxfId="153"/>
      <tableStyleElement type="headerRow" dxfId="152"/>
      <tableStyleElement type="secondRowStripe" dxfId="151"/>
    </tableStyle>
  </tableStyles>
  <colors>
    <mruColors>
      <color rgb="FF1A75BC"/>
      <color rgb="FFC9E3F7"/>
      <color rgb="FFE5F2FB"/>
      <color rgb="FFAAD4F4"/>
      <color rgb="FFFFE181"/>
      <color rgb="FFE20000"/>
      <color rgb="FFD20000"/>
      <color rgb="FFDE0000"/>
      <color rgb="FFFF0000"/>
      <color rgb="FFE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2B81685-5A8A-484A-83EF-D66E4359E37A}" name="MeasuringAcademicGrowth" displayName="MeasuringAcademicGrowth" ref="B9:J24" totalsRowShown="0" headerRowDxfId="150" dataDxfId="148" headerRowBorderDxfId="149" tableBorderDxfId="147">
  <autoFilter ref="B9:J24" xr:uid="{A89F7756-1EBB-4F54-BFEE-493078D310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C113EE1-79E4-447E-ACFB-96F156E990BC}" name="Academic Content Area to Demonstrate Growth" dataDxfId="146"/>
    <tableColumn id="2" xr3:uid="{6516B701-D876-42B4-BC07-1103E1F84B45}" name="Target _x000a_Grade _x000a_Band for Assessment" dataDxfId="145"/>
    <tableColumn id="9" xr3:uid="{78EDB474-F0CE-4A6D-98C3-AEE6775AD236}" name="State Standard _x000a_Targeted for Growth_x000a_(ELA - Strand Level; _x000a_MTH/SCI - Domain Level)" dataDxfId="144" dataCellStyle="Normal 4"/>
    <tableColumn id="3" xr3:uid="{E33EED39-957A-4C15-A1E2-880F478434D7}" name="Academic Goal Description _x000a_(Narrows academic content focus to measurable goals the program aims to achieve)" dataDxfId="143"/>
    <tableColumn id="4" xr3:uid="{352C19A2-0870-4E27-94CE-493066583B59}" name="Performance Measure_x000a_(Curriculum-based method tied to state standards used to measure growth)" dataDxfId="142"/>
    <tableColumn id="5" xr3:uid="{B33EC741-FE4B-4113-8687-300B4DB3AF27}" name="Instructional Plan and Evidence-Based Strategies_x000a_(Describe how program will use evidence-based curriculum, instructional _x000a_strategies, and research-aligned practices to support student growth. _x000a_Include key conditions like student/teacher ratio and dosage.)" dataDxfId="141"/>
    <tableColumn id="6" xr3:uid="{FD224B6E-7BCA-47B5-B4AB-C9267768C8EE}" name="Measured Outcomes _x000a_(What did the data tell you? Restate the goal using actual measurements.) " dataDxfId="140" dataCellStyle="Normal 4"/>
    <tableColumn id="10" xr3:uid="{5969FAB5-F055-47B7-8292-2E85266F6A2D}" name="Was this Goal Met?" dataDxfId="139" dataCellStyle="Normal 4"/>
    <tableColumn id="7" xr3:uid="{B2ECA9EE-68DC-4436-936E-E22A61FFEEFD}" name="Notes [Optional]_x000a_(Use this space for notes on _x000a_why/how the goal was met/not _x000a_met or other general notes)" dataDxfId="138"/>
  </tableColumns>
  <tableStyleInfo name="ODE Defaul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A60CEDE-2F20-4138-B02C-A9B19E84081E}" name="FocusArea" displayName="FocusArea" ref="E2:E7" totalsRowShown="0" headerRowDxfId="66" dataDxfId="65" tableBorderDxfId="64">
  <autoFilter ref="E2:E7" xr:uid="{BA60CEDE-2F20-4138-B02C-A9B19E84081E}">
    <filterColumn colId="0" hiddenButton="1"/>
  </autoFilter>
  <tableColumns count="1">
    <tableColumn id="1" xr3:uid="{27335340-0362-4104-B87F-EFFED7507EE0}" name="Content Focus Area" dataDxfId="63"/>
  </tableColumns>
  <tableStyleInfo name="ODE Default 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92F4EDF-AEC9-44D4-BBD5-24CEE926744F}" name="GradeBands" displayName="GradeBands" ref="E9:E13" totalsRowShown="0" headerRowDxfId="62" dataDxfId="61" tableBorderDxfId="60">
  <autoFilter ref="E9:E13" xr:uid="{D92F4EDF-AEC9-44D4-BBD5-24CEE926744F}">
    <filterColumn colId="0" hiddenButton="1"/>
  </autoFilter>
  <tableColumns count="1">
    <tableColumn id="1" xr3:uid="{D5E5656A-E321-4582-8795-A50B30FF7646}" name="Target Grade Bands" dataDxfId="59"/>
  </tableColumns>
  <tableStyleInfo name="ODE Default 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8DE0A94-1C76-40BA-B9CF-4B9E4689AEA2}" name="PerformMeasures" displayName="PerformMeasures" ref="I2:I10" totalsRowShown="0" headerRowDxfId="58" dataDxfId="57" tableBorderDxfId="56">
  <autoFilter ref="I2:I10" xr:uid="{C8DE0A94-1C76-40BA-B9CF-4B9E4689AEA2}">
    <filterColumn colId="0" hiddenButton="1"/>
  </autoFilter>
  <tableColumns count="1">
    <tableColumn id="1" xr3:uid="{27803DB4-0463-4C3F-9FD3-507A1ABAED4B}" name="Performance Measures" dataDxfId="55"/>
  </tableColumns>
  <tableStyleInfo name="ODE Default 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E01B71-77FA-436B-AEF1-9D063C5878E8}" name="StateStandards" displayName="StateStandards" ref="G2:G30" totalsRowShown="0" headerRowDxfId="54" dataDxfId="53">
  <autoFilter ref="G2:G30" xr:uid="{15E01B71-77FA-436B-AEF1-9D063C5878E8}">
    <filterColumn colId="0" hiddenButton="1"/>
  </autoFilter>
  <tableColumns count="1">
    <tableColumn id="1" xr3:uid="{AB551BE0-9B52-4403-A81B-DA6FFD74C3F2}" name="State Standards" dataDxfId="52"/>
  </tableColumns>
  <tableStyleInfo name="ODE Default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97820EB-C069-44E9-AFBB-93FAA6724EA2}" name="YesNoPart" displayName="YesNoPart" ref="K7:K12" totalsRowShown="0" headerRowDxfId="51" dataDxfId="49" headerRowBorderDxfId="50" tableBorderDxfId="48">
  <autoFilter ref="K7:K12" xr:uid="{E97820EB-C069-44E9-AFBB-93FAA6724EA2}">
    <filterColumn colId="0" hiddenButton="1"/>
  </autoFilter>
  <tableColumns count="1">
    <tableColumn id="1" xr3:uid="{96701134-B81F-46B9-A508-D01115C654D6}" name="Yes/No/Part" dataDxfId="47"/>
  </tableColumns>
  <tableStyleInfo name="ODE Default 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6F6E055-5962-41A3-AA37-04BEC2E204E3}" name="Schedule" displayName="Schedule" ref="B10:H59" totalsRowShown="0" headerRowDxfId="137" dataDxfId="136" tableBorderDxfId="135">
  <autoFilter ref="B10:H59" xr:uid="{EC07A3EE-CAE1-41B6-9874-62DCB15D92A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8FB2B7-75B2-4C8C-BC5F-B559F2F6227A}" name=" " dataDxfId="134"/>
    <tableColumn id="2" xr3:uid="{DBAA92B4-EF8C-43EF-9B37-241015700444}" name="Program 1" dataDxfId="133"/>
    <tableColumn id="3" xr3:uid="{53E790CD-AB15-423D-8752-F2A9E3D0710C}" name="Program 2" dataDxfId="132"/>
    <tableColumn id="5" xr3:uid="{46887A5B-9565-4F3A-88C2-76C0452BF9FA}" name="Program 3" dataDxfId="131" dataCellStyle="Normal 4"/>
    <tableColumn id="6" xr3:uid="{245BC491-A599-4D60-9A13-2DFEE05AA754}" name="Program 4" dataDxfId="130" dataCellStyle="Normal 4"/>
    <tableColumn id="7" xr3:uid="{3B310460-B872-4A4C-8143-7140EC1A4E6E}" name="Program 5" dataDxfId="129" dataCellStyle="Normal 4"/>
    <tableColumn id="4" xr3:uid="{A84CFC09-7FC3-4F71-AA9F-878657FA1599}" name="Program 6" dataDxfId="128"/>
  </tableColumns>
  <tableStyleInfo name="ODE Defaul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B9B60E8-5D65-4299-8B34-81F1FC298A9F}" name="ScheduleExample" displayName="ScheduleExample" ref="J10:M59" totalsRowShown="0" headerRowDxfId="127" dataDxfId="126" tableBorderDxfId="125">
  <autoFilter ref="J10:M59" xr:uid="{B7F16E6B-FB63-42FD-B004-A84417DB88F8}">
    <filterColumn colId="0" hiddenButton="1"/>
    <filterColumn colId="1" hiddenButton="1"/>
    <filterColumn colId="2" hiddenButton="1"/>
    <filterColumn colId="3" hiddenButton="1"/>
  </autoFilter>
  <tableColumns count="4">
    <tableColumn id="1" xr3:uid="{BD6EBA8F-2256-42E3-8755-FFC3F5B000D6}" name="Example" dataDxfId="124"/>
    <tableColumn id="4" xr3:uid="{4416AADF-E724-44CA-B0C2-D72906DFAEE4}" name="Program 1" dataDxfId="123" dataCellStyle="Normal 4"/>
    <tableColumn id="5" xr3:uid="{17EA610F-282A-404D-9F54-E248E6DB0B3E}" name="Program 2" dataDxfId="122" dataCellStyle="Normal 4"/>
    <tableColumn id="2" xr3:uid="{12208A2B-0CCC-4298-BE65-FA08E208B69C}" name="Program 3" dataDxfId="121"/>
  </tableColumns>
  <tableStyleInfo name="ODE Defaul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EBFDBE7-F092-4D8B-B21E-E5B341CE256F}" name="Activities" displayName="Activities" ref="B9:I51" totalsRowShown="0" headerRowDxfId="120" dataDxfId="119" tableBorderDxfId="118">
  <autoFilter ref="B9:I51" xr:uid="{AEBFDBE7-F092-4D8B-B21E-E5B341CE25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xmlns:xlrd2="http://schemas.microsoft.com/office/spreadsheetml/2017/richdata2" ref="B11:I51">
    <sortCondition ref="D11:D51"/>
  </sortState>
  <tableColumns count="8">
    <tableColumn id="1" xr3:uid="{2E722741-D514-4FF2-BFCF-FBAE8D8C4F66}" name="Activity Category" dataDxfId="117"/>
    <tableColumn id="2" xr3:uid="{40AFE702-51F3-458F-9A9A-64072F1A6B78}" name="Description" dataDxfId="116"/>
    <tableColumn id="3" xr3:uid="{30ECA4AF-AFD5-4A0F-AF37-81254022C4FB}" name="Program 1 Offered Activity" dataDxfId="115"/>
    <tableColumn id="4" xr3:uid="{4245159C-A0EF-4689-B482-17D3C17132F7}" name="Program 2 Offered Activity" dataDxfId="114"/>
    <tableColumn id="6" xr3:uid="{181A2BEA-5DB9-49E1-B5FD-733FA7B2FB30}" name="Program 3 Offered Activity" dataDxfId="113" dataCellStyle="Normal 4"/>
    <tableColumn id="7" xr3:uid="{7A65368F-9E62-4958-B329-CD2686C867B7}" name="Program 4 Offered Activity" dataDxfId="112" dataCellStyle="Normal 4"/>
    <tableColumn id="8" xr3:uid="{7FF2AAEA-EA2E-4CEF-88AD-1B168FB78654}" name="Program 5 Offered Activity" dataDxfId="111" dataCellStyle="Normal 4"/>
    <tableColumn id="5" xr3:uid="{48FC76C8-1EF6-47B6-846A-E5966035E5B5}" name="Program 6 Offered Activity" dataDxfId="110"/>
  </tableColumns>
  <tableStyleInfo name="ODE Defaul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F08CEA-CE02-416F-B65E-B6BF1C9DCECF}" name="SSIDs" displayName="SSIDs" ref="B14:L2014" totalsRowShown="0" headerRowDxfId="109" dataDxfId="107" headerRowBorderDxfId="108" tableBorderDxfId="106">
  <autoFilter ref="B14:L201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CE73F5C-5DA1-46CD-9E8B-9B8165E02011}" name="Entity ID" dataDxfId="105">
      <calculatedColumnFormula>IF(SSIDs[[#This Row],[Count]]="-","(autofill)",IF('1) Program Reach'!$C$5="(enter ID)","(autofill)",'1) Program Reach'!$C$5))</calculatedColumnFormula>
    </tableColumn>
    <tableColumn id="2" xr3:uid="{EB57832E-72A7-4C4B-A59F-32FE620AEA8F}" name="Entity Name" dataDxfId="104">
      <calculatedColumnFormula>IFERROR(IF(SSIDs[[#This Row],[Entity ID]]="(autofill)","(autofill)",VLOOKUP(SSIDs[[#This Row],[Entity ID]],EntityIDs[],2,0)),"Invalid Entity ID")</calculatedColumnFormula>
    </tableColumn>
    <tableColumn id="4" xr3:uid="{414BC364-480F-4B04-8E92-3783664ED0D4}" name="*Last Name" dataDxfId="103"/>
    <tableColumn id="11" xr3:uid="{197128AB-0580-4CAC-B7E7-FB6BF49DA05F}" name="*First Name" dataDxfId="102"/>
    <tableColumn id="5" xr3:uid="{F2A769E3-F43D-4471-AB66-7D02846D91D7}" name="*Date of Birth" dataDxfId="101"/>
    <tableColumn id="3" xr3:uid="{9ABF1C16-9E1E-4F0F-A9BB-3CA9E8B85813}" name="ODE Assigned SSID" dataDxfId="100"/>
    <tableColumn id="6" xr3:uid="{23B1EF85-0D60-4FCD-897A-EB52C9F460A3}" name="# of Hours _x000a_Attended" dataDxfId="99"/>
    <tableColumn id="9" xr3:uid="{9CBACC24-7309-4810-91B9-0AF1BB40D67C}" name="# of Credits Earned" dataDxfId="98"/>
    <tableColumn id="10" xr3:uid="{482044F2-9B18-4ADA-8936-C1AE38616849}" name="Name of Program(s) Attended" dataDxfId="97"/>
    <tableColumn id="7" xr3:uid="{3F66A112-ED19-4F4D-8FF5-0E9A5FC48C75}" name="Notes" dataDxfId="96"/>
    <tableColumn id="8" xr3:uid="{0E1ADAC5-9C78-4700-9161-577E74037C20}" name="Count" dataDxfId="95">
      <calculatedColumnFormula>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calculatedColumnFormula>
    </tableColumn>
  </tableColumns>
  <tableStyleInfo name="ODE Defaul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4B7463-68E6-47B5-B7CF-7454F565C3C7}" name="AppendixA" displayName="AppendixA" ref="B5:I11" totalsRowShown="0" headerRowDxfId="94" dataDxfId="92" headerRowBorderDxfId="93" tableBorderDxfId="91">
  <autoFilter ref="B5:I11" xr:uid="{CC5896A1-C164-4BF0-903A-4CF95AA223F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71C9416-3B24-4FCB-9AB6-0008D96A49E4}" name="Academic Content Area to Demonstrate Growth" dataDxfId="90"/>
    <tableColumn id="2" xr3:uid="{E6CDD47E-0FC3-4243-9CC7-EB87176D8EC4}" name="Target _x000a_Grade _x000a_Band for Assessment" dataDxfId="89"/>
    <tableColumn id="8" xr3:uid="{73B5FA1E-7736-4B8E-84EB-07197476E579}" name="State Standard _x000a_Targeted for Growth_x000a_(ELA - Strand Level; _x000a_MTH/SCI - Domain Level)" dataDxfId="88"/>
    <tableColumn id="3" xr3:uid="{5DF96576-0953-4DC6-8106-D436563AD90E}" name="Academic Goal Description _x000a_(Narrows academic content focus to measurable goals the program aims to achieve)" dataDxfId="87"/>
    <tableColumn id="4" xr3:uid="{9DA50DE1-4E4A-4FFE-8F35-AB66D474B2A4}" name="Performance Measure_x000a_(Curriculum-based method tied to state standards used to measure growth)" dataDxfId="86"/>
    <tableColumn id="5" xr3:uid="{85BA89B6-A492-4867-B476-404C8F6C2FCF}" name="Instructional Plan and Evidence-Based Strategies_x000a_(Describe how program will use evidence-based curriculum, instructional strategies, and _x000a_research-aligned practices to support student growth. Include key conditions like _x000a_student/teacher ratio and dosage.)" dataDxfId="85"/>
    <tableColumn id="7" xr3:uid="{019D8E16-85EF-4DF7-868B-F6BAE256C9A6}" name="Measured Outcomes _x000a_(What did the data tell you? Restate the goal using actual measurements.) " dataDxfId="84"/>
    <tableColumn id="6" xr3:uid="{215F0D51-C816-4E39-B634-AE690528B981}" name="Was this Goal Met?" dataDxfId="83"/>
  </tableColumns>
  <tableStyleInfo name="ODE Defaul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EntityIDs" displayName="EntityIDs" ref="B2:C138" totalsRowShown="0" headerRowDxfId="82" headerRowBorderDxfId="81" tableBorderDxfId="80">
  <autoFilter ref="B2:C138" xr:uid="{00000000-0009-0000-0100-000001000000}">
    <filterColumn colId="0" hiddenButton="1"/>
    <filterColumn colId="1" hiddenButton="1"/>
  </autoFilter>
  <sortState xmlns:xlrd2="http://schemas.microsoft.com/office/spreadsheetml/2017/richdata2" ref="B3:C138">
    <sortCondition sortBy="cellColor" ref="C3:C138" dxfId="79"/>
    <sortCondition ref="C3:C138"/>
  </sortState>
  <tableColumns count="2">
    <tableColumn id="1" xr3:uid="{00000000-0010-0000-0200-000001000000}" name="ID" dataDxfId="78"/>
    <tableColumn id="2" xr3:uid="{00000000-0010-0000-0200-000002000000}" name="Entity Name" dataDxfId="77"/>
  </tableColumns>
  <tableStyleInfo name="ODE Default 2" showFirstColumn="0" showLastColumn="0" showRowStripes="0" showColumnStripes="0"/>
  <extLst>
    <ext xmlns:x14="http://schemas.microsoft.com/office/spreadsheetml/2009/9/main" uri="{504A1905-F514-4f6f-8877-14C23A59335A}">
      <x14:table altTextSummary="List of district ID number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CEC377-5167-4D76-860F-4A2A054F97C2}" name="YesNo" displayName="YesNo" ref="K2:K5" totalsRowShown="0" headerRowDxfId="76" dataDxfId="74" headerRowBorderDxfId="75" tableBorderDxfId="73">
  <autoFilter ref="K2:K5" xr:uid="{80CEC377-5167-4D76-860F-4A2A054F97C2}">
    <filterColumn colId="0" hiddenButton="1"/>
  </autoFilter>
  <tableColumns count="1">
    <tableColumn id="1" xr3:uid="{54D18EC0-8333-4E7E-AA03-4753A8E4C5F1}" name="Yes/No" dataDxfId="72"/>
  </tableColumns>
  <tableStyleInfo name="ODE Default 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7BC064-46A1-47A7-82FA-87566906C9C1}" name="YesNoNA" displayName="YesNoNA" ref="K14:K18" totalsRowShown="0" headerRowDxfId="71" dataDxfId="69" headerRowBorderDxfId="70" tableBorderDxfId="68">
  <autoFilter ref="K14:K18" xr:uid="{877BC064-46A1-47A7-82FA-87566906C9C1}">
    <filterColumn colId="0" hiddenButton="1"/>
  </autoFilter>
  <tableColumns count="1">
    <tableColumn id="1" xr3:uid="{6460454D-E7D0-4C4A-8AA2-B9B55893037C}" name="Yes/No/NA" dataDxfId="67"/>
  </tableColumns>
  <tableStyleInfo name="ODE Default 2" showFirstColumn="0" showLastColumn="0" showRowStripes="0" showColumnStripes="0"/>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strict.ode.state.or.us/apps/xfers/" TargetMode="External"/><Relationship Id="rId1" Type="http://schemas.openxmlformats.org/officeDocument/2006/relationships/hyperlink" Target="https://www.oregon.gov/ode/schools-and-districts/grants/Pages/Summer%20Learning/State-Summer-Learning-Grants.aspx"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10.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7CB2-82EE-43F2-9084-034F9FC17163}">
  <sheetPr>
    <tabColor theme="8" tint="0.59999389629810485"/>
  </sheetPr>
  <dimension ref="A1:G34"/>
  <sheetViews>
    <sheetView showGridLines="0" showRowColHeaders="0" tabSelected="1" workbookViewId="0">
      <selection activeCell="B5" sqref="B5:F5"/>
    </sheetView>
  </sheetViews>
  <sheetFormatPr defaultRowHeight="15" x14ac:dyDescent="0.25"/>
  <cols>
    <col min="1" max="1" width="2.7109375" style="100" customWidth="1"/>
    <col min="2" max="2" width="27" style="100" customWidth="1"/>
    <col min="3" max="3" width="15.42578125" style="100" customWidth="1"/>
    <col min="4" max="4" width="3.7109375" style="100" customWidth="1"/>
    <col min="5" max="5" width="34.85546875" style="100" customWidth="1"/>
    <col min="6" max="6" width="15.42578125" style="100" customWidth="1"/>
    <col min="7" max="7" width="2.7109375" style="100" customWidth="1"/>
    <col min="8" max="16384" width="9.140625" style="100"/>
  </cols>
  <sheetData>
    <row r="1" spans="1:6" x14ac:dyDescent="0.25">
      <c r="A1" s="99" t="s">
        <v>62</v>
      </c>
      <c r="C1" s="99" t="s">
        <v>62</v>
      </c>
      <c r="D1" s="99"/>
    </row>
    <row r="2" spans="1:6" ht="21" customHeight="1" x14ac:dyDescent="0.25">
      <c r="A2" s="99" t="s">
        <v>62</v>
      </c>
      <c r="B2" s="274" t="s">
        <v>321</v>
      </c>
      <c r="C2" s="275"/>
      <c r="D2" s="275"/>
      <c r="E2" s="275"/>
      <c r="F2" s="276"/>
    </row>
    <row r="3" spans="1:6" ht="21" customHeight="1" x14ac:dyDescent="0.25">
      <c r="A3" s="99" t="s">
        <v>62</v>
      </c>
      <c r="B3" s="280" t="s">
        <v>260</v>
      </c>
      <c r="C3" s="281"/>
      <c r="D3" s="281"/>
      <c r="E3" s="281"/>
      <c r="F3" s="282"/>
    </row>
    <row r="4" spans="1:6" customFormat="1" x14ac:dyDescent="0.25">
      <c r="A4" s="99" t="s">
        <v>62</v>
      </c>
      <c r="C4" s="99" t="s">
        <v>62</v>
      </c>
      <c r="D4" s="99"/>
    </row>
    <row r="5" spans="1:6" ht="16.5" customHeight="1" x14ac:dyDescent="0.25">
      <c r="A5" s="99" t="s">
        <v>62</v>
      </c>
      <c r="B5" s="283" t="s">
        <v>307</v>
      </c>
      <c r="C5" s="284"/>
      <c r="D5" s="284"/>
      <c r="E5" s="284"/>
      <c r="F5" s="285"/>
    </row>
    <row r="6" spans="1:6" ht="16.5" customHeight="1" x14ac:dyDescent="0.25">
      <c r="A6" s="99" t="s">
        <v>62</v>
      </c>
      <c r="B6" s="277" t="s">
        <v>242</v>
      </c>
      <c r="C6" s="278"/>
      <c r="D6" s="278"/>
      <c r="E6" s="278"/>
      <c r="F6" s="279"/>
    </row>
    <row r="7" spans="1:6" ht="16.5" customHeight="1" x14ac:dyDescent="0.25">
      <c r="A7" s="99" t="s">
        <v>62</v>
      </c>
      <c r="B7" s="277" t="s">
        <v>314</v>
      </c>
      <c r="C7" s="278"/>
      <c r="D7" s="278"/>
      <c r="E7" s="278"/>
      <c r="F7" s="279"/>
    </row>
    <row r="8" spans="1:6" x14ac:dyDescent="0.25">
      <c r="A8" s="99" t="s">
        <v>62</v>
      </c>
      <c r="B8" s="277" t="s">
        <v>223</v>
      </c>
      <c r="C8" s="278"/>
      <c r="D8" s="278"/>
      <c r="E8" s="278"/>
      <c r="F8" s="279"/>
    </row>
    <row r="9" spans="1:6" ht="16.5" customHeight="1" x14ac:dyDescent="0.25">
      <c r="A9" s="99" t="s">
        <v>62</v>
      </c>
      <c r="B9" s="277" t="s">
        <v>241</v>
      </c>
      <c r="C9" s="278"/>
      <c r="D9" s="278"/>
      <c r="E9" s="278"/>
      <c r="F9" s="279"/>
    </row>
    <row r="10" spans="1:6" s="101" customFormat="1" ht="16.5" customHeight="1" x14ac:dyDescent="0.25">
      <c r="A10" s="99" t="s">
        <v>62</v>
      </c>
      <c r="B10" s="258" t="s">
        <v>571</v>
      </c>
      <c r="C10" s="259"/>
      <c r="D10" s="259"/>
      <c r="E10" s="259"/>
      <c r="F10" s="260"/>
    </row>
    <row r="11" spans="1:6" ht="17.25" x14ac:dyDescent="0.25">
      <c r="A11" s="99" t="s">
        <v>62</v>
      </c>
      <c r="B11" s="265" t="s">
        <v>308</v>
      </c>
      <c r="C11" s="266"/>
      <c r="D11" s="266"/>
      <c r="E11" s="266"/>
      <c r="F11" s="267"/>
    </row>
    <row r="12" spans="1:6" ht="16.5" customHeight="1" x14ac:dyDescent="0.25">
      <c r="A12" s="99" t="s">
        <v>62</v>
      </c>
      <c r="B12" s="268" t="s">
        <v>573</v>
      </c>
      <c r="C12" s="269"/>
      <c r="D12" s="269"/>
      <c r="E12" s="269"/>
      <c r="F12" s="270"/>
    </row>
    <row r="13" spans="1:6" ht="18" customHeight="1" x14ac:dyDescent="0.25">
      <c r="A13" s="99" t="s">
        <v>62</v>
      </c>
      <c r="B13" s="252" t="s">
        <v>574</v>
      </c>
      <c r="C13" s="253"/>
      <c r="D13" s="253"/>
      <c r="E13" s="253"/>
      <c r="F13" s="254"/>
    </row>
    <row r="14" spans="1:6" ht="18" customHeight="1" x14ac:dyDescent="0.25">
      <c r="A14" s="99" t="s">
        <v>62</v>
      </c>
      <c r="B14" s="255" t="s">
        <v>243</v>
      </c>
      <c r="C14" s="256"/>
      <c r="D14" s="256"/>
      <c r="E14" s="256"/>
      <c r="F14" s="257"/>
    </row>
    <row r="15" spans="1:6" ht="18" customHeight="1" x14ac:dyDescent="0.25">
      <c r="A15" s="99" t="s">
        <v>62</v>
      </c>
      <c r="B15" s="271" t="s">
        <v>318</v>
      </c>
      <c r="C15" s="272"/>
      <c r="D15" s="272"/>
      <c r="E15" s="272"/>
      <c r="F15" s="273"/>
    </row>
    <row r="16" spans="1:6" x14ac:dyDescent="0.25">
      <c r="A16" s="99" t="s">
        <v>62</v>
      </c>
      <c r="C16" s="99" t="s">
        <v>62</v>
      </c>
      <c r="D16" s="99"/>
    </row>
    <row r="17" spans="1:7" ht="15.75" customHeight="1" x14ac:dyDescent="0.25">
      <c r="A17" s="99" t="s">
        <v>62</v>
      </c>
      <c r="B17" s="261" t="s">
        <v>291</v>
      </c>
      <c r="C17" s="262"/>
      <c r="D17" s="102"/>
      <c r="E17" s="261" t="s">
        <v>306</v>
      </c>
      <c r="F17" s="262"/>
    </row>
    <row r="18" spans="1:7" ht="15.75" customHeight="1" x14ac:dyDescent="0.25">
      <c r="A18" s="99" t="s">
        <v>62</v>
      </c>
      <c r="B18" s="108" t="s">
        <v>65</v>
      </c>
      <c r="C18" s="103" t="str">
        <f>IF('1) Program Reach'!$C$5="(enter ID)","Not Complete","Complete")</f>
        <v>Not Complete</v>
      </c>
      <c r="D18" s="102"/>
      <c r="E18" s="288" t="s">
        <v>538</v>
      </c>
      <c r="F18" s="286" t="str">
        <f>IF('5) Grant Alignment'!$B$11="(enter response - REQUIRED)","Not Complete","Complete")</f>
        <v>Not Complete</v>
      </c>
    </row>
    <row r="19" spans="1:7" ht="15.75" customHeight="1" x14ac:dyDescent="0.25">
      <c r="A19" s="99" t="s">
        <v>62</v>
      </c>
      <c r="B19" s="109" t="s">
        <v>293</v>
      </c>
      <c r="C19" s="104" t="str">
        <f>IF('1) Program Reach'!$C$8="(enter name)","Not Complete","Complete")</f>
        <v>Not Complete</v>
      </c>
      <c r="D19" s="102"/>
      <c r="E19" s="289"/>
      <c r="F19" s="292"/>
    </row>
    <row r="20" spans="1:7" ht="15.75" customHeight="1" x14ac:dyDescent="0.25">
      <c r="A20" s="99" t="s">
        <v>62</v>
      </c>
      <c r="B20" s="109" t="s">
        <v>294</v>
      </c>
      <c r="C20" s="104" t="str">
        <f>IF('1) Program Reach'!$C$9="(enter email)","Not Complete","Complete")</f>
        <v>Not Complete</v>
      </c>
      <c r="D20" s="102"/>
      <c r="E20" s="290" t="s">
        <v>539</v>
      </c>
      <c r="F20" s="293" t="str">
        <f>IF('5) Grant Alignment'!$B$16="(enter response - REQUIRED)","Not Complete","Complete")</f>
        <v>Not Complete</v>
      </c>
    </row>
    <row r="21" spans="1:7" ht="15.75" customHeight="1" x14ac:dyDescent="0.25">
      <c r="A21" s="99" t="s">
        <v>62</v>
      </c>
      <c r="B21" s="109" t="s">
        <v>295</v>
      </c>
      <c r="C21" s="104" t="str">
        <f>IF('1) Program Reach'!$C$28=0,"Not Complete","Complete")</f>
        <v>Not Complete</v>
      </c>
      <c r="D21" s="102"/>
      <c r="E21" s="289"/>
      <c r="F21" s="292"/>
    </row>
    <row r="22" spans="1:7" ht="15.75" customHeight="1" x14ac:dyDescent="0.25">
      <c r="A22" s="99" t="s">
        <v>62</v>
      </c>
      <c r="B22" s="109" t="s">
        <v>296</v>
      </c>
      <c r="C22" s="104" t="str">
        <f>IF('1) Program Reach'!$C$33="No","Not Applicable",IF('1) Program Reach'!$C$45=0,"Not Complete","Complete"))</f>
        <v>Not Complete</v>
      </c>
      <c r="D22" s="102"/>
      <c r="E22" s="290" t="s">
        <v>516</v>
      </c>
      <c r="F22" s="293" t="str">
        <f>IF('5) Grant Alignment'!$B$21="(enter response - REQUIRED)","Not Complete","Complete")</f>
        <v>Not Complete</v>
      </c>
    </row>
    <row r="23" spans="1:7" x14ac:dyDescent="0.25">
      <c r="A23" s="99" t="s">
        <v>62</v>
      </c>
      <c r="B23" s="109" t="s">
        <v>297</v>
      </c>
      <c r="C23" s="104" t="str">
        <f>IF('1) Program Reach'!$C$61=0,"Not Complete","Complete")</f>
        <v>Not Complete</v>
      </c>
      <c r="E23" s="289"/>
      <c r="F23" s="292"/>
    </row>
    <row r="24" spans="1:7" x14ac:dyDescent="0.25">
      <c r="A24" s="99" t="s">
        <v>62</v>
      </c>
      <c r="B24" s="110" t="s">
        <v>298</v>
      </c>
      <c r="C24" s="105" t="str">
        <f>IF('1) Program Reach'!$C$66="No","Not Applicable",IF('1) Program Reach'!$C$74=0,"Not Complete","Complete"))</f>
        <v>Not Complete</v>
      </c>
      <c r="E24" s="290" t="s">
        <v>547</v>
      </c>
      <c r="F24" s="293" t="str">
        <f>IF('5) Grant Alignment'!$B$26="(enter response - REQUIRED)","Not Complete","Complete")</f>
        <v>Not Complete</v>
      </c>
    </row>
    <row r="25" spans="1:7" x14ac:dyDescent="0.25">
      <c r="A25" s="99" t="s">
        <v>62</v>
      </c>
      <c r="C25" s="99" t="s">
        <v>62</v>
      </c>
      <c r="E25" s="291"/>
      <c r="F25" s="287"/>
    </row>
    <row r="26" spans="1:7" ht="15.75" x14ac:dyDescent="0.25">
      <c r="A26" s="99" t="s">
        <v>62</v>
      </c>
      <c r="B26" s="263" t="s">
        <v>261</v>
      </c>
      <c r="C26" s="264"/>
      <c r="E26" s="99" t="s">
        <v>62</v>
      </c>
      <c r="F26" s="99" t="s">
        <v>62</v>
      </c>
    </row>
    <row r="27" spans="1:7" ht="15.75" x14ac:dyDescent="0.25">
      <c r="A27" s="99" t="s">
        <v>62</v>
      </c>
      <c r="B27" s="294" t="s">
        <v>299</v>
      </c>
      <c r="C27" s="286" t="str">
        <f>IF('2) Academic Growth'!$F$3=8,"Not Complete",IF(AND('2) Academic Growth'!$F$3&gt;0,'2) Academic Growth'!$F$3&lt;8),"Part Complete","Complete"))</f>
        <v>Not Complete</v>
      </c>
      <c r="E27" s="263" t="s">
        <v>566</v>
      </c>
      <c r="F27" s="264"/>
    </row>
    <row r="28" spans="1:7" x14ac:dyDescent="0.25">
      <c r="A28" s="99" t="s">
        <v>62</v>
      </c>
      <c r="B28" s="295"/>
      <c r="C28" s="287"/>
      <c r="E28" s="246" t="s">
        <v>567</v>
      </c>
      <c r="F28" s="106" t="str">
        <f>IF(AND('1) Program Reach'!$C$28&lt;&gt;0,SUM('1) Program Reach'!$C$14:$C$22)&lt;1),"Not Applicable",IF('6) Participant SSIDs'!$O$13=0,"Not Complete",IF('6) Participant SSIDs'!$O$12&gt;'6) Participant SSIDs'!$O$13,"Part Complete","Complete")))</f>
        <v>Not Complete</v>
      </c>
    </row>
    <row r="29" spans="1:7" x14ac:dyDescent="0.25">
      <c r="A29" s="99" t="s">
        <v>62</v>
      </c>
      <c r="C29" s="99" t="s">
        <v>62</v>
      </c>
      <c r="E29"/>
      <c r="F29" s="245" t="s">
        <v>62</v>
      </c>
      <c r="G29"/>
    </row>
    <row r="30" spans="1:7" ht="15.75" x14ac:dyDescent="0.25">
      <c r="A30" s="99" t="s">
        <v>62</v>
      </c>
      <c r="B30" s="261" t="s">
        <v>300</v>
      </c>
      <c r="C30" s="262"/>
      <c r="E30" s="263" t="s">
        <v>570</v>
      </c>
      <c r="F30" s="264"/>
    </row>
    <row r="31" spans="1:7" x14ac:dyDescent="0.25">
      <c r="A31" s="99" t="s">
        <v>62</v>
      </c>
      <c r="B31" s="111" t="s">
        <v>302</v>
      </c>
      <c r="C31" s="106" t="str">
        <f>IF('3) Programs Offered'!$C$9=41,"Not Complete",IF(AND('3) Programs Offered'!$C$9&lt;41,'3) Programs Offered'!$C$9&gt;30),"Part Complete","Complete"))</f>
        <v>Not Complete</v>
      </c>
      <c r="E31" s="247" t="s">
        <v>568</v>
      </c>
      <c r="F31" s="103" t="str">
        <f>IF('7) Success Stories'!$B$7="(enter response - OPTIONAL)","Not Required","Complete")</f>
        <v>Not Required</v>
      </c>
    </row>
    <row r="32" spans="1:7" x14ac:dyDescent="0.25">
      <c r="A32" s="99" t="s">
        <v>62</v>
      </c>
      <c r="C32" s="99" t="s">
        <v>62</v>
      </c>
      <c r="E32" s="248" t="s">
        <v>569</v>
      </c>
      <c r="F32" s="105" t="str">
        <f>IF('7) Success Stories'!$B$11="(enter response - OPTIONAL)","Not Required","Complete")</f>
        <v>Not Required</v>
      </c>
    </row>
    <row r="33" spans="1:6" ht="15.75" x14ac:dyDescent="0.25">
      <c r="A33" s="99" t="s">
        <v>62</v>
      </c>
      <c r="B33" s="263" t="s">
        <v>304</v>
      </c>
      <c r="C33" s="264"/>
      <c r="F33" s="245" t="s">
        <v>62</v>
      </c>
    </row>
    <row r="34" spans="1:6" ht="15.75" x14ac:dyDescent="0.25">
      <c r="A34" s="99" t="s">
        <v>62</v>
      </c>
      <c r="B34" s="111" t="s">
        <v>305</v>
      </c>
      <c r="C34" s="106" t="str">
        <f>'4) Activities Offered'!C4</f>
        <v>Not Complete</v>
      </c>
      <c r="E34" s="250" t="s">
        <v>572</v>
      </c>
      <c r="F34" s="251"/>
    </row>
  </sheetData>
  <sheetProtection algorithmName="SHA-512" hashValue="Lu5lfok6ASNGounA8r9dmMxt3fuWHVO+F0nhRcEuFr8hZvBBlGgPFqAtf9Td6lAnXFwoR6REyMM7m8apzfLiCw==" saltValue="xS72fZ8tuc29aQq947r/1Q==" spinCount="100000" sheet="1" objects="1" scenarios="1"/>
  <mergeCells count="31">
    <mergeCell ref="B27:B28"/>
    <mergeCell ref="E20:E21"/>
    <mergeCell ref="F20:F21"/>
    <mergeCell ref="E22:E23"/>
    <mergeCell ref="E24:E25"/>
    <mergeCell ref="F18:F19"/>
    <mergeCell ref="F22:F23"/>
    <mergeCell ref="F24:F25"/>
    <mergeCell ref="B2:F2"/>
    <mergeCell ref="B6:F6"/>
    <mergeCell ref="B7:F7"/>
    <mergeCell ref="B8:F8"/>
    <mergeCell ref="B9:F9"/>
    <mergeCell ref="B3:F3"/>
    <mergeCell ref="B5:F5"/>
    <mergeCell ref="E34:F34"/>
    <mergeCell ref="B13:F13"/>
    <mergeCell ref="B14:F14"/>
    <mergeCell ref="B10:F10"/>
    <mergeCell ref="B17:C17"/>
    <mergeCell ref="E27:F27"/>
    <mergeCell ref="B11:F11"/>
    <mergeCell ref="B12:F12"/>
    <mergeCell ref="B15:F15"/>
    <mergeCell ref="B26:C26"/>
    <mergeCell ref="B30:C30"/>
    <mergeCell ref="B33:C33"/>
    <mergeCell ref="E17:F17"/>
    <mergeCell ref="E30:F30"/>
    <mergeCell ref="C27:C28"/>
    <mergeCell ref="E18:E19"/>
  </mergeCells>
  <conditionalFormatting sqref="C18:C24 F18:F25 C27 F28 C31 F31:F32 C34">
    <cfRule type="cellIs" dxfId="46" priority="1" operator="equal">
      <formula>"Complete"</formula>
    </cfRule>
    <cfRule type="cellIs" dxfId="45" priority="2" operator="equal">
      <formula>"Part Complete"</formula>
    </cfRule>
    <cfRule type="cellIs" dxfId="44" priority="3" operator="equal">
      <formula>"Not Complete"</formula>
    </cfRule>
    <cfRule type="cellIs" dxfId="43" priority="5" operator="equal">
      <formula>"Not Applicable"</formula>
    </cfRule>
  </conditionalFormatting>
  <conditionalFormatting sqref="F31:F32">
    <cfRule type="cellIs" dxfId="42" priority="4" operator="equal">
      <formula>"Not Required"</formula>
    </cfRule>
  </conditionalFormatting>
  <hyperlinks>
    <hyperlink ref="B13:F13" r:id="rId1" location=":~:text=secure%20Smartsheet%20submission" display="the completed Report must be submitted in Excel format via secure Smartsheet submission OR" xr:uid="{15D45283-B806-4F22-B236-CBC39F14CC84}"/>
    <hyperlink ref="B14:F14" r:id="rId2" display="or via ODE's Secure File Transfer. *DO NOT SUBMIT THIS REPORT VIA EMAIL*" xr:uid="{D2BFDF42-8C5F-4FFC-8484-B4FC45BEB60F}"/>
    <hyperlink ref="B17:C17" location="'1) Program Reach'!C5" display="Section 1: Program Reach" xr:uid="{08774536-9660-4050-8525-32C697C1B87B}"/>
    <hyperlink ref="B26:C26" location="'2) Academic Growth'!B10" display="Section 2: Measuring Academic Growth" xr:uid="{F54884BC-8A33-4F49-991F-D7DAC19E183B}"/>
    <hyperlink ref="B33:C33" location="'4) Activities Offered'!D11" display="Section 4: Activities Offered" xr:uid="{53F8ED13-4445-4BFA-B666-3F34A3B33A6E}"/>
    <hyperlink ref="E17:F17" location="'5) Grant Alignment'!B8" display="Section 5: Grant Alignment" xr:uid="{8F37DE16-94DE-4297-A9C5-E3817711D754}"/>
    <hyperlink ref="E27:F27" location="'6) Participant SSIDs'!D15" display="Sections 6: Participant SSIDs" xr:uid="{9BC5BB06-4DFD-487D-AF1B-E4D79F50FC6C}"/>
    <hyperlink ref="E30:F30" location="'7) Success Stories'!B7" display="Section 7: Success Stories" xr:uid="{4232B056-A053-4D0A-8D5F-13852895F52A}"/>
    <hyperlink ref="E28" location="'6) Participant SSIDs'!D15" display="6.1) Participant SSIDs" xr:uid="{63449FE1-375B-4AE0-A522-50DEA5033B57}"/>
    <hyperlink ref="B18" location="'1) Program Reach'!C5" display="Entity ID" xr:uid="{99C92456-8FDD-47A2-8ADA-B4C05DC76438}"/>
    <hyperlink ref="B19" location="'1) Program Reach'!C8" display="Contact Name" xr:uid="{A1636002-A8D9-40B4-847F-2BE62056D0F9}"/>
    <hyperlink ref="B20" location="'1) Program Reach'!C9" display="Contact Email" xr:uid="{C0101CD1-DD03-49D4-8AEE-3BDE26C4AD29}"/>
    <hyperlink ref="B21" location="'1) Program Reach'!C14" display="1.1) Total Students Served" xr:uid="{C61A7CA0-5936-480C-B541-6B9F329114B7}"/>
    <hyperlink ref="B22" location="'1) Program Reach'!C33" display="1.2) Total Credits Earned" xr:uid="{D4EFEDE3-92CD-4B6F-B78B-A01DBCA83696}"/>
    <hyperlink ref="B23" location="'1) Program Reach'!C51" display="1.3) Partnerships" xr:uid="{C7F780C3-7B32-4BE5-BF3C-88CC8DD6BE34}"/>
    <hyperlink ref="B24" location="'1) Program Reach'!C66" display="1.4) Staff PD and Training" xr:uid="{D594BDD5-95BE-4615-8924-7B4DBA10029C}"/>
    <hyperlink ref="B27:B28" location="'2) Academic Growth'!B10" display="2.1) Academic Goals - Measured Outcomes" xr:uid="{07CBA6DA-1BC1-44F4-959C-64443153A5A8}"/>
    <hyperlink ref="B34" location="'4) Activities Offered'!D11" display="4.1) Program Activities" xr:uid="{4EE277E0-F4B8-4FD4-B8A2-1351254CF602}"/>
    <hyperlink ref="E22:E23" location="'5) Grant Alignment'!B21" display="5.3) Serving Students Experiencing Disabilities" xr:uid="{C667517F-71A3-4EB8-85A3-E57E88F5BA64}"/>
    <hyperlink ref="E24:E25" location="'5) Grant Alignment'!B26" display="5.3) Culturally &amp; Linguistically Responsive Approaches" xr:uid="{B9421554-EF4D-420B-9E26-EC12DE670FAB}"/>
    <hyperlink ref="E31" location="'7) Success Stories'!B7" display="7.1) Summer Learning Highlights" xr:uid="{D1857BD2-5A97-4827-92E9-E53DC3F4C115}"/>
    <hyperlink ref="E32" location="'7) Success Stories'!B11" display="7.2) Successful Strategies" xr:uid="{7F7B8324-EE39-48B5-B34D-08C11F4DB584}"/>
    <hyperlink ref="B30:C30" location="'3) Programs Offered'!C12" display="Section 3: Programs Offered" xr:uid="{66EF65DC-994A-41FF-B4CC-FA08317322A0}"/>
    <hyperlink ref="B31" location="'3) Programs Offered'!C12" display="3.1) Program Details" xr:uid="{96E67E9E-0E85-4751-87C5-69E7F21317C5}"/>
    <hyperlink ref="E20:E21" location="'5) Grant Alignment'!B16" display="5.2) Summer Learning Curriculum Used" xr:uid="{617E86B5-35F6-4590-A34C-12145C890412}"/>
    <hyperlink ref="E18:E19" location="'5) Grant Alignment'!B11" display="5.1) Embedding Literacy within Enrichment Activities" xr:uid="{41C0DB98-AB20-438B-802A-3B95224FC88E}"/>
    <hyperlink ref="E34:F34" location="'Appendix A - Example Goals'!B4" display="Appendix A - Example Goals" xr:uid="{FBFDF143-8F5B-4533-9406-73A4A768941B}"/>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38"/>
  <sheetViews>
    <sheetView showGridLines="0" showRowColHeaders="0" workbookViewId="0"/>
  </sheetViews>
  <sheetFormatPr defaultRowHeight="15" x14ac:dyDescent="0.25"/>
  <cols>
    <col min="1" max="1" width="2.7109375" customWidth="1"/>
    <col min="2" max="2" width="5" style="1" bestFit="1" customWidth="1"/>
    <col min="3" max="3" width="34.5703125" bestFit="1" customWidth="1"/>
    <col min="4" max="4" width="5.7109375" customWidth="1"/>
    <col min="5" max="5" width="28.7109375" style="7" bestFit="1" customWidth="1"/>
    <col min="6" max="6" width="5.7109375" customWidth="1"/>
    <col min="7" max="7" width="35.85546875" bestFit="1" customWidth="1"/>
    <col min="8" max="8" width="5.7109375" customWidth="1"/>
    <col min="9" max="9" width="35.85546875" style="7" bestFit="1" customWidth="1"/>
    <col min="10" max="10" width="5.7109375" customWidth="1"/>
    <col min="11" max="11" width="12" bestFit="1" customWidth="1"/>
    <col min="12" max="12" width="5.7109375" customWidth="1"/>
    <col min="13" max="13" width="51.42578125" bestFit="1" customWidth="1"/>
    <col min="14" max="14" width="18.5703125" bestFit="1" customWidth="1"/>
  </cols>
  <sheetData>
    <row r="2" spans="2:13" ht="15" customHeight="1" thickBot="1" x14ac:dyDescent="0.3">
      <c r="B2" s="3" t="s">
        <v>309</v>
      </c>
      <c r="C2" s="6" t="s">
        <v>66</v>
      </c>
      <c r="E2" s="17" t="s">
        <v>180</v>
      </c>
      <c r="G2" s="7" t="s">
        <v>418</v>
      </c>
      <c r="I2" s="17" t="s">
        <v>181</v>
      </c>
      <c r="K2" s="8" t="s">
        <v>80</v>
      </c>
      <c r="M2" t="s">
        <v>505</v>
      </c>
    </row>
    <row r="3" spans="2:13" ht="15" customHeight="1" x14ac:dyDescent="0.25">
      <c r="B3" s="1">
        <v>3247</v>
      </c>
      <c r="C3" t="s">
        <v>322</v>
      </c>
      <c r="E3" s="7" t="s">
        <v>412</v>
      </c>
      <c r="G3" s="152" t="s">
        <v>419</v>
      </c>
      <c r="I3" s="7" t="s">
        <v>129</v>
      </c>
      <c r="K3" s="1" t="s">
        <v>59</v>
      </c>
      <c r="M3" t="s">
        <v>506</v>
      </c>
    </row>
    <row r="4" spans="2:13" ht="15" customHeight="1" x14ac:dyDescent="0.25">
      <c r="B4" s="1">
        <v>1933</v>
      </c>
      <c r="C4" t="s">
        <v>323</v>
      </c>
      <c r="E4" s="7" t="s">
        <v>69</v>
      </c>
      <c r="G4" s="152" t="s">
        <v>420</v>
      </c>
      <c r="I4" s="7" t="s">
        <v>182</v>
      </c>
      <c r="K4" s="1" t="s">
        <v>60</v>
      </c>
      <c r="M4" t="s">
        <v>507</v>
      </c>
    </row>
    <row r="5" spans="2:13" ht="15" customHeight="1" x14ac:dyDescent="0.25">
      <c r="B5" s="1">
        <v>2240</v>
      </c>
      <c r="C5" t="s">
        <v>324</v>
      </c>
      <c r="E5" s="7" t="s">
        <v>70</v>
      </c>
      <c r="G5" s="152" t="s">
        <v>421</v>
      </c>
      <c r="I5" s="7" t="s">
        <v>183</v>
      </c>
      <c r="K5" s="1" t="s">
        <v>61</v>
      </c>
      <c r="M5" t="s">
        <v>508</v>
      </c>
    </row>
    <row r="6" spans="2:13" ht="15" customHeight="1" x14ac:dyDescent="0.25">
      <c r="B6" s="1">
        <v>1976</v>
      </c>
      <c r="C6" t="s">
        <v>325</v>
      </c>
      <c r="E6" s="7" t="s">
        <v>413</v>
      </c>
      <c r="G6" s="152" t="s">
        <v>422</v>
      </c>
      <c r="I6" s="7" t="s">
        <v>417</v>
      </c>
      <c r="M6" t="s">
        <v>454</v>
      </c>
    </row>
    <row r="7" spans="2:13" ht="15" customHeight="1" thickBot="1" x14ac:dyDescent="0.3">
      <c r="B7" s="1">
        <v>2088</v>
      </c>
      <c r="C7" t="s">
        <v>0</v>
      </c>
      <c r="E7" s="7" t="s">
        <v>61</v>
      </c>
      <c r="G7" s="152" t="s">
        <v>423</v>
      </c>
      <c r="I7" s="7" t="s">
        <v>184</v>
      </c>
      <c r="K7" s="8" t="s">
        <v>448</v>
      </c>
      <c r="M7" t="s">
        <v>509</v>
      </c>
    </row>
    <row r="8" spans="2:13" ht="15" customHeight="1" x14ac:dyDescent="0.25">
      <c r="B8" s="1">
        <v>2095</v>
      </c>
      <c r="C8" t="s">
        <v>326</v>
      </c>
      <c r="G8" s="152" t="s">
        <v>424</v>
      </c>
      <c r="I8" s="7" t="s">
        <v>185</v>
      </c>
      <c r="K8" s="1" t="s">
        <v>500</v>
      </c>
      <c r="M8" t="s">
        <v>455</v>
      </c>
    </row>
    <row r="9" spans="2:13" ht="15" customHeight="1" x14ac:dyDescent="0.25">
      <c r="B9" s="1">
        <v>5349</v>
      </c>
      <c r="C9" t="s">
        <v>327</v>
      </c>
      <c r="E9" s="17" t="s">
        <v>450</v>
      </c>
      <c r="G9" s="152" t="s">
        <v>425</v>
      </c>
      <c r="I9" s="7" t="s">
        <v>186</v>
      </c>
      <c r="K9" s="1" t="s">
        <v>449</v>
      </c>
    </row>
    <row r="10" spans="2:13" ht="15" customHeight="1" x14ac:dyDescent="0.25">
      <c r="B10" s="1">
        <v>3677</v>
      </c>
      <c r="C10" t="s">
        <v>328</v>
      </c>
      <c r="E10" s="7" t="s">
        <v>414</v>
      </c>
      <c r="G10" s="152" t="s">
        <v>426</v>
      </c>
      <c r="I10" s="7" t="s">
        <v>61</v>
      </c>
      <c r="K10" s="1" t="s">
        <v>447</v>
      </c>
    </row>
    <row r="11" spans="2:13" ht="15" customHeight="1" x14ac:dyDescent="0.25">
      <c r="B11" s="1">
        <v>2046</v>
      </c>
      <c r="C11" t="s">
        <v>329</v>
      </c>
      <c r="E11" s="7" t="s">
        <v>415</v>
      </c>
      <c r="G11" s="152" t="s">
        <v>427</v>
      </c>
      <c r="K11" s="1" t="s">
        <v>501</v>
      </c>
    </row>
    <row r="12" spans="2:13" ht="15" customHeight="1" x14ac:dyDescent="0.25">
      <c r="B12" s="1">
        <v>1995</v>
      </c>
      <c r="C12" t="s">
        <v>330</v>
      </c>
      <c r="E12" s="7" t="s">
        <v>416</v>
      </c>
      <c r="G12" s="152" t="s">
        <v>428</v>
      </c>
      <c r="I12"/>
      <c r="K12" s="1" t="s">
        <v>61</v>
      </c>
    </row>
    <row r="13" spans="2:13" ht="15" customHeight="1" x14ac:dyDescent="0.25">
      <c r="B13" s="1">
        <v>1929</v>
      </c>
      <c r="C13" t="s">
        <v>331</v>
      </c>
      <c r="E13" s="7" t="s">
        <v>61</v>
      </c>
      <c r="G13" s="152" t="s">
        <v>429</v>
      </c>
      <c r="I13"/>
    </row>
    <row r="14" spans="2:13" ht="15" customHeight="1" thickBot="1" x14ac:dyDescent="0.3">
      <c r="B14" s="1">
        <v>2185</v>
      </c>
      <c r="C14" t="s">
        <v>1</v>
      </c>
      <c r="G14" s="152" t="s">
        <v>430</v>
      </c>
      <c r="I14"/>
      <c r="K14" s="8" t="s">
        <v>118</v>
      </c>
    </row>
    <row r="15" spans="2:13" ht="15" customHeight="1" x14ac:dyDescent="0.25">
      <c r="B15" s="1">
        <v>2042</v>
      </c>
      <c r="C15" t="s">
        <v>332</v>
      </c>
      <c r="E15"/>
      <c r="G15" s="152" t="s">
        <v>431</v>
      </c>
      <c r="I15"/>
      <c r="K15" s="1" t="s">
        <v>59</v>
      </c>
    </row>
    <row r="16" spans="2:13" ht="15" customHeight="1" x14ac:dyDescent="0.25">
      <c r="B16" s="1">
        <v>2191</v>
      </c>
      <c r="C16" t="s">
        <v>2</v>
      </c>
      <c r="E16"/>
      <c r="G16" s="152" t="s">
        <v>432</v>
      </c>
      <c r="I16"/>
      <c r="K16" s="1" t="s">
        <v>60</v>
      </c>
    </row>
    <row r="17" spans="2:11" ht="15" customHeight="1" x14ac:dyDescent="0.25">
      <c r="B17" s="1">
        <v>1902</v>
      </c>
      <c r="C17" t="s">
        <v>333</v>
      </c>
      <c r="E17"/>
      <c r="G17" s="152" t="s">
        <v>433</v>
      </c>
      <c r="I17"/>
      <c r="K17" s="1" t="s">
        <v>119</v>
      </c>
    </row>
    <row r="18" spans="2:11" ht="15" customHeight="1" x14ac:dyDescent="0.25">
      <c r="B18" s="1">
        <v>1945</v>
      </c>
      <c r="C18" t="s">
        <v>334</v>
      </c>
      <c r="E18"/>
      <c r="G18" s="152" t="s">
        <v>434</v>
      </c>
      <c r="I18"/>
      <c r="K18" s="1" t="s">
        <v>61</v>
      </c>
    </row>
    <row r="19" spans="2:11" ht="15" customHeight="1" x14ac:dyDescent="0.25">
      <c r="B19" s="1">
        <v>1927</v>
      </c>
      <c r="C19" t="s">
        <v>335</v>
      </c>
      <c r="E19"/>
      <c r="G19" s="152" t="s">
        <v>435</v>
      </c>
    </row>
    <row r="20" spans="2:11" ht="15" customHeight="1" x14ac:dyDescent="0.25">
      <c r="B20" s="1">
        <v>2223</v>
      </c>
      <c r="C20" t="s">
        <v>3</v>
      </c>
      <c r="E20"/>
      <c r="G20" s="152" t="s">
        <v>436</v>
      </c>
    </row>
    <row r="21" spans="2:11" ht="15" customHeight="1" x14ac:dyDescent="0.25">
      <c r="B21" s="1">
        <v>1965</v>
      </c>
      <c r="C21" t="s">
        <v>4</v>
      </c>
      <c r="E21"/>
      <c r="G21" s="152" t="s">
        <v>437</v>
      </c>
    </row>
    <row r="22" spans="2:11" ht="15" customHeight="1" x14ac:dyDescent="0.25">
      <c r="B22" s="1">
        <v>1964</v>
      </c>
      <c r="C22" t="s">
        <v>336</v>
      </c>
      <c r="E22"/>
      <c r="G22" s="152" t="s">
        <v>438</v>
      </c>
    </row>
    <row r="23" spans="2:11" ht="15" customHeight="1" x14ac:dyDescent="0.25">
      <c r="B23" s="1">
        <v>2089</v>
      </c>
      <c r="C23" t="s">
        <v>337</v>
      </c>
      <c r="E23"/>
      <c r="G23" s="152" t="s">
        <v>439</v>
      </c>
    </row>
    <row r="24" spans="2:11" ht="15" customHeight="1" x14ac:dyDescent="0.25">
      <c r="B24" s="1">
        <v>2190</v>
      </c>
      <c r="C24" t="s">
        <v>338</v>
      </c>
      <c r="E24"/>
      <c r="G24" s="152" t="s">
        <v>440</v>
      </c>
    </row>
    <row r="25" spans="2:11" ht="15" customHeight="1" x14ac:dyDescent="0.25">
      <c r="B25" s="1">
        <v>2187</v>
      </c>
      <c r="C25" t="s">
        <v>5</v>
      </c>
      <c r="E25"/>
      <c r="G25" s="152" t="s">
        <v>441</v>
      </c>
    </row>
    <row r="26" spans="2:11" ht="15" customHeight="1" x14ac:dyDescent="0.25">
      <c r="B26" s="1">
        <v>2253</v>
      </c>
      <c r="C26" t="s">
        <v>6</v>
      </c>
      <c r="E26"/>
      <c r="G26" s="152" t="s">
        <v>442</v>
      </c>
    </row>
    <row r="27" spans="2:11" ht="15" customHeight="1" x14ac:dyDescent="0.25">
      <c r="B27" s="1">
        <v>5384</v>
      </c>
      <c r="C27" t="s">
        <v>339</v>
      </c>
      <c r="E27"/>
      <c r="G27" s="152" t="s">
        <v>443</v>
      </c>
    </row>
    <row r="28" spans="2:11" ht="15" customHeight="1" x14ac:dyDescent="0.25">
      <c r="B28" s="1">
        <v>1991</v>
      </c>
      <c r="C28" t="s">
        <v>340</v>
      </c>
      <c r="E28"/>
      <c r="G28" s="152" t="s">
        <v>444</v>
      </c>
    </row>
    <row r="29" spans="2:11" ht="15" customHeight="1" x14ac:dyDescent="0.25">
      <c r="B29" s="1">
        <v>1980</v>
      </c>
      <c r="C29" t="s">
        <v>7</v>
      </c>
      <c r="G29" s="152" t="s">
        <v>445</v>
      </c>
    </row>
    <row r="30" spans="2:11" ht="15" customHeight="1" x14ac:dyDescent="0.25">
      <c r="B30" s="1">
        <v>2229</v>
      </c>
      <c r="C30" t="s">
        <v>341</v>
      </c>
      <c r="G30" s="152" t="s">
        <v>61</v>
      </c>
    </row>
    <row r="31" spans="2:11" ht="15" customHeight="1" x14ac:dyDescent="0.25">
      <c r="B31" s="1">
        <v>2043</v>
      </c>
      <c r="C31" t="s">
        <v>8</v>
      </c>
    </row>
    <row r="32" spans="2:11" ht="15" customHeight="1" x14ac:dyDescent="0.25">
      <c r="B32" s="1">
        <v>2217</v>
      </c>
      <c r="C32" t="s">
        <v>342</v>
      </c>
    </row>
    <row r="33" spans="2:3" ht="15" customHeight="1" x14ac:dyDescent="0.25">
      <c r="B33" s="1">
        <v>1930</v>
      </c>
      <c r="C33" t="s">
        <v>343</v>
      </c>
    </row>
    <row r="34" spans="2:3" ht="15" customHeight="1" x14ac:dyDescent="0.25">
      <c r="B34" s="1">
        <v>2082</v>
      </c>
      <c r="C34" t="s">
        <v>344</v>
      </c>
    </row>
    <row r="35" spans="2:3" ht="15" customHeight="1" x14ac:dyDescent="0.25">
      <c r="B35" s="1">
        <v>2193</v>
      </c>
      <c r="C35" t="s">
        <v>9</v>
      </c>
    </row>
    <row r="36" spans="2:3" ht="15" customHeight="1" x14ac:dyDescent="0.25">
      <c r="B36" s="1">
        <v>2241</v>
      </c>
      <c r="C36" t="s">
        <v>10</v>
      </c>
    </row>
    <row r="37" spans="2:3" ht="15" customHeight="1" x14ac:dyDescent="0.25">
      <c r="B37" s="1">
        <v>2245</v>
      </c>
      <c r="C37" t="s">
        <v>345</v>
      </c>
    </row>
    <row r="38" spans="2:3" ht="15" customHeight="1" x14ac:dyDescent="0.25">
      <c r="B38" s="1">
        <v>2137</v>
      </c>
      <c r="C38" t="s">
        <v>11</v>
      </c>
    </row>
    <row r="39" spans="2:3" ht="15" customHeight="1" x14ac:dyDescent="0.25">
      <c r="B39" s="1">
        <v>1931</v>
      </c>
      <c r="C39" t="s">
        <v>346</v>
      </c>
    </row>
    <row r="40" spans="2:3" ht="15" customHeight="1" x14ac:dyDescent="0.25">
      <c r="B40" s="1">
        <v>2000</v>
      </c>
      <c r="C40" t="s">
        <v>347</v>
      </c>
    </row>
    <row r="41" spans="2:3" ht="15" customHeight="1" x14ac:dyDescent="0.25">
      <c r="B41" s="1">
        <v>1992</v>
      </c>
      <c r="C41" t="s">
        <v>348</v>
      </c>
    </row>
    <row r="42" spans="2:3" ht="15" customHeight="1" x14ac:dyDescent="0.25">
      <c r="B42" s="1">
        <v>2007</v>
      </c>
      <c r="C42" t="s">
        <v>349</v>
      </c>
    </row>
    <row r="43" spans="2:3" ht="15" customHeight="1" x14ac:dyDescent="0.25">
      <c r="B43" s="1">
        <v>2054</v>
      </c>
      <c r="C43" t="s">
        <v>350</v>
      </c>
    </row>
    <row r="44" spans="2:3" ht="15" customHeight="1" x14ac:dyDescent="0.25">
      <c r="B44" s="1">
        <v>2100</v>
      </c>
      <c r="C44" t="s">
        <v>351</v>
      </c>
    </row>
    <row r="45" spans="2:3" ht="15" customHeight="1" x14ac:dyDescent="0.25">
      <c r="B45" s="1">
        <v>2183</v>
      </c>
      <c r="C45" t="s">
        <v>12</v>
      </c>
    </row>
    <row r="46" spans="2:3" ht="15" customHeight="1" x14ac:dyDescent="0.25">
      <c r="B46" s="1">
        <v>2014</v>
      </c>
      <c r="C46" t="s">
        <v>352</v>
      </c>
    </row>
    <row r="47" spans="2:3" ht="15" customHeight="1" x14ac:dyDescent="0.25">
      <c r="B47" s="1">
        <v>2099</v>
      </c>
      <c r="C47" t="s">
        <v>353</v>
      </c>
    </row>
    <row r="48" spans="2:3" ht="15" customHeight="1" x14ac:dyDescent="0.25">
      <c r="B48" s="1">
        <v>2206</v>
      </c>
      <c r="C48" t="s">
        <v>13</v>
      </c>
    </row>
    <row r="49" spans="2:3" ht="15" customHeight="1" x14ac:dyDescent="0.25">
      <c r="B49" s="1">
        <v>1975</v>
      </c>
      <c r="C49" t="s">
        <v>81</v>
      </c>
    </row>
    <row r="50" spans="2:3" ht="15" customHeight="1" x14ac:dyDescent="0.25">
      <c r="B50" s="1">
        <v>2239</v>
      </c>
      <c r="C50" t="s">
        <v>14</v>
      </c>
    </row>
    <row r="51" spans="2:3" ht="15" customHeight="1" x14ac:dyDescent="0.25">
      <c r="B51" s="1">
        <v>2024</v>
      </c>
      <c r="C51" t="s">
        <v>354</v>
      </c>
    </row>
    <row r="52" spans="2:3" ht="15" customHeight="1" x14ac:dyDescent="0.25">
      <c r="B52" s="1">
        <v>2200</v>
      </c>
      <c r="C52" t="s">
        <v>15</v>
      </c>
    </row>
    <row r="53" spans="2:3" ht="15" customHeight="1" x14ac:dyDescent="0.25">
      <c r="B53" s="1">
        <v>3997</v>
      </c>
      <c r="C53" t="s">
        <v>355</v>
      </c>
    </row>
    <row r="54" spans="2:3" ht="15" customHeight="1" x14ac:dyDescent="0.25">
      <c r="B54" s="1">
        <v>2053</v>
      </c>
      <c r="C54" t="s">
        <v>47</v>
      </c>
    </row>
    <row r="55" spans="2:3" ht="15" customHeight="1" x14ac:dyDescent="0.25">
      <c r="B55" s="1">
        <v>2008</v>
      </c>
      <c r="C55" t="s">
        <v>356</v>
      </c>
    </row>
    <row r="56" spans="2:3" ht="15" customHeight="1" x14ac:dyDescent="0.25">
      <c r="B56" s="1">
        <v>2091</v>
      </c>
      <c r="C56" t="s">
        <v>357</v>
      </c>
    </row>
    <row r="57" spans="2:3" ht="15" customHeight="1" x14ac:dyDescent="0.25">
      <c r="B57" s="1">
        <v>5205</v>
      </c>
      <c r="C57" t="s">
        <v>358</v>
      </c>
    </row>
    <row r="58" spans="2:3" ht="15" customHeight="1" x14ac:dyDescent="0.25">
      <c r="B58" s="1">
        <v>3440</v>
      </c>
      <c r="C58" t="s">
        <v>359</v>
      </c>
    </row>
    <row r="59" spans="2:3" ht="15" customHeight="1" x14ac:dyDescent="0.25">
      <c r="B59" s="1">
        <v>2057</v>
      </c>
      <c r="C59" t="s">
        <v>16</v>
      </c>
    </row>
    <row r="60" spans="2:3" ht="15" customHeight="1" x14ac:dyDescent="0.25">
      <c r="B60" s="1">
        <v>2056</v>
      </c>
      <c r="C60" t="s">
        <v>17</v>
      </c>
    </row>
    <row r="61" spans="2:3" ht="15" customHeight="1" x14ac:dyDescent="0.25">
      <c r="B61" s="1">
        <v>2262</v>
      </c>
      <c r="C61" t="s">
        <v>360</v>
      </c>
    </row>
    <row r="62" spans="2:3" ht="15" customHeight="1" x14ac:dyDescent="0.25">
      <c r="B62" s="1">
        <v>2059</v>
      </c>
      <c r="C62" t="s">
        <v>361</v>
      </c>
    </row>
    <row r="63" spans="2:3" ht="15" customHeight="1" x14ac:dyDescent="0.25">
      <c r="B63" s="1">
        <v>2064</v>
      </c>
      <c r="C63" t="s">
        <v>18</v>
      </c>
    </row>
    <row r="64" spans="2:3" ht="15" customHeight="1" x14ac:dyDescent="0.25">
      <c r="B64" s="1">
        <v>2101</v>
      </c>
      <c r="C64" t="s">
        <v>362</v>
      </c>
    </row>
    <row r="65" spans="2:3" ht="15" customHeight="1" x14ac:dyDescent="0.25">
      <c r="B65" s="1">
        <v>2097</v>
      </c>
      <c r="C65" t="s">
        <v>19</v>
      </c>
    </row>
    <row r="66" spans="2:3" ht="15" customHeight="1" x14ac:dyDescent="0.25">
      <c r="B66" s="1">
        <v>2106</v>
      </c>
      <c r="C66" t="s">
        <v>363</v>
      </c>
    </row>
    <row r="67" spans="2:3" x14ac:dyDescent="0.25">
      <c r="B67" s="1">
        <v>2085</v>
      </c>
      <c r="C67" t="s">
        <v>20</v>
      </c>
    </row>
    <row r="68" spans="2:3" x14ac:dyDescent="0.25">
      <c r="B68" s="1">
        <v>2048</v>
      </c>
      <c r="C68" t="s">
        <v>364</v>
      </c>
    </row>
    <row r="69" spans="2:3" x14ac:dyDescent="0.25">
      <c r="B69" s="1">
        <v>2205</v>
      </c>
      <c r="C69" t="s">
        <v>21</v>
      </c>
    </row>
    <row r="70" spans="2:3" x14ac:dyDescent="0.25">
      <c r="B70" s="1">
        <v>1925</v>
      </c>
      <c r="C70" t="s">
        <v>365</v>
      </c>
    </row>
    <row r="71" spans="2:3" x14ac:dyDescent="0.25">
      <c r="B71" s="1">
        <v>1898</v>
      </c>
      <c r="C71" t="s">
        <v>366</v>
      </c>
    </row>
    <row r="72" spans="2:3" x14ac:dyDescent="0.25">
      <c r="B72" s="1">
        <v>2147</v>
      </c>
      <c r="C72" t="s">
        <v>22</v>
      </c>
    </row>
    <row r="73" spans="2:3" x14ac:dyDescent="0.25">
      <c r="B73" s="1">
        <v>2148</v>
      </c>
      <c r="C73" t="s">
        <v>23</v>
      </c>
    </row>
    <row r="74" spans="2:3" x14ac:dyDescent="0.25">
      <c r="B74" s="1">
        <v>3490</v>
      </c>
      <c r="C74" t="s">
        <v>48</v>
      </c>
    </row>
    <row r="75" spans="2:3" x14ac:dyDescent="0.25">
      <c r="B75" s="1">
        <v>2199</v>
      </c>
      <c r="C75" t="s">
        <v>367</v>
      </c>
    </row>
    <row r="76" spans="2:3" x14ac:dyDescent="0.25">
      <c r="B76" s="1">
        <v>2254</v>
      </c>
      <c r="C76" t="s">
        <v>368</v>
      </c>
    </row>
    <row r="77" spans="2:3" x14ac:dyDescent="0.25">
      <c r="B77" s="1">
        <v>2004</v>
      </c>
      <c r="C77" t="s">
        <v>82</v>
      </c>
    </row>
    <row r="78" spans="2:3" x14ac:dyDescent="0.25">
      <c r="B78" s="1">
        <v>1924</v>
      </c>
      <c r="C78" t="s">
        <v>369</v>
      </c>
    </row>
    <row r="79" spans="2:3" x14ac:dyDescent="0.25">
      <c r="B79" s="1">
        <v>2061</v>
      </c>
      <c r="C79" t="s">
        <v>370</v>
      </c>
    </row>
    <row r="80" spans="2:3" x14ac:dyDescent="0.25">
      <c r="B80" s="1">
        <v>2141</v>
      </c>
      <c r="C80" t="s">
        <v>24</v>
      </c>
    </row>
    <row r="81" spans="2:3" x14ac:dyDescent="0.25">
      <c r="B81" s="1">
        <v>2214</v>
      </c>
      <c r="C81" t="s">
        <v>371</v>
      </c>
    </row>
    <row r="82" spans="2:3" x14ac:dyDescent="0.25">
      <c r="B82" s="1">
        <v>4131</v>
      </c>
      <c r="C82" t="s">
        <v>372</v>
      </c>
    </row>
    <row r="83" spans="2:3" x14ac:dyDescent="0.25">
      <c r="B83" s="1">
        <v>2230</v>
      </c>
      <c r="C83" t="s">
        <v>25</v>
      </c>
    </row>
    <row r="84" spans="2:3" x14ac:dyDescent="0.25">
      <c r="B84" s="1">
        <v>2093</v>
      </c>
      <c r="C84" t="s">
        <v>26</v>
      </c>
    </row>
    <row r="85" spans="2:3" x14ac:dyDescent="0.25">
      <c r="B85" s="1">
        <v>2108</v>
      </c>
      <c r="C85" t="s">
        <v>27</v>
      </c>
    </row>
    <row r="86" spans="2:3" x14ac:dyDescent="0.25">
      <c r="B86" s="1">
        <v>1928</v>
      </c>
      <c r="C86" t="s">
        <v>373</v>
      </c>
    </row>
    <row r="87" spans="2:3" x14ac:dyDescent="0.25">
      <c r="B87" s="1">
        <v>5446</v>
      </c>
      <c r="C87" t="s">
        <v>374</v>
      </c>
    </row>
    <row r="88" spans="2:3" x14ac:dyDescent="0.25">
      <c r="B88" s="1">
        <v>2181</v>
      </c>
      <c r="C88" t="s">
        <v>28</v>
      </c>
    </row>
    <row r="89" spans="2:3" x14ac:dyDescent="0.25">
      <c r="B89" s="1">
        <v>2207</v>
      </c>
      <c r="C89" t="s">
        <v>375</v>
      </c>
    </row>
    <row r="90" spans="2:3" x14ac:dyDescent="0.25">
      <c r="B90" s="1">
        <v>4391</v>
      </c>
      <c r="C90" t="s">
        <v>49</v>
      </c>
    </row>
    <row r="91" spans="2:3" x14ac:dyDescent="0.25">
      <c r="B91" s="1">
        <v>2039</v>
      </c>
      <c r="C91" t="s">
        <v>29</v>
      </c>
    </row>
    <row r="92" spans="2:3" x14ac:dyDescent="0.25">
      <c r="B92" s="1">
        <v>2202</v>
      </c>
      <c r="C92" t="s">
        <v>376</v>
      </c>
    </row>
    <row r="93" spans="2:3" x14ac:dyDescent="0.25">
      <c r="B93" s="1">
        <v>2047</v>
      </c>
      <c r="C93" t="s">
        <v>30</v>
      </c>
    </row>
    <row r="94" spans="2:3" x14ac:dyDescent="0.25">
      <c r="B94" s="1">
        <v>2081</v>
      </c>
      <c r="C94" t="s">
        <v>377</v>
      </c>
    </row>
    <row r="95" spans="2:3" x14ac:dyDescent="0.25">
      <c r="B95" s="1">
        <v>1973</v>
      </c>
      <c r="C95" t="s">
        <v>378</v>
      </c>
    </row>
    <row r="96" spans="2:3" x14ac:dyDescent="0.25">
      <c r="B96" s="1">
        <v>2180</v>
      </c>
      <c r="C96" t="s">
        <v>379</v>
      </c>
    </row>
    <row r="97" spans="2:3" x14ac:dyDescent="0.25">
      <c r="B97" s="1">
        <v>1967</v>
      </c>
      <c r="C97" t="s">
        <v>31</v>
      </c>
    </row>
    <row r="98" spans="2:3" x14ac:dyDescent="0.25">
      <c r="B98" s="1">
        <v>2009</v>
      </c>
      <c r="C98" t="s">
        <v>380</v>
      </c>
    </row>
    <row r="99" spans="2:3" x14ac:dyDescent="0.25">
      <c r="B99" s="1">
        <v>1946</v>
      </c>
      <c r="C99" t="s">
        <v>381</v>
      </c>
    </row>
    <row r="100" spans="2:3" x14ac:dyDescent="0.25">
      <c r="B100" s="1">
        <v>4729</v>
      </c>
      <c r="C100" t="s">
        <v>382</v>
      </c>
    </row>
    <row r="101" spans="2:3" x14ac:dyDescent="0.25">
      <c r="B101" s="1">
        <v>2001</v>
      </c>
      <c r="C101" t="s">
        <v>32</v>
      </c>
    </row>
    <row r="102" spans="2:3" x14ac:dyDescent="0.25">
      <c r="B102" s="1">
        <v>2182</v>
      </c>
      <c r="C102" t="s">
        <v>33</v>
      </c>
    </row>
    <row r="103" spans="2:3" x14ac:dyDescent="0.25">
      <c r="B103" s="1">
        <v>1999</v>
      </c>
      <c r="C103" t="s">
        <v>383</v>
      </c>
    </row>
    <row r="104" spans="2:3" x14ac:dyDescent="0.25">
      <c r="B104" s="1">
        <v>4822</v>
      </c>
      <c r="C104" t="s">
        <v>384</v>
      </c>
    </row>
    <row r="105" spans="2:3" x14ac:dyDescent="0.25">
      <c r="B105" s="1">
        <v>2044</v>
      </c>
      <c r="C105" t="s">
        <v>385</v>
      </c>
    </row>
    <row r="106" spans="2:3" x14ac:dyDescent="0.25">
      <c r="B106" s="1">
        <v>2142</v>
      </c>
      <c r="C106" t="s">
        <v>34</v>
      </c>
    </row>
    <row r="107" spans="2:3" x14ac:dyDescent="0.25">
      <c r="B107" s="1">
        <v>2103</v>
      </c>
      <c r="C107" t="s">
        <v>386</v>
      </c>
    </row>
    <row r="108" spans="2:3" x14ac:dyDescent="0.25">
      <c r="B108" s="1">
        <v>1935</v>
      </c>
      <c r="C108" t="s">
        <v>387</v>
      </c>
    </row>
    <row r="109" spans="2:3" x14ac:dyDescent="0.25">
      <c r="B109" s="1">
        <v>4833</v>
      </c>
      <c r="C109" t="s">
        <v>388</v>
      </c>
    </row>
    <row r="110" spans="2:3" x14ac:dyDescent="0.25">
      <c r="B110" s="1">
        <v>2257</v>
      </c>
      <c r="C110" t="s">
        <v>389</v>
      </c>
    </row>
    <row r="111" spans="2:3" x14ac:dyDescent="0.25">
      <c r="B111" s="1">
        <v>2138</v>
      </c>
      <c r="C111" t="s">
        <v>390</v>
      </c>
    </row>
    <row r="112" spans="2:3" x14ac:dyDescent="0.25">
      <c r="B112" s="1">
        <v>2096</v>
      </c>
      <c r="C112" t="s">
        <v>391</v>
      </c>
    </row>
    <row r="113" spans="2:3" x14ac:dyDescent="0.25">
      <c r="B113" s="1">
        <v>1949</v>
      </c>
      <c r="C113" t="s">
        <v>35</v>
      </c>
    </row>
    <row r="114" spans="2:3" x14ac:dyDescent="0.25">
      <c r="B114" s="1">
        <v>2087</v>
      </c>
      <c r="C114" t="s">
        <v>392</v>
      </c>
    </row>
    <row r="115" spans="2:3" x14ac:dyDescent="0.25">
      <c r="B115" s="1">
        <v>1994</v>
      </c>
      <c r="C115" t="s">
        <v>36</v>
      </c>
    </row>
    <row r="116" spans="2:3" x14ac:dyDescent="0.25">
      <c r="B116" s="1">
        <v>2025</v>
      </c>
      <c r="C116" t="s">
        <v>37</v>
      </c>
    </row>
    <row r="117" spans="2:3" x14ac:dyDescent="0.25">
      <c r="B117" s="1">
        <v>2083</v>
      </c>
      <c r="C117" t="s">
        <v>38</v>
      </c>
    </row>
    <row r="118" spans="2:3" x14ac:dyDescent="0.25">
      <c r="B118" s="1">
        <v>1948</v>
      </c>
      <c r="C118" t="s">
        <v>393</v>
      </c>
    </row>
    <row r="119" spans="2:3" x14ac:dyDescent="0.25">
      <c r="B119" s="1">
        <v>2003</v>
      </c>
      <c r="C119" t="s">
        <v>394</v>
      </c>
    </row>
    <row r="120" spans="2:3" x14ac:dyDescent="0.25">
      <c r="B120" s="1">
        <v>2102</v>
      </c>
      <c r="C120" t="s">
        <v>395</v>
      </c>
    </row>
    <row r="121" spans="2:3" x14ac:dyDescent="0.25">
      <c r="B121" s="1">
        <v>3678</v>
      </c>
      <c r="C121" t="s">
        <v>396</v>
      </c>
    </row>
    <row r="122" spans="2:3" x14ac:dyDescent="0.25">
      <c r="B122" s="1">
        <v>2055</v>
      </c>
      <c r="C122" t="s">
        <v>39</v>
      </c>
    </row>
    <row r="123" spans="2:3" x14ac:dyDescent="0.25">
      <c r="B123" s="1">
        <v>2242</v>
      </c>
      <c r="C123" t="s">
        <v>397</v>
      </c>
    </row>
    <row r="124" spans="2:3" x14ac:dyDescent="0.25">
      <c r="B124" s="1">
        <v>2197</v>
      </c>
      <c r="C124" t="s">
        <v>398</v>
      </c>
    </row>
    <row r="125" spans="2:3" x14ac:dyDescent="0.25">
      <c r="B125" s="1">
        <v>2210</v>
      </c>
      <c r="C125" t="s">
        <v>40</v>
      </c>
    </row>
    <row r="126" spans="2:3" x14ac:dyDescent="0.25">
      <c r="B126" s="1">
        <v>2204</v>
      </c>
      <c r="C126" t="s">
        <v>41</v>
      </c>
    </row>
    <row r="127" spans="2:3" x14ac:dyDescent="0.25">
      <c r="B127" s="1">
        <v>1947</v>
      </c>
      <c r="C127" t="s">
        <v>399</v>
      </c>
    </row>
    <row r="128" spans="2:3" x14ac:dyDescent="0.25">
      <c r="B128" s="1">
        <v>1936</v>
      </c>
      <c r="C128" t="s">
        <v>400</v>
      </c>
    </row>
    <row r="129" spans="2:3" x14ac:dyDescent="0.25">
      <c r="B129" s="1">
        <v>2117</v>
      </c>
      <c r="C129" t="s">
        <v>401</v>
      </c>
    </row>
    <row r="130" spans="2:3" x14ac:dyDescent="0.25">
      <c r="B130" s="1">
        <v>4058</v>
      </c>
      <c r="C130" t="s">
        <v>50</v>
      </c>
    </row>
    <row r="131" spans="2:3" x14ac:dyDescent="0.25">
      <c r="B131" s="1">
        <v>2255</v>
      </c>
      <c r="C131" t="s">
        <v>42</v>
      </c>
    </row>
    <row r="132" spans="2:3" x14ac:dyDescent="0.25">
      <c r="B132" s="1">
        <v>2002</v>
      </c>
      <c r="C132" t="s">
        <v>402</v>
      </c>
    </row>
    <row r="133" spans="2:3" x14ac:dyDescent="0.25">
      <c r="B133" s="1">
        <v>2146</v>
      </c>
      <c r="C133" t="s">
        <v>43</v>
      </c>
    </row>
    <row r="134" spans="2:3" x14ac:dyDescent="0.25">
      <c r="B134" s="1">
        <v>1997</v>
      </c>
      <c r="C134" t="s">
        <v>403</v>
      </c>
    </row>
    <row r="135" spans="2:3" x14ac:dyDescent="0.25">
      <c r="B135" s="149">
        <v>3672</v>
      </c>
      <c r="C135" s="150" t="s">
        <v>404</v>
      </c>
    </row>
    <row r="136" spans="2:3" x14ac:dyDescent="0.25">
      <c r="B136" s="149">
        <v>3673</v>
      </c>
      <c r="C136" s="150" t="s">
        <v>405</v>
      </c>
    </row>
    <row r="137" spans="2:3" x14ac:dyDescent="0.25">
      <c r="B137" s="149">
        <v>3676</v>
      </c>
      <c r="C137" s="150" t="s">
        <v>406</v>
      </c>
    </row>
    <row r="138" spans="2:3" x14ac:dyDescent="0.25">
      <c r="B138" s="149">
        <v>3679</v>
      </c>
      <c r="C138" s="150" t="s">
        <v>407</v>
      </c>
    </row>
  </sheetData>
  <sheetProtection algorithmName="SHA-512" hashValue="mB7wYuRgWXC3s1kyrlXl3YjMTUG5Mccj2hFVFnFy0Elz0xoHtb8VHkrlXcjakkmPaR/Vvcy3zSRkxYEU7Is0/A==" saltValue="pzyiP3LjhUEKA3LCbSHjQA==" spinCount="100000" sheet="1" objects="1" scenarios="1"/>
  <pageMargins left="0.7" right="0.7" top="0.75" bottom="0.75" header="0.3" footer="0.3"/>
  <pageSetup orientation="portrait" horizontalDpi="300" verticalDpi="300"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897D-00E7-4C72-AE4F-83180516DE8D}">
  <sheetPr>
    <tabColor rgb="FFAAD4F4"/>
  </sheetPr>
  <dimension ref="A1:E86"/>
  <sheetViews>
    <sheetView showGridLines="0" showRowColHeaders="0" workbookViewId="0">
      <selection activeCell="C5" sqref="C5"/>
    </sheetView>
  </sheetViews>
  <sheetFormatPr defaultColWidth="9.140625" defaultRowHeight="15" customHeight="1" x14ac:dyDescent="0.25"/>
  <cols>
    <col min="1" max="1" width="2.7109375" style="4" customWidth="1"/>
    <col min="2" max="2" width="23.7109375" bestFit="1" customWidth="1"/>
    <col min="3" max="3" width="17.140625" customWidth="1"/>
    <col min="4" max="4" width="34.140625" customWidth="1"/>
    <col min="5" max="5" width="2.7109375" customWidth="1"/>
  </cols>
  <sheetData>
    <row r="1" spans="1:5" ht="15" customHeight="1" x14ac:dyDescent="0.25">
      <c r="A1" s="4" t="s">
        <v>62</v>
      </c>
      <c r="C1" s="4" t="s">
        <v>62</v>
      </c>
      <c r="E1" s="4" t="s">
        <v>62</v>
      </c>
    </row>
    <row r="2" spans="1:5" ht="21" x14ac:dyDescent="0.25">
      <c r="A2" s="4" t="s">
        <v>62</v>
      </c>
      <c r="B2" s="322" t="str">
        <f>'Completion Checklist'!$B$2</f>
        <v>2025 State Summer Learning Grant Final Report</v>
      </c>
      <c r="C2" s="323"/>
      <c r="D2" s="324"/>
    </row>
    <row r="3" spans="1:5" ht="23.25" customHeight="1" x14ac:dyDescent="0.25">
      <c r="A3" s="4" t="s">
        <v>62</v>
      </c>
      <c r="B3" s="325" t="s">
        <v>291</v>
      </c>
      <c r="C3" s="326"/>
      <c r="D3" s="327"/>
    </row>
    <row r="4" spans="1:5" x14ac:dyDescent="0.25">
      <c r="A4" s="4" t="s">
        <v>62</v>
      </c>
      <c r="B4" s="73" t="s">
        <v>62</v>
      </c>
      <c r="C4" s="4" t="s">
        <v>62</v>
      </c>
    </row>
    <row r="5" spans="1:5" x14ac:dyDescent="0.25">
      <c r="A5" s="4" t="s">
        <v>62</v>
      </c>
      <c r="B5" s="74" t="s">
        <v>51</v>
      </c>
      <c r="C5" s="72" t="s">
        <v>46</v>
      </c>
      <c r="D5" s="75"/>
    </row>
    <row r="6" spans="1:5" x14ac:dyDescent="0.25">
      <c r="A6" s="4" t="s">
        <v>62</v>
      </c>
      <c r="B6" s="76" t="s">
        <v>52</v>
      </c>
      <c r="C6" s="338" t="str">
        <f>IFERROR(IF($C$5="(enter ID)","(autofill)",VLOOKUP($C$5,EntityIDs[],2,0)),"Invalid Entity ID")</f>
        <v>(autofill)</v>
      </c>
      <c r="D6" s="339"/>
    </row>
    <row r="7" spans="1:5" ht="15.75" customHeight="1" x14ac:dyDescent="0.25">
      <c r="A7" s="4" t="s">
        <v>62</v>
      </c>
      <c r="B7" s="77"/>
      <c r="C7" s="4" t="s">
        <v>62</v>
      </c>
    </row>
    <row r="8" spans="1:5" ht="15.75" customHeight="1" x14ac:dyDescent="0.25">
      <c r="A8" s="4" t="s">
        <v>62</v>
      </c>
      <c r="B8" s="74" t="s">
        <v>45</v>
      </c>
      <c r="C8" s="334" t="s">
        <v>191</v>
      </c>
      <c r="D8" s="335"/>
    </row>
    <row r="9" spans="1:5" x14ac:dyDescent="0.25">
      <c r="A9" s="4" t="s">
        <v>62</v>
      </c>
      <c r="B9" s="76" t="s">
        <v>44</v>
      </c>
      <c r="C9" s="336" t="s">
        <v>192</v>
      </c>
      <c r="D9" s="337"/>
    </row>
    <row r="10" spans="1:5" x14ac:dyDescent="0.25">
      <c r="A10" s="4" t="s">
        <v>62</v>
      </c>
      <c r="B10" s="77"/>
      <c r="C10" s="4" t="s">
        <v>62</v>
      </c>
    </row>
    <row r="11" spans="1:5" ht="17.25" x14ac:dyDescent="0.25">
      <c r="A11" s="4" t="s">
        <v>62</v>
      </c>
      <c r="B11" s="299" t="s">
        <v>265</v>
      </c>
      <c r="C11" s="300"/>
      <c r="D11" s="301"/>
    </row>
    <row r="12" spans="1:5" ht="16.5" customHeight="1" x14ac:dyDescent="0.25">
      <c r="A12" s="4" t="s">
        <v>62</v>
      </c>
      <c r="B12" s="302" t="s">
        <v>250</v>
      </c>
      <c r="C12" s="303"/>
      <c r="D12" s="304"/>
    </row>
    <row r="13" spans="1:5" s="7" customFormat="1" ht="18" customHeight="1" x14ac:dyDescent="0.25">
      <c r="A13" s="4" t="s">
        <v>62</v>
      </c>
      <c r="B13" s="328" t="s">
        <v>510</v>
      </c>
      <c r="C13" s="329"/>
      <c r="D13" s="330"/>
    </row>
    <row r="14" spans="1:5" x14ac:dyDescent="0.25">
      <c r="A14" s="4" t="s">
        <v>62</v>
      </c>
      <c r="B14" s="238" t="s">
        <v>227</v>
      </c>
      <c r="C14" s="216" t="s">
        <v>53</v>
      </c>
    </row>
    <row r="15" spans="1:5" x14ac:dyDescent="0.25">
      <c r="A15" s="4" t="s">
        <v>62</v>
      </c>
      <c r="B15" s="230" t="s">
        <v>228</v>
      </c>
      <c r="C15" s="217" t="s">
        <v>53</v>
      </c>
    </row>
    <row r="16" spans="1:5" x14ac:dyDescent="0.25">
      <c r="A16" s="4" t="s">
        <v>62</v>
      </c>
      <c r="B16" s="230" t="s">
        <v>229</v>
      </c>
      <c r="C16" s="217" t="s">
        <v>53</v>
      </c>
    </row>
    <row r="17" spans="1:4" x14ac:dyDescent="0.25">
      <c r="A17" s="4" t="s">
        <v>62</v>
      </c>
      <c r="B17" s="230" t="s">
        <v>230</v>
      </c>
      <c r="C17" s="217" t="s">
        <v>53</v>
      </c>
    </row>
    <row r="18" spans="1:4" x14ac:dyDescent="0.25">
      <c r="A18" s="4" t="s">
        <v>62</v>
      </c>
      <c r="B18" s="230" t="s">
        <v>231</v>
      </c>
      <c r="C18" s="217" t="s">
        <v>53</v>
      </c>
    </row>
    <row r="19" spans="1:4" x14ac:dyDescent="0.25">
      <c r="A19" s="4" t="s">
        <v>62</v>
      </c>
      <c r="B19" s="230" t="s">
        <v>232</v>
      </c>
      <c r="C19" s="217" t="s">
        <v>53</v>
      </c>
    </row>
    <row r="20" spans="1:4" x14ac:dyDescent="0.25">
      <c r="A20" s="4" t="s">
        <v>62</v>
      </c>
      <c r="B20" s="230" t="s">
        <v>233</v>
      </c>
      <c r="C20" s="217" t="s">
        <v>53</v>
      </c>
    </row>
    <row r="21" spans="1:4" x14ac:dyDescent="0.25">
      <c r="A21" s="4" t="s">
        <v>62</v>
      </c>
      <c r="B21" s="230" t="s">
        <v>234</v>
      </c>
      <c r="C21" s="217" t="s">
        <v>53</v>
      </c>
    </row>
    <row r="22" spans="1:4" x14ac:dyDescent="0.25">
      <c r="A22" s="4" t="s">
        <v>62</v>
      </c>
      <c r="B22" s="230" t="s">
        <v>235</v>
      </c>
      <c r="C22" s="217" t="s">
        <v>53</v>
      </c>
    </row>
    <row r="23" spans="1:4" x14ac:dyDescent="0.25">
      <c r="A23" s="4" t="s">
        <v>62</v>
      </c>
      <c r="B23" s="230" t="s">
        <v>236</v>
      </c>
      <c r="C23" s="217" t="s">
        <v>53</v>
      </c>
    </row>
    <row r="24" spans="1:4" x14ac:dyDescent="0.25">
      <c r="A24" s="4" t="s">
        <v>62</v>
      </c>
      <c r="B24" s="230" t="s">
        <v>237</v>
      </c>
      <c r="C24" s="217" t="s">
        <v>53</v>
      </c>
    </row>
    <row r="25" spans="1:4" x14ac:dyDescent="0.25">
      <c r="A25" s="4" t="s">
        <v>62</v>
      </c>
      <c r="B25" s="230" t="s">
        <v>238</v>
      </c>
      <c r="C25" s="217" t="s">
        <v>53</v>
      </c>
    </row>
    <row r="26" spans="1:4" x14ac:dyDescent="0.25">
      <c r="A26" s="4" t="s">
        <v>62</v>
      </c>
      <c r="B26" s="230" t="s">
        <v>550</v>
      </c>
      <c r="C26" s="217" t="s">
        <v>53</v>
      </c>
    </row>
    <row r="27" spans="1:4" x14ac:dyDescent="0.25">
      <c r="A27" s="4" t="s">
        <v>62</v>
      </c>
      <c r="B27" s="239" t="s">
        <v>551</v>
      </c>
      <c r="C27" s="218" t="s">
        <v>53</v>
      </c>
    </row>
    <row r="28" spans="1:4" x14ac:dyDescent="0.25">
      <c r="A28" s="4" t="s">
        <v>62</v>
      </c>
      <c r="B28" s="78" t="s">
        <v>240</v>
      </c>
      <c r="C28" s="223">
        <f>SUM($C$14:$C$27)</f>
        <v>0</v>
      </c>
    </row>
    <row r="29" spans="1:4" x14ac:dyDescent="0.25">
      <c r="A29" s="4" t="s">
        <v>62</v>
      </c>
      <c r="C29" s="4" t="s">
        <v>62</v>
      </c>
    </row>
    <row r="30" spans="1:4" ht="17.25" x14ac:dyDescent="0.25">
      <c r="A30" s="4" t="s">
        <v>62</v>
      </c>
      <c r="B30" s="299" t="s">
        <v>281</v>
      </c>
      <c r="C30" s="300"/>
      <c r="D30" s="301"/>
    </row>
    <row r="31" spans="1:4" ht="16.5" customHeight="1" x14ac:dyDescent="0.25">
      <c r="A31" s="4" t="s">
        <v>62</v>
      </c>
      <c r="B31" s="302" t="s">
        <v>277</v>
      </c>
      <c r="C31" s="303"/>
      <c r="D31" s="304"/>
    </row>
    <row r="32" spans="1:4" ht="18" customHeight="1" x14ac:dyDescent="0.25">
      <c r="A32" s="4" t="s">
        <v>62</v>
      </c>
      <c r="B32" s="305" t="s">
        <v>552</v>
      </c>
      <c r="C32" s="306"/>
      <c r="D32" s="307"/>
    </row>
    <row r="33" spans="1:4" ht="30" x14ac:dyDescent="0.25">
      <c r="A33" s="4" t="s">
        <v>62</v>
      </c>
      <c r="B33" s="237" t="s">
        <v>278</v>
      </c>
      <c r="C33" s="88" t="s">
        <v>61</v>
      </c>
    </row>
    <row r="34" spans="1:4" x14ac:dyDescent="0.25">
      <c r="A34" s="4" t="s">
        <v>62</v>
      </c>
      <c r="B34" s="308" t="s">
        <v>279</v>
      </c>
      <c r="C34" s="309"/>
    </row>
    <row r="35" spans="1:4" x14ac:dyDescent="0.25">
      <c r="A35" s="4" t="s">
        <v>62</v>
      </c>
      <c r="B35" s="230" t="s">
        <v>68</v>
      </c>
      <c r="C35" s="219" t="s">
        <v>53</v>
      </c>
    </row>
    <row r="36" spans="1:4" x14ac:dyDescent="0.25">
      <c r="A36" s="4" t="s">
        <v>62</v>
      </c>
      <c r="B36" s="230" t="s">
        <v>69</v>
      </c>
      <c r="C36" s="220" t="s">
        <v>53</v>
      </c>
    </row>
    <row r="37" spans="1:4" x14ac:dyDescent="0.25">
      <c r="A37" s="4" t="s">
        <v>62</v>
      </c>
      <c r="B37" s="230" t="s">
        <v>70</v>
      </c>
      <c r="C37" s="220" t="s">
        <v>53</v>
      </c>
    </row>
    <row r="38" spans="1:4" x14ac:dyDescent="0.25">
      <c r="A38" s="4" t="s">
        <v>62</v>
      </c>
      <c r="B38" s="230" t="s">
        <v>71</v>
      </c>
      <c r="C38" s="220" t="s">
        <v>53</v>
      </c>
    </row>
    <row r="39" spans="1:4" x14ac:dyDescent="0.25">
      <c r="A39" s="4" t="s">
        <v>62</v>
      </c>
      <c r="B39" s="230" t="s">
        <v>73</v>
      </c>
      <c r="C39" s="220" t="s">
        <v>53</v>
      </c>
    </row>
    <row r="40" spans="1:4" x14ac:dyDescent="0.25">
      <c r="A40" s="4" t="s">
        <v>62</v>
      </c>
      <c r="B40" s="230" t="s">
        <v>57</v>
      </c>
      <c r="C40" s="220" t="s">
        <v>53</v>
      </c>
    </row>
    <row r="41" spans="1:4" x14ac:dyDescent="0.25">
      <c r="A41" s="4" t="s">
        <v>62</v>
      </c>
      <c r="B41" s="230" t="s">
        <v>72</v>
      </c>
      <c r="C41" s="220" t="s">
        <v>53</v>
      </c>
    </row>
    <row r="42" spans="1:4" x14ac:dyDescent="0.25">
      <c r="A42" s="4" t="s">
        <v>62</v>
      </c>
      <c r="B42" s="230" t="s">
        <v>58</v>
      </c>
      <c r="C42" s="220" t="s">
        <v>53</v>
      </c>
    </row>
    <row r="43" spans="1:4" x14ac:dyDescent="0.25">
      <c r="A43" s="4" t="s">
        <v>62</v>
      </c>
      <c r="B43" s="230" t="s">
        <v>74</v>
      </c>
      <c r="C43" s="220" t="s">
        <v>53</v>
      </c>
    </row>
    <row r="44" spans="1:4" x14ac:dyDescent="0.25">
      <c r="A44" s="4" t="s">
        <v>62</v>
      </c>
      <c r="B44" s="231" t="s">
        <v>75</v>
      </c>
      <c r="C44" s="221" t="s">
        <v>53</v>
      </c>
    </row>
    <row r="45" spans="1:4" x14ac:dyDescent="0.25">
      <c r="A45" s="4" t="s">
        <v>62</v>
      </c>
      <c r="B45" s="93" t="s">
        <v>280</v>
      </c>
      <c r="C45" s="222">
        <f>SUM($C$35:$C$44)</f>
        <v>0</v>
      </c>
    </row>
    <row r="46" spans="1:4" x14ac:dyDescent="0.25">
      <c r="A46" s="4" t="s">
        <v>62</v>
      </c>
      <c r="C46" s="4" t="s">
        <v>62</v>
      </c>
    </row>
    <row r="47" spans="1:4" ht="17.25" x14ac:dyDescent="0.25">
      <c r="A47" s="4" t="s">
        <v>62</v>
      </c>
      <c r="B47" s="299" t="s">
        <v>275</v>
      </c>
      <c r="C47" s="300"/>
      <c r="D47" s="301"/>
    </row>
    <row r="48" spans="1:4" ht="16.5" customHeight="1" x14ac:dyDescent="0.25">
      <c r="A48" s="4" t="s">
        <v>62</v>
      </c>
      <c r="B48" s="302" t="s">
        <v>255</v>
      </c>
      <c r="C48" s="303"/>
      <c r="D48" s="304"/>
    </row>
    <row r="49" spans="1:5" ht="18" customHeight="1" x14ac:dyDescent="0.25">
      <c r="A49" s="4" t="s">
        <v>62</v>
      </c>
      <c r="B49" s="305" t="s">
        <v>256</v>
      </c>
      <c r="C49" s="306"/>
      <c r="D49" s="307"/>
    </row>
    <row r="50" spans="1:5" x14ac:dyDescent="0.25">
      <c r="A50" s="4" t="s">
        <v>62</v>
      </c>
      <c r="B50" s="79" t="s">
        <v>245</v>
      </c>
      <c r="C50" s="80" t="s">
        <v>258</v>
      </c>
      <c r="D50" s="81" t="s">
        <v>259</v>
      </c>
    </row>
    <row r="51" spans="1:5" x14ac:dyDescent="0.25">
      <c r="A51" s="4" t="s">
        <v>62</v>
      </c>
      <c r="B51" s="233" t="s">
        <v>244</v>
      </c>
      <c r="C51" s="224" t="s">
        <v>53</v>
      </c>
      <c r="D51" s="85" t="s">
        <v>257</v>
      </c>
      <c r="E51" s="4" t="s">
        <v>62</v>
      </c>
    </row>
    <row r="52" spans="1:5" x14ac:dyDescent="0.25">
      <c r="A52" s="4" t="s">
        <v>62</v>
      </c>
      <c r="B52" s="234" t="s">
        <v>246</v>
      </c>
      <c r="C52" s="225" t="s">
        <v>53</v>
      </c>
      <c r="D52" s="86" t="s">
        <v>257</v>
      </c>
      <c r="E52" s="4" t="s">
        <v>62</v>
      </c>
    </row>
    <row r="53" spans="1:5" x14ac:dyDescent="0.25">
      <c r="A53" s="4" t="s">
        <v>62</v>
      </c>
      <c r="B53" s="235" t="s">
        <v>187</v>
      </c>
      <c r="C53" s="225" t="s">
        <v>53</v>
      </c>
      <c r="D53" s="86" t="s">
        <v>257</v>
      </c>
      <c r="E53" s="4" t="s">
        <v>62</v>
      </c>
    </row>
    <row r="54" spans="1:5" ht="30" x14ac:dyDescent="0.25">
      <c r="A54" s="4" t="s">
        <v>62</v>
      </c>
      <c r="B54" s="235" t="s">
        <v>188</v>
      </c>
      <c r="C54" s="225" t="s">
        <v>53</v>
      </c>
      <c r="D54" s="86" t="s">
        <v>257</v>
      </c>
      <c r="E54" s="4" t="s">
        <v>62</v>
      </c>
    </row>
    <row r="55" spans="1:5" x14ac:dyDescent="0.25">
      <c r="B55" s="235" t="s">
        <v>408</v>
      </c>
      <c r="C55" s="225" t="s">
        <v>53</v>
      </c>
      <c r="D55" s="86" t="s">
        <v>257</v>
      </c>
      <c r="E55" s="4"/>
    </row>
    <row r="56" spans="1:5" x14ac:dyDescent="0.25">
      <c r="B56" s="235" t="s">
        <v>409</v>
      </c>
      <c r="C56" s="225" t="s">
        <v>53</v>
      </c>
      <c r="D56" s="86" t="s">
        <v>257</v>
      </c>
      <c r="E56" s="4"/>
    </row>
    <row r="57" spans="1:5" x14ac:dyDescent="0.25">
      <c r="B57" s="235" t="s">
        <v>410</v>
      </c>
      <c r="C57" s="225" t="s">
        <v>53</v>
      </c>
      <c r="D57" s="86" t="s">
        <v>257</v>
      </c>
      <c r="E57" s="4"/>
    </row>
    <row r="58" spans="1:5" ht="30" x14ac:dyDescent="0.25">
      <c r="A58" s="4" t="s">
        <v>62</v>
      </c>
      <c r="B58" s="235" t="s">
        <v>253</v>
      </c>
      <c r="C58" s="225" t="s">
        <v>53</v>
      </c>
      <c r="D58" s="86" t="s">
        <v>257</v>
      </c>
      <c r="E58" s="4" t="s">
        <v>62</v>
      </c>
    </row>
    <row r="59" spans="1:5" ht="30" x14ac:dyDescent="0.25">
      <c r="A59" s="4" t="s">
        <v>62</v>
      </c>
      <c r="B59" s="235" t="s">
        <v>254</v>
      </c>
      <c r="C59" s="225" t="s">
        <v>53</v>
      </c>
      <c r="D59" s="86" t="s">
        <v>257</v>
      </c>
      <c r="E59" s="4" t="s">
        <v>62</v>
      </c>
    </row>
    <row r="60" spans="1:5" x14ac:dyDescent="0.25">
      <c r="A60" s="4" t="s">
        <v>62</v>
      </c>
      <c r="B60" s="236" t="s">
        <v>63</v>
      </c>
      <c r="C60" s="226" t="s">
        <v>53</v>
      </c>
      <c r="D60" s="87" t="s">
        <v>257</v>
      </c>
      <c r="E60" s="4" t="s">
        <v>62</v>
      </c>
    </row>
    <row r="61" spans="1:5" x14ac:dyDescent="0.25">
      <c r="A61" s="4" t="s">
        <v>62</v>
      </c>
      <c r="B61" s="82" t="s">
        <v>252</v>
      </c>
      <c r="C61" s="227">
        <f>SUM($C$51:$C$60)</f>
        <v>0</v>
      </c>
      <c r="D61" s="83"/>
      <c r="E61" s="4" t="s">
        <v>62</v>
      </c>
    </row>
    <row r="62" spans="1:5" x14ac:dyDescent="0.25">
      <c r="A62" s="4" t="s">
        <v>62</v>
      </c>
      <c r="C62" s="4" t="s">
        <v>62</v>
      </c>
    </row>
    <row r="63" spans="1:5" ht="17.25" x14ac:dyDescent="0.25">
      <c r="A63" s="4" t="s">
        <v>62</v>
      </c>
      <c r="B63" s="299" t="s">
        <v>276</v>
      </c>
      <c r="C63" s="300"/>
      <c r="D63" s="301"/>
    </row>
    <row r="64" spans="1:5" ht="16.5" customHeight="1" x14ac:dyDescent="0.25">
      <c r="A64" s="4" t="s">
        <v>62</v>
      </c>
      <c r="B64" s="302" t="s">
        <v>248</v>
      </c>
      <c r="C64" s="303"/>
      <c r="D64" s="304"/>
    </row>
    <row r="65" spans="1:5" ht="18" customHeight="1" x14ac:dyDescent="0.25">
      <c r="A65" s="4" t="s">
        <v>62</v>
      </c>
      <c r="B65" s="310" t="s">
        <v>247</v>
      </c>
      <c r="C65" s="311"/>
      <c r="D65" s="312"/>
    </row>
    <row r="66" spans="1:5" x14ac:dyDescent="0.25">
      <c r="A66" s="4" t="s">
        <v>62</v>
      </c>
      <c r="B66" s="232" t="s">
        <v>224</v>
      </c>
      <c r="C66" s="88" t="s">
        <v>61</v>
      </c>
    </row>
    <row r="67" spans="1:5" x14ac:dyDescent="0.25">
      <c r="A67" s="4" t="s">
        <v>62</v>
      </c>
      <c r="B67" s="308" t="s">
        <v>225</v>
      </c>
      <c r="C67" s="309"/>
    </row>
    <row r="68" spans="1:5" x14ac:dyDescent="0.25">
      <c r="A68" s="4" t="s">
        <v>62</v>
      </c>
      <c r="B68" s="230" t="s">
        <v>93</v>
      </c>
      <c r="C68" s="228" t="s">
        <v>53</v>
      </c>
    </row>
    <row r="69" spans="1:5" x14ac:dyDescent="0.25">
      <c r="A69" s="4" t="s">
        <v>62</v>
      </c>
      <c r="B69" s="230" t="s">
        <v>94</v>
      </c>
      <c r="C69" s="217" t="s">
        <v>53</v>
      </c>
    </row>
    <row r="70" spans="1:5" s="4" customFormat="1" x14ac:dyDescent="0.25">
      <c r="A70" s="4" t="s">
        <v>62</v>
      </c>
      <c r="B70" s="230" t="s">
        <v>95</v>
      </c>
      <c r="C70" s="217" t="s">
        <v>53</v>
      </c>
      <c r="D70"/>
      <c r="E70"/>
    </row>
    <row r="71" spans="1:5" s="4" customFormat="1" x14ac:dyDescent="0.25">
      <c r="A71" s="4" t="s">
        <v>62</v>
      </c>
      <c r="B71" s="230" t="s">
        <v>226</v>
      </c>
      <c r="C71" s="217" t="s">
        <v>53</v>
      </c>
      <c r="D71"/>
      <c r="E71"/>
    </row>
    <row r="72" spans="1:5" s="4" customFormat="1" x14ac:dyDescent="0.25">
      <c r="A72" s="4" t="s">
        <v>62</v>
      </c>
      <c r="B72" s="230" t="s">
        <v>97</v>
      </c>
      <c r="C72" s="217" t="s">
        <v>53</v>
      </c>
      <c r="D72"/>
      <c r="E72"/>
    </row>
    <row r="73" spans="1:5" s="4" customFormat="1" x14ac:dyDescent="0.25">
      <c r="A73" s="4" t="s">
        <v>62</v>
      </c>
      <c r="B73" s="231" t="s">
        <v>63</v>
      </c>
      <c r="C73" s="226" t="s">
        <v>53</v>
      </c>
      <c r="D73" s="158" t="s">
        <v>460</v>
      </c>
      <c r="E73"/>
    </row>
    <row r="74" spans="1:5" s="4" customFormat="1" x14ac:dyDescent="0.25">
      <c r="A74" s="4" t="s">
        <v>62</v>
      </c>
      <c r="B74" s="84" t="s">
        <v>239</v>
      </c>
      <c r="C74" s="229">
        <f>SUM($C$68:$C$73)</f>
        <v>0</v>
      </c>
      <c r="D74"/>
      <c r="E74"/>
    </row>
    <row r="75" spans="1:5" ht="15" customHeight="1" x14ac:dyDescent="0.25">
      <c r="A75" s="4" t="s">
        <v>62</v>
      </c>
      <c r="B75" s="331" t="s">
        <v>249</v>
      </c>
      <c r="C75" s="332"/>
      <c r="D75" s="333"/>
    </row>
    <row r="76" spans="1:5" ht="18" customHeight="1" x14ac:dyDescent="0.25">
      <c r="A76" s="4" t="s">
        <v>62</v>
      </c>
      <c r="B76" s="296" t="s">
        <v>251</v>
      </c>
      <c r="C76" s="297"/>
      <c r="D76" s="298"/>
    </row>
    <row r="77" spans="1:5" ht="15" customHeight="1" x14ac:dyDescent="0.25">
      <c r="A77" s="4" t="s">
        <v>62</v>
      </c>
      <c r="B77" s="313" t="s">
        <v>189</v>
      </c>
      <c r="C77" s="314"/>
      <c r="D77" s="315"/>
    </row>
    <row r="78" spans="1:5" ht="15" customHeight="1" x14ac:dyDescent="0.25">
      <c r="B78" s="316"/>
      <c r="C78" s="317"/>
      <c r="D78" s="318"/>
    </row>
    <row r="79" spans="1:5" ht="15" customHeight="1" x14ac:dyDescent="0.25">
      <c r="B79" s="316"/>
      <c r="C79" s="317"/>
      <c r="D79" s="318"/>
    </row>
    <row r="80" spans="1:5" ht="15" customHeight="1" x14ac:dyDescent="0.25">
      <c r="B80" s="316"/>
      <c r="C80" s="317"/>
      <c r="D80" s="318"/>
    </row>
    <row r="81" spans="2:4" ht="15" customHeight="1" x14ac:dyDescent="0.25">
      <c r="B81" s="316"/>
      <c r="C81" s="317"/>
      <c r="D81" s="318"/>
    </row>
    <row r="82" spans="2:4" ht="15" customHeight="1" x14ac:dyDescent="0.25">
      <c r="B82" s="316"/>
      <c r="C82" s="317"/>
      <c r="D82" s="318"/>
    </row>
    <row r="83" spans="2:4" ht="15" customHeight="1" x14ac:dyDescent="0.25">
      <c r="B83" s="316"/>
      <c r="C83" s="317"/>
      <c r="D83" s="318"/>
    </row>
    <row r="84" spans="2:4" ht="15" customHeight="1" x14ac:dyDescent="0.25">
      <c r="B84" s="316"/>
      <c r="C84" s="317"/>
      <c r="D84" s="318"/>
    </row>
    <row r="85" spans="2:4" ht="15" customHeight="1" x14ac:dyDescent="0.25">
      <c r="B85" s="316"/>
      <c r="C85" s="317"/>
      <c r="D85" s="318"/>
    </row>
    <row r="86" spans="2:4" ht="15" customHeight="1" x14ac:dyDescent="0.25">
      <c r="B86" s="319"/>
      <c r="C86" s="320"/>
      <c r="D86" s="321"/>
    </row>
  </sheetData>
  <sheetProtection algorithmName="SHA-512" hashValue="Krg78ZoMWwVGgxizX75v2KJ2VIJk+M1e6qq2TOXEzjXW3xnfZjWNUz85rSODsUH5Tn6iEXK/riMJlujBfl4xkw==" saltValue="5LOS4L8wY1ex7Kkaa2pCvw==" spinCount="100000" sheet="1" objects="1" scenarios="1"/>
  <mergeCells count="22">
    <mergeCell ref="B77:D86"/>
    <mergeCell ref="B2:D2"/>
    <mergeCell ref="B3:D3"/>
    <mergeCell ref="B11:D11"/>
    <mergeCell ref="B12:D12"/>
    <mergeCell ref="B13:D13"/>
    <mergeCell ref="B47:D47"/>
    <mergeCell ref="B48:D48"/>
    <mergeCell ref="B49:D49"/>
    <mergeCell ref="B63:D63"/>
    <mergeCell ref="B64:D64"/>
    <mergeCell ref="B67:C67"/>
    <mergeCell ref="B75:D75"/>
    <mergeCell ref="C8:D8"/>
    <mergeCell ref="C9:D9"/>
    <mergeCell ref="C6:D6"/>
    <mergeCell ref="B76:D76"/>
    <mergeCell ref="B30:D30"/>
    <mergeCell ref="B31:D31"/>
    <mergeCell ref="B32:D32"/>
    <mergeCell ref="B34:C34"/>
    <mergeCell ref="B65:D65"/>
  </mergeCells>
  <phoneticPr fontId="32" type="noConversion"/>
  <conditionalFormatting sqref="B77">
    <cfRule type="expression" dxfId="41" priority="26">
      <formula>AND($C$66&lt;&gt;"No",$B$77="(enter response)")</formula>
    </cfRule>
  </conditionalFormatting>
  <conditionalFormatting sqref="C5:C6">
    <cfRule type="expression" dxfId="39" priority="1">
      <formula>$C$6="Invalid Entity ID"</formula>
    </cfRule>
  </conditionalFormatting>
  <conditionalFormatting sqref="C6">
    <cfRule type="expression" dxfId="38" priority="2">
      <formula>$C$6="(autofill)"</formula>
    </cfRule>
  </conditionalFormatting>
  <conditionalFormatting sqref="C14:C27">
    <cfRule type="expression" dxfId="37" priority="5">
      <formula>AND($C$28=0,$C14="(enter number)")</formula>
    </cfRule>
    <cfRule type="expression" dxfId="36" priority="9">
      <formula>AND($C$28&gt;0,$C14="(enter number)")</formula>
    </cfRule>
  </conditionalFormatting>
  <conditionalFormatting sqref="C33 C66">
    <cfRule type="cellIs" dxfId="35" priority="10" operator="equal">
      <formula>"(select)"</formula>
    </cfRule>
  </conditionalFormatting>
  <conditionalFormatting sqref="C35:C44">
    <cfRule type="expression" dxfId="34" priority="12">
      <formula>AND($C$33&lt;&gt;"No",$C$45=0,$C35="(enter number)")</formula>
    </cfRule>
    <cfRule type="expression" dxfId="33" priority="13">
      <formula>AND($C$33&lt;&gt;"No",$C$45&gt;0,$C35="(enter number)")</formula>
    </cfRule>
    <cfRule type="expression" dxfId="32" priority="14">
      <formula>$C$33="No"</formula>
    </cfRule>
  </conditionalFormatting>
  <conditionalFormatting sqref="C68:C73 B77">
    <cfRule type="expression" dxfId="31" priority="25">
      <formula>$C$66="No"</formula>
    </cfRule>
  </conditionalFormatting>
  <conditionalFormatting sqref="C68:C73">
    <cfRule type="expression" dxfId="30" priority="23">
      <formula>AND($C$66&lt;&gt;"No",$C$74=0,$C68="(enter number)")</formula>
    </cfRule>
    <cfRule type="expression" dxfId="29" priority="24">
      <formula>AND($C$66&lt;&gt;"No",$C$74&gt;0,$C68="(enter number)")</formula>
    </cfRule>
  </conditionalFormatting>
  <conditionalFormatting sqref="C51:D60">
    <cfRule type="expression" dxfId="28" priority="16">
      <formula>AND($C$61=0,LEFT(C51,6)="(enter")</formula>
    </cfRule>
    <cfRule type="expression" dxfId="27" priority="19">
      <formula>AND($C$61&gt;0,LEFT(C51,6)="(enter")</formula>
    </cfRule>
  </conditionalFormatting>
  <conditionalFormatting sqref="D51:D60">
    <cfRule type="expression" dxfId="26" priority="17">
      <formula>AND($C51&lt;&gt;"(enter number)",$C51&lt;&gt;"",$D51="(enter names)")</formula>
    </cfRule>
  </conditionalFormatting>
  <conditionalFormatting sqref="D73">
    <cfRule type="expression" dxfId="25" priority="32">
      <formula>AND($C$73&lt;&gt;"(enter number)",$C$73&lt;&gt;0,$C$73&lt;&gt;"")</formula>
    </cfRule>
    <cfRule type="expression" dxfId="24" priority="41">
      <formula>OR($C$73="(enter number)",$C$73=0,$C$73="")</formula>
    </cfRule>
  </conditionalFormatting>
  <dataValidations count="2">
    <dataValidation type="list" allowBlank="1" showInputMessage="1" showErrorMessage="1" sqref="C33 C66" xr:uid="{CF232210-B589-41E4-9F23-1FBFE4F21798}">
      <formula1>INDIRECT("YesNo[Yes/No]")</formula1>
    </dataValidation>
    <dataValidation allowBlank="1" showErrorMessage="1" sqref="C14:C27" xr:uid="{C8E0F16B-455F-4607-8132-EEC3167F85AD}"/>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CE7B5475-6495-4892-9642-ADA0CEE28081}">
            <xm:f>NOT(ISERROR(SEARCH("(enter ",C5)))</xm:f>
            <xm:f>"(enter "</xm:f>
            <x14:dxf>
              <font>
                <b/>
                <i val="0"/>
                <color rgb="FFC00000"/>
              </font>
              <fill>
                <patternFill>
                  <bgColor theme="4" tint="0.79998168889431442"/>
                </patternFill>
              </fill>
            </x14:dxf>
          </x14:cfRule>
          <xm:sqref>C5 C8:C9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54E3-12A8-448D-9FB2-56A8626FDBB2}">
  <sheetPr>
    <tabColor rgb="FFAAD4F4"/>
  </sheetPr>
  <dimension ref="A1:J27"/>
  <sheetViews>
    <sheetView showGridLines="0" showRowColHeaders="0" workbookViewId="0">
      <selection activeCell="B10" sqref="B10"/>
    </sheetView>
  </sheetViews>
  <sheetFormatPr defaultRowHeight="15" x14ac:dyDescent="0.25"/>
  <cols>
    <col min="1" max="1" width="2.7109375" style="12" customWidth="1"/>
    <col min="2" max="2" width="15.140625" style="12" customWidth="1"/>
    <col min="3" max="3" width="12.42578125" style="12" bestFit="1" customWidth="1"/>
    <col min="4" max="4" width="23.28515625" style="12" bestFit="1" customWidth="1"/>
    <col min="5" max="5" width="28.28515625" style="12" bestFit="1" customWidth="1"/>
    <col min="6" max="6" width="26" style="12" bestFit="1" customWidth="1"/>
    <col min="7" max="7" width="75.7109375" style="12" customWidth="1"/>
    <col min="8" max="8" width="34.7109375" style="12" customWidth="1"/>
    <col min="9" max="9" width="11.28515625" style="12" bestFit="1" customWidth="1"/>
    <col min="10" max="10" width="34.7109375" style="12" customWidth="1"/>
    <col min="11" max="16384" width="9.140625" style="12"/>
  </cols>
  <sheetData>
    <row r="1" spans="1:10" x14ac:dyDescent="0.25">
      <c r="A1" s="23" t="s">
        <v>62</v>
      </c>
      <c r="C1" s="23" t="s">
        <v>62</v>
      </c>
      <c r="D1" s="23"/>
      <c r="F1" s="23" t="s">
        <v>62</v>
      </c>
    </row>
    <row r="2" spans="1:10" customFormat="1" ht="21" x14ac:dyDescent="0.25">
      <c r="A2" s="4" t="s">
        <v>62</v>
      </c>
      <c r="B2" s="322" t="str">
        <f>'Completion Checklist'!$B$2</f>
        <v>2025 State Summer Learning Grant Final Report</v>
      </c>
      <c r="C2" s="323"/>
      <c r="D2" s="323"/>
      <c r="E2" s="323"/>
      <c r="F2" s="148"/>
    </row>
    <row r="3" spans="1:10" customFormat="1" ht="23.25" customHeight="1" x14ac:dyDescent="0.25">
      <c r="A3" s="4" t="s">
        <v>62</v>
      </c>
      <c r="B3" s="325" t="s">
        <v>261</v>
      </c>
      <c r="C3" s="326"/>
      <c r="D3" s="326"/>
      <c r="E3" s="326"/>
      <c r="F3" s="193">
        <f>COUNTIF('2) Academic Growth'!$B$10:$I$10,"(enter*")+COUNTIF('2) Academic Growth'!$B$10:$I$10,"(select)")+COUNTIF('2) Academic Growth'!$B$10:$I$10,"")</f>
        <v>8</v>
      </c>
      <c r="G3" s="12"/>
    </row>
    <row r="4" spans="1:10" x14ac:dyDescent="0.25">
      <c r="A4" s="23" t="s">
        <v>62</v>
      </c>
      <c r="C4" s="23" t="s">
        <v>62</v>
      </c>
      <c r="D4" s="23"/>
      <c r="F4" s="23" t="s">
        <v>62</v>
      </c>
      <c r="I4"/>
      <c r="J4"/>
    </row>
    <row r="5" spans="1:10" ht="18.75" customHeight="1" x14ac:dyDescent="0.25">
      <c r="A5" s="23" t="s">
        <v>62</v>
      </c>
      <c r="B5" s="346" t="s">
        <v>262</v>
      </c>
      <c r="C5" s="347"/>
      <c r="D5" s="347"/>
      <c r="E5" s="347"/>
      <c r="F5" s="347"/>
      <c r="G5" s="347"/>
      <c r="H5" s="347"/>
      <c r="I5" s="347"/>
      <c r="J5" s="348"/>
    </row>
    <row r="6" spans="1:10" s="24" customFormat="1" ht="16.5" customHeight="1" x14ac:dyDescent="0.25">
      <c r="A6" s="23" t="s">
        <v>62</v>
      </c>
      <c r="B6" s="343" t="s">
        <v>452</v>
      </c>
      <c r="C6" s="344"/>
      <c r="D6" s="344"/>
      <c r="E6" s="344"/>
      <c r="F6" s="344"/>
      <c r="G6" s="344"/>
      <c r="H6" s="344"/>
      <c r="I6" s="344"/>
      <c r="J6" s="345"/>
    </row>
    <row r="7" spans="1:10" s="24" customFormat="1" ht="18" customHeight="1" x14ac:dyDescent="0.25">
      <c r="A7" s="23" t="s">
        <v>62</v>
      </c>
      <c r="B7" s="349" t="s">
        <v>453</v>
      </c>
      <c r="C7" s="350"/>
      <c r="D7" s="350"/>
      <c r="E7" s="350"/>
      <c r="F7" s="350"/>
      <c r="G7" s="350"/>
      <c r="H7" s="350"/>
      <c r="I7" s="350"/>
      <c r="J7" s="351"/>
    </row>
    <row r="8" spans="1:10" s="24" customFormat="1" ht="18" customHeight="1" x14ac:dyDescent="0.25">
      <c r="A8" s="23" t="s">
        <v>62</v>
      </c>
      <c r="B8" s="340" t="s">
        <v>504</v>
      </c>
      <c r="C8" s="341"/>
      <c r="D8" s="341"/>
      <c r="E8" s="341"/>
      <c r="F8" s="341"/>
      <c r="G8" s="341"/>
      <c r="H8" s="341"/>
      <c r="I8" s="341"/>
      <c r="J8" s="342"/>
    </row>
    <row r="9" spans="1:10" s="13" customFormat="1" ht="60" x14ac:dyDescent="0.25">
      <c r="A9" s="23" t="s">
        <v>62</v>
      </c>
      <c r="B9" s="27" t="s">
        <v>126</v>
      </c>
      <c r="C9" s="27" t="s">
        <v>411</v>
      </c>
      <c r="D9" s="154" t="s">
        <v>446</v>
      </c>
      <c r="E9" s="27" t="s">
        <v>127</v>
      </c>
      <c r="F9" s="27" t="s">
        <v>128</v>
      </c>
      <c r="G9" s="155" t="s">
        <v>520</v>
      </c>
      <c r="H9" s="28" t="s">
        <v>190</v>
      </c>
      <c r="I9" s="27" t="s">
        <v>532</v>
      </c>
      <c r="J9" s="28" t="s">
        <v>519</v>
      </c>
    </row>
    <row r="10" spans="1:10" x14ac:dyDescent="0.25">
      <c r="A10" s="23" t="s">
        <v>62</v>
      </c>
      <c r="B10" s="18" t="s">
        <v>61</v>
      </c>
      <c r="C10" s="19" t="s">
        <v>61</v>
      </c>
      <c r="D10" s="153" t="s">
        <v>61</v>
      </c>
      <c r="E10" s="20" t="s">
        <v>189</v>
      </c>
      <c r="F10" s="19" t="s">
        <v>61</v>
      </c>
      <c r="G10" s="21" t="s">
        <v>189</v>
      </c>
      <c r="H10" s="22" t="s">
        <v>189</v>
      </c>
      <c r="I10" s="187" t="s">
        <v>61</v>
      </c>
      <c r="J10" s="156" t="s">
        <v>451</v>
      </c>
    </row>
    <row r="11" spans="1:10" x14ac:dyDescent="0.25">
      <c r="A11" s="23" t="s">
        <v>62</v>
      </c>
      <c r="B11" s="29" t="s">
        <v>61</v>
      </c>
      <c r="C11" s="30" t="s">
        <v>61</v>
      </c>
      <c r="D11" s="30" t="s">
        <v>61</v>
      </c>
      <c r="E11" s="31" t="s">
        <v>189</v>
      </c>
      <c r="F11" s="30" t="s">
        <v>61</v>
      </c>
      <c r="G11" s="32" t="s">
        <v>189</v>
      </c>
      <c r="H11" s="33" t="s">
        <v>189</v>
      </c>
      <c r="I11" s="151" t="s">
        <v>61</v>
      </c>
      <c r="J11" s="33" t="s">
        <v>451</v>
      </c>
    </row>
    <row r="12" spans="1:10" x14ac:dyDescent="0.25">
      <c r="A12" s="23" t="s">
        <v>62</v>
      </c>
      <c r="B12" s="29" t="s">
        <v>61</v>
      </c>
      <c r="C12" s="30" t="s">
        <v>61</v>
      </c>
      <c r="D12" s="30" t="s">
        <v>61</v>
      </c>
      <c r="E12" s="31" t="s">
        <v>189</v>
      </c>
      <c r="F12" s="30" t="s">
        <v>61</v>
      </c>
      <c r="G12" s="32" t="s">
        <v>189</v>
      </c>
      <c r="H12" s="33" t="s">
        <v>189</v>
      </c>
      <c r="I12" s="151" t="s">
        <v>61</v>
      </c>
      <c r="J12" s="33" t="s">
        <v>451</v>
      </c>
    </row>
    <row r="13" spans="1:10" x14ac:dyDescent="0.25">
      <c r="A13" s="23" t="s">
        <v>62</v>
      </c>
      <c r="B13" s="29" t="s">
        <v>61</v>
      </c>
      <c r="C13" s="30" t="s">
        <v>61</v>
      </c>
      <c r="D13" s="30" t="s">
        <v>61</v>
      </c>
      <c r="E13" s="31" t="s">
        <v>189</v>
      </c>
      <c r="F13" s="30" t="s">
        <v>61</v>
      </c>
      <c r="G13" s="71" t="s">
        <v>189</v>
      </c>
      <c r="H13" s="33" t="s">
        <v>189</v>
      </c>
      <c r="I13" s="151" t="s">
        <v>61</v>
      </c>
      <c r="J13" s="33" t="s">
        <v>451</v>
      </c>
    </row>
    <row r="14" spans="1:10" x14ac:dyDescent="0.25">
      <c r="A14" s="23" t="s">
        <v>62</v>
      </c>
      <c r="B14" s="29" t="s">
        <v>61</v>
      </c>
      <c r="C14" s="30" t="s">
        <v>61</v>
      </c>
      <c r="D14" s="30" t="s">
        <v>61</v>
      </c>
      <c r="E14" s="31" t="s">
        <v>189</v>
      </c>
      <c r="F14" s="30" t="s">
        <v>61</v>
      </c>
      <c r="G14" s="32" t="s">
        <v>189</v>
      </c>
      <c r="H14" s="33" t="s">
        <v>189</v>
      </c>
      <c r="I14" s="151" t="s">
        <v>61</v>
      </c>
      <c r="J14" s="33" t="s">
        <v>451</v>
      </c>
    </row>
    <row r="15" spans="1:10" x14ac:dyDescent="0.25">
      <c r="A15" s="23" t="s">
        <v>62</v>
      </c>
      <c r="B15" s="29" t="s">
        <v>61</v>
      </c>
      <c r="C15" s="30" t="s">
        <v>61</v>
      </c>
      <c r="D15" s="30" t="s">
        <v>61</v>
      </c>
      <c r="E15" s="31" t="s">
        <v>189</v>
      </c>
      <c r="F15" s="30" t="s">
        <v>61</v>
      </c>
      <c r="G15" s="32" t="s">
        <v>189</v>
      </c>
      <c r="H15" s="33" t="s">
        <v>189</v>
      </c>
      <c r="I15" s="151" t="s">
        <v>61</v>
      </c>
      <c r="J15" s="33" t="s">
        <v>451</v>
      </c>
    </row>
    <row r="16" spans="1:10" x14ac:dyDescent="0.25">
      <c r="A16" s="23" t="s">
        <v>62</v>
      </c>
      <c r="B16" s="29" t="s">
        <v>61</v>
      </c>
      <c r="C16" s="30" t="s">
        <v>61</v>
      </c>
      <c r="D16" s="30" t="s">
        <v>61</v>
      </c>
      <c r="E16" s="31" t="s">
        <v>189</v>
      </c>
      <c r="F16" s="30" t="s">
        <v>61</v>
      </c>
      <c r="G16" s="32" t="s">
        <v>189</v>
      </c>
      <c r="H16" s="33" t="s">
        <v>189</v>
      </c>
      <c r="I16" s="151" t="s">
        <v>61</v>
      </c>
      <c r="J16" s="33" t="s">
        <v>451</v>
      </c>
    </row>
    <row r="17" spans="1:10" x14ac:dyDescent="0.25">
      <c r="A17" s="23" t="s">
        <v>62</v>
      </c>
      <c r="B17" s="29" t="s">
        <v>61</v>
      </c>
      <c r="C17" s="30" t="s">
        <v>61</v>
      </c>
      <c r="D17" s="30" t="s">
        <v>61</v>
      </c>
      <c r="E17" s="31" t="s">
        <v>189</v>
      </c>
      <c r="F17" s="30" t="s">
        <v>61</v>
      </c>
      <c r="G17" s="32" t="s">
        <v>189</v>
      </c>
      <c r="H17" s="33" t="s">
        <v>189</v>
      </c>
      <c r="I17" s="151" t="s">
        <v>61</v>
      </c>
      <c r="J17" s="33" t="s">
        <v>451</v>
      </c>
    </row>
    <row r="18" spans="1:10" x14ac:dyDescent="0.25">
      <c r="A18" s="23" t="s">
        <v>62</v>
      </c>
      <c r="B18" s="29" t="s">
        <v>61</v>
      </c>
      <c r="C18" s="30" t="s">
        <v>61</v>
      </c>
      <c r="D18" s="30" t="s">
        <v>61</v>
      </c>
      <c r="E18" s="31" t="s">
        <v>189</v>
      </c>
      <c r="F18" s="30" t="s">
        <v>61</v>
      </c>
      <c r="G18" s="32" t="s">
        <v>189</v>
      </c>
      <c r="H18" s="33" t="s">
        <v>189</v>
      </c>
      <c r="I18" s="151" t="s">
        <v>61</v>
      </c>
      <c r="J18" s="33" t="s">
        <v>451</v>
      </c>
    </row>
    <row r="19" spans="1:10" x14ac:dyDescent="0.25">
      <c r="A19" s="23" t="s">
        <v>62</v>
      </c>
      <c r="B19" s="29" t="s">
        <v>61</v>
      </c>
      <c r="C19" s="30" t="s">
        <v>61</v>
      </c>
      <c r="D19" s="30" t="s">
        <v>61</v>
      </c>
      <c r="E19" s="31" t="s">
        <v>189</v>
      </c>
      <c r="F19" s="30" t="s">
        <v>61</v>
      </c>
      <c r="G19" s="32" t="s">
        <v>189</v>
      </c>
      <c r="H19" s="33" t="s">
        <v>189</v>
      </c>
      <c r="I19" s="151" t="s">
        <v>61</v>
      </c>
      <c r="J19" s="33" t="s">
        <v>451</v>
      </c>
    </row>
    <row r="20" spans="1:10" x14ac:dyDescent="0.25">
      <c r="A20" s="23" t="s">
        <v>62</v>
      </c>
      <c r="B20" s="29" t="s">
        <v>61</v>
      </c>
      <c r="C20" s="30" t="s">
        <v>61</v>
      </c>
      <c r="D20" s="30" t="s">
        <v>61</v>
      </c>
      <c r="E20" s="31" t="s">
        <v>189</v>
      </c>
      <c r="F20" s="30" t="s">
        <v>61</v>
      </c>
      <c r="G20" s="32" t="s">
        <v>189</v>
      </c>
      <c r="H20" s="33" t="s">
        <v>189</v>
      </c>
      <c r="I20" s="151" t="s">
        <v>61</v>
      </c>
      <c r="J20" s="33" t="s">
        <v>451</v>
      </c>
    </row>
    <row r="21" spans="1:10" x14ac:dyDescent="0.25">
      <c r="A21" s="23" t="s">
        <v>62</v>
      </c>
      <c r="B21" s="29" t="s">
        <v>61</v>
      </c>
      <c r="C21" s="30" t="s">
        <v>61</v>
      </c>
      <c r="D21" s="30" t="s">
        <v>61</v>
      </c>
      <c r="E21" s="31" t="s">
        <v>189</v>
      </c>
      <c r="F21" s="30" t="s">
        <v>61</v>
      </c>
      <c r="G21" s="32" t="s">
        <v>189</v>
      </c>
      <c r="H21" s="33" t="s">
        <v>189</v>
      </c>
      <c r="I21" s="151" t="s">
        <v>61</v>
      </c>
      <c r="J21" s="33" t="s">
        <v>451</v>
      </c>
    </row>
    <row r="22" spans="1:10" x14ac:dyDescent="0.25">
      <c r="A22" s="23" t="s">
        <v>62</v>
      </c>
      <c r="B22" s="29" t="s">
        <v>61</v>
      </c>
      <c r="C22" s="30" t="s">
        <v>61</v>
      </c>
      <c r="D22" s="30" t="s">
        <v>61</v>
      </c>
      <c r="E22" s="31" t="s">
        <v>189</v>
      </c>
      <c r="F22" s="30" t="s">
        <v>61</v>
      </c>
      <c r="G22" s="32" t="s">
        <v>189</v>
      </c>
      <c r="H22" s="33" t="s">
        <v>189</v>
      </c>
      <c r="I22" s="151" t="s">
        <v>61</v>
      </c>
      <c r="J22" s="33" t="s">
        <v>451</v>
      </c>
    </row>
    <row r="23" spans="1:10" x14ac:dyDescent="0.25">
      <c r="A23" s="23" t="s">
        <v>62</v>
      </c>
      <c r="B23" s="29" t="s">
        <v>61</v>
      </c>
      <c r="C23" s="30" t="s">
        <v>61</v>
      </c>
      <c r="D23" s="30" t="s">
        <v>61</v>
      </c>
      <c r="E23" s="31" t="s">
        <v>189</v>
      </c>
      <c r="F23" s="30" t="s">
        <v>61</v>
      </c>
      <c r="G23" s="32" t="s">
        <v>189</v>
      </c>
      <c r="H23" s="33" t="s">
        <v>189</v>
      </c>
      <c r="I23" s="151" t="s">
        <v>61</v>
      </c>
      <c r="J23" s="33" t="s">
        <v>451</v>
      </c>
    </row>
    <row r="24" spans="1:10" x14ac:dyDescent="0.25">
      <c r="A24" s="23" t="s">
        <v>62</v>
      </c>
      <c r="B24" s="29" t="s">
        <v>61</v>
      </c>
      <c r="C24" s="30" t="s">
        <v>61</v>
      </c>
      <c r="D24" s="30" t="s">
        <v>61</v>
      </c>
      <c r="E24" s="31" t="s">
        <v>189</v>
      </c>
      <c r="F24" s="30" t="s">
        <v>61</v>
      </c>
      <c r="G24" s="32" t="s">
        <v>189</v>
      </c>
      <c r="H24" s="33" t="s">
        <v>189</v>
      </c>
      <c r="I24" s="151" t="s">
        <v>61</v>
      </c>
      <c r="J24" s="33" t="s">
        <v>451</v>
      </c>
    </row>
    <row r="25" spans="1:10" x14ac:dyDescent="0.25">
      <c r="A25" s="23"/>
      <c r="F25" s="23" t="s">
        <v>62</v>
      </c>
    </row>
    <row r="27" spans="1:10" x14ac:dyDescent="0.25">
      <c r="D27"/>
    </row>
  </sheetData>
  <sheetProtection algorithmName="SHA-512" hashValue="p9riBFkR0XZWRWqx5p3O5sk8JHWTnWpCWRBrMGLXQuVfpcIpVBRT+5B2zpvX7kqqVm7pz3mopIloToZib+uVfg==" saltValue="WyRkxW52+lfH7dAfKrvNQQ==" spinCount="100000" sheet="1" objects="1" scenarios="1" formatRows="0"/>
  <mergeCells count="6">
    <mergeCell ref="B8:J8"/>
    <mergeCell ref="B6:J6"/>
    <mergeCell ref="B5:J5"/>
    <mergeCell ref="B2:E2"/>
    <mergeCell ref="B3:E3"/>
    <mergeCell ref="B7:J7"/>
  </mergeCells>
  <phoneticPr fontId="32" type="noConversion"/>
  <conditionalFormatting sqref="B10:J10">
    <cfRule type="expression" dxfId="23" priority="1">
      <formula>OR(B10="(select)",B10="(enter response)")</formula>
    </cfRule>
  </conditionalFormatting>
  <conditionalFormatting sqref="B10:J24">
    <cfRule type="expression" dxfId="22" priority="4">
      <formula>AND(OR(B10="",B10="(select)",B10="(enter response)"),(COUNTIF($B10:$I10,"(select)")+COUNTIF($B10:$I10,"(enter response)"))&lt;&gt;0,(COUNTIF($B10:$I10,"(select)")+COUNTIF($B10:$I10,"(enter response)"))&lt;&gt;8)</formula>
    </cfRule>
  </conditionalFormatting>
  <conditionalFormatting sqref="B11:J24">
    <cfRule type="expression" dxfId="21" priority="17">
      <formula>AND($B11="(select)",OR(B11="(select)",B11="(enter response)"))</formula>
    </cfRule>
  </conditionalFormatting>
  <conditionalFormatting sqref="J10:J24">
    <cfRule type="cellIs" dxfId="20" priority="38" operator="equal">
      <formula>"(enter response - optional)"</formula>
    </cfRule>
  </conditionalFormatting>
  <dataValidations count="5">
    <dataValidation type="list" allowBlank="1" showInputMessage="1" showErrorMessage="1" sqref="C10:C24" xr:uid="{6604FC48-21C4-48DA-82A5-20FD309EBDA7}">
      <formula1>INDIRECT("GradeBands[Target Grade Bands]")</formula1>
    </dataValidation>
    <dataValidation type="list" allowBlank="1" showInputMessage="1" showErrorMessage="1" sqref="B10:B24" xr:uid="{9B49E2A1-90BC-44E0-99C2-99DD596EB989}">
      <formula1>INDIRECT("FocusArea[Content Focus Area]")</formula1>
    </dataValidation>
    <dataValidation type="list" allowBlank="1" showInputMessage="1" showErrorMessage="1" sqref="F10:F24" xr:uid="{E73750F0-9A1F-49E2-86B7-C8B5A631C829}">
      <formula1>INDIRECT("PerformMeasures[Performance Measures]")</formula1>
    </dataValidation>
    <dataValidation type="list" allowBlank="1" showInputMessage="1" showErrorMessage="1" sqref="D10:D24" xr:uid="{85EB7A52-4428-4689-A353-DFBC09622C00}">
      <formula1>INDIRECT("StateStandards[State Standards]")</formula1>
    </dataValidation>
    <dataValidation type="list" allowBlank="1" showInputMessage="1" showErrorMessage="1" sqref="I10:I24" xr:uid="{FB8F5790-1761-4390-BC67-CDE3E3D04FE7}">
      <formula1>INDIRECT("YesNoPart[Yes/No/Part]")</formula1>
    </dataValidation>
  </dataValidations>
  <hyperlinks>
    <hyperlink ref="B8:J8" location="'Appendix A - Example Goals'!B4" display="*ALL FIELDS ARE REQUIRED. Example goals can be found on the 'Appendix A -Example Goals' tab. Press Alt+Enter while typing in a cell to start a new line. " xr:uid="{282F36C8-5B19-43DE-B11F-BF5106F514B8}"/>
  </hyperlinks>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1A0F-1972-47FD-AACB-6C729477D9C0}">
  <sheetPr>
    <tabColor rgb="FFAAD4F4"/>
  </sheetPr>
  <dimension ref="A1:N69"/>
  <sheetViews>
    <sheetView showGridLines="0" showRowColHeaders="0" workbookViewId="0">
      <selection activeCell="C12" sqref="C12"/>
    </sheetView>
  </sheetViews>
  <sheetFormatPr defaultRowHeight="15" x14ac:dyDescent="0.25"/>
  <cols>
    <col min="1" max="1" width="2.7109375" style="12" customWidth="1"/>
    <col min="2" max="2" width="30.5703125" style="12" bestFit="1" customWidth="1"/>
    <col min="3" max="8" width="23.7109375" style="12" customWidth="1"/>
    <col min="9" max="9" width="5.7109375" style="12" customWidth="1"/>
    <col min="10" max="10" width="30.5703125" style="12" bestFit="1" customWidth="1"/>
    <col min="11" max="11" width="18" style="12" customWidth="1"/>
    <col min="12" max="12" width="19.5703125" style="12" customWidth="1"/>
    <col min="13" max="13" width="18" style="12" bestFit="1" customWidth="1"/>
    <col min="14" max="14" width="2.7109375" style="12" customWidth="1"/>
    <col min="15" max="16384" width="9.140625" style="12"/>
  </cols>
  <sheetData>
    <row r="1" spans="1:14" x14ac:dyDescent="0.25">
      <c r="A1" s="23" t="s">
        <v>62</v>
      </c>
      <c r="C1" s="23" t="s">
        <v>62</v>
      </c>
      <c r="D1" s="23" t="s">
        <v>62</v>
      </c>
      <c r="E1" s="23"/>
      <c r="F1" s="23"/>
      <c r="G1" s="23"/>
    </row>
    <row r="2" spans="1:14" customFormat="1" ht="21" x14ac:dyDescent="0.25">
      <c r="A2" s="23" t="s">
        <v>62</v>
      </c>
      <c r="B2" s="322" t="str">
        <f>'Completion Checklist'!$B$2</f>
        <v>2025 State Summer Learning Grant Final Report</v>
      </c>
      <c r="C2" s="323"/>
      <c r="D2" s="323"/>
      <c r="E2" s="323"/>
      <c r="F2" s="323"/>
      <c r="G2" s="323"/>
      <c r="H2" s="324"/>
    </row>
    <row r="3" spans="1:14" customFormat="1" ht="23.25" customHeight="1" x14ac:dyDescent="0.25">
      <c r="A3" s="23" t="s">
        <v>62</v>
      </c>
      <c r="B3" s="325" t="s">
        <v>263</v>
      </c>
      <c r="C3" s="326"/>
      <c r="D3" s="326"/>
      <c r="E3" s="326"/>
      <c r="F3" s="326"/>
      <c r="G3" s="326"/>
      <c r="H3" s="327"/>
    </row>
    <row r="4" spans="1:14" x14ac:dyDescent="0.25">
      <c r="A4" s="23" t="s">
        <v>62</v>
      </c>
      <c r="C4" s="23" t="s">
        <v>62</v>
      </c>
      <c r="D4" s="23"/>
      <c r="E4" s="23"/>
      <c r="F4" s="23"/>
      <c r="G4" s="23"/>
    </row>
    <row r="5" spans="1:14" ht="17.25" x14ac:dyDescent="0.25">
      <c r="A5" s="23" t="s">
        <v>62</v>
      </c>
      <c r="B5" s="352" t="s">
        <v>301</v>
      </c>
      <c r="C5" s="353"/>
      <c r="D5" s="353"/>
      <c r="E5" s="353"/>
      <c r="F5" s="353"/>
      <c r="G5" s="353"/>
      <c r="H5" s="354"/>
    </row>
    <row r="6" spans="1:14" ht="17.25" customHeight="1" x14ac:dyDescent="0.25">
      <c r="A6" s="23" t="s">
        <v>62</v>
      </c>
      <c r="B6" s="355" t="s">
        <v>316</v>
      </c>
      <c r="C6" s="356"/>
      <c r="D6" s="356"/>
      <c r="E6" s="356"/>
      <c r="F6" s="356"/>
      <c r="G6" s="356"/>
      <c r="H6" s="357"/>
      <c r="J6"/>
    </row>
    <row r="7" spans="1:14" ht="36" customHeight="1" x14ac:dyDescent="0.25">
      <c r="A7" s="23" t="s">
        <v>62</v>
      </c>
      <c r="B7" s="358" t="s">
        <v>320</v>
      </c>
      <c r="C7" s="359"/>
      <c r="D7" s="359"/>
      <c r="E7" s="359"/>
      <c r="F7" s="359"/>
      <c r="G7" s="359"/>
      <c r="H7" s="360"/>
    </row>
    <row r="8" spans="1:14" ht="33" customHeight="1" x14ac:dyDescent="0.25">
      <c r="A8" s="23" t="s">
        <v>62</v>
      </c>
      <c r="B8" s="361" t="s">
        <v>319</v>
      </c>
      <c r="C8" s="362"/>
      <c r="D8" s="362"/>
      <c r="E8" s="362"/>
      <c r="F8" s="362"/>
      <c r="G8" s="362"/>
      <c r="H8" s="363"/>
      <c r="J8"/>
    </row>
    <row r="9" spans="1:14" ht="18" customHeight="1" x14ac:dyDescent="0.25">
      <c r="A9" s="23" t="s">
        <v>62</v>
      </c>
      <c r="B9" s="118" t="s">
        <v>273</v>
      </c>
      <c r="C9" s="211">
        <f>SUM($M$11,$M$14,$M$22,$M$38,$M$42,$M$49,$M$52)</f>
        <v>41</v>
      </c>
      <c r="D9" s="23" t="s">
        <v>62</v>
      </c>
      <c r="E9" s="23"/>
      <c r="F9" s="23"/>
      <c r="G9" s="23"/>
      <c r="H9"/>
    </row>
    <row r="10" spans="1:14" s="13" customFormat="1" ht="18" customHeight="1" x14ac:dyDescent="0.25">
      <c r="A10" s="23" t="s">
        <v>62</v>
      </c>
      <c r="B10" s="119" t="s">
        <v>88</v>
      </c>
      <c r="C10" s="120" t="s">
        <v>89</v>
      </c>
      <c r="D10" s="120" t="s">
        <v>90</v>
      </c>
      <c r="E10" s="120" t="s">
        <v>91</v>
      </c>
      <c r="F10" s="120" t="s">
        <v>285</v>
      </c>
      <c r="G10" s="120" t="s">
        <v>286</v>
      </c>
      <c r="H10" s="120" t="s">
        <v>287</v>
      </c>
      <c r="J10" s="121" t="s">
        <v>92</v>
      </c>
      <c r="K10" s="121" t="s">
        <v>89</v>
      </c>
      <c r="L10" s="121" t="s">
        <v>90</v>
      </c>
      <c r="M10" s="121" t="s">
        <v>91</v>
      </c>
      <c r="N10" s="12"/>
    </row>
    <row r="11" spans="1:14" x14ac:dyDescent="0.25">
      <c r="A11" s="23" t="s">
        <v>62</v>
      </c>
      <c r="B11" s="122" t="s">
        <v>196</v>
      </c>
      <c r="C11" s="123"/>
      <c r="D11" s="124"/>
      <c r="E11" s="125"/>
      <c r="F11" s="125"/>
      <c r="G11" s="125"/>
      <c r="H11" s="125"/>
      <c r="J11" s="122" t="s">
        <v>196</v>
      </c>
      <c r="K11" s="126"/>
      <c r="L11" s="127"/>
      <c r="M11" s="212">
        <f>COUNTIF($C$12:$C$13,"(enter*")+COUNTIF($C$12:$C$13,"(select)")</f>
        <v>2</v>
      </c>
    </row>
    <row r="12" spans="1:14" x14ac:dyDescent="0.25">
      <c r="A12" s="23" t="s">
        <v>62</v>
      </c>
      <c r="B12" s="128" t="s">
        <v>120</v>
      </c>
      <c r="C12" s="26" t="s">
        <v>220</v>
      </c>
      <c r="D12" s="26" t="s">
        <v>220</v>
      </c>
      <c r="E12" s="26" t="s">
        <v>220</v>
      </c>
      <c r="F12" s="26" t="s">
        <v>220</v>
      </c>
      <c r="G12" s="26" t="s">
        <v>220</v>
      </c>
      <c r="H12" s="26" t="s">
        <v>220</v>
      </c>
      <c r="J12" s="128" t="s">
        <v>120</v>
      </c>
      <c r="K12" s="129" t="s">
        <v>456</v>
      </c>
      <c r="L12" s="129" t="s">
        <v>546</v>
      </c>
      <c r="M12" s="129" t="s">
        <v>313</v>
      </c>
    </row>
    <row r="13" spans="1:14" ht="30" x14ac:dyDescent="0.25">
      <c r="A13" s="23" t="s">
        <v>62</v>
      </c>
      <c r="B13" s="128" t="s">
        <v>121</v>
      </c>
      <c r="C13" s="69" t="s">
        <v>221</v>
      </c>
      <c r="D13" s="69" t="s">
        <v>221</v>
      </c>
      <c r="E13" s="69" t="s">
        <v>221</v>
      </c>
      <c r="F13" s="69" t="s">
        <v>221</v>
      </c>
      <c r="G13" s="69" t="s">
        <v>221</v>
      </c>
      <c r="H13" s="69" t="s">
        <v>221</v>
      </c>
      <c r="J13" s="128" t="s">
        <v>122</v>
      </c>
      <c r="K13" s="157" t="s">
        <v>457</v>
      </c>
      <c r="L13" s="130" t="s">
        <v>457</v>
      </c>
      <c r="M13" s="157" t="s">
        <v>458</v>
      </c>
    </row>
    <row r="14" spans="1:14" x14ac:dyDescent="0.25">
      <c r="A14" s="23" t="s">
        <v>62</v>
      </c>
      <c r="B14" s="131" t="s">
        <v>102</v>
      </c>
      <c r="C14" s="14"/>
      <c r="D14" s="14"/>
      <c r="E14" s="15"/>
      <c r="F14" s="15"/>
      <c r="G14" s="15"/>
      <c r="H14" s="15"/>
      <c r="J14" s="131" t="s">
        <v>102</v>
      </c>
      <c r="K14" s="132"/>
      <c r="L14" s="14"/>
      <c r="M14" s="213">
        <f>COUNTIF($C$15:$C$21,"(enter*")+COUNTIF($C$15:$C$21,"(select)")</f>
        <v>7</v>
      </c>
    </row>
    <row r="15" spans="1:14" x14ac:dyDescent="0.25">
      <c r="A15" s="23" t="s">
        <v>62</v>
      </c>
      <c r="B15" s="133" t="s">
        <v>93</v>
      </c>
      <c r="C15" s="16" t="s">
        <v>53</v>
      </c>
      <c r="D15" s="16" t="s">
        <v>53</v>
      </c>
      <c r="E15" s="16" t="s">
        <v>53</v>
      </c>
      <c r="F15" s="16" t="s">
        <v>53</v>
      </c>
      <c r="G15" s="16" t="s">
        <v>53</v>
      </c>
      <c r="H15" s="16" t="s">
        <v>53</v>
      </c>
      <c r="J15" s="133" t="s">
        <v>93</v>
      </c>
      <c r="K15" s="134">
        <v>3</v>
      </c>
      <c r="L15" s="134">
        <v>18</v>
      </c>
      <c r="M15" s="134">
        <v>12</v>
      </c>
    </row>
    <row r="16" spans="1:14" x14ac:dyDescent="0.25">
      <c r="A16" s="23" t="s">
        <v>62</v>
      </c>
      <c r="B16" s="133" t="s">
        <v>94</v>
      </c>
      <c r="C16" s="16" t="s">
        <v>53</v>
      </c>
      <c r="D16" s="16" t="s">
        <v>53</v>
      </c>
      <c r="E16" s="16" t="s">
        <v>53</v>
      </c>
      <c r="F16" s="16" t="s">
        <v>53</v>
      </c>
      <c r="G16" s="16" t="s">
        <v>53</v>
      </c>
      <c r="H16" s="16" t="s">
        <v>53</v>
      </c>
      <c r="J16" s="133" t="s">
        <v>94</v>
      </c>
      <c r="K16" s="134">
        <v>12</v>
      </c>
      <c r="L16" s="134">
        <v>32</v>
      </c>
      <c r="M16" s="134">
        <v>8</v>
      </c>
    </row>
    <row r="17" spans="1:13" x14ac:dyDescent="0.25">
      <c r="A17" s="23" t="s">
        <v>62</v>
      </c>
      <c r="B17" s="133" t="s">
        <v>459</v>
      </c>
      <c r="C17" s="16" t="s">
        <v>53</v>
      </c>
      <c r="D17" s="16" t="s">
        <v>53</v>
      </c>
      <c r="E17" s="16" t="s">
        <v>53</v>
      </c>
      <c r="F17" s="16" t="s">
        <v>53</v>
      </c>
      <c r="G17" s="16" t="s">
        <v>53</v>
      </c>
      <c r="H17" s="16" t="s">
        <v>53</v>
      </c>
      <c r="J17" s="133" t="s">
        <v>459</v>
      </c>
      <c r="K17" s="134">
        <v>1</v>
      </c>
      <c r="L17" s="134">
        <v>2</v>
      </c>
      <c r="M17" s="134">
        <v>2</v>
      </c>
    </row>
    <row r="18" spans="1:13" x14ac:dyDescent="0.25">
      <c r="A18" s="23" t="s">
        <v>62</v>
      </c>
      <c r="B18" s="133" t="s">
        <v>95</v>
      </c>
      <c r="C18" s="16" t="s">
        <v>53</v>
      </c>
      <c r="D18" s="16" t="s">
        <v>53</v>
      </c>
      <c r="E18" s="16" t="s">
        <v>53</v>
      </c>
      <c r="F18" s="16" t="s">
        <v>53</v>
      </c>
      <c r="G18" s="16" t="s">
        <v>53</v>
      </c>
      <c r="H18" s="16" t="s">
        <v>53</v>
      </c>
      <c r="J18" s="133" t="s">
        <v>95</v>
      </c>
      <c r="K18" s="134">
        <v>0.5</v>
      </c>
      <c r="L18" s="135">
        <v>1</v>
      </c>
      <c r="M18" s="134">
        <v>1</v>
      </c>
    </row>
    <row r="19" spans="1:13" x14ac:dyDescent="0.25">
      <c r="A19" s="23" t="s">
        <v>62</v>
      </c>
      <c r="B19" s="133" t="s">
        <v>96</v>
      </c>
      <c r="C19" s="16" t="s">
        <v>53</v>
      </c>
      <c r="D19" s="16" t="s">
        <v>53</v>
      </c>
      <c r="E19" s="16" t="s">
        <v>53</v>
      </c>
      <c r="F19" s="16" t="s">
        <v>53</v>
      </c>
      <c r="G19" s="16" t="s">
        <v>53</v>
      </c>
      <c r="H19" s="16" t="s">
        <v>53</v>
      </c>
      <c r="J19" s="133" t="s">
        <v>96</v>
      </c>
      <c r="K19" s="134">
        <v>2</v>
      </c>
      <c r="L19" s="134">
        <v>6</v>
      </c>
      <c r="M19" s="134">
        <v>2</v>
      </c>
    </row>
    <row r="20" spans="1:13" x14ac:dyDescent="0.25">
      <c r="A20" s="23" t="s">
        <v>62</v>
      </c>
      <c r="B20" s="133" t="s">
        <v>97</v>
      </c>
      <c r="C20" s="16" t="s">
        <v>53</v>
      </c>
      <c r="D20" s="16" t="s">
        <v>53</v>
      </c>
      <c r="E20" s="16" t="s">
        <v>53</v>
      </c>
      <c r="F20" s="16" t="s">
        <v>53</v>
      </c>
      <c r="G20" s="16" t="s">
        <v>53</v>
      </c>
      <c r="H20" s="16" t="s">
        <v>53</v>
      </c>
      <c r="J20" s="133" t="s">
        <v>97</v>
      </c>
      <c r="K20" s="134">
        <v>2</v>
      </c>
      <c r="L20" s="134">
        <v>4</v>
      </c>
      <c r="M20" s="136">
        <v>0</v>
      </c>
    </row>
    <row r="21" spans="1:13" x14ac:dyDescent="0.25">
      <c r="A21" s="23" t="s">
        <v>62</v>
      </c>
      <c r="B21" s="133" t="s">
        <v>63</v>
      </c>
      <c r="C21" s="16" t="s">
        <v>53</v>
      </c>
      <c r="D21" s="16" t="s">
        <v>53</v>
      </c>
      <c r="E21" s="16" t="s">
        <v>53</v>
      </c>
      <c r="F21" s="16" t="s">
        <v>53</v>
      </c>
      <c r="G21" s="16" t="s">
        <v>53</v>
      </c>
      <c r="H21" s="16" t="s">
        <v>53</v>
      </c>
      <c r="J21" s="133" t="s">
        <v>63</v>
      </c>
      <c r="K21" s="136">
        <v>0</v>
      </c>
      <c r="L21" s="136">
        <v>0</v>
      </c>
      <c r="M21" s="136">
        <v>0</v>
      </c>
    </row>
    <row r="22" spans="1:13" ht="15.75" x14ac:dyDescent="0.25">
      <c r="A22" s="23" t="s">
        <v>62</v>
      </c>
      <c r="B22" s="131" t="s">
        <v>511</v>
      </c>
      <c r="C22" s="14"/>
      <c r="D22" s="14"/>
      <c r="E22" s="15"/>
      <c r="F22" s="15"/>
      <c r="G22" s="15"/>
      <c r="H22" s="15"/>
      <c r="J22" s="131" t="s">
        <v>513</v>
      </c>
      <c r="K22" s="132"/>
      <c r="L22" s="14"/>
      <c r="M22" s="213">
        <f>COUNTIF($C$23:$C$37,"(enter*")+COUNTIF($C$23:$C$37,"(select)")</f>
        <v>15</v>
      </c>
    </row>
    <row r="23" spans="1:13" x14ac:dyDescent="0.25">
      <c r="A23" s="23" t="s">
        <v>62</v>
      </c>
      <c r="B23" s="137" t="s">
        <v>512</v>
      </c>
      <c r="C23" s="16" t="s">
        <v>61</v>
      </c>
      <c r="D23" s="16" t="s">
        <v>61</v>
      </c>
      <c r="E23" s="16" t="s">
        <v>61</v>
      </c>
      <c r="F23" s="16" t="s">
        <v>61</v>
      </c>
      <c r="G23" s="16" t="s">
        <v>61</v>
      </c>
      <c r="H23" s="16" t="s">
        <v>61</v>
      </c>
      <c r="J23" s="137" t="s">
        <v>103</v>
      </c>
      <c r="K23" s="138" t="s">
        <v>59</v>
      </c>
      <c r="L23" s="136" t="s">
        <v>60</v>
      </c>
      <c r="M23" s="136" t="s">
        <v>60</v>
      </c>
    </row>
    <row r="24" spans="1:13" x14ac:dyDescent="0.25">
      <c r="A24" s="23" t="s">
        <v>62</v>
      </c>
      <c r="B24" s="116" t="s">
        <v>104</v>
      </c>
      <c r="C24" s="16" t="s">
        <v>61</v>
      </c>
      <c r="D24" s="16" t="s">
        <v>61</v>
      </c>
      <c r="E24" s="16" t="s">
        <v>61</v>
      </c>
      <c r="F24" s="16" t="s">
        <v>61</v>
      </c>
      <c r="G24" s="16" t="s">
        <v>61</v>
      </c>
      <c r="H24" s="16" t="s">
        <v>61</v>
      </c>
      <c r="J24" s="116" t="s">
        <v>104</v>
      </c>
      <c r="K24" s="136" t="s">
        <v>60</v>
      </c>
      <c r="L24" s="138" t="s">
        <v>59</v>
      </c>
      <c r="M24" s="136" t="s">
        <v>60</v>
      </c>
    </row>
    <row r="25" spans="1:13" x14ac:dyDescent="0.25">
      <c r="A25" s="23" t="s">
        <v>62</v>
      </c>
      <c r="B25" s="116" t="s">
        <v>105</v>
      </c>
      <c r="C25" s="16" t="s">
        <v>61</v>
      </c>
      <c r="D25" s="16" t="s">
        <v>61</v>
      </c>
      <c r="E25" s="16" t="s">
        <v>61</v>
      </c>
      <c r="F25" s="16" t="s">
        <v>61</v>
      </c>
      <c r="G25" s="16" t="s">
        <v>61</v>
      </c>
      <c r="H25" s="16" t="s">
        <v>61</v>
      </c>
      <c r="J25" s="116" t="s">
        <v>105</v>
      </c>
      <c r="K25" s="136" t="s">
        <v>60</v>
      </c>
      <c r="L25" s="138" t="s">
        <v>59</v>
      </c>
      <c r="M25" s="136" t="s">
        <v>60</v>
      </c>
    </row>
    <row r="26" spans="1:13" x14ac:dyDescent="0.25">
      <c r="A26" s="23" t="s">
        <v>62</v>
      </c>
      <c r="B26" s="116" t="s">
        <v>106</v>
      </c>
      <c r="C26" s="16" t="s">
        <v>61</v>
      </c>
      <c r="D26" s="16" t="s">
        <v>61</v>
      </c>
      <c r="E26" s="16" t="s">
        <v>61</v>
      </c>
      <c r="F26" s="16" t="s">
        <v>61</v>
      </c>
      <c r="G26" s="16" t="s">
        <v>61</v>
      </c>
      <c r="H26" s="16" t="s">
        <v>61</v>
      </c>
      <c r="J26" s="116" t="s">
        <v>106</v>
      </c>
      <c r="K26" s="136" t="s">
        <v>60</v>
      </c>
      <c r="L26" s="138" t="s">
        <v>59</v>
      </c>
      <c r="M26" s="136" t="s">
        <v>60</v>
      </c>
    </row>
    <row r="27" spans="1:13" x14ac:dyDescent="0.25">
      <c r="A27" s="23" t="s">
        <v>62</v>
      </c>
      <c r="B27" s="116" t="s">
        <v>107</v>
      </c>
      <c r="C27" s="16" t="s">
        <v>61</v>
      </c>
      <c r="D27" s="16" t="s">
        <v>61</v>
      </c>
      <c r="E27" s="16" t="s">
        <v>61</v>
      </c>
      <c r="F27" s="16" t="s">
        <v>61</v>
      </c>
      <c r="G27" s="16" t="s">
        <v>61</v>
      </c>
      <c r="H27" s="16" t="s">
        <v>61</v>
      </c>
      <c r="J27" s="116" t="s">
        <v>107</v>
      </c>
      <c r="K27" s="136" t="s">
        <v>60</v>
      </c>
      <c r="L27" s="138" t="s">
        <v>59</v>
      </c>
      <c r="M27" s="136" t="s">
        <v>60</v>
      </c>
    </row>
    <row r="28" spans="1:13" x14ac:dyDescent="0.25">
      <c r="A28" s="23" t="s">
        <v>62</v>
      </c>
      <c r="B28" s="116" t="s">
        <v>108</v>
      </c>
      <c r="C28" s="16" t="s">
        <v>61</v>
      </c>
      <c r="D28" s="16" t="s">
        <v>61</v>
      </c>
      <c r="E28" s="16" t="s">
        <v>61</v>
      </c>
      <c r="F28" s="16" t="s">
        <v>61</v>
      </c>
      <c r="G28" s="16" t="s">
        <v>61</v>
      </c>
      <c r="H28" s="16" t="s">
        <v>61</v>
      </c>
      <c r="J28" s="116" t="s">
        <v>108</v>
      </c>
      <c r="K28" s="136" t="s">
        <v>60</v>
      </c>
      <c r="L28" s="138" t="s">
        <v>59</v>
      </c>
      <c r="M28" s="136" t="s">
        <v>60</v>
      </c>
    </row>
    <row r="29" spans="1:13" x14ac:dyDescent="0.25">
      <c r="A29" s="23" t="s">
        <v>62</v>
      </c>
      <c r="B29" s="116" t="s">
        <v>109</v>
      </c>
      <c r="C29" s="16" t="s">
        <v>61</v>
      </c>
      <c r="D29" s="16" t="s">
        <v>61</v>
      </c>
      <c r="E29" s="16" t="s">
        <v>61</v>
      </c>
      <c r="F29" s="16" t="s">
        <v>61</v>
      </c>
      <c r="G29" s="16" t="s">
        <v>61</v>
      </c>
      <c r="H29" s="16" t="s">
        <v>61</v>
      </c>
      <c r="J29" s="116" t="s">
        <v>109</v>
      </c>
      <c r="K29" s="136" t="s">
        <v>60</v>
      </c>
      <c r="L29" s="136" t="s">
        <v>60</v>
      </c>
      <c r="M29" s="136" t="s">
        <v>60</v>
      </c>
    </row>
    <row r="30" spans="1:13" x14ac:dyDescent="0.25">
      <c r="A30" s="23" t="s">
        <v>62</v>
      </c>
      <c r="B30" s="116" t="s">
        <v>110</v>
      </c>
      <c r="C30" s="16" t="s">
        <v>61</v>
      </c>
      <c r="D30" s="16" t="s">
        <v>61</v>
      </c>
      <c r="E30" s="16" t="s">
        <v>61</v>
      </c>
      <c r="F30" s="16" t="s">
        <v>61</v>
      </c>
      <c r="G30" s="16" t="s">
        <v>61</v>
      </c>
      <c r="H30" s="16" t="s">
        <v>61</v>
      </c>
      <c r="J30" s="116" t="s">
        <v>110</v>
      </c>
      <c r="K30" s="136" t="s">
        <v>60</v>
      </c>
      <c r="L30" s="136" t="s">
        <v>60</v>
      </c>
      <c r="M30" s="136" t="s">
        <v>60</v>
      </c>
    </row>
    <row r="31" spans="1:13" x14ac:dyDescent="0.25">
      <c r="A31" s="23" t="s">
        <v>62</v>
      </c>
      <c r="B31" s="116" t="s">
        <v>111</v>
      </c>
      <c r="C31" s="16" t="s">
        <v>61</v>
      </c>
      <c r="D31" s="16" t="s">
        <v>61</v>
      </c>
      <c r="E31" s="16" t="s">
        <v>61</v>
      </c>
      <c r="F31" s="16" t="s">
        <v>61</v>
      </c>
      <c r="G31" s="16" t="s">
        <v>61</v>
      </c>
      <c r="H31" s="16" t="s">
        <v>61</v>
      </c>
      <c r="J31" s="116" t="s">
        <v>111</v>
      </c>
      <c r="K31" s="136" t="s">
        <v>60</v>
      </c>
      <c r="L31" s="136" t="s">
        <v>60</v>
      </c>
      <c r="M31" s="136" t="s">
        <v>60</v>
      </c>
    </row>
    <row r="32" spans="1:13" x14ac:dyDescent="0.25">
      <c r="A32" s="23" t="s">
        <v>62</v>
      </c>
      <c r="B32" s="116" t="s">
        <v>112</v>
      </c>
      <c r="C32" s="16" t="s">
        <v>61</v>
      </c>
      <c r="D32" s="16" t="s">
        <v>61</v>
      </c>
      <c r="E32" s="16" t="s">
        <v>61</v>
      </c>
      <c r="F32" s="16" t="s">
        <v>61</v>
      </c>
      <c r="G32" s="16" t="s">
        <v>61</v>
      </c>
      <c r="H32" s="16" t="s">
        <v>61</v>
      </c>
      <c r="J32" s="116" t="s">
        <v>112</v>
      </c>
      <c r="K32" s="136" t="s">
        <v>60</v>
      </c>
      <c r="L32" s="136" t="s">
        <v>60</v>
      </c>
      <c r="M32" s="138" t="s">
        <v>59</v>
      </c>
    </row>
    <row r="33" spans="1:13" x14ac:dyDescent="0.25">
      <c r="A33" s="23" t="s">
        <v>62</v>
      </c>
      <c r="B33" s="116" t="s">
        <v>113</v>
      </c>
      <c r="C33" s="16" t="s">
        <v>61</v>
      </c>
      <c r="D33" s="16" t="s">
        <v>61</v>
      </c>
      <c r="E33" s="16" t="s">
        <v>61</v>
      </c>
      <c r="F33" s="16" t="s">
        <v>61</v>
      </c>
      <c r="G33" s="16" t="s">
        <v>61</v>
      </c>
      <c r="H33" s="16" t="s">
        <v>61</v>
      </c>
      <c r="J33" s="116" t="s">
        <v>113</v>
      </c>
      <c r="K33" s="136" t="s">
        <v>60</v>
      </c>
      <c r="L33" s="136" t="s">
        <v>60</v>
      </c>
      <c r="M33" s="138" t="s">
        <v>59</v>
      </c>
    </row>
    <row r="34" spans="1:13" x14ac:dyDescent="0.25">
      <c r="A34" s="23" t="s">
        <v>62</v>
      </c>
      <c r="B34" s="116" t="s">
        <v>114</v>
      </c>
      <c r="C34" s="16" t="s">
        <v>61</v>
      </c>
      <c r="D34" s="16" t="s">
        <v>61</v>
      </c>
      <c r="E34" s="16" t="s">
        <v>61</v>
      </c>
      <c r="F34" s="16" t="s">
        <v>61</v>
      </c>
      <c r="G34" s="16" t="s">
        <v>61</v>
      </c>
      <c r="H34" s="16" t="s">
        <v>61</v>
      </c>
      <c r="J34" s="116" t="s">
        <v>114</v>
      </c>
      <c r="K34" s="136" t="s">
        <v>60</v>
      </c>
      <c r="L34" s="136" t="s">
        <v>60</v>
      </c>
      <c r="M34" s="138" t="s">
        <v>59</v>
      </c>
    </row>
    <row r="35" spans="1:13" x14ac:dyDescent="0.25">
      <c r="A35" s="23" t="s">
        <v>62</v>
      </c>
      <c r="B35" s="116" t="s">
        <v>115</v>
      </c>
      <c r="C35" s="16" t="s">
        <v>61</v>
      </c>
      <c r="D35" s="16" t="s">
        <v>61</v>
      </c>
      <c r="E35" s="16" t="s">
        <v>61</v>
      </c>
      <c r="F35" s="16" t="s">
        <v>61</v>
      </c>
      <c r="G35" s="16" t="s">
        <v>61</v>
      </c>
      <c r="H35" s="16" t="s">
        <v>61</v>
      </c>
      <c r="J35" s="116" t="s">
        <v>115</v>
      </c>
      <c r="K35" s="136" t="s">
        <v>60</v>
      </c>
      <c r="L35" s="136" t="s">
        <v>60</v>
      </c>
      <c r="M35" s="138" t="s">
        <v>59</v>
      </c>
    </row>
    <row r="36" spans="1:13" x14ac:dyDescent="0.25">
      <c r="A36" s="23" t="s">
        <v>62</v>
      </c>
      <c r="B36" s="117" t="s">
        <v>116</v>
      </c>
      <c r="C36" s="107" t="s">
        <v>61</v>
      </c>
      <c r="D36" s="107" t="s">
        <v>61</v>
      </c>
      <c r="E36" s="107" t="s">
        <v>61</v>
      </c>
      <c r="F36" s="107" t="s">
        <v>61</v>
      </c>
      <c r="G36" s="107" t="s">
        <v>61</v>
      </c>
      <c r="H36" s="107" t="s">
        <v>61</v>
      </c>
      <c r="J36" s="117" t="s">
        <v>116</v>
      </c>
      <c r="K36" s="139" t="s">
        <v>60</v>
      </c>
      <c r="L36" s="139" t="s">
        <v>60</v>
      </c>
      <c r="M36" s="140" t="s">
        <v>59</v>
      </c>
    </row>
    <row r="37" spans="1:13" x14ac:dyDescent="0.25">
      <c r="A37" s="23" t="s">
        <v>62</v>
      </c>
      <c r="B37" s="141" t="s">
        <v>219</v>
      </c>
      <c r="C37" s="206" t="s">
        <v>53</v>
      </c>
      <c r="D37" s="206" t="s">
        <v>53</v>
      </c>
      <c r="E37" s="206" t="s">
        <v>53</v>
      </c>
      <c r="F37" s="206" t="s">
        <v>53</v>
      </c>
      <c r="G37" s="206" t="s">
        <v>53</v>
      </c>
      <c r="H37" s="206" t="s">
        <v>53</v>
      </c>
      <c r="J37" s="141" t="s">
        <v>219</v>
      </c>
      <c r="K37" s="142">
        <v>60</v>
      </c>
      <c r="L37" s="142">
        <v>300</v>
      </c>
      <c r="M37" s="142">
        <v>200</v>
      </c>
    </row>
    <row r="38" spans="1:13" x14ac:dyDescent="0.25">
      <c r="A38" s="23" t="s">
        <v>62</v>
      </c>
      <c r="B38" s="131" t="s">
        <v>100</v>
      </c>
      <c r="C38" s="14"/>
      <c r="D38" s="14"/>
      <c r="E38" s="15"/>
      <c r="F38" s="15"/>
      <c r="G38" s="15"/>
      <c r="H38" s="15"/>
      <c r="J38" s="131" t="s">
        <v>100</v>
      </c>
      <c r="K38" s="132"/>
      <c r="L38" s="14"/>
      <c r="M38" s="213">
        <f>COUNTIF($C$39:$C$41,"(enter*")+COUNTIF($C$39:$C$41,"(select)")</f>
        <v>3</v>
      </c>
    </row>
    <row r="39" spans="1:13" x14ac:dyDescent="0.25">
      <c r="A39" s="23" t="s">
        <v>62</v>
      </c>
      <c r="B39" s="133" t="s">
        <v>98</v>
      </c>
      <c r="C39" s="68" t="s">
        <v>87</v>
      </c>
      <c r="D39" s="25" t="s">
        <v>87</v>
      </c>
      <c r="E39" s="25" t="s">
        <v>87</v>
      </c>
      <c r="F39" s="25" t="s">
        <v>87</v>
      </c>
      <c r="G39" s="25" t="s">
        <v>87</v>
      </c>
      <c r="H39" s="25" t="s">
        <v>87</v>
      </c>
      <c r="J39" s="133" t="s">
        <v>98</v>
      </c>
      <c r="K39" s="143">
        <v>45873</v>
      </c>
      <c r="L39" s="143">
        <v>45845</v>
      </c>
      <c r="M39" s="143">
        <v>45845</v>
      </c>
    </row>
    <row r="40" spans="1:13" x14ac:dyDescent="0.25">
      <c r="A40" s="23" t="s">
        <v>62</v>
      </c>
      <c r="B40" s="133" t="s">
        <v>99</v>
      </c>
      <c r="C40" s="68" t="s">
        <v>87</v>
      </c>
      <c r="D40" s="25" t="s">
        <v>87</v>
      </c>
      <c r="E40" s="25" t="s">
        <v>87</v>
      </c>
      <c r="F40" s="25" t="s">
        <v>87</v>
      </c>
      <c r="G40" s="25" t="s">
        <v>87</v>
      </c>
      <c r="H40" s="25" t="s">
        <v>87</v>
      </c>
      <c r="J40" s="133" t="s">
        <v>99</v>
      </c>
      <c r="K40" s="144">
        <v>45884</v>
      </c>
      <c r="L40" s="143">
        <v>45870</v>
      </c>
      <c r="M40" s="143">
        <v>45870</v>
      </c>
    </row>
    <row r="41" spans="1:13" x14ac:dyDescent="0.25">
      <c r="A41" s="23" t="s">
        <v>62</v>
      </c>
      <c r="B41" s="133" t="s">
        <v>543</v>
      </c>
      <c r="C41" s="206" t="s">
        <v>53</v>
      </c>
      <c r="D41" s="206" t="s">
        <v>53</v>
      </c>
      <c r="E41" s="206" t="s">
        <v>53</v>
      </c>
      <c r="F41" s="206" t="s">
        <v>53</v>
      </c>
      <c r="G41" s="206" t="s">
        <v>53</v>
      </c>
      <c r="H41" s="206" t="s">
        <v>53</v>
      </c>
      <c r="J41" s="133" t="s">
        <v>543</v>
      </c>
      <c r="K41" s="138">
        <v>40</v>
      </c>
      <c r="L41" s="138">
        <v>108</v>
      </c>
      <c r="M41" s="138">
        <v>90</v>
      </c>
    </row>
    <row r="42" spans="1:13" x14ac:dyDescent="0.25">
      <c r="A42" s="23" t="s">
        <v>62</v>
      </c>
      <c r="B42" s="131" t="s">
        <v>540</v>
      </c>
      <c r="C42" s="14"/>
      <c r="D42" s="14"/>
      <c r="E42" s="15"/>
      <c r="F42" s="15"/>
      <c r="G42" s="15"/>
      <c r="H42" s="15"/>
      <c r="J42" s="131" t="s">
        <v>540</v>
      </c>
      <c r="K42" s="132"/>
      <c r="L42" s="14"/>
      <c r="M42" s="213">
        <f>COUNTIF($C$43:$C$47,"(enter*")+COUNTIF($C$43:$C$47,"(select)")</f>
        <v>5</v>
      </c>
    </row>
    <row r="43" spans="1:13" x14ac:dyDescent="0.25">
      <c r="A43" s="23" t="s">
        <v>62</v>
      </c>
      <c r="B43" s="133" t="s">
        <v>553</v>
      </c>
      <c r="C43" s="209" t="s">
        <v>53</v>
      </c>
      <c r="D43" s="249" t="s">
        <v>53</v>
      </c>
      <c r="E43" s="249" t="s">
        <v>53</v>
      </c>
      <c r="F43" s="249" t="s">
        <v>53</v>
      </c>
      <c r="G43" s="249" t="s">
        <v>53</v>
      </c>
      <c r="H43" s="249" t="s">
        <v>53</v>
      </c>
      <c r="J43" s="133" t="s">
        <v>553</v>
      </c>
      <c r="K43" s="145">
        <v>9</v>
      </c>
      <c r="L43" s="145">
        <v>24</v>
      </c>
      <c r="M43" s="136">
        <v>0</v>
      </c>
    </row>
    <row r="44" spans="1:13" x14ac:dyDescent="0.25">
      <c r="A44" s="23" t="s">
        <v>62</v>
      </c>
      <c r="B44" s="133" t="s">
        <v>541</v>
      </c>
      <c r="C44" s="209" t="s">
        <v>53</v>
      </c>
      <c r="D44" s="249" t="s">
        <v>53</v>
      </c>
      <c r="E44" s="249" t="s">
        <v>53</v>
      </c>
      <c r="F44" s="249" t="s">
        <v>53</v>
      </c>
      <c r="G44" s="249" t="s">
        <v>53</v>
      </c>
      <c r="H44" s="249" t="s">
        <v>53</v>
      </c>
      <c r="J44" s="133" t="s">
        <v>541</v>
      </c>
      <c r="K44" s="145">
        <v>9</v>
      </c>
      <c r="L44" s="145">
        <v>24</v>
      </c>
      <c r="M44" s="145">
        <v>54</v>
      </c>
    </row>
    <row r="45" spans="1:13" x14ac:dyDescent="0.25">
      <c r="A45" s="23" t="s">
        <v>62</v>
      </c>
      <c r="B45" s="133" t="s">
        <v>544</v>
      </c>
      <c r="C45" s="209" t="s">
        <v>53</v>
      </c>
      <c r="D45" s="249" t="s">
        <v>53</v>
      </c>
      <c r="E45" s="249" t="s">
        <v>53</v>
      </c>
      <c r="F45" s="249" t="s">
        <v>53</v>
      </c>
      <c r="G45" s="249" t="s">
        <v>53</v>
      </c>
      <c r="H45" s="249" t="s">
        <v>53</v>
      </c>
      <c r="J45" s="133" t="s">
        <v>544</v>
      </c>
      <c r="K45" s="145">
        <v>14</v>
      </c>
      <c r="L45" s="145">
        <v>38</v>
      </c>
      <c r="M45" s="145">
        <v>4</v>
      </c>
    </row>
    <row r="46" spans="1:13" x14ac:dyDescent="0.25">
      <c r="A46" s="23" t="s">
        <v>62</v>
      </c>
      <c r="B46" s="133" t="s">
        <v>542</v>
      </c>
      <c r="C46" s="209" t="s">
        <v>53</v>
      </c>
      <c r="D46" s="249" t="s">
        <v>53</v>
      </c>
      <c r="E46" s="249" t="s">
        <v>53</v>
      </c>
      <c r="F46" s="249" t="s">
        <v>53</v>
      </c>
      <c r="G46" s="249" t="s">
        <v>53</v>
      </c>
      <c r="H46" s="249" t="s">
        <v>53</v>
      </c>
      <c r="J46" s="133" t="s">
        <v>542</v>
      </c>
      <c r="K46" s="145">
        <v>4</v>
      </c>
      <c r="L46" s="145">
        <v>12</v>
      </c>
      <c r="M46" s="145">
        <v>22</v>
      </c>
    </row>
    <row r="47" spans="1:13" x14ac:dyDescent="0.25">
      <c r="A47" s="23" t="s">
        <v>62</v>
      </c>
      <c r="B47" s="117" t="s">
        <v>545</v>
      </c>
      <c r="C47" s="107" t="s">
        <v>53</v>
      </c>
      <c r="D47" s="208" t="s">
        <v>53</v>
      </c>
      <c r="E47" s="208" t="s">
        <v>53</v>
      </c>
      <c r="F47" s="208" t="s">
        <v>53</v>
      </c>
      <c r="G47" s="208" t="s">
        <v>53</v>
      </c>
      <c r="H47" s="208" t="s">
        <v>53</v>
      </c>
      <c r="J47" s="117" t="s">
        <v>545</v>
      </c>
      <c r="K47" s="210">
        <v>4</v>
      </c>
      <c r="L47" s="210">
        <v>10</v>
      </c>
      <c r="M47" s="210">
        <v>10</v>
      </c>
    </row>
    <row r="48" spans="1:13" x14ac:dyDescent="0.25">
      <c r="A48" s="23" t="s">
        <v>62</v>
      </c>
      <c r="B48" s="141" t="s">
        <v>543</v>
      </c>
      <c r="C48" s="138" t="str">
        <f>IF(SUM(C$43:C$47)=0,"(autofill)",SUM(C$43:C$47))</f>
        <v>(autofill)</v>
      </c>
      <c r="D48" s="138" t="str">
        <f t="shared" ref="D48:H48" si="0">IF(SUM(D$43:D$47)=0,"(autofill)",SUM(D$43:D$47))</f>
        <v>(autofill)</v>
      </c>
      <c r="E48" s="138" t="str">
        <f t="shared" si="0"/>
        <v>(autofill)</v>
      </c>
      <c r="F48" s="138" t="str">
        <f t="shared" si="0"/>
        <v>(autofill)</v>
      </c>
      <c r="G48" s="138" t="str">
        <f t="shared" si="0"/>
        <v>(autofill)</v>
      </c>
      <c r="H48" s="138" t="str">
        <f t="shared" si="0"/>
        <v>(autofill)</v>
      </c>
      <c r="J48" s="141" t="s">
        <v>543</v>
      </c>
      <c r="K48" s="138">
        <f>SUM(K$43:K$47)</f>
        <v>40</v>
      </c>
      <c r="L48" s="138">
        <f t="shared" ref="L48:M48" si="1">SUM(L$43:L$47)</f>
        <v>108</v>
      </c>
      <c r="M48" s="138">
        <f t="shared" si="1"/>
        <v>90</v>
      </c>
    </row>
    <row r="49" spans="1:13" x14ac:dyDescent="0.25">
      <c r="A49" s="23" t="s">
        <v>62</v>
      </c>
      <c r="B49" s="131" t="s">
        <v>195</v>
      </c>
      <c r="C49" s="14"/>
      <c r="D49" s="14"/>
      <c r="E49" s="15"/>
      <c r="F49" s="15"/>
      <c r="G49" s="15"/>
      <c r="H49" s="15"/>
      <c r="J49" s="131" t="s">
        <v>117</v>
      </c>
      <c r="K49" s="132"/>
      <c r="L49" s="14"/>
      <c r="M49" s="213">
        <f>COUNTIF($C$50:$C$51,"(enter*")+COUNTIF($C$50:$C$51,"(select)")</f>
        <v>2</v>
      </c>
    </row>
    <row r="50" spans="1:13" x14ac:dyDescent="0.25">
      <c r="A50" s="23" t="s">
        <v>62</v>
      </c>
      <c r="B50" s="133" t="s">
        <v>193</v>
      </c>
      <c r="C50" s="16" t="s">
        <v>61</v>
      </c>
      <c r="D50" s="16" t="s">
        <v>61</v>
      </c>
      <c r="E50" s="16" t="s">
        <v>61</v>
      </c>
      <c r="F50" s="16" t="s">
        <v>61</v>
      </c>
      <c r="G50" s="16" t="s">
        <v>61</v>
      </c>
      <c r="H50" s="16" t="s">
        <v>61</v>
      </c>
      <c r="J50" s="133" t="s">
        <v>193</v>
      </c>
      <c r="K50" s="138" t="s">
        <v>59</v>
      </c>
      <c r="L50" s="138" t="s">
        <v>59</v>
      </c>
      <c r="M50" s="138" t="s">
        <v>59</v>
      </c>
    </row>
    <row r="51" spans="1:13" x14ac:dyDescent="0.25">
      <c r="A51" s="23" t="s">
        <v>62</v>
      </c>
      <c r="B51" s="133" t="s">
        <v>101</v>
      </c>
      <c r="C51" s="16" t="s">
        <v>61</v>
      </c>
      <c r="D51" s="16" t="s">
        <v>61</v>
      </c>
      <c r="E51" s="16" t="s">
        <v>61</v>
      </c>
      <c r="F51" s="16" t="s">
        <v>61</v>
      </c>
      <c r="G51" s="16" t="s">
        <v>61</v>
      </c>
      <c r="H51" s="16" t="s">
        <v>61</v>
      </c>
      <c r="J51" s="133" t="s">
        <v>101</v>
      </c>
      <c r="K51" s="138" t="s">
        <v>59</v>
      </c>
      <c r="L51" s="138" t="s">
        <v>59</v>
      </c>
      <c r="M51" s="138" t="s">
        <v>59</v>
      </c>
    </row>
    <row r="52" spans="1:13" x14ac:dyDescent="0.25">
      <c r="A52" s="23" t="s">
        <v>62</v>
      </c>
      <c r="B52" s="131" t="s">
        <v>533</v>
      </c>
      <c r="C52" s="14"/>
      <c r="D52" s="14"/>
      <c r="E52" s="15"/>
      <c r="F52" s="15"/>
      <c r="G52" s="15"/>
      <c r="H52" s="15"/>
      <c r="J52" s="131" t="s">
        <v>194</v>
      </c>
      <c r="K52" s="132"/>
      <c r="L52" s="14"/>
      <c r="M52" s="214">
        <f>COUNTIF($C$53:$C$59,"(enter*")+COUNTIF($C$53:$C$59,"(select)")</f>
        <v>7</v>
      </c>
    </row>
    <row r="53" spans="1:13" x14ac:dyDescent="0.25">
      <c r="A53" s="23" t="s">
        <v>62</v>
      </c>
      <c r="B53" s="133" t="s">
        <v>312</v>
      </c>
      <c r="C53" s="205" t="s">
        <v>53</v>
      </c>
      <c r="D53" s="205" t="s">
        <v>53</v>
      </c>
      <c r="E53" s="205" t="s">
        <v>53</v>
      </c>
      <c r="F53" s="205" t="s">
        <v>53</v>
      </c>
      <c r="G53" s="205" t="s">
        <v>53</v>
      </c>
      <c r="H53" s="205" t="s">
        <v>53</v>
      </c>
      <c r="J53" s="133" t="s">
        <v>312</v>
      </c>
      <c r="K53" s="135">
        <v>2</v>
      </c>
      <c r="L53" s="135">
        <v>15</v>
      </c>
      <c r="M53" s="135">
        <v>5</v>
      </c>
    </row>
    <row r="54" spans="1:13" x14ac:dyDescent="0.25">
      <c r="A54" s="23" t="s">
        <v>62</v>
      </c>
      <c r="B54" s="133" t="s">
        <v>518</v>
      </c>
      <c r="C54" s="205" t="s">
        <v>53</v>
      </c>
      <c r="D54" s="205" t="s">
        <v>53</v>
      </c>
      <c r="E54" s="205" t="s">
        <v>53</v>
      </c>
      <c r="F54" s="205" t="s">
        <v>53</v>
      </c>
      <c r="G54" s="205" t="s">
        <v>53</v>
      </c>
      <c r="H54" s="205" t="s">
        <v>53</v>
      </c>
      <c r="J54" s="133" t="s">
        <v>518</v>
      </c>
      <c r="K54" s="136">
        <v>0</v>
      </c>
      <c r="L54" s="134">
        <v>3</v>
      </c>
      <c r="M54" s="145">
        <v>1</v>
      </c>
    </row>
    <row r="55" spans="1:13" x14ac:dyDescent="0.25">
      <c r="A55" s="23" t="s">
        <v>62</v>
      </c>
      <c r="B55" s="133" t="s">
        <v>76</v>
      </c>
      <c r="C55" s="205" t="s">
        <v>53</v>
      </c>
      <c r="D55" s="205" t="s">
        <v>53</v>
      </c>
      <c r="E55" s="205" t="s">
        <v>53</v>
      </c>
      <c r="F55" s="205" t="s">
        <v>53</v>
      </c>
      <c r="G55" s="205" t="s">
        <v>53</v>
      </c>
      <c r="H55" s="205" t="s">
        <v>53</v>
      </c>
      <c r="J55" s="133" t="s">
        <v>76</v>
      </c>
      <c r="K55" s="136">
        <v>0</v>
      </c>
      <c r="L55" s="135">
        <v>3</v>
      </c>
      <c r="M55" s="135">
        <v>2</v>
      </c>
    </row>
    <row r="56" spans="1:13" x14ac:dyDescent="0.25">
      <c r="A56" s="23" t="s">
        <v>62</v>
      </c>
      <c r="B56" s="133" t="s">
        <v>77</v>
      </c>
      <c r="C56" s="205" t="s">
        <v>53</v>
      </c>
      <c r="D56" s="205" t="s">
        <v>53</v>
      </c>
      <c r="E56" s="205" t="s">
        <v>53</v>
      </c>
      <c r="F56" s="205" t="s">
        <v>53</v>
      </c>
      <c r="G56" s="205" t="s">
        <v>53</v>
      </c>
      <c r="H56" s="205" t="s">
        <v>53</v>
      </c>
      <c r="J56" s="133" t="s">
        <v>77</v>
      </c>
      <c r="K56" s="135">
        <v>2</v>
      </c>
      <c r="L56" s="135">
        <v>3</v>
      </c>
      <c r="M56" s="135">
        <v>4</v>
      </c>
    </row>
    <row r="57" spans="1:13" x14ac:dyDescent="0.25">
      <c r="A57" s="23" t="s">
        <v>62</v>
      </c>
      <c r="B57" s="133" t="s">
        <v>78</v>
      </c>
      <c r="C57" s="205" t="s">
        <v>53</v>
      </c>
      <c r="D57" s="205" t="s">
        <v>53</v>
      </c>
      <c r="E57" s="205" t="s">
        <v>53</v>
      </c>
      <c r="F57" s="205" t="s">
        <v>53</v>
      </c>
      <c r="G57" s="205" t="s">
        <v>53</v>
      </c>
      <c r="H57" s="205" t="s">
        <v>53</v>
      </c>
      <c r="J57" s="133" t="s">
        <v>78</v>
      </c>
      <c r="K57" s="135">
        <v>4</v>
      </c>
      <c r="L57" s="135">
        <v>5</v>
      </c>
      <c r="M57" s="135">
        <v>8</v>
      </c>
    </row>
    <row r="58" spans="1:13" x14ac:dyDescent="0.25">
      <c r="A58" s="23" t="s">
        <v>62</v>
      </c>
      <c r="B58" s="133" t="s">
        <v>79</v>
      </c>
      <c r="C58" s="205" t="s">
        <v>53</v>
      </c>
      <c r="D58" s="205" t="s">
        <v>53</v>
      </c>
      <c r="E58" s="205" t="s">
        <v>53</v>
      </c>
      <c r="F58" s="205" t="s">
        <v>53</v>
      </c>
      <c r="G58" s="205" t="s">
        <v>53</v>
      </c>
      <c r="H58" s="205" t="s">
        <v>53</v>
      </c>
      <c r="J58" s="133" t="s">
        <v>79</v>
      </c>
      <c r="K58" s="136">
        <v>0</v>
      </c>
      <c r="L58" s="135">
        <v>3</v>
      </c>
      <c r="M58" s="135">
        <v>6</v>
      </c>
    </row>
    <row r="59" spans="1:13" x14ac:dyDescent="0.25">
      <c r="A59" s="23" t="s">
        <v>62</v>
      </c>
      <c r="B59" s="133" t="s">
        <v>64</v>
      </c>
      <c r="C59" s="207" t="s">
        <v>53</v>
      </c>
      <c r="D59" s="207" t="s">
        <v>53</v>
      </c>
      <c r="E59" s="207" t="s">
        <v>53</v>
      </c>
      <c r="F59" s="207" t="s">
        <v>53</v>
      </c>
      <c r="G59" s="207" t="s">
        <v>53</v>
      </c>
      <c r="H59" s="207" t="s">
        <v>53</v>
      </c>
      <c r="J59" s="133" t="s">
        <v>64</v>
      </c>
      <c r="K59" s="136">
        <v>0</v>
      </c>
      <c r="L59" s="136">
        <v>0</v>
      </c>
      <c r="M59" s="136">
        <v>0</v>
      </c>
    </row>
    <row r="60" spans="1:13" x14ac:dyDescent="0.25">
      <c r="A60" s="23" t="s">
        <v>62</v>
      </c>
      <c r="C60" s="23" t="s">
        <v>62</v>
      </c>
    </row>
    <row r="61" spans="1:13" x14ac:dyDescent="0.25">
      <c r="A61" s="23" t="s">
        <v>62</v>
      </c>
      <c r="B61" s="370" t="s">
        <v>311</v>
      </c>
      <c r="C61" s="371"/>
      <c r="D61" s="371"/>
      <c r="E61" s="371"/>
      <c r="F61" s="372"/>
    </row>
    <row r="62" spans="1:13" x14ac:dyDescent="0.25">
      <c r="A62" s="23" t="s">
        <v>62</v>
      </c>
      <c r="B62" s="364" t="s">
        <v>521</v>
      </c>
      <c r="C62" s="365"/>
      <c r="D62" s="365"/>
      <c r="E62" s="365"/>
      <c r="F62" s="366"/>
    </row>
    <row r="63" spans="1:13" x14ac:dyDescent="0.25">
      <c r="A63" s="23" t="s">
        <v>62</v>
      </c>
      <c r="B63" s="194" t="s">
        <v>522</v>
      </c>
      <c r="C63" s="146"/>
      <c r="D63" s="146"/>
      <c r="E63" s="146"/>
      <c r="F63" s="147"/>
    </row>
    <row r="64" spans="1:13" x14ac:dyDescent="0.25">
      <c r="A64" s="23" t="s">
        <v>62</v>
      </c>
      <c r="B64" s="373" t="s">
        <v>202</v>
      </c>
      <c r="C64" s="365"/>
      <c r="D64" s="365"/>
      <c r="E64" s="365"/>
      <c r="F64" s="366"/>
    </row>
    <row r="65" spans="1:6" x14ac:dyDescent="0.25">
      <c r="A65" s="23" t="s">
        <v>62</v>
      </c>
      <c r="B65" s="373" t="s">
        <v>203</v>
      </c>
      <c r="C65" s="365"/>
      <c r="D65" s="365"/>
      <c r="E65" s="365"/>
      <c r="F65" s="366"/>
    </row>
    <row r="66" spans="1:6" x14ac:dyDescent="0.25">
      <c r="A66" s="23" t="s">
        <v>62</v>
      </c>
      <c r="B66" s="364" t="s">
        <v>523</v>
      </c>
      <c r="C66" s="365"/>
      <c r="D66" s="365"/>
      <c r="E66" s="365"/>
      <c r="F66" s="366"/>
    </row>
    <row r="67" spans="1:6" x14ac:dyDescent="0.25">
      <c r="A67" s="23" t="s">
        <v>62</v>
      </c>
      <c r="B67" s="364" t="s">
        <v>524</v>
      </c>
      <c r="C67" s="365"/>
      <c r="D67" s="365"/>
      <c r="E67" s="365"/>
      <c r="F67" s="366"/>
    </row>
    <row r="68" spans="1:6" x14ac:dyDescent="0.25">
      <c r="A68" s="23" t="s">
        <v>62</v>
      </c>
      <c r="B68" s="364" t="s">
        <v>525</v>
      </c>
      <c r="C68" s="365"/>
      <c r="D68" s="365"/>
      <c r="E68" s="365"/>
      <c r="F68" s="366"/>
    </row>
    <row r="69" spans="1:6" x14ac:dyDescent="0.25">
      <c r="A69" s="23" t="s">
        <v>62</v>
      </c>
      <c r="B69" s="367" t="s">
        <v>526</v>
      </c>
      <c r="C69" s="368"/>
      <c r="D69" s="368"/>
      <c r="E69" s="368"/>
      <c r="F69" s="369"/>
    </row>
  </sheetData>
  <sheetProtection algorithmName="SHA-512" hashValue="OtU36T1btqk9SRQfCbrqvRJeDxDKEhbNdQzU1s+y+9eYAMJESWI6eDgtWNhtQ9HmMXTBQ0oqXsZ7Tx/GpA2LXA==" saltValue="CzGSeXA6KJ3IuceAlGbBCg==" spinCount="100000" sheet="1" objects="1" scenarios="1"/>
  <mergeCells count="14">
    <mergeCell ref="B8:H8"/>
    <mergeCell ref="B66:F66"/>
    <mergeCell ref="B67:F67"/>
    <mergeCell ref="B68:F68"/>
    <mergeCell ref="B69:F69"/>
    <mergeCell ref="B61:F61"/>
    <mergeCell ref="B62:F62"/>
    <mergeCell ref="B64:F64"/>
    <mergeCell ref="B65:F65"/>
    <mergeCell ref="B5:H5"/>
    <mergeCell ref="B6:H6"/>
    <mergeCell ref="B2:H2"/>
    <mergeCell ref="B3:H3"/>
    <mergeCell ref="B7:H7"/>
  </mergeCells>
  <phoneticPr fontId="32" type="noConversion"/>
  <conditionalFormatting sqref="C12:C13 C15:C21 C23:C37 C39:C41 C43:C48 C50:C51 C53:C59">
    <cfRule type="expression" dxfId="19" priority="1">
      <formula>OR($C12="(select)",LEFT($C12,6)="(enter",$C12="")</formula>
    </cfRule>
  </conditionalFormatting>
  <conditionalFormatting sqref="C11:H59">
    <cfRule type="expression" dxfId="18" priority="9">
      <formula>C11="(autofill)"</formula>
    </cfRule>
    <cfRule type="expression" dxfId="17" priority="15">
      <formula>OR(C11="No",C11="n/a",C11=0)</formula>
    </cfRule>
  </conditionalFormatting>
  <conditionalFormatting sqref="C23:H36 C50:H51">
    <cfRule type="cellIs" dxfId="16" priority="8" operator="equal">
      <formula>"Yes"</formula>
    </cfRule>
  </conditionalFormatting>
  <conditionalFormatting sqref="C41:H41 C48:H48">
    <cfRule type="expression" dxfId="15" priority="2">
      <formula>AND(C$48&lt;&gt;"(autofill)",C$41&lt;&gt;"(enter number)",C$48&lt;&gt;C$41)</formula>
    </cfRule>
    <cfRule type="expression" dxfId="14" priority="3">
      <formula>AND(C$48&lt;&gt;"(autofill)",C$41&lt;&gt;"(enter number)",C$48=C$41)</formula>
    </cfRule>
  </conditionalFormatting>
  <conditionalFormatting sqref="D11:H59">
    <cfRule type="expression" dxfId="13" priority="18">
      <formula>OR(D11="(select)",LEFT(D11,6)="(enter",D11="")</formula>
    </cfRule>
  </conditionalFormatting>
  <dataValidations count="4">
    <dataValidation type="date" allowBlank="1" showInputMessage="1" showErrorMessage="1" sqref="K39:M40" xr:uid="{E55832A0-148D-4C66-88A6-E25882BF249C}">
      <formula1>$G$62</formula1>
      <formula2>$G$63</formula2>
    </dataValidation>
    <dataValidation type="list" allowBlank="1" showInputMessage="1" showErrorMessage="1" sqref="C50:H51 C23:H36" xr:uid="{6E623283-A204-466D-83AB-59A377310833}">
      <formula1>INDIRECT("YesNo[Yes/No]")</formula1>
    </dataValidation>
    <dataValidation allowBlank="1" showInputMessage="1" showErrorMessage="1" prompt="List all sites where this program was held separated by commas." sqref="C13:H13" xr:uid="{7CD1F859-BD48-461B-B89D-BC542582C35E}"/>
    <dataValidation type="date" allowBlank="1" showInputMessage="1" showErrorMessage="1" sqref="C39:H40" xr:uid="{FFEDB367-8C32-4B2C-AD81-F39A57E85FA3}">
      <formula1>45770</formula1>
      <formula2>45947</formula2>
    </dataValidation>
  </dataValidations>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40B3-625D-42E9-90D1-78AB44C6B98A}">
  <sheetPr>
    <tabColor rgb="FFAAD4F4"/>
  </sheetPr>
  <dimension ref="A1:I51"/>
  <sheetViews>
    <sheetView showGridLines="0" showRowColHeaders="0" workbookViewId="0">
      <pane ySplit="8" topLeftCell="A10" activePane="bottomLeft" state="frozen"/>
      <selection pane="bottomLeft" activeCell="D11" sqref="D11"/>
    </sheetView>
  </sheetViews>
  <sheetFormatPr defaultRowHeight="15" x14ac:dyDescent="0.25"/>
  <cols>
    <col min="1" max="1" width="2.7109375" style="12" customWidth="1"/>
    <col min="2" max="2" width="24.28515625" style="12" customWidth="1"/>
    <col min="3" max="3" width="87.5703125" style="12" customWidth="1"/>
    <col min="4" max="9" width="23.7109375" style="12" customWidth="1"/>
    <col min="10" max="16384" width="9.140625" style="12"/>
  </cols>
  <sheetData>
    <row r="1" spans="1:9" x14ac:dyDescent="0.25">
      <c r="A1" s="23" t="s">
        <v>62</v>
      </c>
      <c r="C1" s="23" t="s">
        <v>62</v>
      </c>
      <c r="D1"/>
      <c r="E1"/>
      <c r="F1"/>
      <c r="G1"/>
      <c r="H1"/>
      <c r="I1"/>
    </row>
    <row r="2" spans="1:9" customFormat="1" ht="21" x14ac:dyDescent="0.25">
      <c r="A2" s="23" t="s">
        <v>62</v>
      </c>
      <c r="B2" s="322" t="str">
        <f>'Completion Checklist'!$B$2</f>
        <v>2025 State Summer Learning Grant Final Report</v>
      </c>
      <c r="C2" s="323"/>
      <c r="D2" s="148"/>
    </row>
    <row r="3" spans="1:9" customFormat="1" ht="23.25" customHeight="1" x14ac:dyDescent="0.25">
      <c r="A3" s="23" t="s">
        <v>62</v>
      </c>
      <c r="B3" s="325" t="s">
        <v>264</v>
      </c>
      <c r="C3" s="326"/>
      <c r="D3" s="148"/>
    </row>
    <row r="4" spans="1:9" x14ac:dyDescent="0.25">
      <c r="A4" s="23" t="s">
        <v>62</v>
      </c>
      <c r="C4" s="203" t="str">
        <f>IF(COUNTIF($D$4:$I$4,"n/a")=6,"Not Complete",IF(AND(COUNTIF($D$4:$I$4,"n/a")&lt;6,COUNTIF($D$4:$I$4,"Complete")+COUNTIF($D$4:$I$4,"n/a")=6),"Complete",IF(AND(COUNTIF($D$4:$I$4,"Complete")&gt;0,COUNTIF($D$4:$I$4,"Not")&gt;0),"Part Complete","Not Complete")))</f>
        <v>Not Complete</v>
      </c>
      <c r="D4" s="204" t="str">
        <f>IF(AND(LEFT(D$8,5)="(auto",COUNTIF(Activities[Program 1 Offered Activity],"(select)")=35),"n/a",IF(OR(AND(LEFT(D$8,5)&lt;&gt;"(auto",COUNTIF(Activities[Program 1 Offered Activity],"(select)")&gt;33),AND(COUNTIF(Activities[Program 1 Offered Activity],"(select)")&lt;35,COUNTIF(Activities[Program 1 Offered Activity],"(select)")&gt;33)),"Not","Complete"))</f>
        <v>n/a</v>
      </c>
      <c r="E4" s="204" t="str">
        <f>IF(AND(LEFT(E$8,5)="(auto",COUNTIF(Activities[Program 2 Offered Activity],"(select)")=35),"n/a",IF(OR(AND(LEFT(E$8,5)&lt;&gt;"(auto",COUNTIF(Activities[Program 2 Offered Activity],"(select)")&gt;33),AND(COUNTIF(Activities[Program 2 Offered Activity],"(select)")&lt;35,COUNTIF(Activities[Program 2 Offered Activity],"(select)")&gt;33)),"Not","Complete"))</f>
        <v>n/a</v>
      </c>
      <c r="F4" s="204" t="str">
        <f>IF(AND(LEFT(F$8,5)="(auto",COUNTIF(Activities[Program 3 Offered Activity],"(select)")=35),"n/a",IF(OR(AND(LEFT(F$8,5)&lt;&gt;"(auto",COUNTIF(Activities[Program 3 Offered Activity],"(select)")&gt;33),AND(COUNTIF(Activities[Program 3 Offered Activity],"(select)")&lt;35,COUNTIF(Activities[Program 3 Offered Activity],"(select)")&gt;33)),"Not","Complete"))</f>
        <v>n/a</v>
      </c>
      <c r="G4" s="204" t="str">
        <f>IF(AND(LEFT(G$8,5)="(auto",COUNTIF(Activities[Program 4 Offered Activity],"(select)")=35),"n/a",IF(OR(AND(LEFT(G$8,5)&lt;&gt;"(auto",COUNTIF(Activities[Program 4 Offered Activity],"(select)")&gt;33),AND(COUNTIF(Activities[Program 4 Offered Activity],"(select)")&lt;35,COUNTIF(Activities[Program 4 Offered Activity],"(select)")&gt;33)),"Not","Complete"))</f>
        <v>n/a</v>
      </c>
      <c r="H4" s="204" t="str">
        <f>IF(AND(LEFT(H$8,5)="(auto",COUNTIF(Activities[Program 5 Offered Activity],"(select)")=35),"n/a",IF(OR(AND(LEFT(H$8,5)&lt;&gt;"(auto",COUNTIF(Activities[Program 5 Offered Activity],"(select)")&gt;33),AND(COUNTIF(Activities[Program 5 Offered Activity],"(select)")&lt;35,COUNTIF(Activities[Program 5 Offered Activity],"(select)")&gt;33)),"Not","Complete"))</f>
        <v>n/a</v>
      </c>
      <c r="I4" s="204" t="str">
        <f>IF(AND(LEFT(I$8,5)="(auto",COUNTIF(Activities[Program 6 Offered Activity],"(select)")=35),"n/a",IF(OR(AND(LEFT(I$8,5)&lt;&gt;"(auto",COUNTIF(Activities[Program 6 Offered Activity],"(select)")&gt;33),AND(COUNTIF(Activities[Program 6 Offered Activity],"(select)")&lt;35,COUNTIF(Activities[Program 6 Offered Activity],"(select)")&gt;33)),"Not","Complete"))</f>
        <v>n/a</v>
      </c>
    </row>
    <row r="5" spans="1:9" ht="18.75" customHeight="1" x14ac:dyDescent="0.25">
      <c r="A5" s="23" t="s">
        <v>62</v>
      </c>
      <c r="B5" s="346" t="s">
        <v>303</v>
      </c>
      <c r="C5" s="347"/>
      <c r="D5" s="347"/>
      <c r="E5" s="347"/>
      <c r="F5" s="347"/>
      <c r="G5" s="347"/>
      <c r="H5" s="347"/>
      <c r="I5" s="348"/>
    </row>
    <row r="6" spans="1:9" ht="16.5" customHeight="1" x14ac:dyDescent="0.25">
      <c r="A6" s="23" t="s">
        <v>62</v>
      </c>
      <c r="B6" s="377" t="s">
        <v>211</v>
      </c>
      <c r="C6" s="378"/>
      <c r="D6" s="378"/>
      <c r="E6" s="378"/>
      <c r="F6" s="378"/>
      <c r="G6" s="378"/>
      <c r="H6" s="378"/>
      <c r="I6" s="379"/>
    </row>
    <row r="7" spans="1:9" ht="18" customHeight="1" x14ac:dyDescent="0.25">
      <c r="A7" s="23" t="s">
        <v>62</v>
      </c>
      <c r="B7" s="374" t="s">
        <v>272</v>
      </c>
      <c r="C7" s="375"/>
      <c r="D7" s="375"/>
      <c r="E7" s="375"/>
      <c r="F7" s="375"/>
      <c r="G7" s="375"/>
      <c r="H7" s="375"/>
      <c r="I7" s="376"/>
    </row>
    <row r="8" spans="1:9" ht="30.75" thickBot="1" x14ac:dyDescent="0.3">
      <c r="A8" s="23" t="s">
        <v>62</v>
      </c>
      <c r="B8" s="60" t="s">
        <v>130</v>
      </c>
      <c r="C8" s="61" t="s">
        <v>131</v>
      </c>
      <c r="D8" s="62" t="str">
        <f>IF('3) Programs Offered'!C$12="(enter program name)","(autofill)
Program Name",'3) Programs Offered'!C$12)</f>
        <v>(autofill)
Program Name</v>
      </c>
      <c r="E8" s="62" t="str">
        <f>IF('3) Programs Offered'!D$12="(enter program name)","(autofill)
Program Name",'3) Programs Offered'!D$12)</f>
        <v>(autofill)
Program Name</v>
      </c>
      <c r="F8" s="96" t="str">
        <f>IF('3) Programs Offered'!E$12="(enter program name)","(autofill)
Program Name",'3) Programs Offered'!E$12)</f>
        <v>(autofill)
Program Name</v>
      </c>
      <c r="G8" s="96" t="str">
        <f>IF('3) Programs Offered'!F$12="(enter program name)","(autofill)
Program Name",'3) Programs Offered'!F$12)</f>
        <v>(autofill)
Program Name</v>
      </c>
      <c r="H8" s="96" t="str">
        <f>IF('3) Programs Offered'!G$12="(enter program name)","(autofill)
Program Name",'3) Programs Offered'!G$12)</f>
        <v>(autofill)
Program Name</v>
      </c>
      <c r="I8" s="63" t="str">
        <f>IF('3) Programs Offered'!H$12="(enter program name)","(autofill)
Program Name",'3) Programs Offered'!H$12)</f>
        <v>(autofill)
Program Name</v>
      </c>
    </row>
    <row r="9" spans="1:9" ht="30.75" hidden="1" thickBot="1" x14ac:dyDescent="0.3">
      <c r="B9" s="159" t="s">
        <v>130</v>
      </c>
      <c r="C9" s="159" t="s">
        <v>131</v>
      </c>
      <c r="D9" s="160" t="s">
        <v>461</v>
      </c>
      <c r="E9" s="161" t="s">
        <v>462</v>
      </c>
      <c r="F9" s="161" t="s">
        <v>463</v>
      </c>
      <c r="G9" s="161" t="s">
        <v>464</v>
      </c>
      <c r="H9" s="161" t="s">
        <v>465</v>
      </c>
      <c r="I9" s="161" t="s">
        <v>466</v>
      </c>
    </row>
    <row r="10" spans="1:9" ht="16.5" x14ac:dyDescent="0.25">
      <c r="A10" s="70" t="s">
        <v>222</v>
      </c>
      <c r="B10" s="59" t="s">
        <v>266</v>
      </c>
      <c r="C10" s="56"/>
      <c r="D10" s="97"/>
      <c r="E10" s="97"/>
      <c r="F10" s="98"/>
      <c r="G10" s="98"/>
      <c r="H10" s="98"/>
      <c r="I10" s="98"/>
    </row>
    <row r="11" spans="1:9" ht="45" x14ac:dyDescent="0.25">
      <c r="B11" s="64" t="s">
        <v>212</v>
      </c>
      <c r="C11" s="65" t="s">
        <v>217</v>
      </c>
      <c r="D11" s="16" t="s">
        <v>61</v>
      </c>
      <c r="E11" s="16" t="s">
        <v>61</v>
      </c>
      <c r="F11" s="16" t="s">
        <v>61</v>
      </c>
      <c r="G11" s="16" t="s">
        <v>61</v>
      </c>
      <c r="H11" s="16" t="s">
        <v>61</v>
      </c>
      <c r="I11" s="16" t="s">
        <v>61</v>
      </c>
    </row>
    <row r="12" spans="1:9" ht="45" x14ac:dyDescent="0.25">
      <c r="B12" s="64" t="s">
        <v>153</v>
      </c>
      <c r="C12" s="65" t="s">
        <v>218</v>
      </c>
      <c r="D12" s="16" t="s">
        <v>61</v>
      </c>
      <c r="E12" s="16" t="s">
        <v>61</v>
      </c>
      <c r="F12" s="16" t="s">
        <v>61</v>
      </c>
      <c r="G12" s="16" t="s">
        <v>61</v>
      </c>
      <c r="H12" s="16" t="s">
        <v>61</v>
      </c>
      <c r="I12" s="16" t="s">
        <v>61</v>
      </c>
    </row>
    <row r="13" spans="1:9" ht="15.75" x14ac:dyDescent="0.25">
      <c r="B13" s="58" t="s">
        <v>317</v>
      </c>
      <c r="C13" s="57"/>
      <c r="D13" s="14"/>
      <c r="E13" s="14"/>
      <c r="F13" s="15"/>
      <c r="G13" s="15"/>
      <c r="H13" s="15"/>
      <c r="I13" s="15"/>
    </row>
    <row r="14" spans="1:9" ht="30" x14ac:dyDescent="0.25">
      <c r="B14" s="64" t="s">
        <v>140</v>
      </c>
      <c r="C14" s="66" t="s">
        <v>141</v>
      </c>
      <c r="D14" s="16" t="s">
        <v>61</v>
      </c>
      <c r="E14" s="16" t="s">
        <v>61</v>
      </c>
      <c r="F14" s="16" t="s">
        <v>61</v>
      </c>
      <c r="G14" s="16" t="s">
        <v>61</v>
      </c>
      <c r="H14" s="16" t="s">
        <v>61</v>
      </c>
      <c r="I14" s="16" t="s">
        <v>61</v>
      </c>
    </row>
    <row r="15" spans="1:9" ht="45" x14ac:dyDescent="0.25">
      <c r="B15" s="64" t="s">
        <v>154</v>
      </c>
      <c r="C15" s="66" t="s">
        <v>155</v>
      </c>
      <c r="D15" s="16" t="s">
        <v>61</v>
      </c>
      <c r="E15" s="16" t="s">
        <v>61</v>
      </c>
      <c r="F15" s="16" t="s">
        <v>61</v>
      </c>
      <c r="G15" s="16" t="s">
        <v>61</v>
      </c>
      <c r="H15" s="16" t="s">
        <v>61</v>
      </c>
      <c r="I15" s="16" t="s">
        <v>61</v>
      </c>
    </row>
    <row r="16" spans="1:9" ht="45" x14ac:dyDescent="0.25">
      <c r="B16" s="64" t="s">
        <v>169</v>
      </c>
      <c r="C16" s="66" t="s">
        <v>170</v>
      </c>
      <c r="D16" s="16" t="s">
        <v>61</v>
      </c>
      <c r="E16" s="16" t="s">
        <v>61</v>
      </c>
      <c r="F16" s="16" t="s">
        <v>61</v>
      </c>
      <c r="G16" s="16" t="s">
        <v>61</v>
      </c>
      <c r="H16" s="16" t="s">
        <v>61</v>
      </c>
      <c r="I16" s="16" t="s">
        <v>61</v>
      </c>
    </row>
    <row r="17" spans="2:9" ht="15.75" x14ac:dyDescent="0.25">
      <c r="B17" s="58" t="s">
        <v>267</v>
      </c>
      <c r="C17" s="57"/>
      <c r="D17" s="14"/>
      <c r="E17" s="14"/>
      <c r="F17" s="15"/>
      <c r="G17" s="15"/>
      <c r="H17" s="15"/>
      <c r="I17" s="15"/>
    </row>
    <row r="18" spans="2:9" ht="30" x14ac:dyDescent="0.25">
      <c r="B18" s="64" t="s">
        <v>290</v>
      </c>
      <c r="C18" s="66" t="s">
        <v>136</v>
      </c>
      <c r="D18" s="16" t="s">
        <v>61</v>
      </c>
      <c r="E18" s="16" t="s">
        <v>61</v>
      </c>
      <c r="F18" s="16" t="s">
        <v>61</v>
      </c>
      <c r="G18" s="16" t="s">
        <v>61</v>
      </c>
      <c r="H18" s="16" t="s">
        <v>61</v>
      </c>
      <c r="I18" s="16" t="s">
        <v>61</v>
      </c>
    </row>
    <row r="19" spans="2:9" ht="30" x14ac:dyDescent="0.25">
      <c r="B19" s="64" t="s">
        <v>156</v>
      </c>
      <c r="C19" s="66" t="s">
        <v>157</v>
      </c>
      <c r="D19" s="16" t="s">
        <v>61</v>
      </c>
      <c r="E19" s="16" t="s">
        <v>61</v>
      </c>
      <c r="F19" s="16" t="s">
        <v>61</v>
      </c>
      <c r="G19" s="16" t="s">
        <v>61</v>
      </c>
      <c r="H19" s="16" t="s">
        <v>61</v>
      </c>
      <c r="I19" s="16" t="s">
        <v>61</v>
      </c>
    </row>
    <row r="20" spans="2:9" ht="30" x14ac:dyDescent="0.25">
      <c r="B20" s="64" t="s">
        <v>173</v>
      </c>
      <c r="C20" s="66" t="s">
        <v>174</v>
      </c>
      <c r="D20" s="16" t="s">
        <v>61</v>
      </c>
      <c r="E20" s="16" t="s">
        <v>61</v>
      </c>
      <c r="F20" s="16" t="s">
        <v>61</v>
      </c>
      <c r="G20" s="16" t="s">
        <v>61</v>
      </c>
      <c r="H20" s="16" t="s">
        <v>61</v>
      </c>
      <c r="I20" s="16" t="s">
        <v>61</v>
      </c>
    </row>
    <row r="21" spans="2:9" ht="90" customHeight="1" x14ac:dyDescent="0.25">
      <c r="B21" s="64" t="s">
        <v>164</v>
      </c>
      <c r="C21" s="66" t="s">
        <v>165</v>
      </c>
      <c r="D21" s="16" t="s">
        <v>61</v>
      </c>
      <c r="E21" s="16" t="s">
        <v>61</v>
      </c>
      <c r="F21" s="16" t="s">
        <v>61</v>
      </c>
      <c r="G21" s="16" t="s">
        <v>61</v>
      </c>
      <c r="H21" s="16" t="s">
        <v>61</v>
      </c>
      <c r="I21" s="16" t="s">
        <v>61</v>
      </c>
    </row>
    <row r="22" spans="2:9" x14ac:dyDescent="0.25">
      <c r="B22" s="64" t="s">
        <v>162</v>
      </c>
      <c r="C22" s="67" t="s">
        <v>210</v>
      </c>
      <c r="D22" s="16" t="s">
        <v>61</v>
      </c>
      <c r="E22" s="16" t="s">
        <v>61</v>
      </c>
      <c r="F22" s="16" t="s">
        <v>61</v>
      </c>
      <c r="G22" s="16" t="s">
        <v>61</v>
      </c>
      <c r="H22" s="16" t="s">
        <v>61</v>
      </c>
      <c r="I22" s="16" t="s">
        <v>61</v>
      </c>
    </row>
    <row r="23" spans="2:9" ht="60" customHeight="1" x14ac:dyDescent="0.25">
      <c r="B23" s="64" t="s">
        <v>204</v>
      </c>
      <c r="C23" s="67" t="s">
        <v>208</v>
      </c>
      <c r="D23" s="16" t="s">
        <v>61</v>
      </c>
      <c r="E23" s="16" t="s">
        <v>61</v>
      </c>
      <c r="F23" s="16" t="s">
        <v>61</v>
      </c>
      <c r="G23" s="16" t="s">
        <v>61</v>
      </c>
      <c r="H23" s="16" t="s">
        <v>61</v>
      </c>
      <c r="I23" s="16" t="s">
        <v>61</v>
      </c>
    </row>
    <row r="24" spans="2:9" ht="105" x14ac:dyDescent="0.25">
      <c r="B24" s="64" t="s">
        <v>289</v>
      </c>
      <c r="C24" s="66" t="s">
        <v>166</v>
      </c>
      <c r="D24" s="16" t="s">
        <v>61</v>
      </c>
      <c r="E24" s="16" t="s">
        <v>61</v>
      </c>
      <c r="F24" s="16" t="s">
        <v>61</v>
      </c>
      <c r="G24" s="16" t="s">
        <v>61</v>
      </c>
      <c r="H24" s="16" t="s">
        <v>61</v>
      </c>
      <c r="I24" s="16" t="s">
        <v>61</v>
      </c>
    </row>
    <row r="25" spans="2:9" ht="75" x14ac:dyDescent="0.25">
      <c r="B25" s="64" t="s">
        <v>54</v>
      </c>
      <c r="C25" s="67" t="s">
        <v>205</v>
      </c>
      <c r="D25" s="16" t="s">
        <v>61</v>
      </c>
      <c r="E25" s="16" t="s">
        <v>61</v>
      </c>
      <c r="F25" s="16" t="s">
        <v>61</v>
      </c>
      <c r="G25" s="16" t="s">
        <v>61</v>
      </c>
      <c r="H25" s="16" t="s">
        <v>61</v>
      </c>
      <c r="I25" s="16" t="s">
        <v>61</v>
      </c>
    </row>
    <row r="26" spans="2:9" ht="75" x14ac:dyDescent="0.25">
      <c r="B26" s="64" t="s">
        <v>55</v>
      </c>
      <c r="C26" s="67" t="s">
        <v>206</v>
      </c>
      <c r="D26" s="16" t="s">
        <v>61</v>
      </c>
      <c r="E26" s="16" t="s">
        <v>61</v>
      </c>
      <c r="F26" s="16" t="s">
        <v>61</v>
      </c>
      <c r="G26" s="16" t="s">
        <v>61</v>
      </c>
      <c r="H26" s="16" t="s">
        <v>61</v>
      </c>
      <c r="I26" s="16" t="s">
        <v>61</v>
      </c>
    </row>
    <row r="27" spans="2:9" ht="75" x14ac:dyDescent="0.25">
      <c r="B27" s="64" t="s">
        <v>56</v>
      </c>
      <c r="C27" s="67" t="s">
        <v>207</v>
      </c>
      <c r="D27" s="16" t="s">
        <v>61</v>
      </c>
      <c r="E27" s="16" t="s">
        <v>61</v>
      </c>
      <c r="F27" s="16" t="s">
        <v>61</v>
      </c>
      <c r="G27" s="16" t="s">
        <v>61</v>
      </c>
      <c r="H27" s="16" t="s">
        <v>61</v>
      </c>
      <c r="I27" s="16" t="s">
        <v>61</v>
      </c>
    </row>
    <row r="28" spans="2:9" ht="30" x14ac:dyDescent="0.25">
      <c r="B28" s="64" t="s">
        <v>144</v>
      </c>
      <c r="C28" s="66" t="s">
        <v>145</v>
      </c>
      <c r="D28" s="16" t="s">
        <v>61</v>
      </c>
      <c r="E28" s="16" t="s">
        <v>61</v>
      </c>
      <c r="F28" s="16" t="s">
        <v>61</v>
      </c>
      <c r="G28" s="16" t="s">
        <v>61</v>
      </c>
      <c r="H28" s="16" t="s">
        <v>61</v>
      </c>
      <c r="I28" s="16" t="s">
        <v>61</v>
      </c>
    </row>
    <row r="29" spans="2:9" x14ac:dyDescent="0.25">
      <c r="B29" s="64" t="s">
        <v>177</v>
      </c>
      <c r="C29" s="66" t="s">
        <v>178</v>
      </c>
      <c r="D29" s="16" t="s">
        <v>61</v>
      </c>
      <c r="E29" s="16" t="s">
        <v>61</v>
      </c>
      <c r="F29" s="16" t="s">
        <v>61</v>
      </c>
      <c r="G29" s="16" t="s">
        <v>61</v>
      </c>
      <c r="H29" s="16" t="s">
        <v>61</v>
      </c>
      <c r="I29" s="16" t="s">
        <v>61</v>
      </c>
    </row>
    <row r="30" spans="2:9" ht="60" x14ac:dyDescent="0.25">
      <c r="B30" s="64" t="s">
        <v>83</v>
      </c>
      <c r="C30" s="66" t="s">
        <v>179</v>
      </c>
      <c r="D30" s="16" t="s">
        <v>61</v>
      </c>
      <c r="E30" s="16" t="s">
        <v>61</v>
      </c>
      <c r="F30" s="16" t="s">
        <v>61</v>
      </c>
      <c r="G30" s="16" t="s">
        <v>61</v>
      </c>
      <c r="H30" s="16" t="s">
        <v>61</v>
      </c>
      <c r="I30" s="16" t="s">
        <v>61</v>
      </c>
    </row>
    <row r="31" spans="2:9" ht="15.75" x14ac:dyDescent="0.25">
      <c r="B31" s="58" t="s">
        <v>268</v>
      </c>
      <c r="C31" s="57"/>
      <c r="D31" s="14"/>
      <c r="E31" s="14"/>
      <c r="F31" s="15"/>
      <c r="G31" s="15"/>
      <c r="H31" s="15"/>
      <c r="I31" s="15"/>
    </row>
    <row r="32" spans="2:9" ht="30" x14ac:dyDescent="0.25">
      <c r="B32" s="64" t="s">
        <v>134</v>
      </c>
      <c r="C32" s="66" t="s">
        <v>135</v>
      </c>
      <c r="D32" s="16" t="s">
        <v>61</v>
      </c>
      <c r="E32" s="16" t="s">
        <v>61</v>
      </c>
      <c r="F32" s="16" t="s">
        <v>61</v>
      </c>
      <c r="G32" s="16" t="s">
        <v>61</v>
      </c>
      <c r="H32" s="16" t="s">
        <v>61</v>
      </c>
      <c r="I32" s="16" t="s">
        <v>61</v>
      </c>
    </row>
    <row r="33" spans="2:9" ht="30" x14ac:dyDescent="0.25">
      <c r="B33" s="64" t="s">
        <v>158</v>
      </c>
      <c r="C33" s="66" t="s">
        <v>159</v>
      </c>
      <c r="D33" s="16" t="s">
        <v>61</v>
      </c>
      <c r="E33" s="16" t="s">
        <v>61</v>
      </c>
      <c r="F33" s="16" t="s">
        <v>61</v>
      </c>
      <c r="G33" s="16" t="s">
        <v>61</v>
      </c>
      <c r="H33" s="16" t="s">
        <v>61</v>
      </c>
      <c r="I33" s="16" t="s">
        <v>61</v>
      </c>
    </row>
    <row r="34" spans="2:9" ht="15.75" x14ac:dyDescent="0.25">
      <c r="B34" s="58" t="s">
        <v>269</v>
      </c>
      <c r="C34" s="57"/>
      <c r="D34" s="14"/>
      <c r="E34" s="14"/>
      <c r="F34" s="15"/>
      <c r="G34" s="15"/>
      <c r="H34" s="15"/>
      <c r="I34" s="15"/>
    </row>
    <row r="35" spans="2:9" ht="30" x14ac:dyDescent="0.25">
      <c r="B35" s="64" t="s">
        <v>213</v>
      </c>
      <c r="C35" s="66" t="s">
        <v>137</v>
      </c>
      <c r="D35" s="16" t="s">
        <v>61</v>
      </c>
      <c r="E35" s="16" t="s">
        <v>61</v>
      </c>
      <c r="F35" s="16" t="s">
        <v>61</v>
      </c>
      <c r="G35" s="16" t="s">
        <v>61</v>
      </c>
      <c r="H35" s="16" t="s">
        <v>61</v>
      </c>
      <c r="I35" s="16" t="s">
        <v>61</v>
      </c>
    </row>
    <row r="36" spans="2:9" ht="30" x14ac:dyDescent="0.25">
      <c r="B36" s="64" t="s">
        <v>214</v>
      </c>
      <c r="C36" s="66" t="s">
        <v>151</v>
      </c>
      <c r="D36" s="16" t="s">
        <v>61</v>
      </c>
      <c r="E36" s="16" t="s">
        <v>61</v>
      </c>
      <c r="F36" s="16" t="s">
        <v>61</v>
      </c>
      <c r="G36" s="16" t="s">
        <v>61</v>
      </c>
      <c r="H36" s="16" t="s">
        <v>61</v>
      </c>
      <c r="I36" s="16" t="s">
        <v>61</v>
      </c>
    </row>
    <row r="37" spans="2:9" ht="45" x14ac:dyDescent="0.25">
      <c r="B37" s="64" t="s">
        <v>142</v>
      </c>
      <c r="C37" s="66" t="s">
        <v>143</v>
      </c>
      <c r="D37" s="16" t="s">
        <v>61</v>
      </c>
      <c r="E37" s="16" t="s">
        <v>61</v>
      </c>
      <c r="F37" s="16" t="s">
        <v>61</v>
      </c>
      <c r="G37" s="16" t="s">
        <v>61</v>
      </c>
      <c r="H37" s="16" t="s">
        <v>61</v>
      </c>
      <c r="I37" s="16" t="s">
        <v>61</v>
      </c>
    </row>
    <row r="38" spans="2:9" ht="15.75" x14ac:dyDescent="0.25">
      <c r="B38" s="58" t="s">
        <v>270</v>
      </c>
      <c r="C38" s="57"/>
      <c r="D38" s="14"/>
      <c r="E38" s="14"/>
      <c r="F38" s="15"/>
      <c r="G38" s="15"/>
      <c r="H38" s="15"/>
      <c r="I38" s="15"/>
    </row>
    <row r="39" spans="2:9" ht="30" x14ac:dyDescent="0.25">
      <c r="B39" s="64" t="s">
        <v>74</v>
      </c>
      <c r="C39" s="66" t="s">
        <v>132</v>
      </c>
      <c r="D39" s="16" t="s">
        <v>61</v>
      </c>
      <c r="E39" s="16" t="s">
        <v>61</v>
      </c>
      <c r="F39" s="16" t="s">
        <v>61</v>
      </c>
      <c r="G39" s="16" t="s">
        <v>61</v>
      </c>
      <c r="H39" s="16" t="s">
        <v>61</v>
      </c>
      <c r="I39" s="16" t="s">
        <v>61</v>
      </c>
    </row>
    <row r="40" spans="2:9" ht="30" x14ac:dyDescent="0.25">
      <c r="B40" s="64" t="s">
        <v>133</v>
      </c>
      <c r="C40" s="67" t="s">
        <v>209</v>
      </c>
      <c r="D40" s="16" t="s">
        <v>61</v>
      </c>
      <c r="E40" s="16" t="s">
        <v>61</v>
      </c>
      <c r="F40" s="16" t="s">
        <v>61</v>
      </c>
      <c r="G40" s="16" t="s">
        <v>61</v>
      </c>
      <c r="H40" s="16" t="s">
        <v>61</v>
      </c>
      <c r="I40" s="16" t="s">
        <v>61</v>
      </c>
    </row>
    <row r="41" spans="2:9" ht="60" x14ac:dyDescent="0.25">
      <c r="B41" s="64" t="s">
        <v>138</v>
      </c>
      <c r="C41" s="66" t="s">
        <v>139</v>
      </c>
      <c r="D41" s="16" t="s">
        <v>61</v>
      </c>
      <c r="E41" s="16" t="s">
        <v>61</v>
      </c>
      <c r="F41" s="16" t="s">
        <v>61</v>
      </c>
      <c r="G41" s="16" t="s">
        <v>61</v>
      </c>
      <c r="H41" s="16" t="s">
        <v>61</v>
      </c>
      <c r="I41" s="16" t="s">
        <v>61</v>
      </c>
    </row>
    <row r="42" spans="2:9" ht="45" x14ac:dyDescent="0.25">
      <c r="B42" s="64" t="s">
        <v>215</v>
      </c>
      <c r="C42" s="66" t="s">
        <v>152</v>
      </c>
      <c r="D42" s="16" t="s">
        <v>61</v>
      </c>
      <c r="E42" s="16" t="s">
        <v>61</v>
      </c>
      <c r="F42" s="16" t="s">
        <v>61</v>
      </c>
      <c r="G42" s="16" t="s">
        <v>61</v>
      </c>
      <c r="H42" s="16" t="s">
        <v>61</v>
      </c>
      <c r="I42" s="16" t="s">
        <v>61</v>
      </c>
    </row>
    <row r="43" spans="2:9" ht="30" x14ac:dyDescent="0.25">
      <c r="B43" s="64" t="s">
        <v>216</v>
      </c>
      <c r="C43" s="66" t="s">
        <v>163</v>
      </c>
      <c r="D43" s="16" t="s">
        <v>61</v>
      </c>
      <c r="E43" s="16" t="s">
        <v>61</v>
      </c>
      <c r="F43" s="16" t="s">
        <v>61</v>
      </c>
      <c r="G43" s="16" t="s">
        <v>61</v>
      </c>
      <c r="H43" s="16" t="s">
        <v>61</v>
      </c>
      <c r="I43" s="16" t="s">
        <v>61</v>
      </c>
    </row>
    <row r="44" spans="2:9" ht="45" customHeight="1" x14ac:dyDescent="0.25">
      <c r="B44" s="64" t="s">
        <v>171</v>
      </c>
      <c r="C44" s="66" t="s">
        <v>172</v>
      </c>
      <c r="D44" s="16" t="s">
        <v>61</v>
      </c>
      <c r="E44" s="16" t="s">
        <v>61</v>
      </c>
      <c r="F44" s="16" t="s">
        <v>61</v>
      </c>
      <c r="G44" s="16" t="s">
        <v>61</v>
      </c>
      <c r="H44" s="16" t="s">
        <v>61</v>
      </c>
      <c r="I44" s="16" t="s">
        <v>61</v>
      </c>
    </row>
    <row r="45" spans="2:9" ht="45" x14ac:dyDescent="0.25">
      <c r="B45" s="64" t="s">
        <v>288</v>
      </c>
      <c r="C45" s="66" t="s">
        <v>150</v>
      </c>
      <c r="D45" s="16" t="s">
        <v>61</v>
      </c>
      <c r="E45" s="16" t="s">
        <v>61</v>
      </c>
      <c r="F45" s="16" t="s">
        <v>61</v>
      </c>
      <c r="G45" s="16" t="s">
        <v>61</v>
      </c>
      <c r="H45" s="16" t="s">
        <v>61</v>
      </c>
      <c r="I45" s="16" t="s">
        <v>61</v>
      </c>
    </row>
    <row r="46" spans="2:9" ht="15.75" x14ac:dyDescent="0.25">
      <c r="B46" s="58" t="s">
        <v>271</v>
      </c>
      <c r="C46" s="57"/>
      <c r="D46" s="14"/>
      <c r="E46" s="14"/>
      <c r="F46" s="15"/>
      <c r="G46" s="15"/>
      <c r="H46" s="15"/>
      <c r="I46" s="15"/>
    </row>
    <row r="47" spans="2:9" ht="30" x14ac:dyDescent="0.25">
      <c r="B47" s="64" t="s">
        <v>160</v>
      </c>
      <c r="C47" s="66" t="s">
        <v>161</v>
      </c>
      <c r="D47" s="16" t="s">
        <v>61</v>
      </c>
      <c r="E47" s="16" t="s">
        <v>61</v>
      </c>
      <c r="F47" s="16" t="s">
        <v>61</v>
      </c>
      <c r="G47" s="16" t="s">
        <v>61</v>
      </c>
      <c r="H47" s="16" t="s">
        <v>61</v>
      </c>
      <c r="I47" s="16" t="s">
        <v>61</v>
      </c>
    </row>
    <row r="48" spans="2:9" ht="60" x14ac:dyDescent="0.25">
      <c r="B48" s="64" t="s">
        <v>148</v>
      </c>
      <c r="C48" s="66" t="s">
        <v>149</v>
      </c>
      <c r="D48" s="16" t="s">
        <v>61</v>
      </c>
      <c r="E48" s="16" t="s">
        <v>61</v>
      </c>
      <c r="F48" s="16" t="s">
        <v>61</v>
      </c>
      <c r="G48" s="16" t="s">
        <v>61</v>
      </c>
      <c r="H48" s="16" t="s">
        <v>61</v>
      </c>
      <c r="I48" s="16" t="s">
        <v>61</v>
      </c>
    </row>
    <row r="49" spans="2:9" s="13" customFormat="1" ht="30" x14ac:dyDescent="0.25">
      <c r="B49" s="64" t="s">
        <v>175</v>
      </c>
      <c r="C49" s="66" t="s">
        <v>176</v>
      </c>
      <c r="D49" s="16" t="s">
        <v>61</v>
      </c>
      <c r="E49" s="16" t="s">
        <v>61</v>
      </c>
      <c r="F49" s="16" t="s">
        <v>61</v>
      </c>
      <c r="G49" s="16" t="s">
        <v>61</v>
      </c>
      <c r="H49" s="16" t="s">
        <v>61</v>
      </c>
      <c r="I49" s="16" t="s">
        <v>61</v>
      </c>
    </row>
    <row r="50" spans="2:9" ht="30" x14ac:dyDescent="0.25">
      <c r="B50" s="64" t="s">
        <v>146</v>
      </c>
      <c r="C50" s="66" t="s">
        <v>147</v>
      </c>
      <c r="D50" s="16" t="s">
        <v>61</v>
      </c>
      <c r="E50" s="16" t="s">
        <v>61</v>
      </c>
      <c r="F50" s="16" t="s">
        <v>61</v>
      </c>
      <c r="G50" s="16" t="s">
        <v>61</v>
      </c>
      <c r="H50" s="16" t="s">
        <v>61</v>
      </c>
      <c r="I50" s="16" t="s">
        <v>61</v>
      </c>
    </row>
    <row r="51" spans="2:9" ht="60" x14ac:dyDescent="0.25">
      <c r="B51" s="64" t="s">
        <v>167</v>
      </c>
      <c r="C51" s="66" t="s">
        <v>168</v>
      </c>
      <c r="D51" s="16" t="s">
        <v>61</v>
      </c>
      <c r="E51" s="16" t="s">
        <v>61</v>
      </c>
      <c r="F51" s="16" t="s">
        <v>61</v>
      </c>
      <c r="G51" s="16" t="s">
        <v>61</v>
      </c>
      <c r="H51" s="16" t="s">
        <v>61</v>
      </c>
      <c r="I51" s="16" t="s">
        <v>61</v>
      </c>
    </row>
  </sheetData>
  <sheetProtection algorithmName="SHA-512" hashValue="qDl7s4V3sf5fa8Zd17xDTrmWJogh2GTUiIyuuQ2sXv0y2bOxNP54tjIQUP76oSCX4dVklKn1CVEDIjPNIqi1+A==" saltValue="MlCn+EVxy9AgH1qJIAVBgQ==" spinCount="100000" sheet="1" objects="1" scenarios="1"/>
  <mergeCells count="5">
    <mergeCell ref="B7:I7"/>
    <mergeCell ref="B2:C2"/>
    <mergeCell ref="B3:C3"/>
    <mergeCell ref="B5:I5"/>
    <mergeCell ref="B6:I6"/>
  </mergeCells>
  <phoneticPr fontId="32" type="noConversion"/>
  <conditionalFormatting sqref="D8:I8">
    <cfRule type="containsText" dxfId="12" priority="7" operator="containsText" text="autofill">
      <formula>NOT(ISERROR(SEARCH("autofill",D8)))</formula>
    </cfRule>
  </conditionalFormatting>
  <conditionalFormatting sqref="D10:I51">
    <cfRule type="cellIs" dxfId="11" priority="44" operator="equal">
      <formula>"Yes"</formula>
    </cfRule>
    <cfRule type="cellIs" dxfId="10" priority="45" operator="equal">
      <formula>"No"</formula>
    </cfRule>
    <cfRule type="expression" dxfId="9" priority="46">
      <formula>AND(LEFT(D$8,5)&lt;&gt;"(auto",COUNTIF(D$10:D$51,"(select)")&gt;33,D10="(select)")</formula>
    </cfRule>
    <cfRule type="expression" dxfId="8" priority="47">
      <formula>OR(AND(LEFT(D$8,5)="(auto",COUNTIF(D$10:D$51,"(select)")=35,D10="(select)"),AND(COUNTIF(D$10:D$51,"(select)")&lt;35,D10="(select)"))</formula>
    </cfRule>
  </conditionalFormatting>
  <dataValidations count="1">
    <dataValidation type="list" allowBlank="1" showInputMessage="1" showErrorMessage="1" sqref="D11:I12 D14:I16 D18:I30 D32:I33 D35:I37 D39:I45 D47:I51" xr:uid="{1406A096-E736-495B-927D-A8E9FFAE5CD5}">
      <formula1>INDIRECT("YesNo[Yes/No]")</formula1>
    </dataValidation>
  </dataValidations>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57ED-EFB1-4300-AB06-567B3445C25B}">
  <sheetPr>
    <tabColor rgb="FFAAD4F4"/>
  </sheetPr>
  <dimension ref="A1:C26"/>
  <sheetViews>
    <sheetView showGridLines="0" showRowColHeaders="0" workbookViewId="0">
      <selection activeCell="B11" sqref="B11"/>
    </sheetView>
  </sheetViews>
  <sheetFormatPr defaultRowHeight="15" x14ac:dyDescent="0.25"/>
  <cols>
    <col min="1" max="1" width="2.7109375" style="12" customWidth="1"/>
    <col min="2" max="2" width="138.28515625" style="12" bestFit="1" customWidth="1"/>
    <col min="3" max="16384" width="9.140625" style="12"/>
  </cols>
  <sheetData>
    <row r="1" spans="1:3" x14ac:dyDescent="0.25">
      <c r="A1" s="23" t="s">
        <v>62</v>
      </c>
      <c r="B1" s="23" t="s">
        <v>62</v>
      </c>
    </row>
    <row r="2" spans="1:3" customFormat="1" ht="21" x14ac:dyDescent="0.25">
      <c r="A2" s="23" t="s">
        <v>62</v>
      </c>
      <c r="B2" s="89" t="str">
        <f>'Completion Checklist'!$B$2</f>
        <v>2025 State Summer Learning Grant Final Report</v>
      </c>
      <c r="C2" s="91"/>
    </row>
    <row r="3" spans="1:3" customFormat="1" ht="23.25" customHeight="1" x14ac:dyDescent="0.25">
      <c r="A3" s="23" t="s">
        <v>62</v>
      </c>
      <c r="B3" s="90" t="s">
        <v>292</v>
      </c>
      <c r="C3" s="92"/>
    </row>
    <row r="4" spans="1:3" x14ac:dyDescent="0.25">
      <c r="A4" s="23" t="s">
        <v>62</v>
      </c>
      <c r="B4" s="23" t="s">
        <v>62</v>
      </c>
    </row>
    <row r="5" spans="1:3" ht="17.25" x14ac:dyDescent="0.25">
      <c r="A5" s="23" t="s">
        <v>62</v>
      </c>
      <c r="B5" s="94" t="s">
        <v>534</v>
      </c>
    </row>
    <row r="6" spans="1:3" s="24" customFormat="1" ht="36" customHeight="1" x14ac:dyDescent="0.25">
      <c r="A6" s="23" t="s">
        <v>62</v>
      </c>
      <c r="B6" s="196" t="s">
        <v>528</v>
      </c>
    </row>
    <row r="7" spans="1:3" s="24" customFormat="1" ht="36" customHeight="1" x14ac:dyDescent="0.25">
      <c r="A7" s="23"/>
      <c r="B7" s="199" t="s">
        <v>535</v>
      </c>
    </row>
    <row r="8" spans="1:3" s="24" customFormat="1" ht="36" customHeight="1" x14ac:dyDescent="0.25">
      <c r="A8" s="23"/>
      <c r="B8" s="199" t="s">
        <v>529</v>
      </c>
    </row>
    <row r="9" spans="1:3" s="24" customFormat="1" x14ac:dyDescent="0.25">
      <c r="A9" s="23"/>
      <c r="B9" s="195" t="s">
        <v>527</v>
      </c>
    </row>
    <row r="10" spans="1:3" s="24" customFormat="1" x14ac:dyDescent="0.25">
      <c r="A10" s="23"/>
      <c r="B10" s="115" t="str">
        <f>IF($B$11="(enter response - REQUIRED)","Word Count: 0 words",CONCATENATE("Word Count: ",COUNTA(_xlfn.TEXTSPLIT(TRIM($B$11)," "))," words"))</f>
        <v>Word Count: 0 words</v>
      </c>
    </row>
    <row r="11" spans="1:3" ht="168" customHeight="1" x14ac:dyDescent="0.25">
      <c r="A11" s="23" t="s">
        <v>62</v>
      </c>
      <c r="B11" s="197" t="s">
        <v>282</v>
      </c>
    </row>
    <row r="12" spans="1:3" x14ac:dyDescent="0.25">
      <c r="A12" s="23" t="s">
        <v>62</v>
      </c>
      <c r="B12" s="23" t="s">
        <v>62</v>
      </c>
    </row>
    <row r="13" spans="1:3" ht="17.25" x14ac:dyDescent="0.25">
      <c r="A13" s="23" t="s">
        <v>62</v>
      </c>
      <c r="B13" s="95" t="s">
        <v>537</v>
      </c>
    </row>
    <row r="14" spans="1:3" ht="46.5" x14ac:dyDescent="0.25">
      <c r="A14" s="23" t="s">
        <v>62</v>
      </c>
      <c r="B14" s="113" t="s">
        <v>536</v>
      </c>
    </row>
    <row r="15" spans="1:3" x14ac:dyDescent="0.25">
      <c r="A15" s="23"/>
      <c r="B15" s="114" t="str">
        <f>IF($B$21="(enter response - REQUIRED)","Word Count: 0 words",CONCATENATE("Word Count: ",COUNTA(_xlfn.TEXTSPLIT(TRIM($B$21)," "))," words"))</f>
        <v>Word Count: 0 words</v>
      </c>
    </row>
    <row r="16" spans="1:3" ht="168" customHeight="1" x14ac:dyDescent="0.25">
      <c r="B16" s="197" t="s">
        <v>282</v>
      </c>
    </row>
    <row r="17" spans="1:2" x14ac:dyDescent="0.25">
      <c r="A17" s="23" t="s">
        <v>62</v>
      </c>
      <c r="B17" s="23"/>
    </row>
    <row r="18" spans="1:2" ht="17.25" x14ac:dyDescent="0.25">
      <c r="A18" s="23" t="s">
        <v>62</v>
      </c>
      <c r="B18" s="95" t="s">
        <v>514</v>
      </c>
    </row>
    <row r="19" spans="1:2" ht="46.5" x14ac:dyDescent="0.25">
      <c r="A19" s="23" t="s">
        <v>62</v>
      </c>
      <c r="B19" s="113" t="s">
        <v>284</v>
      </c>
    </row>
    <row r="20" spans="1:2" x14ac:dyDescent="0.25">
      <c r="A20" s="23"/>
      <c r="B20" s="114" t="str">
        <f>IF($B$21="(enter response - REQUIRED)","Word Count: 0 words",CONCATENATE("Word Count: ",COUNTA(_xlfn.TEXTSPLIT(TRIM($B$21)," "))," words"))</f>
        <v>Word Count: 0 words</v>
      </c>
    </row>
    <row r="21" spans="1:2" ht="168" customHeight="1" x14ac:dyDescent="0.25">
      <c r="A21" s="23" t="s">
        <v>62</v>
      </c>
      <c r="B21" s="197" t="s">
        <v>282</v>
      </c>
    </row>
    <row r="22" spans="1:2" x14ac:dyDescent="0.25">
      <c r="A22" s="23" t="s">
        <v>62</v>
      </c>
      <c r="B22" s="23" t="s">
        <v>62</v>
      </c>
    </row>
    <row r="23" spans="1:2" ht="17.25" x14ac:dyDescent="0.25">
      <c r="A23" s="23" t="s">
        <v>62</v>
      </c>
      <c r="B23" s="95" t="s">
        <v>515</v>
      </c>
    </row>
    <row r="24" spans="1:2" ht="46.5" x14ac:dyDescent="0.25">
      <c r="A24" s="23" t="s">
        <v>62</v>
      </c>
      <c r="B24" s="113" t="s">
        <v>283</v>
      </c>
    </row>
    <row r="25" spans="1:2" x14ac:dyDescent="0.25">
      <c r="A25" s="23"/>
      <c r="B25" s="114" t="str">
        <f>IF($B$26="(enter response - REQUIRED)","Word Count: 0 words",CONCATENATE("Word Count: ",COUNTA(_xlfn.TEXTSPLIT(TRIM($B$26)," "))," words"))</f>
        <v>Word Count: 0 words</v>
      </c>
    </row>
    <row r="26" spans="1:2" ht="168" customHeight="1" x14ac:dyDescent="0.25">
      <c r="A26" s="23" t="s">
        <v>62</v>
      </c>
      <c r="B26" s="197" t="s">
        <v>282</v>
      </c>
    </row>
  </sheetData>
  <sheetProtection algorithmName="SHA-512" hashValue="PTXxuREH4846FVICp1HNotR44l3i5veD7pJEqFCYUKs4rvtbX5n5jYVGg0rvdmGZfEOhhS0p4RVVOVffcd7Jjg==" saltValue="OBnyOPhKPRTsREk3ip//OQ==" spinCount="100000" sheet="1" objects="1" scenarios="1" formatRows="0"/>
  <conditionalFormatting sqref="B11 B21 B26">
    <cfRule type="containsText" dxfId="7" priority="3" operator="containsText" text="(enter response - REQUIRED)">
      <formula>NOT(ISERROR(SEARCH("(enter response - REQUIRED)",B11)))</formula>
    </cfRule>
  </conditionalFormatting>
  <conditionalFormatting sqref="B16">
    <cfRule type="containsText" dxfId="6" priority="1" operator="containsText" text="(enter response - REQUIRED)">
      <formula>NOT(ISERROR(SEARCH("(enter response - REQUIRED)",B16)))</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736EA-78DE-4196-A8AB-A4009A522E46}">
  <sheetPr>
    <tabColor rgb="FFAAD4F4"/>
  </sheetPr>
  <dimension ref="A1:O2014"/>
  <sheetViews>
    <sheetView showGridLines="0" showRowColHeaders="0" workbookViewId="0">
      <selection activeCell="B5" sqref="B5:K5"/>
    </sheetView>
  </sheetViews>
  <sheetFormatPr defaultColWidth="9.140625" defaultRowHeight="15" outlineLevelCol="1" x14ac:dyDescent="0.25"/>
  <cols>
    <col min="1" max="1" width="2.7109375" style="4" customWidth="1"/>
    <col min="2" max="2" width="8.85546875" bestFit="1" customWidth="1"/>
    <col min="3" max="3" width="34.5703125" customWidth="1"/>
    <col min="4" max="5" width="19.7109375" style="38" bestFit="1" customWidth="1"/>
    <col min="6" max="6" width="11.7109375" style="10" bestFit="1" customWidth="1"/>
    <col min="7" max="7" width="13.7109375" style="9" customWidth="1"/>
    <col min="8" max="9" width="11.140625" style="11" customWidth="1"/>
    <col min="10" max="10" width="28.140625" style="11" bestFit="1" customWidth="1"/>
    <col min="11" max="11" width="34.7109375" style="55" customWidth="1"/>
    <col min="12" max="12" width="6.28515625" hidden="1" customWidth="1" outlineLevel="1"/>
    <col min="13" max="13" width="3.7109375" customWidth="1" collapsed="1"/>
    <col min="14" max="14" width="15.5703125" bestFit="1" customWidth="1"/>
    <col min="15" max="15" width="8.85546875" customWidth="1"/>
    <col min="16" max="16" width="2.7109375" customWidth="1"/>
    <col min="17" max="18" width="9.140625" customWidth="1"/>
  </cols>
  <sheetData>
    <row r="1" spans="1:15" x14ac:dyDescent="0.25">
      <c r="A1" s="4" t="s">
        <v>62</v>
      </c>
      <c r="B1" s="1"/>
      <c r="C1" s="2"/>
      <c r="D1" s="4" t="s">
        <v>62</v>
      </c>
      <c r="E1" s="4"/>
      <c r="F1"/>
      <c r="G1"/>
      <c r="H1"/>
      <c r="I1"/>
      <c r="J1"/>
      <c r="K1"/>
    </row>
    <row r="2" spans="1:15" ht="21" x14ac:dyDescent="0.25">
      <c r="A2" s="23" t="s">
        <v>62</v>
      </c>
      <c r="B2" s="322" t="str">
        <f>'Completion Checklist'!$B$2</f>
        <v>2025 State Summer Learning Grant Final Report</v>
      </c>
      <c r="C2" s="323"/>
      <c r="D2" s="323"/>
      <c r="E2" s="324"/>
      <c r="F2"/>
      <c r="G2"/>
      <c r="H2"/>
      <c r="I2"/>
      <c r="J2"/>
      <c r="K2"/>
    </row>
    <row r="3" spans="1:15" ht="23.25" customHeight="1" x14ac:dyDescent="0.25">
      <c r="A3" s="23" t="s">
        <v>62</v>
      </c>
      <c r="B3" s="325" t="s">
        <v>555</v>
      </c>
      <c r="C3" s="326"/>
      <c r="D3" s="326"/>
      <c r="E3" s="327"/>
      <c r="F3"/>
      <c r="G3"/>
      <c r="H3"/>
      <c r="I3"/>
      <c r="J3"/>
      <c r="K3"/>
    </row>
    <row r="4" spans="1:15" x14ac:dyDescent="0.25">
      <c r="A4" s="4" t="s">
        <v>62</v>
      </c>
      <c r="B4" s="40"/>
      <c r="C4" s="41"/>
      <c r="D4" s="4" t="s">
        <v>62</v>
      </c>
      <c r="E4" s="4"/>
      <c r="F4" s="42"/>
      <c r="G4"/>
      <c r="H4"/>
      <c r="I4"/>
      <c r="J4"/>
      <c r="K4"/>
    </row>
    <row r="5" spans="1:15" ht="17.25" x14ac:dyDescent="0.25">
      <c r="A5" s="4" t="s">
        <v>62</v>
      </c>
      <c r="B5" s="380" t="s">
        <v>554</v>
      </c>
      <c r="C5" s="381"/>
      <c r="D5" s="381"/>
      <c r="E5" s="381"/>
      <c r="F5" s="381"/>
      <c r="G5" s="381"/>
      <c r="H5" s="381"/>
      <c r="I5" s="381"/>
      <c r="J5" s="381"/>
      <c r="K5" s="382"/>
    </row>
    <row r="6" spans="1:15" s="5" customFormat="1" ht="17.25" customHeight="1" x14ac:dyDescent="0.25">
      <c r="A6" s="4" t="s">
        <v>62</v>
      </c>
      <c r="B6" s="383" t="s">
        <v>558</v>
      </c>
      <c r="C6" s="384"/>
      <c r="D6" s="384"/>
      <c r="E6" s="384"/>
      <c r="F6" s="384"/>
      <c r="G6" s="384"/>
      <c r="H6" s="384"/>
      <c r="I6" s="384"/>
      <c r="J6" s="384"/>
      <c r="K6" s="385"/>
    </row>
    <row r="7" spans="1:15" s="5" customFormat="1" ht="18" customHeight="1" x14ac:dyDescent="0.25">
      <c r="A7" s="4" t="s">
        <v>62</v>
      </c>
      <c r="B7" s="386" t="s">
        <v>561</v>
      </c>
      <c r="C7" s="387"/>
      <c r="D7" s="387"/>
      <c r="E7" s="387"/>
      <c r="F7" s="387"/>
      <c r="G7" s="387"/>
      <c r="H7" s="387"/>
      <c r="I7" s="387"/>
      <c r="J7" s="387"/>
      <c r="K7" s="388"/>
    </row>
    <row r="8" spans="1:15" s="5" customFormat="1" ht="18" customHeight="1" x14ac:dyDescent="0.25">
      <c r="A8" s="4" t="s">
        <v>62</v>
      </c>
      <c r="B8" s="389" t="s">
        <v>557</v>
      </c>
      <c r="C8" s="390"/>
      <c r="D8" s="390"/>
      <c r="E8" s="390"/>
      <c r="F8" s="390"/>
      <c r="G8" s="390"/>
      <c r="H8" s="390"/>
      <c r="I8" s="390"/>
      <c r="J8" s="390"/>
      <c r="K8" s="391"/>
    </row>
    <row r="9" spans="1:15" s="5" customFormat="1" ht="18" customHeight="1" x14ac:dyDescent="0.25">
      <c r="A9" s="4" t="s">
        <v>62</v>
      </c>
      <c r="B9" s="392" t="s">
        <v>559</v>
      </c>
      <c r="C9" s="393"/>
      <c r="D9" s="393"/>
      <c r="E9" s="393"/>
      <c r="F9" s="393"/>
      <c r="G9" s="393"/>
      <c r="H9" s="393"/>
      <c r="I9" s="393"/>
      <c r="J9" s="393"/>
      <c r="K9" s="394"/>
    </row>
    <row r="10" spans="1:15" s="5" customFormat="1" ht="18" customHeight="1" x14ac:dyDescent="0.25">
      <c r="A10" s="4" t="s">
        <v>62</v>
      </c>
      <c r="B10" s="392" t="s">
        <v>560</v>
      </c>
      <c r="C10" s="393"/>
      <c r="D10" s="393"/>
      <c r="E10" s="393"/>
      <c r="F10" s="393"/>
      <c r="G10" s="393"/>
      <c r="H10" s="393"/>
      <c r="I10" s="393"/>
      <c r="J10" s="393"/>
      <c r="K10" s="394"/>
    </row>
    <row r="11" spans="1:15" s="5" customFormat="1" ht="18" customHeight="1" x14ac:dyDescent="0.25">
      <c r="A11" s="4" t="s">
        <v>62</v>
      </c>
      <c r="B11" s="395" t="s">
        <v>562</v>
      </c>
      <c r="C11" s="396"/>
      <c r="D11" s="396"/>
      <c r="E11" s="396"/>
      <c r="F11" s="396"/>
      <c r="G11" s="396"/>
      <c r="H11" s="396"/>
      <c r="I11" s="396"/>
      <c r="J11" s="396"/>
      <c r="K11" s="397"/>
    </row>
    <row r="12" spans="1:15" x14ac:dyDescent="0.25">
      <c r="A12" s="4" t="s">
        <v>62</v>
      </c>
      <c r="D12" s="4" t="s">
        <v>62</v>
      </c>
      <c r="E12" s="4"/>
      <c r="F12"/>
      <c r="G12"/>
      <c r="H12"/>
      <c r="I12"/>
      <c r="J12"/>
      <c r="K12"/>
      <c r="N12" s="43" t="s">
        <v>548</v>
      </c>
      <c r="O12" s="240">
        <f>SUM('1) Program Reach'!$C$14:$C$27)</f>
        <v>0</v>
      </c>
    </row>
    <row r="13" spans="1:15" x14ac:dyDescent="0.25">
      <c r="A13" s="4" t="s">
        <v>62</v>
      </c>
      <c r="D13" s="44" t="s">
        <v>201</v>
      </c>
      <c r="E13" s="45"/>
      <c r="F13" s="46"/>
      <c r="G13"/>
      <c r="H13"/>
      <c r="I13"/>
      <c r="J13"/>
      <c r="K13"/>
      <c r="N13" s="47" t="s">
        <v>549</v>
      </c>
      <c r="O13" s="241">
        <f>SUM(SSIDs[Count])+COUNTIF($G$2015:$G$1048576,"&lt;&gt;")</f>
        <v>0</v>
      </c>
    </row>
    <row r="14" spans="1:15" ht="30.75" thickBot="1" x14ac:dyDescent="0.3">
      <c r="A14" s="4" t="s">
        <v>62</v>
      </c>
      <c r="B14" s="35" t="s">
        <v>65</v>
      </c>
      <c r="C14" s="36" t="s">
        <v>66</v>
      </c>
      <c r="D14" s="39" t="s">
        <v>197</v>
      </c>
      <c r="E14" s="39" t="s">
        <v>198</v>
      </c>
      <c r="F14" s="48" t="s">
        <v>84</v>
      </c>
      <c r="G14" s="34" t="s">
        <v>125</v>
      </c>
      <c r="H14" s="49" t="s">
        <v>274</v>
      </c>
      <c r="I14" s="215" t="s">
        <v>124</v>
      </c>
      <c r="J14" s="244" t="s">
        <v>556</v>
      </c>
      <c r="K14" s="37" t="s">
        <v>85</v>
      </c>
      <c r="L14" s="50" t="s">
        <v>86</v>
      </c>
    </row>
    <row r="15" spans="1:15" x14ac:dyDescent="0.25">
      <c r="A15" s="243" t="s">
        <v>222</v>
      </c>
      <c r="B15" s="51" t="str">
        <f>IF(SSIDs[[#This Row],[Count]]="-","(autofill)",IF('1) Program Reach'!$C$5="(enter ID)","(autofill)",'1) Program Reach'!$C$5))</f>
        <v>(autofill)</v>
      </c>
      <c r="C15" s="52" t="str">
        <f>IFERROR(IF(SSIDs[[#This Row],[Entity ID]]="(autofill)","(autofill)",VLOOKUP(SSIDs[[#This Row],[Entity ID]],EntityIDs[],2,0)),"Invalid Entity ID")</f>
        <v>(autofill)</v>
      </c>
      <c r="D15" s="38" t="s">
        <v>199</v>
      </c>
      <c r="E15" s="38" t="s">
        <v>200</v>
      </c>
      <c r="F15" s="10" t="s">
        <v>87</v>
      </c>
      <c r="G15" s="9" t="s">
        <v>67</v>
      </c>
      <c r="H15" s="9" t="s">
        <v>123</v>
      </c>
      <c r="I15" s="9" t="s">
        <v>123</v>
      </c>
      <c r="J15" s="55" t="s">
        <v>220</v>
      </c>
      <c r="K15" s="54"/>
      <c r="L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 spans="1:15" x14ac:dyDescent="0.25">
      <c r="B16" s="51" t="str">
        <f>IF(SSIDs[[#This Row],[Count]]="-","(autofill)",IF('1) Program Reach'!$C$5="(enter ID)","(autofill)",'1) Program Reach'!$C$5))</f>
        <v>(autofill)</v>
      </c>
      <c r="C16" s="52" t="str">
        <f>IFERROR(IF(SSIDs[[#This Row],[Entity ID]]="(autofill)","(autofill)",VLOOKUP(SSIDs[[#This Row],[Entity ID]],EntityIDs[],2,0)),"Invalid Entity ID")</f>
        <v>(autofill)</v>
      </c>
      <c r="H16" s="9"/>
      <c r="I16" s="9"/>
      <c r="J16" s="55"/>
      <c r="K16" s="54"/>
      <c r="L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 spans="2:12" x14ac:dyDescent="0.25">
      <c r="B17" s="51" t="str">
        <f>IF(SSIDs[[#This Row],[Count]]="-","(autofill)",IF('1) Program Reach'!$C$5="(enter ID)","(autofill)",'1) Program Reach'!$C$5))</f>
        <v>(autofill)</v>
      </c>
      <c r="C17" s="52" t="str">
        <f>IFERROR(IF(SSIDs[[#This Row],[Entity ID]]="(autofill)","(autofill)",VLOOKUP(SSIDs[[#This Row],[Entity ID]],EntityIDs[],2,0)),"Invalid Entity ID")</f>
        <v>(autofill)</v>
      </c>
      <c r="H17" s="9"/>
      <c r="I17" s="9"/>
      <c r="J17" s="55"/>
      <c r="K17" s="54"/>
      <c r="L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 spans="2:12" x14ac:dyDescent="0.25">
      <c r="B18" s="51" t="str">
        <f>IF(SSIDs[[#This Row],[Count]]="-","(autofill)",IF('1) Program Reach'!$C$5="(enter ID)","(autofill)",'1) Program Reach'!$C$5))</f>
        <v>(autofill)</v>
      </c>
      <c r="C18" s="52" t="str">
        <f>IFERROR(IF(SSIDs[[#This Row],[Entity ID]]="(autofill)","(autofill)",VLOOKUP(SSIDs[[#This Row],[Entity ID]],EntityIDs[],2,0)),"Invalid Entity ID")</f>
        <v>(autofill)</v>
      </c>
      <c r="H18" s="9"/>
      <c r="I18" s="9"/>
      <c r="J18" s="55"/>
      <c r="K18" s="54"/>
      <c r="L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 spans="2:12" x14ac:dyDescent="0.25">
      <c r="B19" s="51" t="str">
        <f>IF(SSIDs[[#This Row],[Count]]="-","(autofill)",IF('1) Program Reach'!$C$5="(enter ID)","(autofill)",'1) Program Reach'!$C$5))</f>
        <v>(autofill)</v>
      </c>
      <c r="C19" s="52" t="str">
        <f>IFERROR(IF(SSIDs[[#This Row],[Entity ID]]="(autofill)","(autofill)",VLOOKUP(SSIDs[[#This Row],[Entity ID]],EntityIDs[],2,0)),"Invalid Entity ID")</f>
        <v>(autofill)</v>
      </c>
      <c r="H19" s="9"/>
      <c r="I19" s="9"/>
      <c r="J19" s="55"/>
      <c r="K19" s="54"/>
      <c r="L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 spans="2:12" x14ac:dyDescent="0.25">
      <c r="B20" s="51" t="str">
        <f>IF(SSIDs[[#This Row],[Count]]="-","(autofill)",IF('1) Program Reach'!$C$5="(enter ID)","(autofill)",'1) Program Reach'!$C$5))</f>
        <v>(autofill)</v>
      </c>
      <c r="C20" s="52" t="str">
        <f>IFERROR(IF(SSIDs[[#This Row],[Entity ID]]="(autofill)","(autofill)",VLOOKUP(SSIDs[[#This Row],[Entity ID]],EntityIDs[],2,0)),"Invalid Entity ID")</f>
        <v>(autofill)</v>
      </c>
      <c r="H20" s="9"/>
      <c r="I20" s="9"/>
      <c r="J20" s="55"/>
      <c r="K20" s="54"/>
      <c r="L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 spans="2:12" x14ac:dyDescent="0.25">
      <c r="B21" s="51" t="str">
        <f>IF(SSIDs[[#This Row],[Count]]="-","(autofill)",IF('1) Program Reach'!$C$5="(enter ID)","(autofill)",'1) Program Reach'!$C$5))</f>
        <v>(autofill)</v>
      </c>
      <c r="C21" s="52" t="str">
        <f>IFERROR(IF(SSIDs[[#This Row],[Entity ID]]="(autofill)","(autofill)",VLOOKUP(SSIDs[[#This Row],[Entity ID]],EntityIDs[],2,0)),"Invalid Entity ID")</f>
        <v>(autofill)</v>
      </c>
      <c r="H21" s="9"/>
      <c r="I21" s="9"/>
      <c r="J21" s="55"/>
      <c r="K21" s="54"/>
      <c r="L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 spans="2:12" x14ac:dyDescent="0.25">
      <c r="B22" s="51" t="str">
        <f>IF(SSIDs[[#This Row],[Count]]="-","(autofill)",IF('1) Program Reach'!$C$5="(enter ID)","(autofill)",'1) Program Reach'!$C$5))</f>
        <v>(autofill)</v>
      </c>
      <c r="C22" s="52" t="str">
        <f>IFERROR(IF(SSIDs[[#This Row],[Entity ID]]="(autofill)","(autofill)",VLOOKUP(SSIDs[[#This Row],[Entity ID]],EntityIDs[],2,0)),"Invalid Entity ID")</f>
        <v>(autofill)</v>
      </c>
      <c r="H22" s="9"/>
      <c r="I22" s="9"/>
      <c r="J22" s="55"/>
      <c r="K22" s="54"/>
      <c r="L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 spans="2:12" x14ac:dyDescent="0.25">
      <c r="B23" s="51" t="str">
        <f>IF(SSIDs[[#This Row],[Count]]="-","(autofill)",IF('1) Program Reach'!$C$5="(enter ID)","(autofill)",'1) Program Reach'!$C$5))</f>
        <v>(autofill)</v>
      </c>
      <c r="C23" s="52" t="str">
        <f>IFERROR(IF(SSIDs[[#This Row],[Entity ID]]="(autofill)","(autofill)",VLOOKUP(SSIDs[[#This Row],[Entity ID]],EntityIDs[],2,0)),"Invalid Entity ID")</f>
        <v>(autofill)</v>
      </c>
      <c r="H23" s="9"/>
      <c r="I23" s="9"/>
      <c r="J23" s="55"/>
      <c r="K23" s="54"/>
      <c r="L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 spans="2:12" x14ac:dyDescent="0.25">
      <c r="B24" s="51" t="str">
        <f>IF(SSIDs[[#This Row],[Count]]="-","(autofill)",IF('1) Program Reach'!$C$5="(enter ID)","(autofill)",'1) Program Reach'!$C$5))</f>
        <v>(autofill)</v>
      </c>
      <c r="C24" s="52" t="str">
        <f>IFERROR(IF(SSIDs[[#This Row],[Entity ID]]="(autofill)","(autofill)",VLOOKUP(SSIDs[[#This Row],[Entity ID]],EntityIDs[],2,0)),"Invalid Entity ID")</f>
        <v>(autofill)</v>
      </c>
      <c r="H24" s="9"/>
      <c r="I24" s="9"/>
      <c r="J24" s="55"/>
      <c r="K24" s="54"/>
      <c r="L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 spans="2:12" x14ac:dyDescent="0.25">
      <c r="B25" s="51" t="str">
        <f>IF(SSIDs[[#This Row],[Count]]="-","(autofill)",IF('1) Program Reach'!$C$5="(enter ID)","(autofill)",'1) Program Reach'!$C$5))</f>
        <v>(autofill)</v>
      </c>
      <c r="C25" s="52" t="str">
        <f>IFERROR(IF(SSIDs[[#This Row],[Entity ID]]="(autofill)","(autofill)",VLOOKUP(SSIDs[[#This Row],[Entity ID]],EntityIDs[],2,0)),"Invalid Entity ID")</f>
        <v>(autofill)</v>
      </c>
      <c r="H25" s="9"/>
      <c r="I25" s="9"/>
      <c r="J25" s="55"/>
      <c r="K25" s="54"/>
      <c r="L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 spans="2:12" x14ac:dyDescent="0.25">
      <c r="B26" s="51" t="str">
        <f>IF(SSIDs[[#This Row],[Count]]="-","(autofill)",IF('1) Program Reach'!$C$5="(enter ID)","(autofill)",'1) Program Reach'!$C$5))</f>
        <v>(autofill)</v>
      </c>
      <c r="C26" s="52" t="str">
        <f>IFERROR(IF(SSIDs[[#This Row],[Entity ID]]="(autofill)","(autofill)",VLOOKUP(SSIDs[[#This Row],[Entity ID]],EntityIDs[],2,0)),"Invalid Entity ID")</f>
        <v>(autofill)</v>
      </c>
      <c r="H26" s="9"/>
      <c r="I26" s="9"/>
      <c r="J26" s="55"/>
      <c r="K26" s="54"/>
      <c r="L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 spans="2:12" x14ac:dyDescent="0.25">
      <c r="B27" s="51" t="str">
        <f>IF(SSIDs[[#This Row],[Count]]="-","(autofill)",IF('1) Program Reach'!$C$5="(enter ID)","(autofill)",'1) Program Reach'!$C$5))</f>
        <v>(autofill)</v>
      </c>
      <c r="C27" s="52" t="str">
        <f>IFERROR(IF(SSIDs[[#This Row],[Entity ID]]="(autofill)","(autofill)",VLOOKUP(SSIDs[[#This Row],[Entity ID]],EntityIDs[],2,0)),"Invalid Entity ID")</f>
        <v>(autofill)</v>
      </c>
      <c r="H27" s="9"/>
      <c r="I27" s="9"/>
      <c r="J27" s="55"/>
      <c r="K27" s="54"/>
      <c r="L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 spans="2:12" x14ac:dyDescent="0.25">
      <c r="B28" s="51" t="str">
        <f>IF(SSIDs[[#This Row],[Count]]="-","(autofill)",IF('1) Program Reach'!$C$5="(enter ID)","(autofill)",'1) Program Reach'!$C$5))</f>
        <v>(autofill)</v>
      </c>
      <c r="C28" s="52" t="str">
        <f>IFERROR(IF(SSIDs[[#This Row],[Entity ID]]="(autofill)","(autofill)",VLOOKUP(SSIDs[[#This Row],[Entity ID]],EntityIDs[],2,0)),"Invalid Entity ID")</f>
        <v>(autofill)</v>
      </c>
      <c r="H28" s="9"/>
      <c r="I28" s="9"/>
      <c r="J28" s="55"/>
      <c r="K28" s="54"/>
      <c r="L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 spans="2:12" x14ac:dyDescent="0.25">
      <c r="B29" s="51" t="str">
        <f>IF(SSIDs[[#This Row],[Count]]="-","(autofill)",IF('1) Program Reach'!$C$5="(enter ID)","(autofill)",'1) Program Reach'!$C$5))</f>
        <v>(autofill)</v>
      </c>
      <c r="C29" s="52" t="str">
        <f>IFERROR(IF(SSIDs[[#This Row],[Entity ID]]="(autofill)","(autofill)",VLOOKUP(SSIDs[[#This Row],[Entity ID]],EntityIDs[],2,0)),"Invalid Entity ID")</f>
        <v>(autofill)</v>
      </c>
      <c r="H29" s="9"/>
      <c r="I29" s="9"/>
      <c r="J29" s="55"/>
      <c r="K29" s="54"/>
      <c r="L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 spans="2:12" x14ac:dyDescent="0.25">
      <c r="B30" s="51" t="str">
        <f>IF(SSIDs[[#This Row],[Count]]="-","(autofill)",IF('1) Program Reach'!$C$5="(enter ID)","(autofill)",'1) Program Reach'!$C$5))</f>
        <v>(autofill)</v>
      </c>
      <c r="C30" s="52" t="str">
        <f>IFERROR(IF(SSIDs[[#This Row],[Entity ID]]="(autofill)","(autofill)",VLOOKUP(SSIDs[[#This Row],[Entity ID]],EntityIDs[],2,0)),"Invalid Entity ID")</f>
        <v>(autofill)</v>
      </c>
      <c r="H30" s="9"/>
      <c r="I30" s="9"/>
      <c r="J30" s="55"/>
      <c r="K30" s="54"/>
      <c r="L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 spans="2:12" x14ac:dyDescent="0.25">
      <c r="B31" s="51" t="str">
        <f>IF(SSIDs[[#This Row],[Count]]="-","(autofill)",IF('1) Program Reach'!$C$5="(enter ID)","(autofill)",'1) Program Reach'!$C$5))</f>
        <v>(autofill)</v>
      </c>
      <c r="C31" s="52" t="str">
        <f>IFERROR(IF(SSIDs[[#This Row],[Entity ID]]="(autofill)","(autofill)",VLOOKUP(SSIDs[[#This Row],[Entity ID]],EntityIDs[],2,0)),"Invalid Entity ID")</f>
        <v>(autofill)</v>
      </c>
      <c r="H31" s="9"/>
      <c r="I31" s="9"/>
      <c r="J31" s="55"/>
      <c r="K31" s="54"/>
      <c r="L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 spans="2:12" x14ac:dyDescent="0.25">
      <c r="B32" s="51" t="str">
        <f>IF(SSIDs[[#This Row],[Count]]="-","(autofill)",IF('1) Program Reach'!$C$5="(enter ID)","(autofill)",'1) Program Reach'!$C$5))</f>
        <v>(autofill)</v>
      </c>
      <c r="C32" s="52" t="str">
        <f>IFERROR(IF(SSIDs[[#This Row],[Entity ID]]="(autofill)","(autofill)",VLOOKUP(SSIDs[[#This Row],[Entity ID]],EntityIDs[],2,0)),"Invalid Entity ID")</f>
        <v>(autofill)</v>
      </c>
      <c r="H32" s="9"/>
      <c r="I32" s="9"/>
      <c r="J32" s="55"/>
      <c r="K32" s="54"/>
      <c r="L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 spans="2:12" x14ac:dyDescent="0.25">
      <c r="B33" s="51" t="str">
        <f>IF(SSIDs[[#This Row],[Count]]="-","(autofill)",IF('1) Program Reach'!$C$5="(enter ID)","(autofill)",'1) Program Reach'!$C$5))</f>
        <v>(autofill)</v>
      </c>
      <c r="C33" s="52" t="str">
        <f>IFERROR(IF(SSIDs[[#This Row],[Entity ID]]="(autofill)","(autofill)",VLOOKUP(SSIDs[[#This Row],[Entity ID]],EntityIDs[],2,0)),"Invalid Entity ID")</f>
        <v>(autofill)</v>
      </c>
      <c r="H33" s="9"/>
      <c r="I33" s="9"/>
      <c r="J33" s="55"/>
      <c r="K33" s="54"/>
      <c r="L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 spans="2:12" x14ac:dyDescent="0.25">
      <c r="B34" s="51" t="str">
        <f>IF(SSIDs[[#This Row],[Count]]="-","(autofill)",IF('1) Program Reach'!$C$5="(enter ID)","(autofill)",'1) Program Reach'!$C$5))</f>
        <v>(autofill)</v>
      </c>
      <c r="C34" s="52" t="str">
        <f>IFERROR(IF(SSIDs[[#This Row],[Entity ID]]="(autofill)","(autofill)",VLOOKUP(SSIDs[[#This Row],[Entity ID]],EntityIDs[],2,0)),"Invalid Entity ID")</f>
        <v>(autofill)</v>
      </c>
      <c r="H34" s="9"/>
      <c r="I34" s="9"/>
      <c r="J34" s="55"/>
      <c r="K34" s="54"/>
      <c r="L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 spans="2:12" x14ac:dyDescent="0.25">
      <c r="B35" s="51" t="str">
        <f>IF(SSIDs[[#This Row],[Count]]="-","(autofill)",IF('1) Program Reach'!$C$5="(enter ID)","(autofill)",'1) Program Reach'!$C$5))</f>
        <v>(autofill)</v>
      </c>
      <c r="C35" s="52" t="str">
        <f>IFERROR(IF(SSIDs[[#This Row],[Entity ID]]="(autofill)","(autofill)",VLOOKUP(SSIDs[[#This Row],[Entity ID]],EntityIDs[],2,0)),"Invalid Entity ID")</f>
        <v>(autofill)</v>
      </c>
      <c r="H35" s="9"/>
      <c r="I35" s="9"/>
      <c r="J35" s="55"/>
      <c r="K35" s="54"/>
      <c r="L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 spans="2:12" x14ac:dyDescent="0.25">
      <c r="B36" s="51" t="str">
        <f>IF(SSIDs[[#This Row],[Count]]="-","(autofill)",IF('1) Program Reach'!$C$5="(enter ID)","(autofill)",'1) Program Reach'!$C$5))</f>
        <v>(autofill)</v>
      </c>
      <c r="C36" s="52" t="str">
        <f>IFERROR(IF(SSIDs[[#This Row],[Entity ID]]="(autofill)","(autofill)",VLOOKUP(SSIDs[[#This Row],[Entity ID]],EntityIDs[],2,0)),"Invalid Entity ID")</f>
        <v>(autofill)</v>
      </c>
      <c r="H36" s="9"/>
      <c r="I36" s="9"/>
      <c r="J36" s="55"/>
      <c r="K36" s="54"/>
      <c r="L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 spans="2:12" x14ac:dyDescent="0.25">
      <c r="B37" s="51" t="str">
        <f>IF(SSIDs[[#This Row],[Count]]="-","(autofill)",IF('1) Program Reach'!$C$5="(enter ID)","(autofill)",'1) Program Reach'!$C$5))</f>
        <v>(autofill)</v>
      </c>
      <c r="C37" s="52" t="str">
        <f>IFERROR(IF(SSIDs[[#This Row],[Entity ID]]="(autofill)","(autofill)",VLOOKUP(SSIDs[[#This Row],[Entity ID]],EntityIDs[],2,0)),"Invalid Entity ID")</f>
        <v>(autofill)</v>
      </c>
      <c r="H37" s="9"/>
      <c r="I37" s="9"/>
      <c r="J37" s="55"/>
      <c r="K37" s="54"/>
      <c r="L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 spans="2:12" x14ac:dyDescent="0.25">
      <c r="B38" s="51" t="str">
        <f>IF(SSIDs[[#This Row],[Count]]="-","(autofill)",IF('1) Program Reach'!$C$5="(enter ID)","(autofill)",'1) Program Reach'!$C$5))</f>
        <v>(autofill)</v>
      </c>
      <c r="C38" s="52" t="str">
        <f>IFERROR(IF(SSIDs[[#This Row],[Entity ID]]="(autofill)","(autofill)",VLOOKUP(SSIDs[[#This Row],[Entity ID]],EntityIDs[],2,0)),"Invalid Entity ID")</f>
        <v>(autofill)</v>
      </c>
      <c r="H38" s="9"/>
      <c r="I38" s="9"/>
      <c r="J38" s="55"/>
      <c r="K38" s="54"/>
      <c r="L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 spans="2:12" x14ac:dyDescent="0.25">
      <c r="B39" s="51" t="str">
        <f>IF(SSIDs[[#This Row],[Count]]="-","(autofill)",IF('1) Program Reach'!$C$5="(enter ID)","(autofill)",'1) Program Reach'!$C$5))</f>
        <v>(autofill)</v>
      </c>
      <c r="C39" s="52" t="str">
        <f>IFERROR(IF(SSIDs[[#This Row],[Entity ID]]="(autofill)","(autofill)",VLOOKUP(SSIDs[[#This Row],[Entity ID]],EntityIDs[],2,0)),"Invalid Entity ID")</f>
        <v>(autofill)</v>
      </c>
      <c r="H39" s="9"/>
      <c r="I39" s="9"/>
      <c r="J39" s="55"/>
      <c r="K39" s="54"/>
      <c r="L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 spans="2:12" x14ac:dyDescent="0.25">
      <c r="B40" s="51" t="str">
        <f>IF(SSIDs[[#This Row],[Count]]="-","(autofill)",IF('1) Program Reach'!$C$5="(enter ID)","(autofill)",'1) Program Reach'!$C$5))</f>
        <v>(autofill)</v>
      </c>
      <c r="C40" s="52" t="str">
        <f>IFERROR(IF(SSIDs[[#This Row],[Entity ID]]="(autofill)","(autofill)",VLOOKUP(SSIDs[[#This Row],[Entity ID]],EntityIDs[],2,0)),"Invalid Entity ID")</f>
        <v>(autofill)</v>
      </c>
      <c r="H40" s="9"/>
      <c r="I40" s="9"/>
      <c r="J40" s="55"/>
      <c r="K40" s="54"/>
      <c r="L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 spans="2:12" x14ac:dyDescent="0.25">
      <c r="B41" s="51" t="str">
        <f>IF(SSIDs[[#This Row],[Count]]="-","(autofill)",IF('1) Program Reach'!$C$5="(enter ID)","(autofill)",'1) Program Reach'!$C$5))</f>
        <v>(autofill)</v>
      </c>
      <c r="C41" s="52" t="str">
        <f>IFERROR(IF(SSIDs[[#This Row],[Entity ID]]="(autofill)","(autofill)",VLOOKUP(SSIDs[[#This Row],[Entity ID]],EntityIDs[],2,0)),"Invalid Entity ID")</f>
        <v>(autofill)</v>
      </c>
      <c r="H41" s="9"/>
      <c r="I41" s="9"/>
      <c r="J41" s="55"/>
      <c r="K41" s="54"/>
      <c r="L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 spans="2:12" x14ac:dyDescent="0.25">
      <c r="B42" s="51" t="str">
        <f>IF(SSIDs[[#This Row],[Count]]="-","(autofill)",IF('1) Program Reach'!$C$5="(enter ID)","(autofill)",'1) Program Reach'!$C$5))</f>
        <v>(autofill)</v>
      </c>
      <c r="C42" s="52" t="str">
        <f>IFERROR(IF(SSIDs[[#This Row],[Entity ID]]="(autofill)","(autofill)",VLOOKUP(SSIDs[[#This Row],[Entity ID]],EntityIDs[],2,0)),"Invalid Entity ID")</f>
        <v>(autofill)</v>
      </c>
      <c r="H42" s="9"/>
      <c r="I42" s="9"/>
      <c r="J42" s="55"/>
      <c r="K42" s="54"/>
      <c r="L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 spans="2:12" x14ac:dyDescent="0.25">
      <c r="B43" s="51" t="str">
        <f>IF(SSIDs[[#This Row],[Count]]="-","(autofill)",IF('1) Program Reach'!$C$5="(enter ID)","(autofill)",'1) Program Reach'!$C$5))</f>
        <v>(autofill)</v>
      </c>
      <c r="C43" s="52" t="str">
        <f>IFERROR(IF(SSIDs[[#This Row],[Entity ID]]="(autofill)","(autofill)",VLOOKUP(SSIDs[[#This Row],[Entity ID]],EntityIDs[],2,0)),"Invalid Entity ID")</f>
        <v>(autofill)</v>
      </c>
      <c r="H43" s="9"/>
      <c r="I43" s="9"/>
      <c r="J43" s="55"/>
      <c r="K43" s="54"/>
      <c r="L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 spans="2:12" x14ac:dyDescent="0.25">
      <c r="B44" s="51" t="str">
        <f>IF(SSIDs[[#This Row],[Count]]="-","(autofill)",IF('1) Program Reach'!$C$5="(enter ID)","(autofill)",'1) Program Reach'!$C$5))</f>
        <v>(autofill)</v>
      </c>
      <c r="C44" s="52" t="str">
        <f>IFERROR(IF(SSIDs[[#This Row],[Entity ID]]="(autofill)","(autofill)",VLOOKUP(SSIDs[[#This Row],[Entity ID]],EntityIDs[],2,0)),"Invalid Entity ID")</f>
        <v>(autofill)</v>
      </c>
      <c r="H44" s="9"/>
      <c r="I44" s="9"/>
      <c r="J44" s="55"/>
      <c r="K44" s="54"/>
      <c r="L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 spans="2:12" x14ac:dyDescent="0.25">
      <c r="B45" s="51" t="str">
        <f>IF(SSIDs[[#This Row],[Count]]="-","(autofill)",IF('1) Program Reach'!$C$5="(enter ID)","(autofill)",'1) Program Reach'!$C$5))</f>
        <v>(autofill)</v>
      </c>
      <c r="C45" s="52" t="str">
        <f>IFERROR(IF(SSIDs[[#This Row],[Entity ID]]="(autofill)","(autofill)",VLOOKUP(SSIDs[[#This Row],[Entity ID]],EntityIDs[],2,0)),"Invalid Entity ID")</f>
        <v>(autofill)</v>
      </c>
      <c r="H45" s="9"/>
      <c r="I45" s="9"/>
      <c r="J45" s="55"/>
      <c r="K45" s="54"/>
      <c r="L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 spans="2:12" x14ac:dyDescent="0.25">
      <c r="B46" s="51" t="str">
        <f>IF(SSIDs[[#This Row],[Count]]="-","(autofill)",IF('1) Program Reach'!$C$5="(enter ID)","(autofill)",'1) Program Reach'!$C$5))</f>
        <v>(autofill)</v>
      </c>
      <c r="C46" s="52" t="str">
        <f>IFERROR(IF(SSIDs[[#This Row],[Entity ID]]="(autofill)","(autofill)",VLOOKUP(SSIDs[[#This Row],[Entity ID]],EntityIDs[],2,0)),"Invalid Entity ID")</f>
        <v>(autofill)</v>
      </c>
      <c r="H46" s="9"/>
      <c r="I46" s="9"/>
      <c r="J46" s="55"/>
      <c r="K46" s="54"/>
      <c r="L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 spans="2:12" x14ac:dyDescent="0.25">
      <c r="B47" s="51" t="str">
        <f>IF(SSIDs[[#This Row],[Count]]="-","(autofill)",IF('1) Program Reach'!$C$5="(enter ID)","(autofill)",'1) Program Reach'!$C$5))</f>
        <v>(autofill)</v>
      </c>
      <c r="C47" s="52" t="str">
        <f>IFERROR(IF(SSIDs[[#This Row],[Entity ID]]="(autofill)","(autofill)",VLOOKUP(SSIDs[[#This Row],[Entity ID]],EntityIDs[],2,0)),"Invalid Entity ID")</f>
        <v>(autofill)</v>
      </c>
      <c r="H47" s="9"/>
      <c r="I47" s="9"/>
      <c r="J47" s="55"/>
      <c r="K47" s="54"/>
      <c r="L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 spans="2:12" x14ac:dyDescent="0.25">
      <c r="B48" s="51" t="str">
        <f>IF(SSIDs[[#This Row],[Count]]="-","(autofill)",IF('1) Program Reach'!$C$5="(enter ID)","(autofill)",'1) Program Reach'!$C$5))</f>
        <v>(autofill)</v>
      </c>
      <c r="C48" s="52" t="str">
        <f>IFERROR(IF(SSIDs[[#This Row],[Entity ID]]="(autofill)","(autofill)",VLOOKUP(SSIDs[[#This Row],[Entity ID]],EntityIDs[],2,0)),"Invalid Entity ID")</f>
        <v>(autofill)</v>
      </c>
      <c r="H48" s="9"/>
      <c r="I48" s="9"/>
      <c r="J48" s="55"/>
      <c r="K48" s="54"/>
      <c r="L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 spans="2:12" x14ac:dyDescent="0.25">
      <c r="B49" s="51" t="str">
        <f>IF(SSIDs[[#This Row],[Count]]="-","(autofill)",IF('1) Program Reach'!$C$5="(enter ID)","(autofill)",'1) Program Reach'!$C$5))</f>
        <v>(autofill)</v>
      </c>
      <c r="C49" s="52" t="str">
        <f>IFERROR(IF(SSIDs[[#This Row],[Entity ID]]="(autofill)","(autofill)",VLOOKUP(SSIDs[[#This Row],[Entity ID]],EntityIDs[],2,0)),"Invalid Entity ID")</f>
        <v>(autofill)</v>
      </c>
      <c r="H49" s="9"/>
      <c r="I49" s="9"/>
      <c r="J49" s="55"/>
      <c r="K49" s="54"/>
      <c r="L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 spans="2:12" x14ac:dyDescent="0.25">
      <c r="B50" s="51" t="str">
        <f>IF(SSIDs[[#This Row],[Count]]="-","(autofill)",IF('1) Program Reach'!$C$5="(enter ID)","(autofill)",'1) Program Reach'!$C$5))</f>
        <v>(autofill)</v>
      </c>
      <c r="C50" s="52" t="str">
        <f>IFERROR(IF(SSIDs[[#This Row],[Entity ID]]="(autofill)","(autofill)",VLOOKUP(SSIDs[[#This Row],[Entity ID]],EntityIDs[],2,0)),"Invalid Entity ID")</f>
        <v>(autofill)</v>
      </c>
      <c r="H50" s="9"/>
      <c r="I50" s="9"/>
      <c r="J50" s="55"/>
      <c r="K50" s="54"/>
      <c r="L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 spans="2:12" x14ac:dyDescent="0.25">
      <c r="B51" s="51" t="str">
        <f>IF(SSIDs[[#This Row],[Count]]="-","(autofill)",IF('1) Program Reach'!$C$5="(enter ID)","(autofill)",'1) Program Reach'!$C$5))</f>
        <v>(autofill)</v>
      </c>
      <c r="C51" s="52" t="str">
        <f>IFERROR(IF(SSIDs[[#This Row],[Entity ID]]="(autofill)","(autofill)",VLOOKUP(SSIDs[[#This Row],[Entity ID]],EntityIDs[],2,0)),"Invalid Entity ID")</f>
        <v>(autofill)</v>
      </c>
      <c r="H51" s="9"/>
      <c r="I51" s="9"/>
      <c r="J51" s="55"/>
      <c r="K51" s="54"/>
      <c r="L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 spans="2:12" x14ac:dyDescent="0.25">
      <c r="B52" s="51" t="str">
        <f>IF(SSIDs[[#This Row],[Count]]="-","(autofill)",IF('1) Program Reach'!$C$5="(enter ID)","(autofill)",'1) Program Reach'!$C$5))</f>
        <v>(autofill)</v>
      </c>
      <c r="C52" s="52" t="str">
        <f>IFERROR(IF(SSIDs[[#This Row],[Entity ID]]="(autofill)","(autofill)",VLOOKUP(SSIDs[[#This Row],[Entity ID]],EntityIDs[],2,0)),"Invalid Entity ID")</f>
        <v>(autofill)</v>
      </c>
      <c r="H52" s="9"/>
      <c r="I52" s="9"/>
      <c r="J52" s="55"/>
      <c r="K52" s="54"/>
      <c r="L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 spans="2:12" x14ac:dyDescent="0.25">
      <c r="B53" s="51" t="str">
        <f>IF(SSIDs[[#This Row],[Count]]="-","(autofill)",IF('1) Program Reach'!$C$5="(enter ID)","(autofill)",'1) Program Reach'!$C$5))</f>
        <v>(autofill)</v>
      </c>
      <c r="C53" s="52" t="str">
        <f>IFERROR(IF(SSIDs[[#This Row],[Entity ID]]="(autofill)","(autofill)",VLOOKUP(SSIDs[[#This Row],[Entity ID]],EntityIDs[],2,0)),"Invalid Entity ID")</f>
        <v>(autofill)</v>
      </c>
      <c r="H53" s="9"/>
      <c r="I53" s="9"/>
      <c r="J53" s="55"/>
      <c r="K53" s="54"/>
      <c r="L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 spans="2:12" x14ac:dyDescent="0.25">
      <c r="B54" s="51" t="str">
        <f>IF(SSIDs[[#This Row],[Count]]="-","(autofill)",IF('1) Program Reach'!$C$5="(enter ID)","(autofill)",'1) Program Reach'!$C$5))</f>
        <v>(autofill)</v>
      </c>
      <c r="C54" s="52" t="str">
        <f>IFERROR(IF(SSIDs[[#This Row],[Entity ID]]="(autofill)","(autofill)",VLOOKUP(SSIDs[[#This Row],[Entity ID]],EntityIDs[],2,0)),"Invalid Entity ID")</f>
        <v>(autofill)</v>
      </c>
      <c r="H54" s="9"/>
      <c r="I54" s="9"/>
      <c r="J54" s="55"/>
      <c r="K54" s="54"/>
      <c r="L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 spans="2:12" x14ac:dyDescent="0.25">
      <c r="B55" s="51" t="str">
        <f>IF(SSIDs[[#This Row],[Count]]="-","(autofill)",IF('1) Program Reach'!$C$5="(enter ID)","(autofill)",'1) Program Reach'!$C$5))</f>
        <v>(autofill)</v>
      </c>
      <c r="C55" s="52" t="str">
        <f>IFERROR(IF(SSIDs[[#This Row],[Entity ID]]="(autofill)","(autofill)",VLOOKUP(SSIDs[[#This Row],[Entity ID]],EntityIDs[],2,0)),"Invalid Entity ID")</f>
        <v>(autofill)</v>
      </c>
      <c r="H55" s="9"/>
      <c r="I55" s="9"/>
      <c r="J55" s="55"/>
      <c r="K55" s="54"/>
      <c r="L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 spans="2:12" x14ac:dyDescent="0.25">
      <c r="B56" s="51" t="str">
        <f>IF(SSIDs[[#This Row],[Count]]="-","(autofill)",IF('1) Program Reach'!$C$5="(enter ID)","(autofill)",'1) Program Reach'!$C$5))</f>
        <v>(autofill)</v>
      </c>
      <c r="C56" s="52" t="str">
        <f>IFERROR(IF(SSIDs[[#This Row],[Entity ID]]="(autofill)","(autofill)",VLOOKUP(SSIDs[[#This Row],[Entity ID]],EntityIDs[],2,0)),"Invalid Entity ID")</f>
        <v>(autofill)</v>
      </c>
      <c r="H56" s="9"/>
      <c r="I56" s="9"/>
      <c r="J56" s="55"/>
      <c r="K56" s="54"/>
      <c r="L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 spans="2:12" x14ac:dyDescent="0.25">
      <c r="B57" s="51" t="str">
        <f>IF(SSIDs[[#This Row],[Count]]="-","(autofill)",IF('1) Program Reach'!$C$5="(enter ID)","(autofill)",'1) Program Reach'!$C$5))</f>
        <v>(autofill)</v>
      </c>
      <c r="C57" s="52" t="str">
        <f>IFERROR(IF(SSIDs[[#This Row],[Entity ID]]="(autofill)","(autofill)",VLOOKUP(SSIDs[[#This Row],[Entity ID]],EntityIDs[],2,0)),"Invalid Entity ID")</f>
        <v>(autofill)</v>
      </c>
      <c r="H57" s="9"/>
      <c r="I57" s="9"/>
      <c r="J57" s="55"/>
      <c r="K57" s="54"/>
      <c r="L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 spans="2:12" x14ac:dyDescent="0.25">
      <c r="B58" s="51" t="str">
        <f>IF(SSIDs[[#This Row],[Count]]="-","(autofill)",IF('1) Program Reach'!$C$5="(enter ID)","(autofill)",'1) Program Reach'!$C$5))</f>
        <v>(autofill)</v>
      </c>
      <c r="C58" s="52" t="str">
        <f>IFERROR(IF(SSIDs[[#This Row],[Entity ID]]="(autofill)","(autofill)",VLOOKUP(SSIDs[[#This Row],[Entity ID]],EntityIDs[],2,0)),"Invalid Entity ID")</f>
        <v>(autofill)</v>
      </c>
      <c r="H58" s="9"/>
      <c r="I58" s="9"/>
      <c r="J58" s="55"/>
      <c r="K58" s="54"/>
      <c r="L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 spans="2:12" x14ac:dyDescent="0.25">
      <c r="B59" s="51" t="str">
        <f>IF(SSIDs[[#This Row],[Count]]="-","(autofill)",IF('1) Program Reach'!$C$5="(enter ID)","(autofill)",'1) Program Reach'!$C$5))</f>
        <v>(autofill)</v>
      </c>
      <c r="C59" s="52" t="str">
        <f>IFERROR(IF(SSIDs[[#This Row],[Entity ID]]="(autofill)","(autofill)",VLOOKUP(SSIDs[[#This Row],[Entity ID]],EntityIDs[],2,0)),"Invalid Entity ID")</f>
        <v>(autofill)</v>
      </c>
      <c r="H59" s="9"/>
      <c r="I59" s="9"/>
      <c r="J59" s="55"/>
      <c r="K59" s="54"/>
      <c r="L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 spans="2:12" x14ac:dyDescent="0.25">
      <c r="B60" s="51" t="str">
        <f>IF(SSIDs[[#This Row],[Count]]="-","(autofill)",IF('1) Program Reach'!$C$5="(enter ID)","(autofill)",'1) Program Reach'!$C$5))</f>
        <v>(autofill)</v>
      </c>
      <c r="C60" s="52" t="str">
        <f>IFERROR(IF(SSIDs[[#This Row],[Entity ID]]="(autofill)","(autofill)",VLOOKUP(SSIDs[[#This Row],[Entity ID]],EntityIDs[],2,0)),"Invalid Entity ID")</f>
        <v>(autofill)</v>
      </c>
      <c r="H60" s="9"/>
      <c r="I60" s="9"/>
      <c r="J60" s="55"/>
      <c r="K60" s="54"/>
      <c r="L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 spans="2:12" x14ac:dyDescent="0.25">
      <c r="B61" s="51" t="str">
        <f>IF(SSIDs[[#This Row],[Count]]="-","(autofill)",IF('1) Program Reach'!$C$5="(enter ID)","(autofill)",'1) Program Reach'!$C$5))</f>
        <v>(autofill)</v>
      </c>
      <c r="C61" s="52" t="str">
        <f>IFERROR(IF(SSIDs[[#This Row],[Entity ID]]="(autofill)","(autofill)",VLOOKUP(SSIDs[[#This Row],[Entity ID]],EntityIDs[],2,0)),"Invalid Entity ID")</f>
        <v>(autofill)</v>
      </c>
      <c r="H61" s="9"/>
      <c r="I61" s="9"/>
      <c r="J61" s="55"/>
      <c r="K61" s="54"/>
      <c r="L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 spans="2:12" x14ac:dyDescent="0.25">
      <c r="B62" s="51" t="str">
        <f>IF(SSIDs[[#This Row],[Count]]="-","(autofill)",IF('1) Program Reach'!$C$5="(enter ID)","(autofill)",'1) Program Reach'!$C$5))</f>
        <v>(autofill)</v>
      </c>
      <c r="C62" s="52" t="str">
        <f>IFERROR(IF(SSIDs[[#This Row],[Entity ID]]="(autofill)","(autofill)",VLOOKUP(SSIDs[[#This Row],[Entity ID]],EntityIDs[],2,0)),"Invalid Entity ID")</f>
        <v>(autofill)</v>
      </c>
      <c r="H62" s="9"/>
      <c r="I62" s="9"/>
      <c r="J62" s="55"/>
      <c r="K62" s="54"/>
      <c r="L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 spans="2:12" x14ac:dyDescent="0.25">
      <c r="B63" s="51" t="str">
        <f>IF(SSIDs[[#This Row],[Count]]="-","(autofill)",IF('1) Program Reach'!$C$5="(enter ID)","(autofill)",'1) Program Reach'!$C$5))</f>
        <v>(autofill)</v>
      </c>
      <c r="C63" s="52" t="str">
        <f>IFERROR(IF(SSIDs[[#This Row],[Entity ID]]="(autofill)","(autofill)",VLOOKUP(SSIDs[[#This Row],[Entity ID]],EntityIDs[],2,0)),"Invalid Entity ID")</f>
        <v>(autofill)</v>
      </c>
      <c r="H63" s="9"/>
      <c r="I63" s="9"/>
      <c r="J63" s="55"/>
      <c r="K63" s="54"/>
      <c r="L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 spans="2:12" x14ac:dyDescent="0.25">
      <c r="B64" s="51" t="str">
        <f>IF(SSIDs[[#This Row],[Count]]="-","(autofill)",IF('1) Program Reach'!$C$5="(enter ID)","(autofill)",'1) Program Reach'!$C$5))</f>
        <v>(autofill)</v>
      </c>
      <c r="C64" s="52" t="str">
        <f>IFERROR(IF(SSIDs[[#This Row],[Entity ID]]="(autofill)","(autofill)",VLOOKUP(SSIDs[[#This Row],[Entity ID]],EntityIDs[],2,0)),"Invalid Entity ID")</f>
        <v>(autofill)</v>
      </c>
      <c r="H64" s="9"/>
      <c r="I64" s="9"/>
      <c r="J64" s="55"/>
      <c r="K64" s="54"/>
      <c r="L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 spans="2:12" x14ac:dyDescent="0.25">
      <c r="B65" s="51" t="str">
        <f>IF(SSIDs[[#This Row],[Count]]="-","(autofill)",IF('1) Program Reach'!$C$5="(enter ID)","(autofill)",'1) Program Reach'!$C$5))</f>
        <v>(autofill)</v>
      </c>
      <c r="C65" s="52" t="str">
        <f>IFERROR(IF(SSIDs[[#This Row],[Entity ID]]="(autofill)","(autofill)",VLOOKUP(SSIDs[[#This Row],[Entity ID]],EntityIDs[],2,0)),"Invalid Entity ID")</f>
        <v>(autofill)</v>
      </c>
      <c r="H65" s="9"/>
      <c r="I65" s="9"/>
      <c r="J65" s="55"/>
      <c r="K65" s="54"/>
      <c r="L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 spans="2:12" x14ac:dyDescent="0.25">
      <c r="B66" s="51" t="str">
        <f>IF(SSIDs[[#This Row],[Count]]="-","(autofill)",IF('1) Program Reach'!$C$5="(enter ID)","(autofill)",'1) Program Reach'!$C$5))</f>
        <v>(autofill)</v>
      </c>
      <c r="C66" s="52" t="str">
        <f>IFERROR(IF(SSIDs[[#This Row],[Entity ID]]="(autofill)","(autofill)",VLOOKUP(SSIDs[[#This Row],[Entity ID]],EntityIDs[],2,0)),"Invalid Entity ID")</f>
        <v>(autofill)</v>
      </c>
      <c r="H66" s="9"/>
      <c r="I66" s="9"/>
      <c r="J66" s="55"/>
      <c r="K66" s="54"/>
      <c r="L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 spans="2:12" x14ac:dyDescent="0.25">
      <c r="B67" s="51" t="str">
        <f>IF(SSIDs[[#This Row],[Count]]="-","(autofill)",IF('1) Program Reach'!$C$5="(enter ID)","(autofill)",'1) Program Reach'!$C$5))</f>
        <v>(autofill)</v>
      </c>
      <c r="C67" s="52" t="str">
        <f>IFERROR(IF(SSIDs[[#This Row],[Entity ID]]="(autofill)","(autofill)",VLOOKUP(SSIDs[[#This Row],[Entity ID]],EntityIDs[],2,0)),"Invalid Entity ID")</f>
        <v>(autofill)</v>
      </c>
      <c r="H67" s="9"/>
      <c r="I67" s="9"/>
      <c r="J67" s="55"/>
      <c r="K67" s="54"/>
      <c r="L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 spans="2:12" x14ac:dyDescent="0.25">
      <c r="B68" s="51" t="str">
        <f>IF(SSIDs[[#This Row],[Count]]="-","(autofill)",IF('1) Program Reach'!$C$5="(enter ID)","(autofill)",'1) Program Reach'!$C$5))</f>
        <v>(autofill)</v>
      </c>
      <c r="C68" s="52" t="str">
        <f>IFERROR(IF(SSIDs[[#This Row],[Entity ID]]="(autofill)","(autofill)",VLOOKUP(SSIDs[[#This Row],[Entity ID]],EntityIDs[],2,0)),"Invalid Entity ID")</f>
        <v>(autofill)</v>
      </c>
      <c r="H68" s="9"/>
      <c r="I68" s="9"/>
      <c r="J68" s="55"/>
      <c r="K68" s="54"/>
      <c r="L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 spans="2:12" x14ac:dyDescent="0.25">
      <c r="B69" s="51" t="str">
        <f>IF(SSIDs[[#This Row],[Count]]="-","(autofill)",IF('1) Program Reach'!$C$5="(enter ID)","(autofill)",'1) Program Reach'!$C$5))</f>
        <v>(autofill)</v>
      </c>
      <c r="C69" s="52" t="str">
        <f>IFERROR(IF(SSIDs[[#This Row],[Entity ID]]="(autofill)","(autofill)",VLOOKUP(SSIDs[[#This Row],[Entity ID]],EntityIDs[],2,0)),"Invalid Entity ID")</f>
        <v>(autofill)</v>
      </c>
      <c r="H69" s="9"/>
      <c r="I69" s="9"/>
      <c r="J69" s="55"/>
      <c r="K69" s="54"/>
      <c r="L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 spans="2:12" x14ac:dyDescent="0.25">
      <c r="B70" s="51" t="str">
        <f>IF(SSIDs[[#This Row],[Count]]="-","(autofill)",IF('1) Program Reach'!$C$5="(enter ID)","(autofill)",'1) Program Reach'!$C$5))</f>
        <v>(autofill)</v>
      </c>
      <c r="C70" s="52" t="str">
        <f>IFERROR(IF(SSIDs[[#This Row],[Entity ID]]="(autofill)","(autofill)",VLOOKUP(SSIDs[[#This Row],[Entity ID]],EntityIDs[],2,0)),"Invalid Entity ID")</f>
        <v>(autofill)</v>
      </c>
      <c r="H70" s="9"/>
      <c r="I70" s="9"/>
      <c r="J70" s="55"/>
      <c r="K70" s="54"/>
      <c r="L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 spans="2:12" x14ac:dyDescent="0.25">
      <c r="B71" s="51" t="str">
        <f>IF(SSIDs[[#This Row],[Count]]="-","(autofill)",IF('1) Program Reach'!$C$5="(enter ID)","(autofill)",'1) Program Reach'!$C$5))</f>
        <v>(autofill)</v>
      </c>
      <c r="C71" s="52" t="str">
        <f>IFERROR(IF(SSIDs[[#This Row],[Entity ID]]="(autofill)","(autofill)",VLOOKUP(SSIDs[[#This Row],[Entity ID]],EntityIDs[],2,0)),"Invalid Entity ID")</f>
        <v>(autofill)</v>
      </c>
      <c r="H71" s="9"/>
      <c r="I71" s="9"/>
      <c r="J71" s="55"/>
      <c r="K71" s="54"/>
      <c r="L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 spans="2:12" x14ac:dyDescent="0.25">
      <c r="B72" s="51" t="str">
        <f>IF(SSIDs[[#This Row],[Count]]="-","(autofill)",IF('1) Program Reach'!$C$5="(enter ID)","(autofill)",'1) Program Reach'!$C$5))</f>
        <v>(autofill)</v>
      </c>
      <c r="C72" s="52" t="str">
        <f>IFERROR(IF(SSIDs[[#This Row],[Entity ID]]="(autofill)","(autofill)",VLOOKUP(SSIDs[[#This Row],[Entity ID]],EntityIDs[],2,0)),"Invalid Entity ID")</f>
        <v>(autofill)</v>
      </c>
      <c r="H72" s="9"/>
      <c r="I72" s="9"/>
      <c r="J72" s="55"/>
      <c r="K72" s="54"/>
      <c r="L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 spans="2:12" x14ac:dyDescent="0.25">
      <c r="B73" s="51" t="str">
        <f>IF(SSIDs[[#This Row],[Count]]="-","(autofill)",IF('1) Program Reach'!$C$5="(enter ID)","(autofill)",'1) Program Reach'!$C$5))</f>
        <v>(autofill)</v>
      </c>
      <c r="C73" s="52" t="str">
        <f>IFERROR(IF(SSIDs[[#This Row],[Entity ID]]="(autofill)","(autofill)",VLOOKUP(SSIDs[[#This Row],[Entity ID]],EntityIDs[],2,0)),"Invalid Entity ID")</f>
        <v>(autofill)</v>
      </c>
      <c r="H73" s="9"/>
      <c r="I73" s="9"/>
      <c r="J73" s="55"/>
      <c r="K73" s="54"/>
      <c r="L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 spans="2:12" x14ac:dyDescent="0.25">
      <c r="B74" s="51" t="str">
        <f>IF(SSIDs[[#This Row],[Count]]="-","(autofill)",IF('1) Program Reach'!$C$5="(enter ID)","(autofill)",'1) Program Reach'!$C$5))</f>
        <v>(autofill)</v>
      </c>
      <c r="C74" s="52" t="str">
        <f>IFERROR(IF(SSIDs[[#This Row],[Entity ID]]="(autofill)","(autofill)",VLOOKUP(SSIDs[[#This Row],[Entity ID]],EntityIDs[],2,0)),"Invalid Entity ID")</f>
        <v>(autofill)</v>
      </c>
      <c r="H74" s="9"/>
      <c r="I74" s="9"/>
      <c r="J74" s="55"/>
      <c r="K74" s="54"/>
      <c r="L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 spans="2:12" x14ac:dyDescent="0.25">
      <c r="B75" s="51" t="str">
        <f>IF(SSIDs[[#This Row],[Count]]="-","(autofill)",IF('1) Program Reach'!$C$5="(enter ID)","(autofill)",'1) Program Reach'!$C$5))</f>
        <v>(autofill)</v>
      </c>
      <c r="C75" s="52" t="str">
        <f>IFERROR(IF(SSIDs[[#This Row],[Entity ID]]="(autofill)","(autofill)",VLOOKUP(SSIDs[[#This Row],[Entity ID]],EntityIDs[],2,0)),"Invalid Entity ID")</f>
        <v>(autofill)</v>
      </c>
      <c r="H75" s="9"/>
      <c r="I75" s="9"/>
      <c r="J75" s="55"/>
      <c r="K75" s="54"/>
      <c r="L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 spans="2:12" x14ac:dyDescent="0.25">
      <c r="B76" s="51" t="str">
        <f>IF(SSIDs[[#This Row],[Count]]="-","(autofill)",IF('1) Program Reach'!$C$5="(enter ID)","(autofill)",'1) Program Reach'!$C$5))</f>
        <v>(autofill)</v>
      </c>
      <c r="C76" s="52" t="str">
        <f>IFERROR(IF(SSIDs[[#This Row],[Entity ID]]="(autofill)","(autofill)",VLOOKUP(SSIDs[[#This Row],[Entity ID]],EntityIDs[],2,0)),"Invalid Entity ID")</f>
        <v>(autofill)</v>
      </c>
      <c r="H76" s="9"/>
      <c r="I76" s="9"/>
      <c r="J76" s="55"/>
      <c r="K76" s="54"/>
      <c r="L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 spans="2:12" x14ac:dyDescent="0.25">
      <c r="B77" s="51" t="str">
        <f>IF(SSIDs[[#This Row],[Count]]="-","(autofill)",IF('1) Program Reach'!$C$5="(enter ID)","(autofill)",'1) Program Reach'!$C$5))</f>
        <v>(autofill)</v>
      </c>
      <c r="C77" s="52" t="str">
        <f>IFERROR(IF(SSIDs[[#This Row],[Entity ID]]="(autofill)","(autofill)",VLOOKUP(SSIDs[[#This Row],[Entity ID]],EntityIDs[],2,0)),"Invalid Entity ID")</f>
        <v>(autofill)</v>
      </c>
      <c r="H77" s="9"/>
      <c r="I77" s="9"/>
      <c r="J77" s="55"/>
      <c r="K77" s="54"/>
      <c r="L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 spans="2:12" x14ac:dyDescent="0.25">
      <c r="B78" s="51" t="str">
        <f>IF(SSIDs[[#This Row],[Count]]="-","(autofill)",IF('1) Program Reach'!$C$5="(enter ID)","(autofill)",'1) Program Reach'!$C$5))</f>
        <v>(autofill)</v>
      </c>
      <c r="C78" s="52" t="str">
        <f>IFERROR(IF(SSIDs[[#This Row],[Entity ID]]="(autofill)","(autofill)",VLOOKUP(SSIDs[[#This Row],[Entity ID]],EntityIDs[],2,0)),"Invalid Entity ID")</f>
        <v>(autofill)</v>
      </c>
      <c r="H78" s="9"/>
      <c r="I78" s="9"/>
      <c r="J78" s="55"/>
      <c r="K78" s="54"/>
      <c r="L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 spans="2:12" x14ac:dyDescent="0.25">
      <c r="B79" s="51" t="str">
        <f>IF(SSIDs[[#This Row],[Count]]="-","(autofill)",IF('1) Program Reach'!$C$5="(enter ID)","(autofill)",'1) Program Reach'!$C$5))</f>
        <v>(autofill)</v>
      </c>
      <c r="C79" s="52" t="str">
        <f>IFERROR(IF(SSIDs[[#This Row],[Entity ID]]="(autofill)","(autofill)",VLOOKUP(SSIDs[[#This Row],[Entity ID]],EntityIDs[],2,0)),"Invalid Entity ID")</f>
        <v>(autofill)</v>
      </c>
      <c r="H79" s="9"/>
      <c r="I79" s="9"/>
      <c r="J79" s="55"/>
      <c r="K79" s="54"/>
      <c r="L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 spans="2:12" x14ac:dyDescent="0.25">
      <c r="B80" s="51" t="str">
        <f>IF(SSIDs[[#This Row],[Count]]="-","(autofill)",IF('1) Program Reach'!$C$5="(enter ID)","(autofill)",'1) Program Reach'!$C$5))</f>
        <v>(autofill)</v>
      </c>
      <c r="C80" s="52" t="str">
        <f>IFERROR(IF(SSIDs[[#This Row],[Entity ID]]="(autofill)","(autofill)",VLOOKUP(SSIDs[[#This Row],[Entity ID]],EntityIDs[],2,0)),"Invalid Entity ID")</f>
        <v>(autofill)</v>
      </c>
      <c r="H80" s="9"/>
      <c r="I80" s="9"/>
      <c r="J80" s="55"/>
      <c r="K80" s="54"/>
      <c r="L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 spans="2:12" x14ac:dyDescent="0.25">
      <c r="B81" s="51" t="str">
        <f>IF(SSIDs[[#This Row],[Count]]="-","(autofill)",IF('1) Program Reach'!$C$5="(enter ID)","(autofill)",'1) Program Reach'!$C$5))</f>
        <v>(autofill)</v>
      </c>
      <c r="C81" s="52" t="str">
        <f>IFERROR(IF(SSIDs[[#This Row],[Entity ID]]="(autofill)","(autofill)",VLOOKUP(SSIDs[[#This Row],[Entity ID]],EntityIDs[],2,0)),"Invalid Entity ID")</f>
        <v>(autofill)</v>
      </c>
      <c r="H81" s="9"/>
      <c r="I81" s="9"/>
      <c r="J81" s="55"/>
      <c r="K81" s="54"/>
      <c r="L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 spans="2:12" x14ac:dyDescent="0.25">
      <c r="B82" s="51" t="str">
        <f>IF(SSIDs[[#This Row],[Count]]="-","(autofill)",IF('1) Program Reach'!$C$5="(enter ID)","(autofill)",'1) Program Reach'!$C$5))</f>
        <v>(autofill)</v>
      </c>
      <c r="C82" s="52" t="str">
        <f>IFERROR(IF(SSIDs[[#This Row],[Entity ID]]="(autofill)","(autofill)",VLOOKUP(SSIDs[[#This Row],[Entity ID]],EntityIDs[],2,0)),"Invalid Entity ID")</f>
        <v>(autofill)</v>
      </c>
      <c r="H82" s="9"/>
      <c r="I82" s="9"/>
      <c r="J82" s="55"/>
      <c r="K82" s="54"/>
      <c r="L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 spans="2:12" x14ac:dyDescent="0.25">
      <c r="B83" s="51" t="str">
        <f>IF(SSIDs[[#This Row],[Count]]="-","(autofill)",IF('1) Program Reach'!$C$5="(enter ID)","(autofill)",'1) Program Reach'!$C$5))</f>
        <v>(autofill)</v>
      </c>
      <c r="C83" s="52" t="str">
        <f>IFERROR(IF(SSIDs[[#This Row],[Entity ID]]="(autofill)","(autofill)",VLOOKUP(SSIDs[[#This Row],[Entity ID]],EntityIDs[],2,0)),"Invalid Entity ID")</f>
        <v>(autofill)</v>
      </c>
      <c r="H83" s="9"/>
      <c r="I83" s="9"/>
      <c r="J83" s="55"/>
      <c r="K83" s="54"/>
      <c r="L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 spans="2:12" x14ac:dyDescent="0.25">
      <c r="B84" s="51" t="str">
        <f>IF(SSIDs[[#This Row],[Count]]="-","(autofill)",IF('1) Program Reach'!$C$5="(enter ID)","(autofill)",'1) Program Reach'!$C$5))</f>
        <v>(autofill)</v>
      </c>
      <c r="C84" s="52" t="str">
        <f>IFERROR(IF(SSIDs[[#This Row],[Entity ID]]="(autofill)","(autofill)",VLOOKUP(SSIDs[[#This Row],[Entity ID]],EntityIDs[],2,0)),"Invalid Entity ID")</f>
        <v>(autofill)</v>
      </c>
      <c r="H84" s="9"/>
      <c r="I84" s="9"/>
      <c r="J84" s="55"/>
      <c r="K84" s="54"/>
      <c r="L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 spans="2:12" x14ac:dyDescent="0.25">
      <c r="B85" s="51" t="str">
        <f>IF(SSIDs[[#This Row],[Count]]="-","(autofill)",IF('1) Program Reach'!$C$5="(enter ID)","(autofill)",'1) Program Reach'!$C$5))</f>
        <v>(autofill)</v>
      </c>
      <c r="C85" s="52" t="str">
        <f>IFERROR(IF(SSIDs[[#This Row],[Entity ID]]="(autofill)","(autofill)",VLOOKUP(SSIDs[[#This Row],[Entity ID]],EntityIDs[],2,0)),"Invalid Entity ID")</f>
        <v>(autofill)</v>
      </c>
      <c r="H85" s="9"/>
      <c r="I85" s="9"/>
      <c r="J85" s="55"/>
      <c r="K85" s="54"/>
      <c r="L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 spans="2:12" x14ac:dyDescent="0.25">
      <c r="B86" s="51" t="str">
        <f>IF(SSIDs[[#This Row],[Count]]="-","(autofill)",IF('1) Program Reach'!$C$5="(enter ID)","(autofill)",'1) Program Reach'!$C$5))</f>
        <v>(autofill)</v>
      </c>
      <c r="C86" s="52" t="str">
        <f>IFERROR(IF(SSIDs[[#This Row],[Entity ID]]="(autofill)","(autofill)",VLOOKUP(SSIDs[[#This Row],[Entity ID]],EntityIDs[],2,0)),"Invalid Entity ID")</f>
        <v>(autofill)</v>
      </c>
      <c r="H86" s="9"/>
      <c r="I86" s="9"/>
      <c r="J86" s="55"/>
      <c r="K86" s="54"/>
      <c r="L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 spans="2:12" x14ac:dyDescent="0.25">
      <c r="B87" s="51" t="str">
        <f>IF(SSIDs[[#This Row],[Count]]="-","(autofill)",IF('1) Program Reach'!$C$5="(enter ID)","(autofill)",'1) Program Reach'!$C$5))</f>
        <v>(autofill)</v>
      </c>
      <c r="C87" s="52" t="str">
        <f>IFERROR(IF(SSIDs[[#This Row],[Entity ID]]="(autofill)","(autofill)",VLOOKUP(SSIDs[[#This Row],[Entity ID]],EntityIDs[],2,0)),"Invalid Entity ID")</f>
        <v>(autofill)</v>
      </c>
      <c r="H87" s="9"/>
      <c r="I87" s="9"/>
      <c r="J87" s="55"/>
      <c r="K87" s="54"/>
      <c r="L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 spans="2:12" x14ac:dyDescent="0.25">
      <c r="B88" s="51" t="str">
        <f>IF(SSIDs[[#This Row],[Count]]="-","(autofill)",IF('1) Program Reach'!$C$5="(enter ID)","(autofill)",'1) Program Reach'!$C$5))</f>
        <v>(autofill)</v>
      </c>
      <c r="C88" s="52" t="str">
        <f>IFERROR(IF(SSIDs[[#This Row],[Entity ID]]="(autofill)","(autofill)",VLOOKUP(SSIDs[[#This Row],[Entity ID]],EntityIDs[],2,0)),"Invalid Entity ID")</f>
        <v>(autofill)</v>
      </c>
      <c r="H88" s="9"/>
      <c r="I88" s="9"/>
      <c r="J88" s="55"/>
      <c r="K88" s="54"/>
      <c r="L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 spans="2:12" x14ac:dyDescent="0.25">
      <c r="B89" s="51" t="str">
        <f>IF(SSIDs[[#This Row],[Count]]="-","(autofill)",IF('1) Program Reach'!$C$5="(enter ID)","(autofill)",'1) Program Reach'!$C$5))</f>
        <v>(autofill)</v>
      </c>
      <c r="C89" s="52" t="str">
        <f>IFERROR(IF(SSIDs[[#This Row],[Entity ID]]="(autofill)","(autofill)",VLOOKUP(SSIDs[[#This Row],[Entity ID]],EntityIDs[],2,0)),"Invalid Entity ID")</f>
        <v>(autofill)</v>
      </c>
      <c r="H89" s="9"/>
      <c r="I89" s="9"/>
      <c r="J89" s="55"/>
      <c r="K89" s="54"/>
      <c r="L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 spans="2:12" x14ac:dyDescent="0.25">
      <c r="B90" s="51" t="str">
        <f>IF(SSIDs[[#This Row],[Count]]="-","(autofill)",IF('1) Program Reach'!$C$5="(enter ID)","(autofill)",'1) Program Reach'!$C$5))</f>
        <v>(autofill)</v>
      </c>
      <c r="C90" s="52" t="str">
        <f>IFERROR(IF(SSIDs[[#This Row],[Entity ID]]="(autofill)","(autofill)",VLOOKUP(SSIDs[[#This Row],[Entity ID]],EntityIDs[],2,0)),"Invalid Entity ID")</f>
        <v>(autofill)</v>
      </c>
      <c r="H90" s="9"/>
      <c r="I90" s="9"/>
      <c r="J90" s="55"/>
      <c r="K90" s="54"/>
      <c r="L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 spans="2:12" x14ac:dyDescent="0.25">
      <c r="B91" s="51" t="str">
        <f>IF(SSIDs[[#This Row],[Count]]="-","(autofill)",IF('1) Program Reach'!$C$5="(enter ID)","(autofill)",'1) Program Reach'!$C$5))</f>
        <v>(autofill)</v>
      </c>
      <c r="C91" s="52" t="str">
        <f>IFERROR(IF(SSIDs[[#This Row],[Entity ID]]="(autofill)","(autofill)",VLOOKUP(SSIDs[[#This Row],[Entity ID]],EntityIDs[],2,0)),"Invalid Entity ID")</f>
        <v>(autofill)</v>
      </c>
      <c r="H91" s="9"/>
      <c r="I91" s="9"/>
      <c r="J91" s="55"/>
      <c r="K91" s="54"/>
      <c r="L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 spans="2:12" x14ac:dyDescent="0.25">
      <c r="B92" s="51" t="str">
        <f>IF(SSIDs[[#This Row],[Count]]="-","(autofill)",IF('1) Program Reach'!$C$5="(enter ID)","(autofill)",'1) Program Reach'!$C$5))</f>
        <v>(autofill)</v>
      </c>
      <c r="C92" s="52" t="str">
        <f>IFERROR(IF(SSIDs[[#This Row],[Entity ID]]="(autofill)","(autofill)",VLOOKUP(SSIDs[[#This Row],[Entity ID]],EntityIDs[],2,0)),"Invalid Entity ID")</f>
        <v>(autofill)</v>
      </c>
      <c r="H92" s="9"/>
      <c r="I92" s="9"/>
      <c r="J92" s="55"/>
      <c r="K92" s="54"/>
      <c r="L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 spans="2:12" x14ac:dyDescent="0.25">
      <c r="B93" s="51" t="str">
        <f>IF(SSIDs[[#This Row],[Count]]="-","(autofill)",IF('1) Program Reach'!$C$5="(enter ID)","(autofill)",'1) Program Reach'!$C$5))</f>
        <v>(autofill)</v>
      </c>
      <c r="C93" s="52" t="str">
        <f>IFERROR(IF(SSIDs[[#This Row],[Entity ID]]="(autofill)","(autofill)",VLOOKUP(SSIDs[[#This Row],[Entity ID]],EntityIDs[],2,0)),"Invalid Entity ID")</f>
        <v>(autofill)</v>
      </c>
      <c r="H93" s="9"/>
      <c r="I93" s="9"/>
      <c r="J93" s="55"/>
      <c r="K93" s="54"/>
      <c r="L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 spans="2:12" x14ac:dyDescent="0.25">
      <c r="B94" s="51" t="str">
        <f>IF(SSIDs[[#This Row],[Count]]="-","(autofill)",IF('1) Program Reach'!$C$5="(enter ID)","(autofill)",'1) Program Reach'!$C$5))</f>
        <v>(autofill)</v>
      </c>
      <c r="C94" s="52" t="str">
        <f>IFERROR(IF(SSIDs[[#This Row],[Entity ID]]="(autofill)","(autofill)",VLOOKUP(SSIDs[[#This Row],[Entity ID]],EntityIDs[],2,0)),"Invalid Entity ID")</f>
        <v>(autofill)</v>
      </c>
      <c r="H94" s="9"/>
      <c r="I94" s="9"/>
      <c r="J94" s="55"/>
      <c r="K94" s="54"/>
      <c r="L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 spans="2:12" x14ac:dyDescent="0.25">
      <c r="B95" s="51" t="str">
        <f>IF(SSIDs[[#This Row],[Count]]="-","(autofill)",IF('1) Program Reach'!$C$5="(enter ID)","(autofill)",'1) Program Reach'!$C$5))</f>
        <v>(autofill)</v>
      </c>
      <c r="C95" s="52" t="str">
        <f>IFERROR(IF(SSIDs[[#This Row],[Entity ID]]="(autofill)","(autofill)",VLOOKUP(SSIDs[[#This Row],[Entity ID]],EntityIDs[],2,0)),"Invalid Entity ID")</f>
        <v>(autofill)</v>
      </c>
      <c r="H95" s="9"/>
      <c r="I95" s="9"/>
      <c r="J95" s="55"/>
      <c r="K95" s="54"/>
      <c r="L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 spans="2:12" x14ac:dyDescent="0.25">
      <c r="B96" s="51" t="str">
        <f>IF(SSIDs[[#This Row],[Count]]="-","(autofill)",IF('1) Program Reach'!$C$5="(enter ID)","(autofill)",'1) Program Reach'!$C$5))</f>
        <v>(autofill)</v>
      </c>
      <c r="C96" s="52" t="str">
        <f>IFERROR(IF(SSIDs[[#This Row],[Entity ID]]="(autofill)","(autofill)",VLOOKUP(SSIDs[[#This Row],[Entity ID]],EntityIDs[],2,0)),"Invalid Entity ID")</f>
        <v>(autofill)</v>
      </c>
      <c r="H96" s="9"/>
      <c r="I96" s="9"/>
      <c r="J96" s="55"/>
      <c r="K96" s="54"/>
      <c r="L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 spans="2:12" x14ac:dyDescent="0.25">
      <c r="B97" s="51" t="str">
        <f>IF(SSIDs[[#This Row],[Count]]="-","(autofill)",IF('1) Program Reach'!$C$5="(enter ID)","(autofill)",'1) Program Reach'!$C$5))</f>
        <v>(autofill)</v>
      </c>
      <c r="C97" s="52" t="str">
        <f>IFERROR(IF(SSIDs[[#This Row],[Entity ID]]="(autofill)","(autofill)",VLOOKUP(SSIDs[[#This Row],[Entity ID]],EntityIDs[],2,0)),"Invalid Entity ID")</f>
        <v>(autofill)</v>
      </c>
      <c r="H97" s="9"/>
      <c r="I97" s="9"/>
      <c r="J97" s="55"/>
      <c r="K97" s="54"/>
      <c r="L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 spans="2:12" x14ac:dyDescent="0.25">
      <c r="B98" s="51" t="str">
        <f>IF(SSIDs[[#This Row],[Count]]="-","(autofill)",IF('1) Program Reach'!$C$5="(enter ID)","(autofill)",'1) Program Reach'!$C$5))</f>
        <v>(autofill)</v>
      </c>
      <c r="C98" s="52" t="str">
        <f>IFERROR(IF(SSIDs[[#This Row],[Entity ID]]="(autofill)","(autofill)",VLOOKUP(SSIDs[[#This Row],[Entity ID]],EntityIDs[],2,0)),"Invalid Entity ID")</f>
        <v>(autofill)</v>
      </c>
      <c r="H98" s="9"/>
      <c r="I98" s="9"/>
      <c r="J98" s="55"/>
      <c r="K98" s="54"/>
      <c r="L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 spans="2:12" x14ac:dyDescent="0.25">
      <c r="B99" s="51" t="str">
        <f>IF(SSIDs[[#This Row],[Count]]="-","(autofill)",IF('1) Program Reach'!$C$5="(enter ID)","(autofill)",'1) Program Reach'!$C$5))</f>
        <v>(autofill)</v>
      </c>
      <c r="C99" s="52" t="str">
        <f>IFERROR(IF(SSIDs[[#This Row],[Entity ID]]="(autofill)","(autofill)",VLOOKUP(SSIDs[[#This Row],[Entity ID]],EntityIDs[],2,0)),"Invalid Entity ID")</f>
        <v>(autofill)</v>
      </c>
      <c r="H99" s="9"/>
      <c r="I99" s="9"/>
      <c r="J99" s="55"/>
      <c r="K99" s="54"/>
      <c r="L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 spans="2:12" x14ac:dyDescent="0.25">
      <c r="B100" s="51" t="str">
        <f>IF(SSIDs[[#This Row],[Count]]="-","(autofill)",IF('1) Program Reach'!$C$5="(enter ID)","(autofill)",'1) Program Reach'!$C$5))</f>
        <v>(autofill)</v>
      </c>
      <c r="C100" s="52" t="str">
        <f>IFERROR(IF(SSIDs[[#This Row],[Entity ID]]="(autofill)","(autofill)",VLOOKUP(SSIDs[[#This Row],[Entity ID]],EntityIDs[],2,0)),"Invalid Entity ID")</f>
        <v>(autofill)</v>
      </c>
      <c r="H100" s="9"/>
      <c r="I100" s="9"/>
      <c r="J100" s="55"/>
      <c r="K100" s="54"/>
      <c r="L1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 spans="2:12" x14ac:dyDescent="0.25">
      <c r="B101" s="51" t="str">
        <f>IF(SSIDs[[#This Row],[Count]]="-","(autofill)",IF('1) Program Reach'!$C$5="(enter ID)","(autofill)",'1) Program Reach'!$C$5))</f>
        <v>(autofill)</v>
      </c>
      <c r="C101" s="52" t="str">
        <f>IFERROR(IF(SSIDs[[#This Row],[Entity ID]]="(autofill)","(autofill)",VLOOKUP(SSIDs[[#This Row],[Entity ID]],EntityIDs[],2,0)),"Invalid Entity ID")</f>
        <v>(autofill)</v>
      </c>
      <c r="H101" s="9"/>
      <c r="I101" s="9"/>
      <c r="J101" s="55"/>
      <c r="K101" s="54"/>
      <c r="L1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 spans="2:12" x14ac:dyDescent="0.25">
      <c r="B102" s="51" t="str">
        <f>IF(SSIDs[[#This Row],[Count]]="-","(autofill)",IF('1) Program Reach'!$C$5="(enter ID)","(autofill)",'1) Program Reach'!$C$5))</f>
        <v>(autofill)</v>
      </c>
      <c r="C102" s="52" t="str">
        <f>IFERROR(IF(SSIDs[[#This Row],[Entity ID]]="(autofill)","(autofill)",VLOOKUP(SSIDs[[#This Row],[Entity ID]],EntityIDs[],2,0)),"Invalid Entity ID")</f>
        <v>(autofill)</v>
      </c>
      <c r="H102" s="9"/>
      <c r="I102" s="9"/>
      <c r="J102" s="55"/>
      <c r="K102" s="54"/>
      <c r="L1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 spans="2:12" x14ac:dyDescent="0.25">
      <c r="B103" s="51" t="str">
        <f>IF(SSIDs[[#This Row],[Count]]="-","(autofill)",IF('1) Program Reach'!$C$5="(enter ID)","(autofill)",'1) Program Reach'!$C$5))</f>
        <v>(autofill)</v>
      </c>
      <c r="C103" s="52" t="str">
        <f>IFERROR(IF(SSIDs[[#This Row],[Entity ID]]="(autofill)","(autofill)",VLOOKUP(SSIDs[[#This Row],[Entity ID]],EntityIDs[],2,0)),"Invalid Entity ID")</f>
        <v>(autofill)</v>
      </c>
      <c r="H103" s="9"/>
      <c r="I103" s="9"/>
      <c r="J103" s="55"/>
      <c r="K103" s="54"/>
      <c r="L1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 spans="2:12" x14ac:dyDescent="0.25">
      <c r="B104" s="51" t="str">
        <f>IF(SSIDs[[#This Row],[Count]]="-","(autofill)",IF('1) Program Reach'!$C$5="(enter ID)","(autofill)",'1) Program Reach'!$C$5))</f>
        <v>(autofill)</v>
      </c>
      <c r="C104" s="52" t="str">
        <f>IFERROR(IF(SSIDs[[#This Row],[Entity ID]]="(autofill)","(autofill)",VLOOKUP(SSIDs[[#This Row],[Entity ID]],EntityIDs[],2,0)),"Invalid Entity ID")</f>
        <v>(autofill)</v>
      </c>
      <c r="H104" s="9"/>
      <c r="I104" s="9"/>
      <c r="J104" s="55"/>
      <c r="K104" s="54"/>
      <c r="L1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 spans="2:12" x14ac:dyDescent="0.25">
      <c r="B105" s="51" t="str">
        <f>IF(SSIDs[[#This Row],[Count]]="-","(autofill)",IF('1) Program Reach'!$C$5="(enter ID)","(autofill)",'1) Program Reach'!$C$5))</f>
        <v>(autofill)</v>
      </c>
      <c r="C105" s="52" t="str">
        <f>IFERROR(IF(SSIDs[[#This Row],[Entity ID]]="(autofill)","(autofill)",VLOOKUP(SSIDs[[#This Row],[Entity ID]],EntityIDs[],2,0)),"Invalid Entity ID")</f>
        <v>(autofill)</v>
      </c>
      <c r="H105" s="9"/>
      <c r="I105" s="9"/>
      <c r="J105" s="55"/>
      <c r="K105" s="54"/>
      <c r="L1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 spans="2:12" x14ac:dyDescent="0.25">
      <c r="B106" s="51" t="str">
        <f>IF(SSIDs[[#This Row],[Count]]="-","(autofill)",IF('1) Program Reach'!$C$5="(enter ID)","(autofill)",'1) Program Reach'!$C$5))</f>
        <v>(autofill)</v>
      </c>
      <c r="C106" s="52" t="str">
        <f>IFERROR(IF(SSIDs[[#This Row],[Entity ID]]="(autofill)","(autofill)",VLOOKUP(SSIDs[[#This Row],[Entity ID]],EntityIDs[],2,0)),"Invalid Entity ID")</f>
        <v>(autofill)</v>
      </c>
      <c r="H106" s="9"/>
      <c r="I106" s="9"/>
      <c r="J106" s="55"/>
      <c r="K106" s="54"/>
      <c r="L1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 spans="2:12" x14ac:dyDescent="0.25">
      <c r="B107" s="51" t="str">
        <f>IF(SSIDs[[#This Row],[Count]]="-","(autofill)",IF('1) Program Reach'!$C$5="(enter ID)","(autofill)",'1) Program Reach'!$C$5))</f>
        <v>(autofill)</v>
      </c>
      <c r="C107" s="52" t="str">
        <f>IFERROR(IF(SSIDs[[#This Row],[Entity ID]]="(autofill)","(autofill)",VLOOKUP(SSIDs[[#This Row],[Entity ID]],EntityIDs[],2,0)),"Invalid Entity ID")</f>
        <v>(autofill)</v>
      </c>
      <c r="H107" s="9"/>
      <c r="I107" s="9"/>
      <c r="J107" s="55"/>
      <c r="K107" s="54"/>
      <c r="L1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 spans="2:12" x14ac:dyDescent="0.25">
      <c r="B108" s="51" t="str">
        <f>IF(SSIDs[[#This Row],[Count]]="-","(autofill)",IF('1) Program Reach'!$C$5="(enter ID)","(autofill)",'1) Program Reach'!$C$5))</f>
        <v>(autofill)</v>
      </c>
      <c r="C108" s="52" t="str">
        <f>IFERROR(IF(SSIDs[[#This Row],[Entity ID]]="(autofill)","(autofill)",VLOOKUP(SSIDs[[#This Row],[Entity ID]],EntityIDs[],2,0)),"Invalid Entity ID")</f>
        <v>(autofill)</v>
      </c>
      <c r="H108" s="9"/>
      <c r="I108" s="9"/>
      <c r="J108" s="55"/>
      <c r="K108" s="54"/>
      <c r="L1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 spans="2:12" x14ac:dyDescent="0.25">
      <c r="B109" s="51" t="str">
        <f>IF(SSIDs[[#This Row],[Count]]="-","(autofill)",IF('1) Program Reach'!$C$5="(enter ID)","(autofill)",'1) Program Reach'!$C$5))</f>
        <v>(autofill)</v>
      </c>
      <c r="C109" s="52" t="str">
        <f>IFERROR(IF(SSIDs[[#This Row],[Entity ID]]="(autofill)","(autofill)",VLOOKUP(SSIDs[[#This Row],[Entity ID]],EntityIDs[],2,0)),"Invalid Entity ID")</f>
        <v>(autofill)</v>
      </c>
      <c r="H109" s="9"/>
      <c r="I109" s="9"/>
      <c r="J109" s="55"/>
      <c r="K109" s="54"/>
      <c r="L1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 spans="2:12" x14ac:dyDescent="0.25">
      <c r="B110" s="51" t="str">
        <f>IF(SSIDs[[#This Row],[Count]]="-","(autofill)",IF('1) Program Reach'!$C$5="(enter ID)","(autofill)",'1) Program Reach'!$C$5))</f>
        <v>(autofill)</v>
      </c>
      <c r="C110" s="52" t="str">
        <f>IFERROR(IF(SSIDs[[#This Row],[Entity ID]]="(autofill)","(autofill)",VLOOKUP(SSIDs[[#This Row],[Entity ID]],EntityIDs[],2,0)),"Invalid Entity ID")</f>
        <v>(autofill)</v>
      </c>
      <c r="H110" s="9"/>
      <c r="I110" s="9"/>
      <c r="J110" s="55"/>
      <c r="K110" s="54"/>
      <c r="L1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 spans="2:12" x14ac:dyDescent="0.25">
      <c r="B111" s="51" t="str">
        <f>IF(SSIDs[[#This Row],[Count]]="-","(autofill)",IF('1) Program Reach'!$C$5="(enter ID)","(autofill)",'1) Program Reach'!$C$5))</f>
        <v>(autofill)</v>
      </c>
      <c r="C111" s="52" t="str">
        <f>IFERROR(IF(SSIDs[[#This Row],[Entity ID]]="(autofill)","(autofill)",VLOOKUP(SSIDs[[#This Row],[Entity ID]],EntityIDs[],2,0)),"Invalid Entity ID")</f>
        <v>(autofill)</v>
      </c>
      <c r="H111" s="9"/>
      <c r="I111" s="9"/>
      <c r="J111" s="55"/>
      <c r="K111" s="54"/>
      <c r="L1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 spans="2:12" x14ac:dyDescent="0.25">
      <c r="B112" s="51" t="str">
        <f>IF(SSIDs[[#This Row],[Count]]="-","(autofill)",IF('1) Program Reach'!$C$5="(enter ID)","(autofill)",'1) Program Reach'!$C$5))</f>
        <v>(autofill)</v>
      </c>
      <c r="C112" s="52" t="str">
        <f>IFERROR(IF(SSIDs[[#This Row],[Entity ID]]="(autofill)","(autofill)",VLOOKUP(SSIDs[[#This Row],[Entity ID]],EntityIDs[],2,0)),"Invalid Entity ID")</f>
        <v>(autofill)</v>
      </c>
      <c r="H112" s="9"/>
      <c r="I112" s="9"/>
      <c r="J112" s="55"/>
      <c r="K112" s="54"/>
      <c r="L1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 spans="2:12" x14ac:dyDescent="0.25">
      <c r="B113" s="51" t="str">
        <f>IF(SSIDs[[#This Row],[Count]]="-","(autofill)",IF('1) Program Reach'!$C$5="(enter ID)","(autofill)",'1) Program Reach'!$C$5))</f>
        <v>(autofill)</v>
      </c>
      <c r="C113" s="52" t="str">
        <f>IFERROR(IF(SSIDs[[#This Row],[Entity ID]]="(autofill)","(autofill)",VLOOKUP(SSIDs[[#This Row],[Entity ID]],EntityIDs[],2,0)),"Invalid Entity ID")</f>
        <v>(autofill)</v>
      </c>
      <c r="H113" s="9"/>
      <c r="I113" s="9"/>
      <c r="J113" s="55"/>
      <c r="K113" s="54"/>
      <c r="L1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 spans="2:12" x14ac:dyDescent="0.25">
      <c r="B114" s="51" t="str">
        <f>IF(SSIDs[[#This Row],[Count]]="-","(autofill)",IF('1) Program Reach'!$C$5="(enter ID)","(autofill)",'1) Program Reach'!$C$5))</f>
        <v>(autofill)</v>
      </c>
      <c r="C114" s="52" t="str">
        <f>IFERROR(IF(SSIDs[[#This Row],[Entity ID]]="(autofill)","(autofill)",VLOOKUP(SSIDs[[#This Row],[Entity ID]],EntityIDs[],2,0)),"Invalid Entity ID")</f>
        <v>(autofill)</v>
      </c>
      <c r="H114" s="9"/>
      <c r="I114" s="9"/>
      <c r="J114" s="55"/>
      <c r="K114" s="54"/>
      <c r="L1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 spans="2:12" x14ac:dyDescent="0.25">
      <c r="B115" s="51" t="str">
        <f>IF(SSIDs[[#This Row],[Count]]="-","(autofill)",IF('1) Program Reach'!$C$5="(enter ID)","(autofill)",'1) Program Reach'!$C$5))</f>
        <v>(autofill)</v>
      </c>
      <c r="C115" s="52" t="str">
        <f>IFERROR(IF(SSIDs[[#This Row],[Entity ID]]="(autofill)","(autofill)",VLOOKUP(SSIDs[[#This Row],[Entity ID]],EntityIDs[],2,0)),"Invalid Entity ID")</f>
        <v>(autofill)</v>
      </c>
      <c r="H115" s="9"/>
      <c r="I115" s="9"/>
      <c r="J115" s="55"/>
      <c r="K115" s="54"/>
      <c r="L1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 spans="2:12" x14ac:dyDescent="0.25">
      <c r="B116" s="51" t="str">
        <f>IF(SSIDs[[#This Row],[Count]]="-","(autofill)",IF('1) Program Reach'!$C$5="(enter ID)","(autofill)",'1) Program Reach'!$C$5))</f>
        <v>(autofill)</v>
      </c>
      <c r="C116" s="52" t="str">
        <f>IFERROR(IF(SSIDs[[#This Row],[Entity ID]]="(autofill)","(autofill)",VLOOKUP(SSIDs[[#This Row],[Entity ID]],EntityIDs[],2,0)),"Invalid Entity ID")</f>
        <v>(autofill)</v>
      </c>
      <c r="H116" s="9"/>
      <c r="I116" s="9"/>
      <c r="J116" s="55"/>
      <c r="K116" s="54"/>
      <c r="L1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 spans="2:12" x14ac:dyDescent="0.25">
      <c r="B117" s="51" t="str">
        <f>IF(SSIDs[[#This Row],[Count]]="-","(autofill)",IF('1) Program Reach'!$C$5="(enter ID)","(autofill)",'1) Program Reach'!$C$5))</f>
        <v>(autofill)</v>
      </c>
      <c r="C117" s="52" t="str">
        <f>IFERROR(IF(SSIDs[[#This Row],[Entity ID]]="(autofill)","(autofill)",VLOOKUP(SSIDs[[#This Row],[Entity ID]],EntityIDs[],2,0)),"Invalid Entity ID")</f>
        <v>(autofill)</v>
      </c>
      <c r="H117" s="9"/>
      <c r="I117" s="9"/>
      <c r="J117" s="55"/>
      <c r="K117" s="54"/>
      <c r="L1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 spans="2:12" x14ac:dyDescent="0.25">
      <c r="B118" s="51" t="str">
        <f>IF(SSIDs[[#This Row],[Count]]="-","(autofill)",IF('1) Program Reach'!$C$5="(enter ID)","(autofill)",'1) Program Reach'!$C$5))</f>
        <v>(autofill)</v>
      </c>
      <c r="C118" s="52" t="str">
        <f>IFERROR(IF(SSIDs[[#This Row],[Entity ID]]="(autofill)","(autofill)",VLOOKUP(SSIDs[[#This Row],[Entity ID]],EntityIDs[],2,0)),"Invalid Entity ID")</f>
        <v>(autofill)</v>
      </c>
      <c r="H118" s="9"/>
      <c r="I118" s="9"/>
      <c r="J118" s="55"/>
      <c r="K118" s="54"/>
      <c r="L1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 spans="2:12" x14ac:dyDescent="0.25">
      <c r="B119" s="51" t="str">
        <f>IF(SSIDs[[#This Row],[Count]]="-","(autofill)",IF('1) Program Reach'!$C$5="(enter ID)","(autofill)",'1) Program Reach'!$C$5))</f>
        <v>(autofill)</v>
      </c>
      <c r="C119" s="52" t="str">
        <f>IFERROR(IF(SSIDs[[#This Row],[Entity ID]]="(autofill)","(autofill)",VLOOKUP(SSIDs[[#This Row],[Entity ID]],EntityIDs[],2,0)),"Invalid Entity ID")</f>
        <v>(autofill)</v>
      </c>
      <c r="H119" s="9"/>
      <c r="I119" s="9"/>
      <c r="J119" s="55"/>
      <c r="K119" s="54"/>
      <c r="L1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 spans="2:12" x14ac:dyDescent="0.25">
      <c r="B120" s="51" t="str">
        <f>IF(SSIDs[[#This Row],[Count]]="-","(autofill)",IF('1) Program Reach'!$C$5="(enter ID)","(autofill)",'1) Program Reach'!$C$5))</f>
        <v>(autofill)</v>
      </c>
      <c r="C120" s="52" t="str">
        <f>IFERROR(IF(SSIDs[[#This Row],[Entity ID]]="(autofill)","(autofill)",VLOOKUP(SSIDs[[#This Row],[Entity ID]],EntityIDs[],2,0)),"Invalid Entity ID")</f>
        <v>(autofill)</v>
      </c>
      <c r="H120" s="9"/>
      <c r="I120" s="9"/>
      <c r="J120" s="55"/>
      <c r="K120" s="54"/>
      <c r="L1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 spans="2:12" x14ac:dyDescent="0.25">
      <c r="B121" s="51" t="str">
        <f>IF(SSIDs[[#This Row],[Count]]="-","(autofill)",IF('1) Program Reach'!$C$5="(enter ID)","(autofill)",'1) Program Reach'!$C$5))</f>
        <v>(autofill)</v>
      </c>
      <c r="C121" s="52" t="str">
        <f>IFERROR(IF(SSIDs[[#This Row],[Entity ID]]="(autofill)","(autofill)",VLOOKUP(SSIDs[[#This Row],[Entity ID]],EntityIDs[],2,0)),"Invalid Entity ID")</f>
        <v>(autofill)</v>
      </c>
      <c r="H121" s="9"/>
      <c r="I121" s="9"/>
      <c r="J121" s="55"/>
      <c r="K121" s="54"/>
      <c r="L1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 spans="2:12" x14ac:dyDescent="0.25">
      <c r="B122" s="51" t="str">
        <f>IF(SSIDs[[#This Row],[Count]]="-","(autofill)",IF('1) Program Reach'!$C$5="(enter ID)","(autofill)",'1) Program Reach'!$C$5))</f>
        <v>(autofill)</v>
      </c>
      <c r="C122" s="52" t="str">
        <f>IFERROR(IF(SSIDs[[#This Row],[Entity ID]]="(autofill)","(autofill)",VLOOKUP(SSIDs[[#This Row],[Entity ID]],EntityIDs[],2,0)),"Invalid Entity ID")</f>
        <v>(autofill)</v>
      </c>
      <c r="H122" s="9"/>
      <c r="I122" s="9"/>
      <c r="J122" s="55"/>
      <c r="K122" s="54"/>
      <c r="L1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 spans="2:12" x14ac:dyDescent="0.25">
      <c r="B123" s="51" t="str">
        <f>IF(SSIDs[[#This Row],[Count]]="-","(autofill)",IF('1) Program Reach'!$C$5="(enter ID)","(autofill)",'1) Program Reach'!$C$5))</f>
        <v>(autofill)</v>
      </c>
      <c r="C123" s="52" t="str">
        <f>IFERROR(IF(SSIDs[[#This Row],[Entity ID]]="(autofill)","(autofill)",VLOOKUP(SSIDs[[#This Row],[Entity ID]],EntityIDs[],2,0)),"Invalid Entity ID")</f>
        <v>(autofill)</v>
      </c>
      <c r="H123" s="9"/>
      <c r="I123" s="9"/>
      <c r="J123" s="55"/>
      <c r="K123" s="54"/>
      <c r="L1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 spans="2:12" x14ac:dyDescent="0.25">
      <c r="B124" s="51" t="str">
        <f>IF(SSIDs[[#This Row],[Count]]="-","(autofill)",IF('1) Program Reach'!$C$5="(enter ID)","(autofill)",'1) Program Reach'!$C$5))</f>
        <v>(autofill)</v>
      </c>
      <c r="C124" s="52" t="str">
        <f>IFERROR(IF(SSIDs[[#This Row],[Entity ID]]="(autofill)","(autofill)",VLOOKUP(SSIDs[[#This Row],[Entity ID]],EntityIDs[],2,0)),"Invalid Entity ID")</f>
        <v>(autofill)</v>
      </c>
      <c r="H124" s="9"/>
      <c r="I124" s="9"/>
      <c r="J124" s="55"/>
      <c r="K124" s="54"/>
      <c r="L1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 spans="2:12" x14ac:dyDescent="0.25">
      <c r="B125" s="51" t="str">
        <f>IF(SSIDs[[#This Row],[Count]]="-","(autofill)",IF('1) Program Reach'!$C$5="(enter ID)","(autofill)",'1) Program Reach'!$C$5))</f>
        <v>(autofill)</v>
      </c>
      <c r="C125" s="52" t="str">
        <f>IFERROR(IF(SSIDs[[#This Row],[Entity ID]]="(autofill)","(autofill)",VLOOKUP(SSIDs[[#This Row],[Entity ID]],EntityIDs[],2,0)),"Invalid Entity ID")</f>
        <v>(autofill)</v>
      </c>
      <c r="H125" s="9"/>
      <c r="I125" s="9"/>
      <c r="J125" s="55"/>
      <c r="K125" s="54"/>
      <c r="L1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 spans="2:12" x14ac:dyDescent="0.25">
      <c r="B126" s="51" t="str">
        <f>IF(SSIDs[[#This Row],[Count]]="-","(autofill)",IF('1) Program Reach'!$C$5="(enter ID)","(autofill)",'1) Program Reach'!$C$5))</f>
        <v>(autofill)</v>
      </c>
      <c r="C126" s="52" t="str">
        <f>IFERROR(IF(SSIDs[[#This Row],[Entity ID]]="(autofill)","(autofill)",VLOOKUP(SSIDs[[#This Row],[Entity ID]],EntityIDs[],2,0)),"Invalid Entity ID")</f>
        <v>(autofill)</v>
      </c>
      <c r="H126" s="9"/>
      <c r="I126" s="9"/>
      <c r="J126" s="55"/>
      <c r="K126" s="54"/>
      <c r="L1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 spans="2:12" x14ac:dyDescent="0.25">
      <c r="B127" s="51" t="str">
        <f>IF(SSIDs[[#This Row],[Count]]="-","(autofill)",IF('1) Program Reach'!$C$5="(enter ID)","(autofill)",'1) Program Reach'!$C$5))</f>
        <v>(autofill)</v>
      </c>
      <c r="C127" s="52" t="str">
        <f>IFERROR(IF(SSIDs[[#This Row],[Entity ID]]="(autofill)","(autofill)",VLOOKUP(SSIDs[[#This Row],[Entity ID]],EntityIDs[],2,0)),"Invalid Entity ID")</f>
        <v>(autofill)</v>
      </c>
      <c r="H127" s="9"/>
      <c r="I127" s="9"/>
      <c r="J127" s="55"/>
      <c r="K127" s="54"/>
      <c r="L1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 spans="2:12" x14ac:dyDescent="0.25">
      <c r="B128" s="51" t="str">
        <f>IF(SSIDs[[#This Row],[Count]]="-","(autofill)",IF('1) Program Reach'!$C$5="(enter ID)","(autofill)",'1) Program Reach'!$C$5))</f>
        <v>(autofill)</v>
      </c>
      <c r="C128" s="52" t="str">
        <f>IFERROR(IF(SSIDs[[#This Row],[Entity ID]]="(autofill)","(autofill)",VLOOKUP(SSIDs[[#This Row],[Entity ID]],EntityIDs[],2,0)),"Invalid Entity ID")</f>
        <v>(autofill)</v>
      </c>
      <c r="H128" s="9"/>
      <c r="I128" s="9"/>
      <c r="J128" s="55"/>
      <c r="K128" s="54"/>
      <c r="L1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 spans="2:12" x14ac:dyDescent="0.25">
      <c r="B129" s="51" t="str">
        <f>IF(SSIDs[[#This Row],[Count]]="-","(autofill)",IF('1) Program Reach'!$C$5="(enter ID)","(autofill)",'1) Program Reach'!$C$5))</f>
        <v>(autofill)</v>
      </c>
      <c r="C129" s="52" t="str">
        <f>IFERROR(IF(SSIDs[[#This Row],[Entity ID]]="(autofill)","(autofill)",VLOOKUP(SSIDs[[#This Row],[Entity ID]],EntityIDs[],2,0)),"Invalid Entity ID")</f>
        <v>(autofill)</v>
      </c>
      <c r="H129" s="9"/>
      <c r="I129" s="9"/>
      <c r="J129" s="55"/>
      <c r="K129" s="54"/>
      <c r="L1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 spans="2:12" x14ac:dyDescent="0.25">
      <c r="B130" s="51" t="str">
        <f>IF(SSIDs[[#This Row],[Count]]="-","(autofill)",IF('1) Program Reach'!$C$5="(enter ID)","(autofill)",'1) Program Reach'!$C$5))</f>
        <v>(autofill)</v>
      </c>
      <c r="C130" s="52" t="str">
        <f>IFERROR(IF(SSIDs[[#This Row],[Entity ID]]="(autofill)","(autofill)",VLOOKUP(SSIDs[[#This Row],[Entity ID]],EntityIDs[],2,0)),"Invalid Entity ID")</f>
        <v>(autofill)</v>
      </c>
      <c r="H130" s="9"/>
      <c r="I130" s="9"/>
      <c r="J130" s="55"/>
      <c r="K130" s="54"/>
      <c r="L1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 spans="2:12" x14ac:dyDescent="0.25">
      <c r="B131" s="51" t="str">
        <f>IF(SSIDs[[#This Row],[Count]]="-","(autofill)",IF('1) Program Reach'!$C$5="(enter ID)","(autofill)",'1) Program Reach'!$C$5))</f>
        <v>(autofill)</v>
      </c>
      <c r="C131" s="52" t="str">
        <f>IFERROR(IF(SSIDs[[#This Row],[Entity ID]]="(autofill)","(autofill)",VLOOKUP(SSIDs[[#This Row],[Entity ID]],EntityIDs[],2,0)),"Invalid Entity ID")</f>
        <v>(autofill)</v>
      </c>
      <c r="H131" s="9"/>
      <c r="I131" s="9"/>
      <c r="J131" s="55"/>
      <c r="K131" s="54"/>
      <c r="L1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 spans="2:12" x14ac:dyDescent="0.25">
      <c r="B132" s="51" t="str">
        <f>IF(SSIDs[[#This Row],[Count]]="-","(autofill)",IF('1) Program Reach'!$C$5="(enter ID)","(autofill)",'1) Program Reach'!$C$5))</f>
        <v>(autofill)</v>
      </c>
      <c r="C132" s="52" t="str">
        <f>IFERROR(IF(SSIDs[[#This Row],[Entity ID]]="(autofill)","(autofill)",VLOOKUP(SSIDs[[#This Row],[Entity ID]],EntityIDs[],2,0)),"Invalid Entity ID")</f>
        <v>(autofill)</v>
      </c>
      <c r="H132" s="9"/>
      <c r="I132" s="9"/>
      <c r="J132" s="55"/>
      <c r="K132" s="54"/>
      <c r="L1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 spans="2:12" x14ac:dyDescent="0.25">
      <c r="B133" s="51" t="str">
        <f>IF(SSIDs[[#This Row],[Count]]="-","(autofill)",IF('1) Program Reach'!$C$5="(enter ID)","(autofill)",'1) Program Reach'!$C$5))</f>
        <v>(autofill)</v>
      </c>
      <c r="C133" s="52" t="str">
        <f>IFERROR(IF(SSIDs[[#This Row],[Entity ID]]="(autofill)","(autofill)",VLOOKUP(SSIDs[[#This Row],[Entity ID]],EntityIDs[],2,0)),"Invalid Entity ID")</f>
        <v>(autofill)</v>
      </c>
      <c r="H133" s="9"/>
      <c r="I133" s="9"/>
      <c r="J133" s="55"/>
      <c r="K133" s="54"/>
      <c r="L1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 spans="2:12" x14ac:dyDescent="0.25">
      <c r="B134" s="51" t="str">
        <f>IF(SSIDs[[#This Row],[Count]]="-","(autofill)",IF('1) Program Reach'!$C$5="(enter ID)","(autofill)",'1) Program Reach'!$C$5))</f>
        <v>(autofill)</v>
      </c>
      <c r="C134" s="52" t="str">
        <f>IFERROR(IF(SSIDs[[#This Row],[Entity ID]]="(autofill)","(autofill)",VLOOKUP(SSIDs[[#This Row],[Entity ID]],EntityIDs[],2,0)),"Invalid Entity ID")</f>
        <v>(autofill)</v>
      </c>
      <c r="H134" s="9"/>
      <c r="I134" s="9"/>
      <c r="J134" s="55"/>
      <c r="K134" s="54"/>
      <c r="L1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 spans="2:12" x14ac:dyDescent="0.25">
      <c r="B135" s="51" t="str">
        <f>IF(SSIDs[[#This Row],[Count]]="-","(autofill)",IF('1) Program Reach'!$C$5="(enter ID)","(autofill)",'1) Program Reach'!$C$5))</f>
        <v>(autofill)</v>
      </c>
      <c r="C135" s="52" t="str">
        <f>IFERROR(IF(SSIDs[[#This Row],[Entity ID]]="(autofill)","(autofill)",VLOOKUP(SSIDs[[#This Row],[Entity ID]],EntityIDs[],2,0)),"Invalid Entity ID")</f>
        <v>(autofill)</v>
      </c>
      <c r="H135" s="9"/>
      <c r="I135" s="9"/>
      <c r="J135" s="55"/>
      <c r="K135" s="54"/>
      <c r="L1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 spans="2:12" x14ac:dyDescent="0.25">
      <c r="B136" s="51" t="str">
        <f>IF(SSIDs[[#This Row],[Count]]="-","(autofill)",IF('1) Program Reach'!$C$5="(enter ID)","(autofill)",'1) Program Reach'!$C$5))</f>
        <v>(autofill)</v>
      </c>
      <c r="C136" s="52" t="str">
        <f>IFERROR(IF(SSIDs[[#This Row],[Entity ID]]="(autofill)","(autofill)",VLOOKUP(SSIDs[[#This Row],[Entity ID]],EntityIDs[],2,0)),"Invalid Entity ID")</f>
        <v>(autofill)</v>
      </c>
      <c r="H136" s="9"/>
      <c r="I136" s="9"/>
      <c r="J136" s="55"/>
      <c r="K136" s="54"/>
      <c r="L1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 spans="2:12" x14ac:dyDescent="0.25">
      <c r="B137" s="51" t="str">
        <f>IF(SSIDs[[#This Row],[Count]]="-","(autofill)",IF('1) Program Reach'!$C$5="(enter ID)","(autofill)",'1) Program Reach'!$C$5))</f>
        <v>(autofill)</v>
      </c>
      <c r="C137" s="52" t="str">
        <f>IFERROR(IF(SSIDs[[#This Row],[Entity ID]]="(autofill)","(autofill)",VLOOKUP(SSIDs[[#This Row],[Entity ID]],EntityIDs[],2,0)),"Invalid Entity ID")</f>
        <v>(autofill)</v>
      </c>
      <c r="H137" s="9"/>
      <c r="I137" s="9"/>
      <c r="J137" s="55"/>
      <c r="K137" s="54"/>
      <c r="L1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 spans="2:12" x14ac:dyDescent="0.25">
      <c r="B138" s="51" t="str">
        <f>IF(SSIDs[[#This Row],[Count]]="-","(autofill)",IF('1) Program Reach'!$C$5="(enter ID)","(autofill)",'1) Program Reach'!$C$5))</f>
        <v>(autofill)</v>
      </c>
      <c r="C138" s="52" t="str">
        <f>IFERROR(IF(SSIDs[[#This Row],[Entity ID]]="(autofill)","(autofill)",VLOOKUP(SSIDs[[#This Row],[Entity ID]],EntityIDs[],2,0)),"Invalid Entity ID")</f>
        <v>(autofill)</v>
      </c>
      <c r="H138" s="9"/>
      <c r="I138" s="9"/>
      <c r="J138" s="55"/>
      <c r="K138" s="54"/>
      <c r="L1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 spans="2:12" x14ac:dyDescent="0.25">
      <c r="B139" s="51" t="str">
        <f>IF(SSIDs[[#This Row],[Count]]="-","(autofill)",IF('1) Program Reach'!$C$5="(enter ID)","(autofill)",'1) Program Reach'!$C$5))</f>
        <v>(autofill)</v>
      </c>
      <c r="C139" s="52" t="str">
        <f>IFERROR(IF(SSIDs[[#This Row],[Entity ID]]="(autofill)","(autofill)",VLOOKUP(SSIDs[[#This Row],[Entity ID]],EntityIDs[],2,0)),"Invalid Entity ID")</f>
        <v>(autofill)</v>
      </c>
      <c r="H139" s="9"/>
      <c r="I139" s="9"/>
      <c r="J139" s="55"/>
      <c r="K139" s="54"/>
      <c r="L1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 spans="2:12" x14ac:dyDescent="0.25">
      <c r="B140" s="51" t="str">
        <f>IF(SSIDs[[#This Row],[Count]]="-","(autofill)",IF('1) Program Reach'!$C$5="(enter ID)","(autofill)",'1) Program Reach'!$C$5))</f>
        <v>(autofill)</v>
      </c>
      <c r="C140" s="52" t="str">
        <f>IFERROR(IF(SSIDs[[#This Row],[Entity ID]]="(autofill)","(autofill)",VLOOKUP(SSIDs[[#This Row],[Entity ID]],EntityIDs[],2,0)),"Invalid Entity ID")</f>
        <v>(autofill)</v>
      </c>
      <c r="H140" s="9"/>
      <c r="I140" s="9"/>
      <c r="J140" s="55"/>
      <c r="K140" s="54"/>
      <c r="L1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 spans="2:12" x14ac:dyDescent="0.25">
      <c r="B141" s="51" t="str">
        <f>IF(SSIDs[[#This Row],[Count]]="-","(autofill)",IF('1) Program Reach'!$C$5="(enter ID)","(autofill)",'1) Program Reach'!$C$5))</f>
        <v>(autofill)</v>
      </c>
      <c r="C141" s="52" t="str">
        <f>IFERROR(IF(SSIDs[[#This Row],[Entity ID]]="(autofill)","(autofill)",VLOOKUP(SSIDs[[#This Row],[Entity ID]],EntityIDs[],2,0)),"Invalid Entity ID")</f>
        <v>(autofill)</v>
      </c>
      <c r="H141" s="9"/>
      <c r="I141" s="9"/>
      <c r="J141" s="55"/>
      <c r="K141" s="54"/>
      <c r="L1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 spans="2:12" x14ac:dyDescent="0.25">
      <c r="B142" s="51" t="str">
        <f>IF(SSIDs[[#This Row],[Count]]="-","(autofill)",IF('1) Program Reach'!$C$5="(enter ID)","(autofill)",'1) Program Reach'!$C$5))</f>
        <v>(autofill)</v>
      </c>
      <c r="C142" s="52" t="str">
        <f>IFERROR(IF(SSIDs[[#This Row],[Entity ID]]="(autofill)","(autofill)",VLOOKUP(SSIDs[[#This Row],[Entity ID]],EntityIDs[],2,0)),"Invalid Entity ID")</f>
        <v>(autofill)</v>
      </c>
      <c r="H142" s="9"/>
      <c r="I142" s="9"/>
      <c r="J142" s="55"/>
      <c r="K142" s="54"/>
      <c r="L1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 spans="2:12" x14ac:dyDescent="0.25">
      <c r="B143" s="51" t="str">
        <f>IF(SSIDs[[#This Row],[Count]]="-","(autofill)",IF('1) Program Reach'!$C$5="(enter ID)","(autofill)",'1) Program Reach'!$C$5))</f>
        <v>(autofill)</v>
      </c>
      <c r="C143" s="52" t="str">
        <f>IFERROR(IF(SSIDs[[#This Row],[Entity ID]]="(autofill)","(autofill)",VLOOKUP(SSIDs[[#This Row],[Entity ID]],EntityIDs[],2,0)),"Invalid Entity ID")</f>
        <v>(autofill)</v>
      </c>
      <c r="H143" s="9"/>
      <c r="I143" s="9"/>
      <c r="J143" s="55"/>
      <c r="K143" s="54"/>
      <c r="L1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 spans="2:12" x14ac:dyDescent="0.25">
      <c r="B144" s="51" t="str">
        <f>IF(SSIDs[[#This Row],[Count]]="-","(autofill)",IF('1) Program Reach'!$C$5="(enter ID)","(autofill)",'1) Program Reach'!$C$5))</f>
        <v>(autofill)</v>
      </c>
      <c r="C144" s="52" t="str">
        <f>IFERROR(IF(SSIDs[[#This Row],[Entity ID]]="(autofill)","(autofill)",VLOOKUP(SSIDs[[#This Row],[Entity ID]],EntityIDs[],2,0)),"Invalid Entity ID")</f>
        <v>(autofill)</v>
      </c>
      <c r="H144" s="9"/>
      <c r="I144" s="9"/>
      <c r="J144" s="55"/>
      <c r="K144" s="54"/>
      <c r="L1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 spans="2:12" x14ac:dyDescent="0.25">
      <c r="B145" s="51" t="str">
        <f>IF(SSIDs[[#This Row],[Count]]="-","(autofill)",IF('1) Program Reach'!$C$5="(enter ID)","(autofill)",'1) Program Reach'!$C$5))</f>
        <v>(autofill)</v>
      </c>
      <c r="C145" s="52" t="str">
        <f>IFERROR(IF(SSIDs[[#This Row],[Entity ID]]="(autofill)","(autofill)",VLOOKUP(SSIDs[[#This Row],[Entity ID]],EntityIDs[],2,0)),"Invalid Entity ID")</f>
        <v>(autofill)</v>
      </c>
      <c r="H145" s="9"/>
      <c r="I145" s="9"/>
      <c r="J145" s="55"/>
      <c r="K145" s="54"/>
      <c r="L1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 spans="2:12" x14ac:dyDescent="0.25">
      <c r="B146" s="51" t="str">
        <f>IF(SSIDs[[#This Row],[Count]]="-","(autofill)",IF('1) Program Reach'!$C$5="(enter ID)","(autofill)",'1) Program Reach'!$C$5))</f>
        <v>(autofill)</v>
      </c>
      <c r="C146" s="52" t="str">
        <f>IFERROR(IF(SSIDs[[#This Row],[Entity ID]]="(autofill)","(autofill)",VLOOKUP(SSIDs[[#This Row],[Entity ID]],EntityIDs[],2,0)),"Invalid Entity ID")</f>
        <v>(autofill)</v>
      </c>
      <c r="H146" s="9"/>
      <c r="I146" s="9"/>
      <c r="J146" s="55"/>
      <c r="K146" s="54"/>
      <c r="L1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 spans="2:12" x14ac:dyDescent="0.25">
      <c r="B147" s="51" t="str">
        <f>IF(SSIDs[[#This Row],[Count]]="-","(autofill)",IF('1) Program Reach'!$C$5="(enter ID)","(autofill)",'1) Program Reach'!$C$5))</f>
        <v>(autofill)</v>
      </c>
      <c r="C147" s="52" t="str">
        <f>IFERROR(IF(SSIDs[[#This Row],[Entity ID]]="(autofill)","(autofill)",VLOOKUP(SSIDs[[#This Row],[Entity ID]],EntityIDs[],2,0)),"Invalid Entity ID")</f>
        <v>(autofill)</v>
      </c>
      <c r="H147" s="9"/>
      <c r="I147" s="9"/>
      <c r="J147" s="55"/>
      <c r="K147" s="54"/>
      <c r="L1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 spans="2:12" x14ac:dyDescent="0.25">
      <c r="B148" s="51" t="str">
        <f>IF(SSIDs[[#This Row],[Count]]="-","(autofill)",IF('1) Program Reach'!$C$5="(enter ID)","(autofill)",'1) Program Reach'!$C$5))</f>
        <v>(autofill)</v>
      </c>
      <c r="C148" s="52" t="str">
        <f>IFERROR(IF(SSIDs[[#This Row],[Entity ID]]="(autofill)","(autofill)",VLOOKUP(SSIDs[[#This Row],[Entity ID]],EntityIDs[],2,0)),"Invalid Entity ID")</f>
        <v>(autofill)</v>
      </c>
      <c r="H148" s="9"/>
      <c r="I148" s="9"/>
      <c r="J148" s="55"/>
      <c r="K148" s="54"/>
      <c r="L1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 spans="2:12" x14ac:dyDescent="0.25">
      <c r="B149" s="51" t="str">
        <f>IF(SSIDs[[#This Row],[Count]]="-","(autofill)",IF('1) Program Reach'!$C$5="(enter ID)","(autofill)",'1) Program Reach'!$C$5))</f>
        <v>(autofill)</v>
      </c>
      <c r="C149" s="52" t="str">
        <f>IFERROR(IF(SSIDs[[#This Row],[Entity ID]]="(autofill)","(autofill)",VLOOKUP(SSIDs[[#This Row],[Entity ID]],EntityIDs[],2,0)),"Invalid Entity ID")</f>
        <v>(autofill)</v>
      </c>
      <c r="H149" s="9"/>
      <c r="I149" s="9"/>
      <c r="J149" s="55"/>
      <c r="K149" s="54"/>
      <c r="L1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 spans="2:12" x14ac:dyDescent="0.25">
      <c r="B150" s="51" t="str">
        <f>IF(SSIDs[[#This Row],[Count]]="-","(autofill)",IF('1) Program Reach'!$C$5="(enter ID)","(autofill)",'1) Program Reach'!$C$5))</f>
        <v>(autofill)</v>
      </c>
      <c r="C150" s="52" t="str">
        <f>IFERROR(IF(SSIDs[[#This Row],[Entity ID]]="(autofill)","(autofill)",VLOOKUP(SSIDs[[#This Row],[Entity ID]],EntityIDs[],2,0)),"Invalid Entity ID")</f>
        <v>(autofill)</v>
      </c>
      <c r="H150" s="9"/>
      <c r="I150" s="9"/>
      <c r="J150" s="55"/>
      <c r="K150" s="54"/>
      <c r="L1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 spans="2:12" x14ac:dyDescent="0.25">
      <c r="B151" s="51" t="str">
        <f>IF(SSIDs[[#This Row],[Count]]="-","(autofill)",IF('1) Program Reach'!$C$5="(enter ID)","(autofill)",'1) Program Reach'!$C$5))</f>
        <v>(autofill)</v>
      </c>
      <c r="C151" s="52" t="str">
        <f>IFERROR(IF(SSIDs[[#This Row],[Entity ID]]="(autofill)","(autofill)",VLOOKUP(SSIDs[[#This Row],[Entity ID]],EntityIDs[],2,0)),"Invalid Entity ID")</f>
        <v>(autofill)</v>
      </c>
      <c r="H151" s="9"/>
      <c r="I151" s="9"/>
      <c r="J151" s="55"/>
      <c r="K151" s="54"/>
      <c r="L1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 spans="2:12" x14ac:dyDescent="0.25">
      <c r="B152" s="51" t="str">
        <f>IF(SSIDs[[#This Row],[Count]]="-","(autofill)",IF('1) Program Reach'!$C$5="(enter ID)","(autofill)",'1) Program Reach'!$C$5))</f>
        <v>(autofill)</v>
      </c>
      <c r="C152" s="52" t="str">
        <f>IFERROR(IF(SSIDs[[#This Row],[Entity ID]]="(autofill)","(autofill)",VLOOKUP(SSIDs[[#This Row],[Entity ID]],EntityIDs[],2,0)),"Invalid Entity ID")</f>
        <v>(autofill)</v>
      </c>
      <c r="H152" s="9"/>
      <c r="I152" s="9"/>
      <c r="J152" s="55"/>
      <c r="K152" s="54"/>
      <c r="L1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 spans="2:12" x14ac:dyDescent="0.25">
      <c r="B153" s="51" t="str">
        <f>IF(SSIDs[[#This Row],[Count]]="-","(autofill)",IF('1) Program Reach'!$C$5="(enter ID)","(autofill)",'1) Program Reach'!$C$5))</f>
        <v>(autofill)</v>
      </c>
      <c r="C153" s="52" t="str">
        <f>IFERROR(IF(SSIDs[[#This Row],[Entity ID]]="(autofill)","(autofill)",VLOOKUP(SSIDs[[#This Row],[Entity ID]],EntityIDs[],2,0)),"Invalid Entity ID")</f>
        <v>(autofill)</v>
      </c>
      <c r="H153" s="9"/>
      <c r="I153" s="9"/>
      <c r="J153" s="55"/>
      <c r="K153" s="54"/>
      <c r="L1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 spans="2:12" x14ac:dyDescent="0.25">
      <c r="B154" s="51" t="str">
        <f>IF(SSIDs[[#This Row],[Count]]="-","(autofill)",IF('1) Program Reach'!$C$5="(enter ID)","(autofill)",'1) Program Reach'!$C$5))</f>
        <v>(autofill)</v>
      </c>
      <c r="C154" s="52" t="str">
        <f>IFERROR(IF(SSIDs[[#This Row],[Entity ID]]="(autofill)","(autofill)",VLOOKUP(SSIDs[[#This Row],[Entity ID]],EntityIDs[],2,0)),"Invalid Entity ID")</f>
        <v>(autofill)</v>
      </c>
      <c r="H154" s="9"/>
      <c r="I154" s="9"/>
      <c r="J154" s="55"/>
      <c r="K154" s="54"/>
      <c r="L1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 spans="2:12" x14ac:dyDescent="0.25">
      <c r="B155" s="51" t="str">
        <f>IF(SSIDs[[#This Row],[Count]]="-","(autofill)",IF('1) Program Reach'!$C$5="(enter ID)","(autofill)",'1) Program Reach'!$C$5))</f>
        <v>(autofill)</v>
      </c>
      <c r="C155" s="52" t="str">
        <f>IFERROR(IF(SSIDs[[#This Row],[Entity ID]]="(autofill)","(autofill)",VLOOKUP(SSIDs[[#This Row],[Entity ID]],EntityIDs[],2,0)),"Invalid Entity ID")</f>
        <v>(autofill)</v>
      </c>
      <c r="H155" s="9"/>
      <c r="I155" s="9"/>
      <c r="J155" s="55"/>
      <c r="K155" s="54"/>
      <c r="L1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 spans="2:12" x14ac:dyDescent="0.25">
      <c r="B156" s="51" t="str">
        <f>IF(SSIDs[[#This Row],[Count]]="-","(autofill)",IF('1) Program Reach'!$C$5="(enter ID)","(autofill)",'1) Program Reach'!$C$5))</f>
        <v>(autofill)</v>
      </c>
      <c r="C156" s="52" t="str">
        <f>IFERROR(IF(SSIDs[[#This Row],[Entity ID]]="(autofill)","(autofill)",VLOOKUP(SSIDs[[#This Row],[Entity ID]],EntityIDs[],2,0)),"Invalid Entity ID")</f>
        <v>(autofill)</v>
      </c>
      <c r="H156" s="9"/>
      <c r="I156" s="9"/>
      <c r="J156" s="55"/>
      <c r="K156" s="54"/>
      <c r="L1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 spans="2:12" x14ac:dyDescent="0.25">
      <c r="B157" s="51" t="str">
        <f>IF(SSIDs[[#This Row],[Count]]="-","(autofill)",IF('1) Program Reach'!$C$5="(enter ID)","(autofill)",'1) Program Reach'!$C$5))</f>
        <v>(autofill)</v>
      </c>
      <c r="C157" s="52" t="str">
        <f>IFERROR(IF(SSIDs[[#This Row],[Entity ID]]="(autofill)","(autofill)",VLOOKUP(SSIDs[[#This Row],[Entity ID]],EntityIDs[],2,0)),"Invalid Entity ID")</f>
        <v>(autofill)</v>
      </c>
      <c r="H157" s="9"/>
      <c r="I157" s="9"/>
      <c r="J157" s="55"/>
      <c r="K157" s="54"/>
      <c r="L1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 spans="2:12" x14ac:dyDescent="0.25">
      <c r="B158" s="51" t="str">
        <f>IF(SSIDs[[#This Row],[Count]]="-","(autofill)",IF('1) Program Reach'!$C$5="(enter ID)","(autofill)",'1) Program Reach'!$C$5))</f>
        <v>(autofill)</v>
      </c>
      <c r="C158" s="52" t="str">
        <f>IFERROR(IF(SSIDs[[#This Row],[Entity ID]]="(autofill)","(autofill)",VLOOKUP(SSIDs[[#This Row],[Entity ID]],EntityIDs[],2,0)),"Invalid Entity ID")</f>
        <v>(autofill)</v>
      </c>
      <c r="H158" s="9"/>
      <c r="I158" s="9"/>
      <c r="J158" s="55"/>
      <c r="K158" s="54"/>
      <c r="L1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 spans="2:12" x14ac:dyDescent="0.25">
      <c r="B159" s="51" t="str">
        <f>IF(SSIDs[[#This Row],[Count]]="-","(autofill)",IF('1) Program Reach'!$C$5="(enter ID)","(autofill)",'1) Program Reach'!$C$5))</f>
        <v>(autofill)</v>
      </c>
      <c r="C159" s="52" t="str">
        <f>IFERROR(IF(SSIDs[[#This Row],[Entity ID]]="(autofill)","(autofill)",VLOOKUP(SSIDs[[#This Row],[Entity ID]],EntityIDs[],2,0)),"Invalid Entity ID")</f>
        <v>(autofill)</v>
      </c>
      <c r="H159" s="9"/>
      <c r="I159" s="9"/>
      <c r="J159" s="55"/>
      <c r="K159" s="54"/>
      <c r="L1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 spans="2:12" x14ac:dyDescent="0.25">
      <c r="B160" s="51" t="str">
        <f>IF(SSIDs[[#This Row],[Count]]="-","(autofill)",IF('1) Program Reach'!$C$5="(enter ID)","(autofill)",'1) Program Reach'!$C$5))</f>
        <v>(autofill)</v>
      </c>
      <c r="C160" s="52" t="str">
        <f>IFERROR(IF(SSIDs[[#This Row],[Entity ID]]="(autofill)","(autofill)",VLOOKUP(SSIDs[[#This Row],[Entity ID]],EntityIDs[],2,0)),"Invalid Entity ID")</f>
        <v>(autofill)</v>
      </c>
      <c r="H160" s="9"/>
      <c r="I160" s="9"/>
      <c r="J160" s="55"/>
      <c r="K160" s="54"/>
      <c r="L1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 spans="2:12" x14ac:dyDescent="0.25">
      <c r="B161" s="51" t="str">
        <f>IF(SSIDs[[#This Row],[Count]]="-","(autofill)",IF('1) Program Reach'!$C$5="(enter ID)","(autofill)",'1) Program Reach'!$C$5))</f>
        <v>(autofill)</v>
      </c>
      <c r="C161" s="52" t="str">
        <f>IFERROR(IF(SSIDs[[#This Row],[Entity ID]]="(autofill)","(autofill)",VLOOKUP(SSIDs[[#This Row],[Entity ID]],EntityIDs[],2,0)),"Invalid Entity ID")</f>
        <v>(autofill)</v>
      </c>
      <c r="H161" s="9"/>
      <c r="I161" s="9"/>
      <c r="J161" s="55"/>
      <c r="K161" s="54"/>
      <c r="L1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 spans="2:12" x14ac:dyDescent="0.25">
      <c r="B162" s="51" t="str">
        <f>IF(SSIDs[[#This Row],[Count]]="-","(autofill)",IF('1) Program Reach'!$C$5="(enter ID)","(autofill)",'1) Program Reach'!$C$5))</f>
        <v>(autofill)</v>
      </c>
      <c r="C162" s="52" t="str">
        <f>IFERROR(IF(SSIDs[[#This Row],[Entity ID]]="(autofill)","(autofill)",VLOOKUP(SSIDs[[#This Row],[Entity ID]],EntityIDs[],2,0)),"Invalid Entity ID")</f>
        <v>(autofill)</v>
      </c>
      <c r="H162" s="9"/>
      <c r="I162" s="9"/>
      <c r="J162" s="55"/>
      <c r="K162" s="54"/>
      <c r="L1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 spans="2:12" x14ac:dyDescent="0.25">
      <c r="B163" s="51" t="str">
        <f>IF(SSIDs[[#This Row],[Count]]="-","(autofill)",IF('1) Program Reach'!$C$5="(enter ID)","(autofill)",'1) Program Reach'!$C$5))</f>
        <v>(autofill)</v>
      </c>
      <c r="C163" s="52" t="str">
        <f>IFERROR(IF(SSIDs[[#This Row],[Entity ID]]="(autofill)","(autofill)",VLOOKUP(SSIDs[[#This Row],[Entity ID]],EntityIDs[],2,0)),"Invalid Entity ID")</f>
        <v>(autofill)</v>
      </c>
      <c r="H163" s="9"/>
      <c r="I163" s="9"/>
      <c r="J163" s="55"/>
      <c r="K163" s="54"/>
      <c r="L1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 spans="2:12" x14ac:dyDescent="0.25">
      <c r="B164" s="51" t="str">
        <f>IF(SSIDs[[#This Row],[Count]]="-","(autofill)",IF('1) Program Reach'!$C$5="(enter ID)","(autofill)",'1) Program Reach'!$C$5))</f>
        <v>(autofill)</v>
      </c>
      <c r="C164" s="52" t="str">
        <f>IFERROR(IF(SSIDs[[#This Row],[Entity ID]]="(autofill)","(autofill)",VLOOKUP(SSIDs[[#This Row],[Entity ID]],EntityIDs[],2,0)),"Invalid Entity ID")</f>
        <v>(autofill)</v>
      </c>
      <c r="H164" s="9"/>
      <c r="I164" s="9"/>
      <c r="J164" s="55"/>
      <c r="K164" s="54"/>
      <c r="L1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 spans="2:12" x14ac:dyDescent="0.25">
      <c r="B165" s="51" t="str">
        <f>IF(SSIDs[[#This Row],[Count]]="-","(autofill)",IF('1) Program Reach'!$C$5="(enter ID)","(autofill)",'1) Program Reach'!$C$5))</f>
        <v>(autofill)</v>
      </c>
      <c r="C165" s="52" t="str">
        <f>IFERROR(IF(SSIDs[[#This Row],[Entity ID]]="(autofill)","(autofill)",VLOOKUP(SSIDs[[#This Row],[Entity ID]],EntityIDs[],2,0)),"Invalid Entity ID")</f>
        <v>(autofill)</v>
      </c>
      <c r="H165" s="9"/>
      <c r="I165" s="9"/>
      <c r="J165" s="55"/>
      <c r="K165" s="54"/>
      <c r="L1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 spans="2:12" x14ac:dyDescent="0.25">
      <c r="B166" s="51" t="str">
        <f>IF(SSIDs[[#This Row],[Count]]="-","(autofill)",IF('1) Program Reach'!$C$5="(enter ID)","(autofill)",'1) Program Reach'!$C$5))</f>
        <v>(autofill)</v>
      </c>
      <c r="C166" s="52" t="str">
        <f>IFERROR(IF(SSIDs[[#This Row],[Entity ID]]="(autofill)","(autofill)",VLOOKUP(SSIDs[[#This Row],[Entity ID]],EntityIDs[],2,0)),"Invalid Entity ID")</f>
        <v>(autofill)</v>
      </c>
      <c r="H166" s="9"/>
      <c r="I166" s="9"/>
      <c r="J166" s="55"/>
      <c r="K166" s="54"/>
      <c r="L1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 spans="2:12" x14ac:dyDescent="0.25">
      <c r="B167" s="51" t="str">
        <f>IF(SSIDs[[#This Row],[Count]]="-","(autofill)",IF('1) Program Reach'!$C$5="(enter ID)","(autofill)",'1) Program Reach'!$C$5))</f>
        <v>(autofill)</v>
      </c>
      <c r="C167" s="52" t="str">
        <f>IFERROR(IF(SSIDs[[#This Row],[Entity ID]]="(autofill)","(autofill)",VLOOKUP(SSIDs[[#This Row],[Entity ID]],EntityIDs[],2,0)),"Invalid Entity ID")</f>
        <v>(autofill)</v>
      </c>
      <c r="H167" s="9"/>
      <c r="I167" s="9"/>
      <c r="J167" s="55"/>
      <c r="K167" s="54"/>
      <c r="L1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 spans="2:12" x14ac:dyDescent="0.25">
      <c r="B168" s="51" t="str">
        <f>IF(SSIDs[[#This Row],[Count]]="-","(autofill)",IF('1) Program Reach'!$C$5="(enter ID)","(autofill)",'1) Program Reach'!$C$5))</f>
        <v>(autofill)</v>
      </c>
      <c r="C168" s="52" t="str">
        <f>IFERROR(IF(SSIDs[[#This Row],[Entity ID]]="(autofill)","(autofill)",VLOOKUP(SSIDs[[#This Row],[Entity ID]],EntityIDs[],2,0)),"Invalid Entity ID")</f>
        <v>(autofill)</v>
      </c>
      <c r="H168" s="9"/>
      <c r="I168" s="9"/>
      <c r="J168" s="55"/>
      <c r="K168" s="54"/>
      <c r="L1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 spans="2:12" x14ac:dyDescent="0.25">
      <c r="B169" s="51" t="str">
        <f>IF(SSIDs[[#This Row],[Count]]="-","(autofill)",IF('1) Program Reach'!$C$5="(enter ID)","(autofill)",'1) Program Reach'!$C$5))</f>
        <v>(autofill)</v>
      </c>
      <c r="C169" s="52" t="str">
        <f>IFERROR(IF(SSIDs[[#This Row],[Entity ID]]="(autofill)","(autofill)",VLOOKUP(SSIDs[[#This Row],[Entity ID]],EntityIDs[],2,0)),"Invalid Entity ID")</f>
        <v>(autofill)</v>
      </c>
      <c r="H169" s="9"/>
      <c r="I169" s="9"/>
      <c r="J169" s="55"/>
      <c r="K169" s="54"/>
      <c r="L1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 spans="2:12" x14ac:dyDescent="0.25">
      <c r="B170" s="51" t="str">
        <f>IF(SSIDs[[#This Row],[Count]]="-","(autofill)",IF('1) Program Reach'!$C$5="(enter ID)","(autofill)",'1) Program Reach'!$C$5))</f>
        <v>(autofill)</v>
      </c>
      <c r="C170" s="52" t="str">
        <f>IFERROR(IF(SSIDs[[#This Row],[Entity ID]]="(autofill)","(autofill)",VLOOKUP(SSIDs[[#This Row],[Entity ID]],EntityIDs[],2,0)),"Invalid Entity ID")</f>
        <v>(autofill)</v>
      </c>
      <c r="H170" s="9"/>
      <c r="I170" s="9"/>
      <c r="J170" s="55"/>
      <c r="K170" s="54"/>
      <c r="L1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 spans="2:12" x14ac:dyDescent="0.25">
      <c r="B171" s="51" t="str">
        <f>IF(SSIDs[[#This Row],[Count]]="-","(autofill)",IF('1) Program Reach'!$C$5="(enter ID)","(autofill)",'1) Program Reach'!$C$5))</f>
        <v>(autofill)</v>
      </c>
      <c r="C171" s="52" t="str">
        <f>IFERROR(IF(SSIDs[[#This Row],[Entity ID]]="(autofill)","(autofill)",VLOOKUP(SSIDs[[#This Row],[Entity ID]],EntityIDs[],2,0)),"Invalid Entity ID")</f>
        <v>(autofill)</v>
      </c>
      <c r="H171" s="9"/>
      <c r="I171" s="9"/>
      <c r="J171" s="55"/>
      <c r="K171" s="54"/>
      <c r="L1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 spans="2:12" x14ac:dyDescent="0.25">
      <c r="B172" s="51" t="str">
        <f>IF(SSIDs[[#This Row],[Count]]="-","(autofill)",IF('1) Program Reach'!$C$5="(enter ID)","(autofill)",'1) Program Reach'!$C$5))</f>
        <v>(autofill)</v>
      </c>
      <c r="C172" s="52" t="str">
        <f>IFERROR(IF(SSIDs[[#This Row],[Entity ID]]="(autofill)","(autofill)",VLOOKUP(SSIDs[[#This Row],[Entity ID]],EntityIDs[],2,0)),"Invalid Entity ID")</f>
        <v>(autofill)</v>
      </c>
      <c r="H172" s="9"/>
      <c r="I172" s="9"/>
      <c r="J172" s="55"/>
      <c r="K172" s="54"/>
      <c r="L1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 spans="2:12" x14ac:dyDescent="0.25">
      <c r="B173" s="51" t="str">
        <f>IF(SSIDs[[#This Row],[Count]]="-","(autofill)",IF('1) Program Reach'!$C$5="(enter ID)","(autofill)",'1) Program Reach'!$C$5))</f>
        <v>(autofill)</v>
      </c>
      <c r="C173" s="52" t="str">
        <f>IFERROR(IF(SSIDs[[#This Row],[Entity ID]]="(autofill)","(autofill)",VLOOKUP(SSIDs[[#This Row],[Entity ID]],EntityIDs[],2,0)),"Invalid Entity ID")</f>
        <v>(autofill)</v>
      </c>
      <c r="H173" s="9"/>
      <c r="I173" s="9"/>
      <c r="J173" s="55"/>
      <c r="K173" s="54"/>
      <c r="L1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 spans="2:12" x14ac:dyDescent="0.25">
      <c r="B174" s="51" t="str">
        <f>IF(SSIDs[[#This Row],[Count]]="-","(autofill)",IF('1) Program Reach'!$C$5="(enter ID)","(autofill)",'1) Program Reach'!$C$5))</f>
        <v>(autofill)</v>
      </c>
      <c r="C174" s="52" t="str">
        <f>IFERROR(IF(SSIDs[[#This Row],[Entity ID]]="(autofill)","(autofill)",VLOOKUP(SSIDs[[#This Row],[Entity ID]],EntityIDs[],2,0)),"Invalid Entity ID")</f>
        <v>(autofill)</v>
      </c>
      <c r="H174" s="9"/>
      <c r="I174" s="9"/>
      <c r="J174" s="55"/>
      <c r="K174" s="54"/>
      <c r="L1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 spans="2:12" x14ac:dyDescent="0.25">
      <c r="B175" s="51" t="str">
        <f>IF(SSIDs[[#This Row],[Count]]="-","(autofill)",IF('1) Program Reach'!$C$5="(enter ID)","(autofill)",'1) Program Reach'!$C$5))</f>
        <v>(autofill)</v>
      </c>
      <c r="C175" s="52" t="str">
        <f>IFERROR(IF(SSIDs[[#This Row],[Entity ID]]="(autofill)","(autofill)",VLOOKUP(SSIDs[[#This Row],[Entity ID]],EntityIDs[],2,0)),"Invalid Entity ID")</f>
        <v>(autofill)</v>
      </c>
      <c r="H175" s="9"/>
      <c r="I175" s="9"/>
      <c r="J175" s="55"/>
      <c r="K175" s="54"/>
      <c r="L1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 spans="2:12" x14ac:dyDescent="0.25">
      <c r="B176" s="51" t="str">
        <f>IF(SSIDs[[#This Row],[Count]]="-","(autofill)",IF('1) Program Reach'!$C$5="(enter ID)","(autofill)",'1) Program Reach'!$C$5))</f>
        <v>(autofill)</v>
      </c>
      <c r="C176" s="52" t="str">
        <f>IFERROR(IF(SSIDs[[#This Row],[Entity ID]]="(autofill)","(autofill)",VLOOKUP(SSIDs[[#This Row],[Entity ID]],EntityIDs[],2,0)),"Invalid Entity ID")</f>
        <v>(autofill)</v>
      </c>
      <c r="H176" s="9"/>
      <c r="I176" s="9"/>
      <c r="J176" s="55"/>
      <c r="K176" s="54"/>
      <c r="L1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 spans="2:12" x14ac:dyDescent="0.25">
      <c r="B177" s="51" t="str">
        <f>IF(SSIDs[[#This Row],[Count]]="-","(autofill)",IF('1) Program Reach'!$C$5="(enter ID)","(autofill)",'1) Program Reach'!$C$5))</f>
        <v>(autofill)</v>
      </c>
      <c r="C177" s="52" t="str">
        <f>IFERROR(IF(SSIDs[[#This Row],[Entity ID]]="(autofill)","(autofill)",VLOOKUP(SSIDs[[#This Row],[Entity ID]],EntityIDs[],2,0)),"Invalid Entity ID")</f>
        <v>(autofill)</v>
      </c>
      <c r="H177" s="9"/>
      <c r="I177" s="9"/>
      <c r="J177" s="55"/>
      <c r="K177" s="54"/>
      <c r="L1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 spans="2:12" x14ac:dyDescent="0.25">
      <c r="B178" s="51" t="str">
        <f>IF(SSIDs[[#This Row],[Count]]="-","(autofill)",IF('1) Program Reach'!$C$5="(enter ID)","(autofill)",'1) Program Reach'!$C$5))</f>
        <v>(autofill)</v>
      </c>
      <c r="C178" s="52" t="str">
        <f>IFERROR(IF(SSIDs[[#This Row],[Entity ID]]="(autofill)","(autofill)",VLOOKUP(SSIDs[[#This Row],[Entity ID]],EntityIDs[],2,0)),"Invalid Entity ID")</f>
        <v>(autofill)</v>
      </c>
      <c r="H178" s="9"/>
      <c r="I178" s="9"/>
      <c r="J178" s="55"/>
      <c r="K178" s="54"/>
      <c r="L1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 spans="2:12" x14ac:dyDescent="0.25">
      <c r="B179" s="51" t="str">
        <f>IF(SSIDs[[#This Row],[Count]]="-","(autofill)",IF('1) Program Reach'!$C$5="(enter ID)","(autofill)",'1) Program Reach'!$C$5))</f>
        <v>(autofill)</v>
      </c>
      <c r="C179" s="52" t="str">
        <f>IFERROR(IF(SSIDs[[#This Row],[Entity ID]]="(autofill)","(autofill)",VLOOKUP(SSIDs[[#This Row],[Entity ID]],EntityIDs[],2,0)),"Invalid Entity ID")</f>
        <v>(autofill)</v>
      </c>
      <c r="H179" s="9"/>
      <c r="I179" s="9"/>
      <c r="J179" s="55"/>
      <c r="K179" s="54"/>
      <c r="L1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 spans="2:12" x14ac:dyDescent="0.25">
      <c r="B180" s="51" t="str">
        <f>IF(SSIDs[[#This Row],[Count]]="-","(autofill)",IF('1) Program Reach'!$C$5="(enter ID)","(autofill)",'1) Program Reach'!$C$5))</f>
        <v>(autofill)</v>
      </c>
      <c r="C180" s="52" t="str">
        <f>IFERROR(IF(SSIDs[[#This Row],[Entity ID]]="(autofill)","(autofill)",VLOOKUP(SSIDs[[#This Row],[Entity ID]],EntityIDs[],2,0)),"Invalid Entity ID")</f>
        <v>(autofill)</v>
      </c>
      <c r="H180" s="9"/>
      <c r="I180" s="9"/>
      <c r="J180" s="55"/>
      <c r="K180" s="54"/>
      <c r="L1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 spans="2:12" x14ac:dyDescent="0.25">
      <c r="B181" s="51" t="str">
        <f>IF(SSIDs[[#This Row],[Count]]="-","(autofill)",IF('1) Program Reach'!$C$5="(enter ID)","(autofill)",'1) Program Reach'!$C$5))</f>
        <v>(autofill)</v>
      </c>
      <c r="C181" s="52" t="str">
        <f>IFERROR(IF(SSIDs[[#This Row],[Entity ID]]="(autofill)","(autofill)",VLOOKUP(SSIDs[[#This Row],[Entity ID]],EntityIDs[],2,0)),"Invalid Entity ID")</f>
        <v>(autofill)</v>
      </c>
      <c r="H181" s="9"/>
      <c r="I181" s="9"/>
      <c r="J181" s="55"/>
      <c r="K181" s="54"/>
      <c r="L1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 spans="2:12" x14ac:dyDescent="0.25">
      <c r="B182" s="51" t="str">
        <f>IF(SSIDs[[#This Row],[Count]]="-","(autofill)",IF('1) Program Reach'!$C$5="(enter ID)","(autofill)",'1) Program Reach'!$C$5))</f>
        <v>(autofill)</v>
      </c>
      <c r="C182" s="52" t="str">
        <f>IFERROR(IF(SSIDs[[#This Row],[Entity ID]]="(autofill)","(autofill)",VLOOKUP(SSIDs[[#This Row],[Entity ID]],EntityIDs[],2,0)),"Invalid Entity ID")</f>
        <v>(autofill)</v>
      </c>
      <c r="H182" s="9"/>
      <c r="I182" s="9"/>
      <c r="J182" s="55"/>
      <c r="K182" s="54"/>
      <c r="L1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 spans="2:12" x14ac:dyDescent="0.25">
      <c r="B183" s="51" t="str">
        <f>IF(SSIDs[[#This Row],[Count]]="-","(autofill)",IF('1) Program Reach'!$C$5="(enter ID)","(autofill)",'1) Program Reach'!$C$5))</f>
        <v>(autofill)</v>
      </c>
      <c r="C183" s="52" t="str">
        <f>IFERROR(IF(SSIDs[[#This Row],[Entity ID]]="(autofill)","(autofill)",VLOOKUP(SSIDs[[#This Row],[Entity ID]],EntityIDs[],2,0)),"Invalid Entity ID")</f>
        <v>(autofill)</v>
      </c>
      <c r="H183" s="9"/>
      <c r="I183" s="9"/>
      <c r="J183" s="55"/>
      <c r="K183" s="54"/>
      <c r="L1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 spans="2:12" x14ac:dyDescent="0.25">
      <c r="B184" s="51" t="str">
        <f>IF(SSIDs[[#This Row],[Count]]="-","(autofill)",IF('1) Program Reach'!$C$5="(enter ID)","(autofill)",'1) Program Reach'!$C$5))</f>
        <v>(autofill)</v>
      </c>
      <c r="C184" s="52" t="str">
        <f>IFERROR(IF(SSIDs[[#This Row],[Entity ID]]="(autofill)","(autofill)",VLOOKUP(SSIDs[[#This Row],[Entity ID]],EntityIDs[],2,0)),"Invalid Entity ID")</f>
        <v>(autofill)</v>
      </c>
      <c r="H184" s="9"/>
      <c r="I184" s="9"/>
      <c r="J184" s="55"/>
      <c r="K184" s="54"/>
      <c r="L1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 spans="2:12" x14ac:dyDescent="0.25">
      <c r="B185" s="51" t="str">
        <f>IF(SSIDs[[#This Row],[Count]]="-","(autofill)",IF('1) Program Reach'!$C$5="(enter ID)","(autofill)",'1) Program Reach'!$C$5))</f>
        <v>(autofill)</v>
      </c>
      <c r="C185" s="52" t="str">
        <f>IFERROR(IF(SSIDs[[#This Row],[Entity ID]]="(autofill)","(autofill)",VLOOKUP(SSIDs[[#This Row],[Entity ID]],EntityIDs[],2,0)),"Invalid Entity ID")</f>
        <v>(autofill)</v>
      </c>
      <c r="H185" s="9"/>
      <c r="I185" s="9"/>
      <c r="J185" s="55"/>
      <c r="K185" s="54"/>
      <c r="L1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 spans="2:12" x14ac:dyDescent="0.25">
      <c r="B186" s="51" t="str">
        <f>IF(SSIDs[[#This Row],[Count]]="-","(autofill)",IF('1) Program Reach'!$C$5="(enter ID)","(autofill)",'1) Program Reach'!$C$5))</f>
        <v>(autofill)</v>
      </c>
      <c r="C186" s="52" t="str">
        <f>IFERROR(IF(SSIDs[[#This Row],[Entity ID]]="(autofill)","(autofill)",VLOOKUP(SSIDs[[#This Row],[Entity ID]],EntityIDs[],2,0)),"Invalid Entity ID")</f>
        <v>(autofill)</v>
      </c>
      <c r="H186" s="9"/>
      <c r="I186" s="9"/>
      <c r="J186" s="55"/>
      <c r="K186" s="54"/>
      <c r="L1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 spans="2:12" x14ac:dyDescent="0.25">
      <c r="B187" s="51" t="str">
        <f>IF(SSIDs[[#This Row],[Count]]="-","(autofill)",IF('1) Program Reach'!$C$5="(enter ID)","(autofill)",'1) Program Reach'!$C$5))</f>
        <v>(autofill)</v>
      </c>
      <c r="C187" s="52" t="str">
        <f>IFERROR(IF(SSIDs[[#This Row],[Entity ID]]="(autofill)","(autofill)",VLOOKUP(SSIDs[[#This Row],[Entity ID]],EntityIDs[],2,0)),"Invalid Entity ID")</f>
        <v>(autofill)</v>
      </c>
      <c r="H187" s="9"/>
      <c r="I187" s="9"/>
      <c r="J187" s="55"/>
      <c r="K187" s="54"/>
      <c r="L1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 spans="2:12" x14ac:dyDescent="0.25">
      <c r="B188" s="51" t="str">
        <f>IF(SSIDs[[#This Row],[Count]]="-","(autofill)",IF('1) Program Reach'!$C$5="(enter ID)","(autofill)",'1) Program Reach'!$C$5))</f>
        <v>(autofill)</v>
      </c>
      <c r="C188" s="52" t="str">
        <f>IFERROR(IF(SSIDs[[#This Row],[Entity ID]]="(autofill)","(autofill)",VLOOKUP(SSIDs[[#This Row],[Entity ID]],EntityIDs[],2,0)),"Invalid Entity ID")</f>
        <v>(autofill)</v>
      </c>
      <c r="H188" s="9"/>
      <c r="I188" s="9"/>
      <c r="J188" s="55"/>
      <c r="K188" s="54"/>
      <c r="L1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 spans="2:12" x14ac:dyDescent="0.25">
      <c r="B189" s="51" t="str">
        <f>IF(SSIDs[[#This Row],[Count]]="-","(autofill)",IF('1) Program Reach'!$C$5="(enter ID)","(autofill)",'1) Program Reach'!$C$5))</f>
        <v>(autofill)</v>
      </c>
      <c r="C189" s="52" t="str">
        <f>IFERROR(IF(SSIDs[[#This Row],[Entity ID]]="(autofill)","(autofill)",VLOOKUP(SSIDs[[#This Row],[Entity ID]],EntityIDs[],2,0)),"Invalid Entity ID")</f>
        <v>(autofill)</v>
      </c>
      <c r="H189" s="9"/>
      <c r="I189" s="9"/>
      <c r="J189" s="55"/>
      <c r="K189" s="54"/>
      <c r="L1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 spans="2:12" x14ac:dyDescent="0.25">
      <c r="B190" s="51" t="str">
        <f>IF(SSIDs[[#This Row],[Count]]="-","(autofill)",IF('1) Program Reach'!$C$5="(enter ID)","(autofill)",'1) Program Reach'!$C$5))</f>
        <v>(autofill)</v>
      </c>
      <c r="C190" s="52" t="str">
        <f>IFERROR(IF(SSIDs[[#This Row],[Entity ID]]="(autofill)","(autofill)",VLOOKUP(SSIDs[[#This Row],[Entity ID]],EntityIDs[],2,0)),"Invalid Entity ID")</f>
        <v>(autofill)</v>
      </c>
      <c r="H190" s="9"/>
      <c r="I190" s="9"/>
      <c r="J190" s="55"/>
      <c r="K190" s="54"/>
      <c r="L1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 spans="2:12" x14ac:dyDescent="0.25">
      <c r="B191" s="51" t="str">
        <f>IF(SSIDs[[#This Row],[Count]]="-","(autofill)",IF('1) Program Reach'!$C$5="(enter ID)","(autofill)",'1) Program Reach'!$C$5))</f>
        <v>(autofill)</v>
      </c>
      <c r="C191" s="52" t="str">
        <f>IFERROR(IF(SSIDs[[#This Row],[Entity ID]]="(autofill)","(autofill)",VLOOKUP(SSIDs[[#This Row],[Entity ID]],EntityIDs[],2,0)),"Invalid Entity ID")</f>
        <v>(autofill)</v>
      </c>
      <c r="H191" s="9"/>
      <c r="I191" s="9"/>
      <c r="J191" s="55"/>
      <c r="K191" s="54"/>
      <c r="L1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 spans="2:12" x14ac:dyDescent="0.25">
      <c r="B192" s="51" t="str">
        <f>IF(SSIDs[[#This Row],[Count]]="-","(autofill)",IF('1) Program Reach'!$C$5="(enter ID)","(autofill)",'1) Program Reach'!$C$5))</f>
        <v>(autofill)</v>
      </c>
      <c r="C192" s="52" t="str">
        <f>IFERROR(IF(SSIDs[[#This Row],[Entity ID]]="(autofill)","(autofill)",VLOOKUP(SSIDs[[#This Row],[Entity ID]],EntityIDs[],2,0)),"Invalid Entity ID")</f>
        <v>(autofill)</v>
      </c>
      <c r="H192" s="9"/>
      <c r="I192" s="9"/>
      <c r="J192" s="55"/>
      <c r="K192" s="54"/>
      <c r="L1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 spans="2:12" x14ac:dyDescent="0.25">
      <c r="B193" s="51" t="str">
        <f>IF(SSIDs[[#This Row],[Count]]="-","(autofill)",IF('1) Program Reach'!$C$5="(enter ID)","(autofill)",'1) Program Reach'!$C$5))</f>
        <v>(autofill)</v>
      </c>
      <c r="C193" s="52" t="str">
        <f>IFERROR(IF(SSIDs[[#This Row],[Entity ID]]="(autofill)","(autofill)",VLOOKUP(SSIDs[[#This Row],[Entity ID]],EntityIDs[],2,0)),"Invalid Entity ID")</f>
        <v>(autofill)</v>
      </c>
      <c r="H193" s="9"/>
      <c r="I193" s="9"/>
      <c r="J193" s="55"/>
      <c r="K193" s="54"/>
      <c r="L1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 spans="2:12" x14ac:dyDescent="0.25">
      <c r="B194" s="51" t="str">
        <f>IF(SSIDs[[#This Row],[Count]]="-","(autofill)",IF('1) Program Reach'!$C$5="(enter ID)","(autofill)",'1) Program Reach'!$C$5))</f>
        <v>(autofill)</v>
      </c>
      <c r="C194" s="52" t="str">
        <f>IFERROR(IF(SSIDs[[#This Row],[Entity ID]]="(autofill)","(autofill)",VLOOKUP(SSIDs[[#This Row],[Entity ID]],EntityIDs[],2,0)),"Invalid Entity ID")</f>
        <v>(autofill)</v>
      </c>
      <c r="H194" s="9"/>
      <c r="I194" s="9"/>
      <c r="J194" s="55"/>
      <c r="K194" s="54"/>
      <c r="L1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 spans="2:12" x14ac:dyDescent="0.25">
      <c r="B195" s="51" t="str">
        <f>IF(SSIDs[[#This Row],[Count]]="-","(autofill)",IF('1) Program Reach'!$C$5="(enter ID)","(autofill)",'1) Program Reach'!$C$5))</f>
        <v>(autofill)</v>
      </c>
      <c r="C195" s="52" t="str">
        <f>IFERROR(IF(SSIDs[[#This Row],[Entity ID]]="(autofill)","(autofill)",VLOOKUP(SSIDs[[#This Row],[Entity ID]],EntityIDs[],2,0)),"Invalid Entity ID")</f>
        <v>(autofill)</v>
      </c>
      <c r="H195" s="9"/>
      <c r="I195" s="9"/>
      <c r="J195" s="55"/>
      <c r="K195" s="54"/>
      <c r="L1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 spans="2:12" x14ac:dyDescent="0.25">
      <c r="B196" s="51" t="str">
        <f>IF(SSIDs[[#This Row],[Count]]="-","(autofill)",IF('1) Program Reach'!$C$5="(enter ID)","(autofill)",'1) Program Reach'!$C$5))</f>
        <v>(autofill)</v>
      </c>
      <c r="C196" s="52" t="str">
        <f>IFERROR(IF(SSIDs[[#This Row],[Entity ID]]="(autofill)","(autofill)",VLOOKUP(SSIDs[[#This Row],[Entity ID]],EntityIDs[],2,0)),"Invalid Entity ID")</f>
        <v>(autofill)</v>
      </c>
      <c r="H196" s="9"/>
      <c r="I196" s="9"/>
      <c r="J196" s="55"/>
      <c r="K196" s="54"/>
      <c r="L1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 spans="2:12" x14ac:dyDescent="0.25">
      <c r="B197" s="51" t="str">
        <f>IF(SSIDs[[#This Row],[Count]]="-","(autofill)",IF('1) Program Reach'!$C$5="(enter ID)","(autofill)",'1) Program Reach'!$C$5))</f>
        <v>(autofill)</v>
      </c>
      <c r="C197" s="52" t="str">
        <f>IFERROR(IF(SSIDs[[#This Row],[Entity ID]]="(autofill)","(autofill)",VLOOKUP(SSIDs[[#This Row],[Entity ID]],EntityIDs[],2,0)),"Invalid Entity ID")</f>
        <v>(autofill)</v>
      </c>
      <c r="H197" s="9"/>
      <c r="I197" s="9"/>
      <c r="J197" s="55"/>
      <c r="K197" s="54"/>
      <c r="L1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 spans="2:12" x14ac:dyDescent="0.25">
      <c r="B198" s="51" t="str">
        <f>IF(SSIDs[[#This Row],[Count]]="-","(autofill)",IF('1) Program Reach'!$C$5="(enter ID)","(autofill)",'1) Program Reach'!$C$5))</f>
        <v>(autofill)</v>
      </c>
      <c r="C198" s="52" t="str">
        <f>IFERROR(IF(SSIDs[[#This Row],[Entity ID]]="(autofill)","(autofill)",VLOOKUP(SSIDs[[#This Row],[Entity ID]],EntityIDs[],2,0)),"Invalid Entity ID")</f>
        <v>(autofill)</v>
      </c>
      <c r="H198" s="9"/>
      <c r="I198" s="9"/>
      <c r="J198" s="55"/>
      <c r="K198" s="54"/>
      <c r="L1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 spans="2:12" x14ac:dyDescent="0.25">
      <c r="B199" s="51" t="str">
        <f>IF(SSIDs[[#This Row],[Count]]="-","(autofill)",IF('1) Program Reach'!$C$5="(enter ID)","(autofill)",'1) Program Reach'!$C$5))</f>
        <v>(autofill)</v>
      </c>
      <c r="C199" s="52" t="str">
        <f>IFERROR(IF(SSIDs[[#This Row],[Entity ID]]="(autofill)","(autofill)",VLOOKUP(SSIDs[[#This Row],[Entity ID]],EntityIDs[],2,0)),"Invalid Entity ID")</f>
        <v>(autofill)</v>
      </c>
      <c r="H199" s="9"/>
      <c r="I199" s="9"/>
      <c r="J199" s="55"/>
      <c r="K199" s="54"/>
      <c r="L1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 spans="2:12" x14ac:dyDescent="0.25">
      <c r="B200" s="51" t="str">
        <f>IF(SSIDs[[#This Row],[Count]]="-","(autofill)",IF('1) Program Reach'!$C$5="(enter ID)","(autofill)",'1) Program Reach'!$C$5))</f>
        <v>(autofill)</v>
      </c>
      <c r="C200" s="52" t="str">
        <f>IFERROR(IF(SSIDs[[#This Row],[Entity ID]]="(autofill)","(autofill)",VLOOKUP(SSIDs[[#This Row],[Entity ID]],EntityIDs[],2,0)),"Invalid Entity ID")</f>
        <v>(autofill)</v>
      </c>
      <c r="H200" s="9"/>
      <c r="I200" s="9"/>
      <c r="J200" s="55"/>
      <c r="K200" s="54"/>
      <c r="L2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 spans="2:12" x14ac:dyDescent="0.25">
      <c r="B201" s="51" t="str">
        <f>IF(SSIDs[[#This Row],[Count]]="-","(autofill)",IF('1) Program Reach'!$C$5="(enter ID)","(autofill)",'1) Program Reach'!$C$5))</f>
        <v>(autofill)</v>
      </c>
      <c r="C201" s="52" t="str">
        <f>IFERROR(IF(SSIDs[[#This Row],[Entity ID]]="(autofill)","(autofill)",VLOOKUP(SSIDs[[#This Row],[Entity ID]],EntityIDs[],2,0)),"Invalid Entity ID")</f>
        <v>(autofill)</v>
      </c>
      <c r="H201" s="9"/>
      <c r="I201" s="9"/>
      <c r="J201" s="55"/>
      <c r="K201" s="54"/>
      <c r="L2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2" spans="2:12" x14ac:dyDescent="0.25">
      <c r="B202" s="51" t="str">
        <f>IF(SSIDs[[#This Row],[Count]]="-","(autofill)",IF('1) Program Reach'!$C$5="(enter ID)","(autofill)",'1) Program Reach'!$C$5))</f>
        <v>(autofill)</v>
      </c>
      <c r="C202" s="52" t="str">
        <f>IFERROR(IF(SSIDs[[#This Row],[Entity ID]]="(autofill)","(autofill)",VLOOKUP(SSIDs[[#This Row],[Entity ID]],EntityIDs[],2,0)),"Invalid Entity ID")</f>
        <v>(autofill)</v>
      </c>
      <c r="H202" s="9"/>
      <c r="I202" s="9"/>
      <c r="J202" s="55"/>
      <c r="K202" s="54"/>
      <c r="L2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3" spans="2:12" x14ac:dyDescent="0.25">
      <c r="B203" s="51" t="str">
        <f>IF(SSIDs[[#This Row],[Count]]="-","(autofill)",IF('1) Program Reach'!$C$5="(enter ID)","(autofill)",'1) Program Reach'!$C$5))</f>
        <v>(autofill)</v>
      </c>
      <c r="C203" s="52" t="str">
        <f>IFERROR(IF(SSIDs[[#This Row],[Entity ID]]="(autofill)","(autofill)",VLOOKUP(SSIDs[[#This Row],[Entity ID]],EntityIDs[],2,0)),"Invalid Entity ID")</f>
        <v>(autofill)</v>
      </c>
      <c r="H203" s="9"/>
      <c r="I203" s="9"/>
      <c r="J203" s="55"/>
      <c r="K203" s="54"/>
      <c r="L2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4" spans="2:12" x14ac:dyDescent="0.25">
      <c r="B204" s="51" t="str">
        <f>IF(SSIDs[[#This Row],[Count]]="-","(autofill)",IF('1) Program Reach'!$C$5="(enter ID)","(autofill)",'1) Program Reach'!$C$5))</f>
        <v>(autofill)</v>
      </c>
      <c r="C204" s="52" t="str">
        <f>IFERROR(IF(SSIDs[[#This Row],[Entity ID]]="(autofill)","(autofill)",VLOOKUP(SSIDs[[#This Row],[Entity ID]],EntityIDs[],2,0)),"Invalid Entity ID")</f>
        <v>(autofill)</v>
      </c>
      <c r="H204" s="9"/>
      <c r="I204" s="9"/>
      <c r="J204" s="55"/>
      <c r="K204" s="54"/>
      <c r="L2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5" spans="2:12" x14ac:dyDescent="0.25">
      <c r="B205" s="51" t="str">
        <f>IF(SSIDs[[#This Row],[Count]]="-","(autofill)",IF('1) Program Reach'!$C$5="(enter ID)","(autofill)",'1) Program Reach'!$C$5))</f>
        <v>(autofill)</v>
      </c>
      <c r="C205" s="52" t="str">
        <f>IFERROR(IF(SSIDs[[#This Row],[Entity ID]]="(autofill)","(autofill)",VLOOKUP(SSIDs[[#This Row],[Entity ID]],EntityIDs[],2,0)),"Invalid Entity ID")</f>
        <v>(autofill)</v>
      </c>
      <c r="H205" s="9"/>
      <c r="I205" s="9"/>
      <c r="J205" s="55"/>
      <c r="K205" s="54"/>
      <c r="L2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6" spans="2:12" x14ac:dyDescent="0.25">
      <c r="B206" s="51" t="str">
        <f>IF(SSIDs[[#This Row],[Count]]="-","(autofill)",IF('1) Program Reach'!$C$5="(enter ID)","(autofill)",'1) Program Reach'!$C$5))</f>
        <v>(autofill)</v>
      </c>
      <c r="C206" s="52" t="str">
        <f>IFERROR(IF(SSIDs[[#This Row],[Entity ID]]="(autofill)","(autofill)",VLOOKUP(SSIDs[[#This Row],[Entity ID]],EntityIDs[],2,0)),"Invalid Entity ID")</f>
        <v>(autofill)</v>
      </c>
      <c r="H206" s="9"/>
      <c r="I206" s="9"/>
      <c r="J206" s="55"/>
      <c r="K206" s="54"/>
      <c r="L2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7" spans="2:12" x14ac:dyDescent="0.25">
      <c r="B207" s="51" t="str">
        <f>IF(SSIDs[[#This Row],[Count]]="-","(autofill)",IF('1) Program Reach'!$C$5="(enter ID)","(autofill)",'1) Program Reach'!$C$5))</f>
        <v>(autofill)</v>
      </c>
      <c r="C207" s="52" t="str">
        <f>IFERROR(IF(SSIDs[[#This Row],[Entity ID]]="(autofill)","(autofill)",VLOOKUP(SSIDs[[#This Row],[Entity ID]],EntityIDs[],2,0)),"Invalid Entity ID")</f>
        <v>(autofill)</v>
      </c>
      <c r="H207" s="9"/>
      <c r="I207" s="9"/>
      <c r="J207" s="55"/>
      <c r="K207" s="54"/>
      <c r="L2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8" spans="2:12" x14ac:dyDescent="0.25">
      <c r="B208" s="51" t="str">
        <f>IF(SSIDs[[#This Row],[Count]]="-","(autofill)",IF('1) Program Reach'!$C$5="(enter ID)","(autofill)",'1) Program Reach'!$C$5))</f>
        <v>(autofill)</v>
      </c>
      <c r="C208" s="52" t="str">
        <f>IFERROR(IF(SSIDs[[#This Row],[Entity ID]]="(autofill)","(autofill)",VLOOKUP(SSIDs[[#This Row],[Entity ID]],EntityIDs[],2,0)),"Invalid Entity ID")</f>
        <v>(autofill)</v>
      </c>
      <c r="H208" s="9"/>
      <c r="I208" s="9"/>
      <c r="J208" s="55"/>
      <c r="K208" s="54"/>
      <c r="L2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9" spans="2:12" x14ac:dyDescent="0.25">
      <c r="B209" s="51" t="str">
        <f>IF(SSIDs[[#This Row],[Count]]="-","(autofill)",IF('1) Program Reach'!$C$5="(enter ID)","(autofill)",'1) Program Reach'!$C$5))</f>
        <v>(autofill)</v>
      </c>
      <c r="C209" s="52" t="str">
        <f>IFERROR(IF(SSIDs[[#This Row],[Entity ID]]="(autofill)","(autofill)",VLOOKUP(SSIDs[[#This Row],[Entity ID]],EntityIDs[],2,0)),"Invalid Entity ID")</f>
        <v>(autofill)</v>
      </c>
      <c r="H209" s="9"/>
      <c r="I209" s="9"/>
      <c r="J209" s="55"/>
      <c r="K209" s="54"/>
      <c r="L2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0" spans="2:12" x14ac:dyDescent="0.25">
      <c r="B210" s="51" t="str">
        <f>IF(SSIDs[[#This Row],[Count]]="-","(autofill)",IF('1) Program Reach'!$C$5="(enter ID)","(autofill)",'1) Program Reach'!$C$5))</f>
        <v>(autofill)</v>
      </c>
      <c r="C210" s="52" t="str">
        <f>IFERROR(IF(SSIDs[[#This Row],[Entity ID]]="(autofill)","(autofill)",VLOOKUP(SSIDs[[#This Row],[Entity ID]],EntityIDs[],2,0)),"Invalid Entity ID")</f>
        <v>(autofill)</v>
      </c>
      <c r="H210" s="9"/>
      <c r="I210" s="9"/>
      <c r="J210" s="55"/>
      <c r="K210" s="54"/>
      <c r="L2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1" spans="2:12" x14ac:dyDescent="0.25">
      <c r="B211" s="51" t="str">
        <f>IF(SSIDs[[#This Row],[Count]]="-","(autofill)",IF('1) Program Reach'!$C$5="(enter ID)","(autofill)",'1) Program Reach'!$C$5))</f>
        <v>(autofill)</v>
      </c>
      <c r="C211" s="52" t="str">
        <f>IFERROR(IF(SSIDs[[#This Row],[Entity ID]]="(autofill)","(autofill)",VLOOKUP(SSIDs[[#This Row],[Entity ID]],EntityIDs[],2,0)),"Invalid Entity ID")</f>
        <v>(autofill)</v>
      </c>
      <c r="H211" s="9"/>
      <c r="I211" s="9"/>
      <c r="J211" s="55"/>
      <c r="K211" s="54"/>
      <c r="L2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2" spans="2:12" x14ac:dyDescent="0.25">
      <c r="B212" s="51" t="str">
        <f>IF(SSIDs[[#This Row],[Count]]="-","(autofill)",IF('1) Program Reach'!$C$5="(enter ID)","(autofill)",'1) Program Reach'!$C$5))</f>
        <v>(autofill)</v>
      </c>
      <c r="C212" s="52" t="str">
        <f>IFERROR(IF(SSIDs[[#This Row],[Entity ID]]="(autofill)","(autofill)",VLOOKUP(SSIDs[[#This Row],[Entity ID]],EntityIDs[],2,0)),"Invalid Entity ID")</f>
        <v>(autofill)</v>
      </c>
      <c r="H212" s="9"/>
      <c r="I212" s="9"/>
      <c r="J212" s="55"/>
      <c r="K212" s="54"/>
      <c r="L2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3" spans="2:12" x14ac:dyDescent="0.25">
      <c r="B213" s="51" t="str">
        <f>IF(SSIDs[[#This Row],[Count]]="-","(autofill)",IF('1) Program Reach'!$C$5="(enter ID)","(autofill)",'1) Program Reach'!$C$5))</f>
        <v>(autofill)</v>
      </c>
      <c r="C213" s="52" t="str">
        <f>IFERROR(IF(SSIDs[[#This Row],[Entity ID]]="(autofill)","(autofill)",VLOOKUP(SSIDs[[#This Row],[Entity ID]],EntityIDs[],2,0)),"Invalid Entity ID")</f>
        <v>(autofill)</v>
      </c>
      <c r="H213" s="9"/>
      <c r="I213" s="9"/>
      <c r="J213" s="55"/>
      <c r="K213" s="54"/>
      <c r="L2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4" spans="2:12" x14ac:dyDescent="0.25">
      <c r="B214" s="51" t="str">
        <f>IF(SSIDs[[#This Row],[Count]]="-","(autofill)",IF('1) Program Reach'!$C$5="(enter ID)","(autofill)",'1) Program Reach'!$C$5))</f>
        <v>(autofill)</v>
      </c>
      <c r="C214" s="52" t="str">
        <f>IFERROR(IF(SSIDs[[#This Row],[Entity ID]]="(autofill)","(autofill)",VLOOKUP(SSIDs[[#This Row],[Entity ID]],EntityIDs[],2,0)),"Invalid Entity ID")</f>
        <v>(autofill)</v>
      </c>
      <c r="H214" s="9"/>
      <c r="I214" s="9"/>
      <c r="J214" s="55"/>
      <c r="K214" s="54"/>
      <c r="L2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5" spans="2:12" x14ac:dyDescent="0.25">
      <c r="B215" s="51" t="str">
        <f>IF(SSIDs[[#This Row],[Count]]="-","(autofill)",IF('1) Program Reach'!$C$5="(enter ID)","(autofill)",'1) Program Reach'!$C$5))</f>
        <v>(autofill)</v>
      </c>
      <c r="C215" s="52" t="str">
        <f>IFERROR(IF(SSIDs[[#This Row],[Entity ID]]="(autofill)","(autofill)",VLOOKUP(SSIDs[[#This Row],[Entity ID]],EntityIDs[],2,0)),"Invalid Entity ID")</f>
        <v>(autofill)</v>
      </c>
      <c r="H215" s="9"/>
      <c r="I215" s="9"/>
      <c r="J215" s="55"/>
      <c r="K215" s="54"/>
      <c r="L2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6" spans="2:12" x14ac:dyDescent="0.25">
      <c r="B216" s="51" t="str">
        <f>IF(SSIDs[[#This Row],[Count]]="-","(autofill)",IF('1) Program Reach'!$C$5="(enter ID)","(autofill)",'1) Program Reach'!$C$5))</f>
        <v>(autofill)</v>
      </c>
      <c r="C216" s="52" t="str">
        <f>IFERROR(IF(SSIDs[[#This Row],[Entity ID]]="(autofill)","(autofill)",VLOOKUP(SSIDs[[#This Row],[Entity ID]],EntityIDs[],2,0)),"Invalid Entity ID")</f>
        <v>(autofill)</v>
      </c>
      <c r="H216" s="9"/>
      <c r="I216" s="9"/>
      <c r="J216" s="55"/>
      <c r="K216" s="54"/>
      <c r="L2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7" spans="2:12" x14ac:dyDescent="0.25">
      <c r="B217" s="51" t="str">
        <f>IF(SSIDs[[#This Row],[Count]]="-","(autofill)",IF('1) Program Reach'!$C$5="(enter ID)","(autofill)",'1) Program Reach'!$C$5))</f>
        <v>(autofill)</v>
      </c>
      <c r="C217" s="52" t="str">
        <f>IFERROR(IF(SSIDs[[#This Row],[Entity ID]]="(autofill)","(autofill)",VLOOKUP(SSIDs[[#This Row],[Entity ID]],EntityIDs[],2,0)),"Invalid Entity ID")</f>
        <v>(autofill)</v>
      </c>
      <c r="H217" s="9"/>
      <c r="I217" s="9"/>
      <c r="J217" s="55"/>
      <c r="K217" s="54"/>
      <c r="L2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8" spans="2:12" x14ac:dyDescent="0.25">
      <c r="B218" s="51" t="str">
        <f>IF(SSIDs[[#This Row],[Count]]="-","(autofill)",IF('1) Program Reach'!$C$5="(enter ID)","(autofill)",'1) Program Reach'!$C$5))</f>
        <v>(autofill)</v>
      </c>
      <c r="C218" s="52" t="str">
        <f>IFERROR(IF(SSIDs[[#This Row],[Entity ID]]="(autofill)","(autofill)",VLOOKUP(SSIDs[[#This Row],[Entity ID]],EntityIDs[],2,0)),"Invalid Entity ID")</f>
        <v>(autofill)</v>
      </c>
      <c r="H218" s="9"/>
      <c r="I218" s="9"/>
      <c r="J218" s="55"/>
      <c r="K218" s="54"/>
      <c r="L2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19" spans="2:12" x14ac:dyDescent="0.25">
      <c r="B219" s="51" t="str">
        <f>IF(SSIDs[[#This Row],[Count]]="-","(autofill)",IF('1) Program Reach'!$C$5="(enter ID)","(autofill)",'1) Program Reach'!$C$5))</f>
        <v>(autofill)</v>
      </c>
      <c r="C219" s="52" t="str">
        <f>IFERROR(IF(SSIDs[[#This Row],[Entity ID]]="(autofill)","(autofill)",VLOOKUP(SSIDs[[#This Row],[Entity ID]],EntityIDs[],2,0)),"Invalid Entity ID")</f>
        <v>(autofill)</v>
      </c>
      <c r="H219" s="9"/>
      <c r="I219" s="9"/>
      <c r="J219" s="55"/>
      <c r="K219" s="54"/>
      <c r="L2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0" spans="2:12" x14ac:dyDescent="0.25">
      <c r="B220" s="51" t="str">
        <f>IF(SSIDs[[#This Row],[Count]]="-","(autofill)",IF('1) Program Reach'!$C$5="(enter ID)","(autofill)",'1) Program Reach'!$C$5))</f>
        <v>(autofill)</v>
      </c>
      <c r="C220" s="52" t="str">
        <f>IFERROR(IF(SSIDs[[#This Row],[Entity ID]]="(autofill)","(autofill)",VLOOKUP(SSIDs[[#This Row],[Entity ID]],EntityIDs[],2,0)),"Invalid Entity ID")</f>
        <v>(autofill)</v>
      </c>
      <c r="H220" s="9"/>
      <c r="I220" s="9"/>
      <c r="J220" s="55"/>
      <c r="K220" s="54"/>
      <c r="L2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1" spans="2:12" x14ac:dyDescent="0.25">
      <c r="B221" s="51" t="str">
        <f>IF(SSIDs[[#This Row],[Count]]="-","(autofill)",IF('1) Program Reach'!$C$5="(enter ID)","(autofill)",'1) Program Reach'!$C$5))</f>
        <v>(autofill)</v>
      </c>
      <c r="C221" s="52" t="str">
        <f>IFERROR(IF(SSIDs[[#This Row],[Entity ID]]="(autofill)","(autofill)",VLOOKUP(SSIDs[[#This Row],[Entity ID]],EntityIDs[],2,0)),"Invalid Entity ID")</f>
        <v>(autofill)</v>
      </c>
      <c r="H221" s="9"/>
      <c r="I221" s="9"/>
      <c r="J221" s="55"/>
      <c r="K221" s="54"/>
      <c r="L2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2" spans="2:12" x14ac:dyDescent="0.25">
      <c r="B222" s="51" t="str">
        <f>IF(SSIDs[[#This Row],[Count]]="-","(autofill)",IF('1) Program Reach'!$C$5="(enter ID)","(autofill)",'1) Program Reach'!$C$5))</f>
        <v>(autofill)</v>
      </c>
      <c r="C222" s="52" t="str">
        <f>IFERROR(IF(SSIDs[[#This Row],[Entity ID]]="(autofill)","(autofill)",VLOOKUP(SSIDs[[#This Row],[Entity ID]],EntityIDs[],2,0)),"Invalid Entity ID")</f>
        <v>(autofill)</v>
      </c>
      <c r="H222" s="9"/>
      <c r="I222" s="9"/>
      <c r="J222" s="55"/>
      <c r="K222" s="54"/>
      <c r="L2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3" spans="2:12" x14ac:dyDescent="0.25">
      <c r="B223" s="51" t="str">
        <f>IF(SSIDs[[#This Row],[Count]]="-","(autofill)",IF('1) Program Reach'!$C$5="(enter ID)","(autofill)",'1) Program Reach'!$C$5))</f>
        <v>(autofill)</v>
      </c>
      <c r="C223" s="52" t="str">
        <f>IFERROR(IF(SSIDs[[#This Row],[Entity ID]]="(autofill)","(autofill)",VLOOKUP(SSIDs[[#This Row],[Entity ID]],EntityIDs[],2,0)),"Invalid Entity ID")</f>
        <v>(autofill)</v>
      </c>
      <c r="H223" s="9"/>
      <c r="I223" s="9"/>
      <c r="J223" s="55"/>
      <c r="K223" s="54"/>
      <c r="L2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4" spans="2:12" x14ac:dyDescent="0.25">
      <c r="B224" s="51" t="str">
        <f>IF(SSIDs[[#This Row],[Count]]="-","(autofill)",IF('1) Program Reach'!$C$5="(enter ID)","(autofill)",'1) Program Reach'!$C$5))</f>
        <v>(autofill)</v>
      </c>
      <c r="C224" s="52" t="str">
        <f>IFERROR(IF(SSIDs[[#This Row],[Entity ID]]="(autofill)","(autofill)",VLOOKUP(SSIDs[[#This Row],[Entity ID]],EntityIDs[],2,0)),"Invalid Entity ID")</f>
        <v>(autofill)</v>
      </c>
      <c r="H224" s="9"/>
      <c r="I224" s="9"/>
      <c r="J224" s="55"/>
      <c r="K224" s="54"/>
      <c r="L2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5" spans="2:12" x14ac:dyDescent="0.25">
      <c r="B225" s="51" t="str">
        <f>IF(SSIDs[[#This Row],[Count]]="-","(autofill)",IF('1) Program Reach'!$C$5="(enter ID)","(autofill)",'1) Program Reach'!$C$5))</f>
        <v>(autofill)</v>
      </c>
      <c r="C225" s="52" t="str">
        <f>IFERROR(IF(SSIDs[[#This Row],[Entity ID]]="(autofill)","(autofill)",VLOOKUP(SSIDs[[#This Row],[Entity ID]],EntityIDs[],2,0)),"Invalid Entity ID")</f>
        <v>(autofill)</v>
      </c>
      <c r="H225" s="9"/>
      <c r="I225" s="9"/>
      <c r="J225" s="55"/>
      <c r="K225" s="54"/>
      <c r="L2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6" spans="2:12" x14ac:dyDescent="0.25">
      <c r="B226" s="51" t="str">
        <f>IF(SSIDs[[#This Row],[Count]]="-","(autofill)",IF('1) Program Reach'!$C$5="(enter ID)","(autofill)",'1) Program Reach'!$C$5))</f>
        <v>(autofill)</v>
      </c>
      <c r="C226" s="52" t="str">
        <f>IFERROR(IF(SSIDs[[#This Row],[Entity ID]]="(autofill)","(autofill)",VLOOKUP(SSIDs[[#This Row],[Entity ID]],EntityIDs[],2,0)),"Invalid Entity ID")</f>
        <v>(autofill)</v>
      </c>
      <c r="H226" s="9"/>
      <c r="I226" s="9"/>
      <c r="J226" s="55"/>
      <c r="K226" s="54"/>
      <c r="L2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7" spans="2:12" x14ac:dyDescent="0.25">
      <c r="B227" s="51" t="str">
        <f>IF(SSIDs[[#This Row],[Count]]="-","(autofill)",IF('1) Program Reach'!$C$5="(enter ID)","(autofill)",'1) Program Reach'!$C$5))</f>
        <v>(autofill)</v>
      </c>
      <c r="C227" s="52" t="str">
        <f>IFERROR(IF(SSIDs[[#This Row],[Entity ID]]="(autofill)","(autofill)",VLOOKUP(SSIDs[[#This Row],[Entity ID]],EntityIDs[],2,0)),"Invalid Entity ID")</f>
        <v>(autofill)</v>
      </c>
      <c r="H227" s="9"/>
      <c r="I227" s="9"/>
      <c r="J227" s="55"/>
      <c r="K227" s="54"/>
      <c r="L2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8" spans="2:12" x14ac:dyDescent="0.25">
      <c r="B228" s="51" t="str">
        <f>IF(SSIDs[[#This Row],[Count]]="-","(autofill)",IF('1) Program Reach'!$C$5="(enter ID)","(autofill)",'1) Program Reach'!$C$5))</f>
        <v>(autofill)</v>
      </c>
      <c r="C228" s="52" t="str">
        <f>IFERROR(IF(SSIDs[[#This Row],[Entity ID]]="(autofill)","(autofill)",VLOOKUP(SSIDs[[#This Row],[Entity ID]],EntityIDs[],2,0)),"Invalid Entity ID")</f>
        <v>(autofill)</v>
      </c>
      <c r="H228" s="9"/>
      <c r="I228" s="9"/>
      <c r="J228" s="55"/>
      <c r="K228" s="54"/>
      <c r="L2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29" spans="2:12" x14ac:dyDescent="0.25">
      <c r="B229" s="51" t="str">
        <f>IF(SSIDs[[#This Row],[Count]]="-","(autofill)",IF('1) Program Reach'!$C$5="(enter ID)","(autofill)",'1) Program Reach'!$C$5))</f>
        <v>(autofill)</v>
      </c>
      <c r="C229" s="52" t="str">
        <f>IFERROR(IF(SSIDs[[#This Row],[Entity ID]]="(autofill)","(autofill)",VLOOKUP(SSIDs[[#This Row],[Entity ID]],EntityIDs[],2,0)),"Invalid Entity ID")</f>
        <v>(autofill)</v>
      </c>
      <c r="H229" s="9"/>
      <c r="I229" s="9"/>
      <c r="J229" s="55"/>
      <c r="K229" s="54"/>
      <c r="L2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0" spans="2:12" x14ac:dyDescent="0.25">
      <c r="B230" s="51" t="str">
        <f>IF(SSIDs[[#This Row],[Count]]="-","(autofill)",IF('1) Program Reach'!$C$5="(enter ID)","(autofill)",'1) Program Reach'!$C$5))</f>
        <v>(autofill)</v>
      </c>
      <c r="C230" s="52" t="str">
        <f>IFERROR(IF(SSIDs[[#This Row],[Entity ID]]="(autofill)","(autofill)",VLOOKUP(SSIDs[[#This Row],[Entity ID]],EntityIDs[],2,0)),"Invalid Entity ID")</f>
        <v>(autofill)</v>
      </c>
      <c r="H230" s="9"/>
      <c r="I230" s="9"/>
      <c r="J230" s="55"/>
      <c r="K230" s="54"/>
      <c r="L2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1" spans="2:12" x14ac:dyDescent="0.25">
      <c r="B231" s="51" t="str">
        <f>IF(SSIDs[[#This Row],[Count]]="-","(autofill)",IF('1) Program Reach'!$C$5="(enter ID)","(autofill)",'1) Program Reach'!$C$5))</f>
        <v>(autofill)</v>
      </c>
      <c r="C231" s="52" t="str">
        <f>IFERROR(IF(SSIDs[[#This Row],[Entity ID]]="(autofill)","(autofill)",VLOOKUP(SSIDs[[#This Row],[Entity ID]],EntityIDs[],2,0)),"Invalid Entity ID")</f>
        <v>(autofill)</v>
      </c>
      <c r="H231" s="9"/>
      <c r="I231" s="9"/>
      <c r="J231" s="55"/>
      <c r="K231" s="54"/>
      <c r="L2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2" spans="2:12" x14ac:dyDescent="0.25">
      <c r="B232" s="51" t="str">
        <f>IF(SSIDs[[#This Row],[Count]]="-","(autofill)",IF('1) Program Reach'!$C$5="(enter ID)","(autofill)",'1) Program Reach'!$C$5))</f>
        <v>(autofill)</v>
      </c>
      <c r="C232" s="52" t="str">
        <f>IFERROR(IF(SSIDs[[#This Row],[Entity ID]]="(autofill)","(autofill)",VLOOKUP(SSIDs[[#This Row],[Entity ID]],EntityIDs[],2,0)),"Invalid Entity ID")</f>
        <v>(autofill)</v>
      </c>
      <c r="H232" s="9"/>
      <c r="I232" s="9"/>
      <c r="J232" s="55"/>
      <c r="K232" s="54"/>
      <c r="L2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3" spans="2:12" x14ac:dyDescent="0.25">
      <c r="B233" s="51" t="str">
        <f>IF(SSIDs[[#This Row],[Count]]="-","(autofill)",IF('1) Program Reach'!$C$5="(enter ID)","(autofill)",'1) Program Reach'!$C$5))</f>
        <v>(autofill)</v>
      </c>
      <c r="C233" s="52" t="str">
        <f>IFERROR(IF(SSIDs[[#This Row],[Entity ID]]="(autofill)","(autofill)",VLOOKUP(SSIDs[[#This Row],[Entity ID]],EntityIDs[],2,0)),"Invalid Entity ID")</f>
        <v>(autofill)</v>
      </c>
      <c r="H233" s="9"/>
      <c r="I233" s="9"/>
      <c r="J233" s="55"/>
      <c r="K233" s="54"/>
      <c r="L2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4" spans="2:12" x14ac:dyDescent="0.25">
      <c r="B234" s="51" t="str">
        <f>IF(SSIDs[[#This Row],[Count]]="-","(autofill)",IF('1) Program Reach'!$C$5="(enter ID)","(autofill)",'1) Program Reach'!$C$5))</f>
        <v>(autofill)</v>
      </c>
      <c r="C234" s="52" t="str">
        <f>IFERROR(IF(SSIDs[[#This Row],[Entity ID]]="(autofill)","(autofill)",VLOOKUP(SSIDs[[#This Row],[Entity ID]],EntityIDs[],2,0)),"Invalid Entity ID")</f>
        <v>(autofill)</v>
      </c>
      <c r="H234" s="9"/>
      <c r="I234" s="9"/>
      <c r="J234" s="55"/>
      <c r="K234" s="54"/>
      <c r="L2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5" spans="2:12" x14ac:dyDescent="0.25">
      <c r="B235" s="51" t="str">
        <f>IF(SSIDs[[#This Row],[Count]]="-","(autofill)",IF('1) Program Reach'!$C$5="(enter ID)","(autofill)",'1) Program Reach'!$C$5))</f>
        <v>(autofill)</v>
      </c>
      <c r="C235" s="52" t="str">
        <f>IFERROR(IF(SSIDs[[#This Row],[Entity ID]]="(autofill)","(autofill)",VLOOKUP(SSIDs[[#This Row],[Entity ID]],EntityIDs[],2,0)),"Invalid Entity ID")</f>
        <v>(autofill)</v>
      </c>
      <c r="H235" s="9"/>
      <c r="I235" s="9"/>
      <c r="J235" s="55"/>
      <c r="K235" s="54"/>
      <c r="L2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6" spans="2:12" x14ac:dyDescent="0.25">
      <c r="B236" s="51" t="str">
        <f>IF(SSIDs[[#This Row],[Count]]="-","(autofill)",IF('1) Program Reach'!$C$5="(enter ID)","(autofill)",'1) Program Reach'!$C$5))</f>
        <v>(autofill)</v>
      </c>
      <c r="C236" s="52" t="str">
        <f>IFERROR(IF(SSIDs[[#This Row],[Entity ID]]="(autofill)","(autofill)",VLOOKUP(SSIDs[[#This Row],[Entity ID]],EntityIDs[],2,0)),"Invalid Entity ID")</f>
        <v>(autofill)</v>
      </c>
      <c r="H236" s="9"/>
      <c r="I236" s="9"/>
      <c r="J236" s="55"/>
      <c r="K236" s="54"/>
      <c r="L2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7" spans="2:12" x14ac:dyDescent="0.25">
      <c r="B237" s="51" t="str">
        <f>IF(SSIDs[[#This Row],[Count]]="-","(autofill)",IF('1) Program Reach'!$C$5="(enter ID)","(autofill)",'1) Program Reach'!$C$5))</f>
        <v>(autofill)</v>
      </c>
      <c r="C237" s="52" t="str">
        <f>IFERROR(IF(SSIDs[[#This Row],[Entity ID]]="(autofill)","(autofill)",VLOOKUP(SSIDs[[#This Row],[Entity ID]],EntityIDs[],2,0)),"Invalid Entity ID")</f>
        <v>(autofill)</v>
      </c>
      <c r="H237" s="9"/>
      <c r="I237" s="9"/>
      <c r="J237" s="55"/>
      <c r="K237" s="54"/>
      <c r="L2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8" spans="2:12" x14ac:dyDescent="0.25">
      <c r="B238" s="51" t="str">
        <f>IF(SSIDs[[#This Row],[Count]]="-","(autofill)",IF('1) Program Reach'!$C$5="(enter ID)","(autofill)",'1) Program Reach'!$C$5))</f>
        <v>(autofill)</v>
      </c>
      <c r="C238" s="52" t="str">
        <f>IFERROR(IF(SSIDs[[#This Row],[Entity ID]]="(autofill)","(autofill)",VLOOKUP(SSIDs[[#This Row],[Entity ID]],EntityIDs[],2,0)),"Invalid Entity ID")</f>
        <v>(autofill)</v>
      </c>
      <c r="H238" s="9"/>
      <c r="I238" s="9"/>
      <c r="J238" s="55"/>
      <c r="K238" s="54"/>
      <c r="L2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39" spans="2:12" x14ac:dyDescent="0.25">
      <c r="B239" s="51" t="str">
        <f>IF(SSIDs[[#This Row],[Count]]="-","(autofill)",IF('1) Program Reach'!$C$5="(enter ID)","(autofill)",'1) Program Reach'!$C$5))</f>
        <v>(autofill)</v>
      </c>
      <c r="C239" s="52" t="str">
        <f>IFERROR(IF(SSIDs[[#This Row],[Entity ID]]="(autofill)","(autofill)",VLOOKUP(SSIDs[[#This Row],[Entity ID]],EntityIDs[],2,0)),"Invalid Entity ID")</f>
        <v>(autofill)</v>
      </c>
      <c r="H239" s="9"/>
      <c r="I239" s="9"/>
      <c r="J239" s="55"/>
      <c r="K239" s="54"/>
      <c r="L2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0" spans="2:12" x14ac:dyDescent="0.25">
      <c r="B240" s="51" t="str">
        <f>IF(SSIDs[[#This Row],[Count]]="-","(autofill)",IF('1) Program Reach'!$C$5="(enter ID)","(autofill)",'1) Program Reach'!$C$5))</f>
        <v>(autofill)</v>
      </c>
      <c r="C240" s="52" t="str">
        <f>IFERROR(IF(SSIDs[[#This Row],[Entity ID]]="(autofill)","(autofill)",VLOOKUP(SSIDs[[#This Row],[Entity ID]],EntityIDs[],2,0)),"Invalid Entity ID")</f>
        <v>(autofill)</v>
      </c>
      <c r="H240" s="9"/>
      <c r="I240" s="9"/>
      <c r="J240" s="55"/>
      <c r="K240" s="54"/>
      <c r="L2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1" spans="2:12" x14ac:dyDescent="0.25">
      <c r="B241" s="51" t="str">
        <f>IF(SSIDs[[#This Row],[Count]]="-","(autofill)",IF('1) Program Reach'!$C$5="(enter ID)","(autofill)",'1) Program Reach'!$C$5))</f>
        <v>(autofill)</v>
      </c>
      <c r="C241" s="52" t="str">
        <f>IFERROR(IF(SSIDs[[#This Row],[Entity ID]]="(autofill)","(autofill)",VLOOKUP(SSIDs[[#This Row],[Entity ID]],EntityIDs[],2,0)),"Invalid Entity ID")</f>
        <v>(autofill)</v>
      </c>
      <c r="H241" s="9"/>
      <c r="I241" s="9"/>
      <c r="J241" s="55"/>
      <c r="K241" s="54"/>
      <c r="L2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2" spans="2:12" x14ac:dyDescent="0.25">
      <c r="B242" s="51" t="str">
        <f>IF(SSIDs[[#This Row],[Count]]="-","(autofill)",IF('1) Program Reach'!$C$5="(enter ID)","(autofill)",'1) Program Reach'!$C$5))</f>
        <v>(autofill)</v>
      </c>
      <c r="C242" s="52" t="str">
        <f>IFERROR(IF(SSIDs[[#This Row],[Entity ID]]="(autofill)","(autofill)",VLOOKUP(SSIDs[[#This Row],[Entity ID]],EntityIDs[],2,0)),"Invalid Entity ID")</f>
        <v>(autofill)</v>
      </c>
      <c r="H242" s="9"/>
      <c r="I242" s="9"/>
      <c r="J242" s="55"/>
      <c r="K242" s="54"/>
      <c r="L2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3" spans="2:12" x14ac:dyDescent="0.25">
      <c r="B243" s="51" t="str">
        <f>IF(SSIDs[[#This Row],[Count]]="-","(autofill)",IF('1) Program Reach'!$C$5="(enter ID)","(autofill)",'1) Program Reach'!$C$5))</f>
        <v>(autofill)</v>
      </c>
      <c r="C243" s="52" t="str">
        <f>IFERROR(IF(SSIDs[[#This Row],[Entity ID]]="(autofill)","(autofill)",VLOOKUP(SSIDs[[#This Row],[Entity ID]],EntityIDs[],2,0)),"Invalid Entity ID")</f>
        <v>(autofill)</v>
      </c>
      <c r="H243" s="9"/>
      <c r="I243" s="9"/>
      <c r="J243" s="55"/>
      <c r="K243" s="54"/>
      <c r="L2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4" spans="2:12" x14ac:dyDescent="0.25">
      <c r="B244" s="51" t="str">
        <f>IF(SSIDs[[#This Row],[Count]]="-","(autofill)",IF('1) Program Reach'!$C$5="(enter ID)","(autofill)",'1) Program Reach'!$C$5))</f>
        <v>(autofill)</v>
      </c>
      <c r="C244" s="52" t="str">
        <f>IFERROR(IF(SSIDs[[#This Row],[Entity ID]]="(autofill)","(autofill)",VLOOKUP(SSIDs[[#This Row],[Entity ID]],EntityIDs[],2,0)),"Invalid Entity ID")</f>
        <v>(autofill)</v>
      </c>
      <c r="H244" s="9"/>
      <c r="I244" s="9"/>
      <c r="J244" s="55"/>
      <c r="K244" s="54"/>
      <c r="L2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5" spans="2:12" x14ac:dyDescent="0.25">
      <c r="B245" s="51" t="str">
        <f>IF(SSIDs[[#This Row],[Count]]="-","(autofill)",IF('1) Program Reach'!$C$5="(enter ID)","(autofill)",'1) Program Reach'!$C$5))</f>
        <v>(autofill)</v>
      </c>
      <c r="C245" s="52" t="str">
        <f>IFERROR(IF(SSIDs[[#This Row],[Entity ID]]="(autofill)","(autofill)",VLOOKUP(SSIDs[[#This Row],[Entity ID]],EntityIDs[],2,0)),"Invalid Entity ID")</f>
        <v>(autofill)</v>
      </c>
      <c r="H245" s="9"/>
      <c r="I245" s="9"/>
      <c r="J245" s="55"/>
      <c r="K245" s="54"/>
      <c r="L2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6" spans="2:12" x14ac:dyDescent="0.25">
      <c r="B246" s="51" t="str">
        <f>IF(SSIDs[[#This Row],[Count]]="-","(autofill)",IF('1) Program Reach'!$C$5="(enter ID)","(autofill)",'1) Program Reach'!$C$5))</f>
        <v>(autofill)</v>
      </c>
      <c r="C246" s="52" t="str">
        <f>IFERROR(IF(SSIDs[[#This Row],[Entity ID]]="(autofill)","(autofill)",VLOOKUP(SSIDs[[#This Row],[Entity ID]],EntityIDs[],2,0)),"Invalid Entity ID")</f>
        <v>(autofill)</v>
      </c>
      <c r="H246" s="9"/>
      <c r="I246" s="9"/>
      <c r="J246" s="55"/>
      <c r="K246" s="54"/>
      <c r="L2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7" spans="2:12" x14ac:dyDescent="0.25">
      <c r="B247" s="51" t="str">
        <f>IF(SSIDs[[#This Row],[Count]]="-","(autofill)",IF('1) Program Reach'!$C$5="(enter ID)","(autofill)",'1) Program Reach'!$C$5))</f>
        <v>(autofill)</v>
      </c>
      <c r="C247" s="52" t="str">
        <f>IFERROR(IF(SSIDs[[#This Row],[Entity ID]]="(autofill)","(autofill)",VLOOKUP(SSIDs[[#This Row],[Entity ID]],EntityIDs[],2,0)),"Invalid Entity ID")</f>
        <v>(autofill)</v>
      </c>
      <c r="H247" s="9"/>
      <c r="I247" s="9"/>
      <c r="J247" s="55"/>
      <c r="K247" s="54"/>
      <c r="L2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8" spans="2:12" x14ac:dyDescent="0.25">
      <c r="B248" s="51" t="str">
        <f>IF(SSIDs[[#This Row],[Count]]="-","(autofill)",IF('1) Program Reach'!$C$5="(enter ID)","(autofill)",'1) Program Reach'!$C$5))</f>
        <v>(autofill)</v>
      </c>
      <c r="C248" s="52" t="str">
        <f>IFERROR(IF(SSIDs[[#This Row],[Entity ID]]="(autofill)","(autofill)",VLOOKUP(SSIDs[[#This Row],[Entity ID]],EntityIDs[],2,0)),"Invalid Entity ID")</f>
        <v>(autofill)</v>
      </c>
      <c r="H248" s="9"/>
      <c r="I248" s="9"/>
      <c r="J248" s="55"/>
      <c r="K248" s="54"/>
      <c r="L2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49" spans="2:12" x14ac:dyDescent="0.25">
      <c r="B249" s="51" t="str">
        <f>IF(SSIDs[[#This Row],[Count]]="-","(autofill)",IF('1) Program Reach'!$C$5="(enter ID)","(autofill)",'1) Program Reach'!$C$5))</f>
        <v>(autofill)</v>
      </c>
      <c r="C249" s="52" t="str">
        <f>IFERROR(IF(SSIDs[[#This Row],[Entity ID]]="(autofill)","(autofill)",VLOOKUP(SSIDs[[#This Row],[Entity ID]],EntityIDs[],2,0)),"Invalid Entity ID")</f>
        <v>(autofill)</v>
      </c>
      <c r="H249" s="9"/>
      <c r="I249" s="9"/>
      <c r="J249" s="55"/>
      <c r="K249" s="54"/>
      <c r="L2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0" spans="2:12" x14ac:dyDescent="0.25">
      <c r="B250" s="51" t="str">
        <f>IF(SSIDs[[#This Row],[Count]]="-","(autofill)",IF('1) Program Reach'!$C$5="(enter ID)","(autofill)",'1) Program Reach'!$C$5))</f>
        <v>(autofill)</v>
      </c>
      <c r="C250" s="52" t="str">
        <f>IFERROR(IF(SSIDs[[#This Row],[Entity ID]]="(autofill)","(autofill)",VLOOKUP(SSIDs[[#This Row],[Entity ID]],EntityIDs[],2,0)),"Invalid Entity ID")</f>
        <v>(autofill)</v>
      </c>
      <c r="H250" s="9"/>
      <c r="I250" s="9"/>
      <c r="J250" s="55"/>
      <c r="K250" s="54"/>
      <c r="L2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1" spans="2:12" x14ac:dyDescent="0.25">
      <c r="B251" s="51" t="str">
        <f>IF(SSIDs[[#This Row],[Count]]="-","(autofill)",IF('1) Program Reach'!$C$5="(enter ID)","(autofill)",'1) Program Reach'!$C$5))</f>
        <v>(autofill)</v>
      </c>
      <c r="C251" s="52" t="str">
        <f>IFERROR(IF(SSIDs[[#This Row],[Entity ID]]="(autofill)","(autofill)",VLOOKUP(SSIDs[[#This Row],[Entity ID]],EntityIDs[],2,0)),"Invalid Entity ID")</f>
        <v>(autofill)</v>
      </c>
      <c r="H251" s="9"/>
      <c r="I251" s="9"/>
      <c r="J251" s="55"/>
      <c r="K251" s="54"/>
      <c r="L2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2" spans="2:12" x14ac:dyDescent="0.25">
      <c r="B252" s="51" t="str">
        <f>IF(SSIDs[[#This Row],[Count]]="-","(autofill)",IF('1) Program Reach'!$C$5="(enter ID)","(autofill)",'1) Program Reach'!$C$5))</f>
        <v>(autofill)</v>
      </c>
      <c r="C252" s="52" t="str">
        <f>IFERROR(IF(SSIDs[[#This Row],[Entity ID]]="(autofill)","(autofill)",VLOOKUP(SSIDs[[#This Row],[Entity ID]],EntityIDs[],2,0)),"Invalid Entity ID")</f>
        <v>(autofill)</v>
      </c>
      <c r="H252" s="9"/>
      <c r="I252" s="9"/>
      <c r="J252" s="55"/>
      <c r="K252" s="54"/>
      <c r="L2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3" spans="2:12" x14ac:dyDescent="0.25">
      <c r="B253" s="51" t="str">
        <f>IF(SSIDs[[#This Row],[Count]]="-","(autofill)",IF('1) Program Reach'!$C$5="(enter ID)","(autofill)",'1) Program Reach'!$C$5))</f>
        <v>(autofill)</v>
      </c>
      <c r="C253" s="52" t="str">
        <f>IFERROR(IF(SSIDs[[#This Row],[Entity ID]]="(autofill)","(autofill)",VLOOKUP(SSIDs[[#This Row],[Entity ID]],EntityIDs[],2,0)),"Invalid Entity ID")</f>
        <v>(autofill)</v>
      </c>
      <c r="H253" s="9"/>
      <c r="I253" s="9"/>
      <c r="J253" s="55"/>
      <c r="K253" s="54"/>
      <c r="L2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4" spans="2:12" x14ac:dyDescent="0.25">
      <c r="B254" s="51" t="str">
        <f>IF(SSIDs[[#This Row],[Count]]="-","(autofill)",IF('1) Program Reach'!$C$5="(enter ID)","(autofill)",'1) Program Reach'!$C$5))</f>
        <v>(autofill)</v>
      </c>
      <c r="C254" s="52" t="str">
        <f>IFERROR(IF(SSIDs[[#This Row],[Entity ID]]="(autofill)","(autofill)",VLOOKUP(SSIDs[[#This Row],[Entity ID]],EntityIDs[],2,0)),"Invalid Entity ID")</f>
        <v>(autofill)</v>
      </c>
      <c r="H254" s="9"/>
      <c r="I254" s="9"/>
      <c r="J254" s="55"/>
      <c r="K254" s="54"/>
      <c r="L2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5" spans="2:12" x14ac:dyDescent="0.25">
      <c r="B255" s="51" t="str">
        <f>IF(SSIDs[[#This Row],[Count]]="-","(autofill)",IF('1) Program Reach'!$C$5="(enter ID)","(autofill)",'1) Program Reach'!$C$5))</f>
        <v>(autofill)</v>
      </c>
      <c r="C255" s="52" t="str">
        <f>IFERROR(IF(SSIDs[[#This Row],[Entity ID]]="(autofill)","(autofill)",VLOOKUP(SSIDs[[#This Row],[Entity ID]],EntityIDs[],2,0)),"Invalid Entity ID")</f>
        <v>(autofill)</v>
      </c>
      <c r="H255" s="9"/>
      <c r="I255" s="9"/>
      <c r="J255" s="55"/>
      <c r="K255" s="54"/>
      <c r="L2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6" spans="2:12" x14ac:dyDescent="0.25">
      <c r="B256" s="51" t="str">
        <f>IF(SSIDs[[#This Row],[Count]]="-","(autofill)",IF('1) Program Reach'!$C$5="(enter ID)","(autofill)",'1) Program Reach'!$C$5))</f>
        <v>(autofill)</v>
      </c>
      <c r="C256" s="52" t="str">
        <f>IFERROR(IF(SSIDs[[#This Row],[Entity ID]]="(autofill)","(autofill)",VLOOKUP(SSIDs[[#This Row],[Entity ID]],EntityIDs[],2,0)),"Invalid Entity ID")</f>
        <v>(autofill)</v>
      </c>
      <c r="H256" s="9"/>
      <c r="I256" s="9"/>
      <c r="J256" s="55"/>
      <c r="K256" s="54"/>
      <c r="L2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7" spans="2:12" x14ac:dyDescent="0.25">
      <c r="B257" s="51" t="str">
        <f>IF(SSIDs[[#This Row],[Count]]="-","(autofill)",IF('1) Program Reach'!$C$5="(enter ID)","(autofill)",'1) Program Reach'!$C$5))</f>
        <v>(autofill)</v>
      </c>
      <c r="C257" s="52" t="str">
        <f>IFERROR(IF(SSIDs[[#This Row],[Entity ID]]="(autofill)","(autofill)",VLOOKUP(SSIDs[[#This Row],[Entity ID]],EntityIDs[],2,0)),"Invalid Entity ID")</f>
        <v>(autofill)</v>
      </c>
      <c r="H257" s="9"/>
      <c r="I257" s="9"/>
      <c r="J257" s="55"/>
      <c r="K257" s="54"/>
      <c r="L2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8" spans="2:12" x14ac:dyDescent="0.25">
      <c r="B258" s="51" t="str">
        <f>IF(SSIDs[[#This Row],[Count]]="-","(autofill)",IF('1) Program Reach'!$C$5="(enter ID)","(autofill)",'1) Program Reach'!$C$5))</f>
        <v>(autofill)</v>
      </c>
      <c r="C258" s="52" t="str">
        <f>IFERROR(IF(SSIDs[[#This Row],[Entity ID]]="(autofill)","(autofill)",VLOOKUP(SSIDs[[#This Row],[Entity ID]],EntityIDs[],2,0)),"Invalid Entity ID")</f>
        <v>(autofill)</v>
      </c>
      <c r="H258" s="9"/>
      <c r="I258" s="9"/>
      <c r="J258" s="55"/>
      <c r="K258" s="54"/>
      <c r="L2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59" spans="2:12" x14ac:dyDescent="0.25">
      <c r="B259" s="51" t="str">
        <f>IF(SSIDs[[#This Row],[Count]]="-","(autofill)",IF('1) Program Reach'!$C$5="(enter ID)","(autofill)",'1) Program Reach'!$C$5))</f>
        <v>(autofill)</v>
      </c>
      <c r="C259" s="52" t="str">
        <f>IFERROR(IF(SSIDs[[#This Row],[Entity ID]]="(autofill)","(autofill)",VLOOKUP(SSIDs[[#This Row],[Entity ID]],EntityIDs[],2,0)),"Invalid Entity ID")</f>
        <v>(autofill)</v>
      </c>
      <c r="H259" s="9"/>
      <c r="I259" s="9"/>
      <c r="J259" s="55"/>
      <c r="K259" s="54"/>
      <c r="L2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0" spans="2:12" x14ac:dyDescent="0.25">
      <c r="B260" s="51" t="str">
        <f>IF(SSIDs[[#This Row],[Count]]="-","(autofill)",IF('1) Program Reach'!$C$5="(enter ID)","(autofill)",'1) Program Reach'!$C$5))</f>
        <v>(autofill)</v>
      </c>
      <c r="C260" s="52" t="str">
        <f>IFERROR(IF(SSIDs[[#This Row],[Entity ID]]="(autofill)","(autofill)",VLOOKUP(SSIDs[[#This Row],[Entity ID]],EntityIDs[],2,0)),"Invalid Entity ID")</f>
        <v>(autofill)</v>
      </c>
      <c r="H260" s="9"/>
      <c r="I260" s="9"/>
      <c r="J260" s="55"/>
      <c r="K260" s="54"/>
      <c r="L2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1" spans="2:12" x14ac:dyDescent="0.25">
      <c r="B261" s="51" t="str">
        <f>IF(SSIDs[[#This Row],[Count]]="-","(autofill)",IF('1) Program Reach'!$C$5="(enter ID)","(autofill)",'1) Program Reach'!$C$5))</f>
        <v>(autofill)</v>
      </c>
      <c r="C261" s="52" t="str">
        <f>IFERROR(IF(SSIDs[[#This Row],[Entity ID]]="(autofill)","(autofill)",VLOOKUP(SSIDs[[#This Row],[Entity ID]],EntityIDs[],2,0)),"Invalid Entity ID")</f>
        <v>(autofill)</v>
      </c>
      <c r="H261" s="9"/>
      <c r="I261" s="9"/>
      <c r="J261" s="55"/>
      <c r="K261" s="54"/>
      <c r="L2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2" spans="2:12" x14ac:dyDescent="0.25">
      <c r="B262" s="51" t="str">
        <f>IF(SSIDs[[#This Row],[Count]]="-","(autofill)",IF('1) Program Reach'!$C$5="(enter ID)","(autofill)",'1) Program Reach'!$C$5))</f>
        <v>(autofill)</v>
      </c>
      <c r="C262" s="52" t="str">
        <f>IFERROR(IF(SSIDs[[#This Row],[Entity ID]]="(autofill)","(autofill)",VLOOKUP(SSIDs[[#This Row],[Entity ID]],EntityIDs[],2,0)),"Invalid Entity ID")</f>
        <v>(autofill)</v>
      </c>
      <c r="H262" s="9"/>
      <c r="I262" s="9"/>
      <c r="J262" s="55"/>
      <c r="K262" s="54"/>
      <c r="L2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3" spans="2:12" x14ac:dyDescent="0.25">
      <c r="B263" s="51" t="str">
        <f>IF(SSIDs[[#This Row],[Count]]="-","(autofill)",IF('1) Program Reach'!$C$5="(enter ID)","(autofill)",'1) Program Reach'!$C$5))</f>
        <v>(autofill)</v>
      </c>
      <c r="C263" s="52" t="str">
        <f>IFERROR(IF(SSIDs[[#This Row],[Entity ID]]="(autofill)","(autofill)",VLOOKUP(SSIDs[[#This Row],[Entity ID]],EntityIDs[],2,0)),"Invalid Entity ID")</f>
        <v>(autofill)</v>
      </c>
      <c r="H263" s="9"/>
      <c r="I263" s="9"/>
      <c r="J263" s="55"/>
      <c r="K263" s="54"/>
      <c r="L2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4" spans="2:12" x14ac:dyDescent="0.25">
      <c r="B264" s="51" t="str">
        <f>IF(SSIDs[[#This Row],[Count]]="-","(autofill)",IF('1) Program Reach'!$C$5="(enter ID)","(autofill)",'1) Program Reach'!$C$5))</f>
        <v>(autofill)</v>
      </c>
      <c r="C264" s="52" t="str">
        <f>IFERROR(IF(SSIDs[[#This Row],[Entity ID]]="(autofill)","(autofill)",VLOOKUP(SSIDs[[#This Row],[Entity ID]],EntityIDs[],2,0)),"Invalid Entity ID")</f>
        <v>(autofill)</v>
      </c>
      <c r="H264" s="9"/>
      <c r="I264" s="9"/>
      <c r="J264" s="55"/>
      <c r="K264" s="54"/>
      <c r="L2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5" spans="2:12" x14ac:dyDescent="0.25">
      <c r="B265" s="51" t="str">
        <f>IF(SSIDs[[#This Row],[Count]]="-","(autofill)",IF('1) Program Reach'!$C$5="(enter ID)","(autofill)",'1) Program Reach'!$C$5))</f>
        <v>(autofill)</v>
      </c>
      <c r="C265" s="52" t="str">
        <f>IFERROR(IF(SSIDs[[#This Row],[Entity ID]]="(autofill)","(autofill)",VLOOKUP(SSIDs[[#This Row],[Entity ID]],EntityIDs[],2,0)),"Invalid Entity ID")</f>
        <v>(autofill)</v>
      </c>
      <c r="H265" s="9"/>
      <c r="I265" s="9"/>
      <c r="J265" s="55"/>
      <c r="K265" s="54"/>
      <c r="L2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6" spans="2:12" x14ac:dyDescent="0.25">
      <c r="B266" s="51" t="str">
        <f>IF(SSIDs[[#This Row],[Count]]="-","(autofill)",IF('1) Program Reach'!$C$5="(enter ID)","(autofill)",'1) Program Reach'!$C$5))</f>
        <v>(autofill)</v>
      </c>
      <c r="C266" s="52" t="str">
        <f>IFERROR(IF(SSIDs[[#This Row],[Entity ID]]="(autofill)","(autofill)",VLOOKUP(SSIDs[[#This Row],[Entity ID]],EntityIDs[],2,0)),"Invalid Entity ID")</f>
        <v>(autofill)</v>
      </c>
      <c r="H266" s="9"/>
      <c r="I266" s="9"/>
      <c r="J266" s="55"/>
      <c r="K266" s="54"/>
      <c r="L2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7" spans="2:12" x14ac:dyDescent="0.25">
      <c r="B267" s="51" t="str">
        <f>IF(SSIDs[[#This Row],[Count]]="-","(autofill)",IF('1) Program Reach'!$C$5="(enter ID)","(autofill)",'1) Program Reach'!$C$5))</f>
        <v>(autofill)</v>
      </c>
      <c r="C267" s="52" t="str">
        <f>IFERROR(IF(SSIDs[[#This Row],[Entity ID]]="(autofill)","(autofill)",VLOOKUP(SSIDs[[#This Row],[Entity ID]],EntityIDs[],2,0)),"Invalid Entity ID")</f>
        <v>(autofill)</v>
      </c>
      <c r="H267" s="9"/>
      <c r="I267" s="9"/>
      <c r="J267" s="55"/>
      <c r="K267" s="54"/>
      <c r="L2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8" spans="2:12" x14ac:dyDescent="0.25">
      <c r="B268" s="51" t="str">
        <f>IF(SSIDs[[#This Row],[Count]]="-","(autofill)",IF('1) Program Reach'!$C$5="(enter ID)","(autofill)",'1) Program Reach'!$C$5))</f>
        <v>(autofill)</v>
      </c>
      <c r="C268" s="52" t="str">
        <f>IFERROR(IF(SSIDs[[#This Row],[Entity ID]]="(autofill)","(autofill)",VLOOKUP(SSIDs[[#This Row],[Entity ID]],EntityIDs[],2,0)),"Invalid Entity ID")</f>
        <v>(autofill)</v>
      </c>
      <c r="H268" s="9"/>
      <c r="I268" s="9"/>
      <c r="J268" s="55"/>
      <c r="K268" s="54"/>
      <c r="L2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69" spans="2:12" x14ac:dyDescent="0.25">
      <c r="B269" s="51" t="str">
        <f>IF(SSIDs[[#This Row],[Count]]="-","(autofill)",IF('1) Program Reach'!$C$5="(enter ID)","(autofill)",'1) Program Reach'!$C$5))</f>
        <v>(autofill)</v>
      </c>
      <c r="C269" s="52" t="str">
        <f>IFERROR(IF(SSIDs[[#This Row],[Entity ID]]="(autofill)","(autofill)",VLOOKUP(SSIDs[[#This Row],[Entity ID]],EntityIDs[],2,0)),"Invalid Entity ID")</f>
        <v>(autofill)</v>
      </c>
      <c r="H269" s="9"/>
      <c r="I269" s="9"/>
      <c r="J269" s="55"/>
      <c r="K269" s="54"/>
      <c r="L2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0" spans="2:12" x14ac:dyDescent="0.25">
      <c r="B270" s="51" t="str">
        <f>IF(SSIDs[[#This Row],[Count]]="-","(autofill)",IF('1) Program Reach'!$C$5="(enter ID)","(autofill)",'1) Program Reach'!$C$5))</f>
        <v>(autofill)</v>
      </c>
      <c r="C270" s="52" t="str">
        <f>IFERROR(IF(SSIDs[[#This Row],[Entity ID]]="(autofill)","(autofill)",VLOOKUP(SSIDs[[#This Row],[Entity ID]],EntityIDs[],2,0)),"Invalid Entity ID")</f>
        <v>(autofill)</v>
      </c>
      <c r="H270" s="9"/>
      <c r="I270" s="9"/>
      <c r="J270" s="55"/>
      <c r="K270" s="54"/>
      <c r="L2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1" spans="2:12" x14ac:dyDescent="0.25">
      <c r="B271" s="51" t="str">
        <f>IF(SSIDs[[#This Row],[Count]]="-","(autofill)",IF('1) Program Reach'!$C$5="(enter ID)","(autofill)",'1) Program Reach'!$C$5))</f>
        <v>(autofill)</v>
      </c>
      <c r="C271" s="52" t="str">
        <f>IFERROR(IF(SSIDs[[#This Row],[Entity ID]]="(autofill)","(autofill)",VLOOKUP(SSIDs[[#This Row],[Entity ID]],EntityIDs[],2,0)),"Invalid Entity ID")</f>
        <v>(autofill)</v>
      </c>
      <c r="H271" s="9"/>
      <c r="I271" s="9"/>
      <c r="J271" s="55"/>
      <c r="K271" s="54"/>
      <c r="L2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2" spans="2:12" x14ac:dyDescent="0.25">
      <c r="B272" s="51" t="str">
        <f>IF(SSIDs[[#This Row],[Count]]="-","(autofill)",IF('1) Program Reach'!$C$5="(enter ID)","(autofill)",'1) Program Reach'!$C$5))</f>
        <v>(autofill)</v>
      </c>
      <c r="C272" s="52" t="str">
        <f>IFERROR(IF(SSIDs[[#This Row],[Entity ID]]="(autofill)","(autofill)",VLOOKUP(SSIDs[[#This Row],[Entity ID]],EntityIDs[],2,0)),"Invalid Entity ID")</f>
        <v>(autofill)</v>
      </c>
      <c r="H272" s="9"/>
      <c r="I272" s="9"/>
      <c r="J272" s="55"/>
      <c r="K272" s="54"/>
      <c r="L2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3" spans="2:12" x14ac:dyDescent="0.25">
      <c r="B273" s="51" t="str">
        <f>IF(SSIDs[[#This Row],[Count]]="-","(autofill)",IF('1) Program Reach'!$C$5="(enter ID)","(autofill)",'1) Program Reach'!$C$5))</f>
        <v>(autofill)</v>
      </c>
      <c r="C273" s="52" t="str">
        <f>IFERROR(IF(SSIDs[[#This Row],[Entity ID]]="(autofill)","(autofill)",VLOOKUP(SSIDs[[#This Row],[Entity ID]],EntityIDs[],2,0)),"Invalid Entity ID")</f>
        <v>(autofill)</v>
      </c>
      <c r="H273" s="9"/>
      <c r="I273" s="9"/>
      <c r="J273" s="55"/>
      <c r="K273" s="54"/>
      <c r="L2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4" spans="2:12" x14ac:dyDescent="0.25">
      <c r="B274" s="51" t="str">
        <f>IF(SSIDs[[#This Row],[Count]]="-","(autofill)",IF('1) Program Reach'!$C$5="(enter ID)","(autofill)",'1) Program Reach'!$C$5))</f>
        <v>(autofill)</v>
      </c>
      <c r="C274" s="52" t="str">
        <f>IFERROR(IF(SSIDs[[#This Row],[Entity ID]]="(autofill)","(autofill)",VLOOKUP(SSIDs[[#This Row],[Entity ID]],EntityIDs[],2,0)),"Invalid Entity ID")</f>
        <v>(autofill)</v>
      </c>
      <c r="H274" s="9"/>
      <c r="I274" s="9"/>
      <c r="J274" s="55"/>
      <c r="K274" s="54"/>
      <c r="L2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5" spans="2:12" x14ac:dyDescent="0.25">
      <c r="B275" s="51" t="str">
        <f>IF(SSIDs[[#This Row],[Count]]="-","(autofill)",IF('1) Program Reach'!$C$5="(enter ID)","(autofill)",'1) Program Reach'!$C$5))</f>
        <v>(autofill)</v>
      </c>
      <c r="C275" s="52" t="str">
        <f>IFERROR(IF(SSIDs[[#This Row],[Entity ID]]="(autofill)","(autofill)",VLOOKUP(SSIDs[[#This Row],[Entity ID]],EntityIDs[],2,0)),"Invalid Entity ID")</f>
        <v>(autofill)</v>
      </c>
      <c r="H275" s="9"/>
      <c r="I275" s="9"/>
      <c r="J275" s="55"/>
      <c r="K275" s="54"/>
      <c r="L2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6" spans="2:12" x14ac:dyDescent="0.25">
      <c r="B276" s="51" t="str">
        <f>IF(SSIDs[[#This Row],[Count]]="-","(autofill)",IF('1) Program Reach'!$C$5="(enter ID)","(autofill)",'1) Program Reach'!$C$5))</f>
        <v>(autofill)</v>
      </c>
      <c r="C276" s="52" t="str">
        <f>IFERROR(IF(SSIDs[[#This Row],[Entity ID]]="(autofill)","(autofill)",VLOOKUP(SSIDs[[#This Row],[Entity ID]],EntityIDs[],2,0)),"Invalid Entity ID")</f>
        <v>(autofill)</v>
      </c>
      <c r="H276" s="9"/>
      <c r="I276" s="9"/>
      <c r="J276" s="55"/>
      <c r="K276" s="54"/>
      <c r="L2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7" spans="2:12" x14ac:dyDescent="0.25">
      <c r="B277" s="51" t="str">
        <f>IF(SSIDs[[#This Row],[Count]]="-","(autofill)",IF('1) Program Reach'!$C$5="(enter ID)","(autofill)",'1) Program Reach'!$C$5))</f>
        <v>(autofill)</v>
      </c>
      <c r="C277" s="52" t="str">
        <f>IFERROR(IF(SSIDs[[#This Row],[Entity ID]]="(autofill)","(autofill)",VLOOKUP(SSIDs[[#This Row],[Entity ID]],EntityIDs[],2,0)),"Invalid Entity ID")</f>
        <v>(autofill)</v>
      </c>
      <c r="H277" s="9"/>
      <c r="I277" s="9"/>
      <c r="J277" s="55"/>
      <c r="K277" s="54"/>
      <c r="L2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8" spans="2:12" x14ac:dyDescent="0.25">
      <c r="B278" s="51" t="str">
        <f>IF(SSIDs[[#This Row],[Count]]="-","(autofill)",IF('1) Program Reach'!$C$5="(enter ID)","(autofill)",'1) Program Reach'!$C$5))</f>
        <v>(autofill)</v>
      </c>
      <c r="C278" s="52" t="str">
        <f>IFERROR(IF(SSIDs[[#This Row],[Entity ID]]="(autofill)","(autofill)",VLOOKUP(SSIDs[[#This Row],[Entity ID]],EntityIDs[],2,0)),"Invalid Entity ID")</f>
        <v>(autofill)</v>
      </c>
      <c r="H278" s="9"/>
      <c r="I278" s="9"/>
      <c r="J278" s="55"/>
      <c r="K278" s="54"/>
      <c r="L2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79" spans="2:12" x14ac:dyDescent="0.25">
      <c r="B279" s="51" t="str">
        <f>IF(SSIDs[[#This Row],[Count]]="-","(autofill)",IF('1) Program Reach'!$C$5="(enter ID)","(autofill)",'1) Program Reach'!$C$5))</f>
        <v>(autofill)</v>
      </c>
      <c r="C279" s="52" t="str">
        <f>IFERROR(IF(SSIDs[[#This Row],[Entity ID]]="(autofill)","(autofill)",VLOOKUP(SSIDs[[#This Row],[Entity ID]],EntityIDs[],2,0)),"Invalid Entity ID")</f>
        <v>(autofill)</v>
      </c>
      <c r="H279" s="9"/>
      <c r="I279" s="9"/>
      <c r="J279" s="55"/>
      <c r="K279" s="54"/>
      <c r="L2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0" spans="2:12" x14ac:dyDescent="0.25">
      <c r="B280" s="51" t="str">
        <f>IF(SSIDs[[#This Row],[Count]]="-","(autofill)",IF('1) Program Reach'!$C$5="(enter ID)","(autofill)",'1) Program Reach'!$C$5))</f>
        <v>(autofill)</v>
      </c>
      <c r="C280" s="52" t="str">
        <f>IFERROR(IF(SSIDs[[#This Row],[Entity ID]]="(autofill)","(autofill)",VLOOKUP(SSIDs[[#This Row],[Entity ID]],EntityIDs[],2,0)),"Invalid Entity ID")</f>
        <v>(autofill)</v>
      </c>
      <c r="H280" s="9"/>
      <c r="I280" s="9"/>
      <c r="J280" s="55"/>
      <c r="K280" s="54"/>
      <c r="L2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1" spans="2:12" x14ac:dyDescent="0.25">
      <c r="B281" s="51" t="str">
        <f>IF(SSIDs[[#This Row],[Count]]="-","(autofill)",IF('1) Program Reach'!$C$5="(enter ID)","(autofill)",'1) Program Reach'!$C$5))</f>
        <v>(autofill)</v>
      </c>
      <c r="C281" s="52" t="str">
        <f>IFERROR(IF(SSIDs[[#This Row],[Entity ID]]="(autofill)","(autofill)",VLOOKUP(SSIDs[[#This Row],[Entity ID]],EntityIDs[],2,0)),"Invalid Entity ID")</f>
        <v>(autofill)</v>
      </c>
      <c r="H281" s="9"/>
      <c r="I281" s="9"/>
      <c r="J281" s="55"/>
      <c r="K281" s="54"/>
      <c r="L2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2" spans="2:12" x14ac:dyDescent="0.25">
      <c r="B282" s="51" t="str">
        <f>IF(SSIDs[[#This Row],[Count]]="-","(autofill)",IF('1) Program Reach'!$C$5="(enter ID)","(autofill)",'1) Program Reach'!$C$5))</f>
        <v>(autofill)</v>
      </c>
      <c r="C282" s="52" t="str">
        <f>IFERROR(IF(SSIDs[[#This Row],[Entity ID]]="(autofill)","(autofill)",VLOOKUP(SSIDs[[#This Row],[Entity ID]],EntityIDs[],2,0)),"Invalid Entity ID")</f>
        <v>(autofill)</v>
      </c>
      <c r="H282" s="9"/>
      <c r="I282" s="9"/>
      <c r="J282" s="55"/>
      <c r="K282" s="54"/>
      <c r="L2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3" spans="2:12" x14ac:dyDescent="0.25">
      <c r="B283" s="51" t="str">
        <f>IF(SSIDs[[#This Row],[Count]]="-","(autofill)",IF('1) Program Reach'!$C$5="(enter ID)","(autofill)",'1) Program Reach'!$C$5))</f>
        <v>(autofill)</v>
      </c>
      <c r="C283" s="52" t="str">
        <f>IFERROR(IF(SSIDs[[#This Row],[Entity ID]]="(autofill)","(autofill)",VLOOKUP(SSIDs[[#This Row],[Entity ID]],EntityIDs[],2,0)),"Invalid Entity ID")</f>
        <v>(autofill)</v>
      </c>
      <c r="H283" s="9"/>
      <c r="I283" s="9"/>
      <c r="J283" s="55"/>
      <c r="K283" s="54"/>
      <c r="L2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4" spans="2:12" x14ac:dyDescent="0.25">
      <c r="B284" s="51" t="str">
        <f>IF(SSIDs[[#This Row],[Count]]="-","(autofill)",IF('1) Program Reach'!$C$5="(enter ID)","(autofill)",'1) Program Reach'!$C$5))</f>
        <v>(autofill)</v>
      </c>
      <c r="C284" s="52" t="str">
        <f>IFERROR(IF(SSIDs[[#This Row],[Entity ID]]="(autofill)","(autofill)",VLOOKUP(SSIDs[[#This Row],[Entity ID]],EntityIDs[],2,0)),"Invalid Entity ID")</f>
        <v>(autofill)</v>
      </c>
      <c r="H284" s="9"/>
      <c r="I284" s="9"/>
      <c r="J284" s="55"/>
      <c r="K284" s="54"/>
      <c r="L2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5" spans="2:12" x14ac:dyDescent="0.25">
      <c r="B285" s="51" t="str">
        <f>IF(SSIDs[[#This Row],[Count]]="-","(autofill)",IF('1) Program Reach'!$C$5="(enter ID)","(autofill)",'1) Program Reach'!$C$5))</f>
        <v>(autofill)</v>
      </c>
      <c r="C285" s="52" t="str">
        <f>IFERROR(IF(SSIDs[[#This Row],[Entity ID]]="(autofill)","(autofill)",VLOOKUP(SSIDs[[#This Row],[Entity ID]],EntityIDs[],2,0)),"Invalid Entity ID")</f>
        <v>(autofill)</v>
      </c>
      <c r="H285" s="9"/>
      <c r="I285" s="9"/>
      <c r="J285" s="55"/>
      <c r="K285" s="54"/>
      <c r="L2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6" spans="2:12" x14ac:dyDescent="0.25">
      <c r="B286" s="51" t="str">
        <f>IF(SSIDs[[#This Row],[Count]]="-","(autofill)",IF('1) Program Reach'!$C$5="(enter ID)","(autofill)",'1) Program Reach'!$C$5))</f>
        <v>(autofill)</v>
      </c>
      <c r="C286" s="52" t="str">
        <f>IFERROR(IF(SSIDs[[#This Row],[Entity ID]]="(autofill)","(autofill)",VLOOKUP(SSIDs[[#This Row],[Entity ID]],EntityIDs[],2,0)),"Invalid Entity ID")</f>
        <v>(autofill)</v>
      </c>
      <c r="H286" s="9"/>
      <c r="I286" s="9"/>
      <c r="J286" s="55"/>
      <c r="K286" s="54"/>
      <c r="L2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7" spans="2:12" x14ac:dyDescent="0.25">
      <c r="B287" s="51" t="str">
        <f>IF(SSIDs[[#This Row],[Count]]="-","(autofill)",IF('1) Program Reach'!$C$5="(enter ID)","(autofill)",'1) Program Reach'!$C$5))</f>
        <v>(autofill)</v>
      </c>
      <c r="C287" s="52" t="str">
        <f>IFERROR(IF(SSIDs[[#This Row],[Entity ID]]="(autofill)","(autofill)",VLOOKUP(SSIDs[[#This Row],[Entity ID]],EntityIDs[],2,0)),"Invalid Entity ID")</f>
        <v>(autofill)</v>
      </c>
      <c r="H287" s="9"/>
      <c r="I287" s="9"/>
      <c r="J287" s="55"/>
      <c r="K287" s="54"/>
      <c r="L2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8" spans="2:12" x14ac:dyDescent="0.25">
      <c r="B288" s="51" t="str">
        <f>IF(SSIDs[[#This Row],[Count]]="-","(autofill)",IF('1) Program Reach'!$C$5="(enter ID)","(autofill)",'1) Program Reach'!$C$5))</f>
        <v>(autofill)</v>
      </c>
      <c r="C288" s="52" t="str">
        <f>IFERROR(IF(SSIDs[[#This Row],[Entity ID]]="(autofill)","(autofill)",VLOOKUP(SSIDs[[#This Row],[Entity ID]],EntityIDs[],2,0)),"Invalid Entity ID")</f>
        <v>(autofill)</v>
      </c>
      <c r="H288" s="9"/>
      <c r="I288" s="9"/>
      <c r="J288" s="55"/>
      <c r="K288" s="54"/>
      <c r="L2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89" spans="2:12" x14ac:dyDescent="0.25">
      <c r="B289" s="51" t="str">
        <f>IF(SSIDs[[#This Row],[Count]]="-","(autofill)",IF('1) Program Reach'!$C$5="(enter ID)","(autofill)",'1) Program Reach'!$C$5))</f>
        <v>(autofill)</v>
      </c>
      <c r="C289" s="52" t="str">
        <f>IFERROR(IF(SSIDs[[#This Row],[Entity ID]]="(autofill)","(autofill)",VLOOKUP(SSIDs[[#This Row],[Entity ID]],EntityIDs[],2,0)),"Invalid Entity ID")</f>
        <v>(autofill)</v>
      </c>
      <c r="H289" s="9"/>
      <c r="I289" s="9"/>
      <c r="J289" s="55"/>
      <c r="K289" s="54"/>
      <c r="L2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0" spans="2:12" x14ac:dyDescent="0.25">
      <c r="B290" s="51" t="str">
        <f>IF(SSIDs[[#This Row],[Count]]="-","(autofill)",IF('1) Program Reach'!$C$5="(enter ID)","(autofill)",'1) Program Reach'!$C$5))</f>
        <v>(autofill)</v>
      </c>
      <c r="C290" s="52" t="str">
        <f>IFERROR(IF(SSIDs[[#This Row],[Entity ID]]="(autofill)","(autofill)",VLOOKUP(SSIDs[[#This Row],[Entity ID]],EntityIDs[],2,0)),"Invalid Entity ID")</f>
        <v>(autofill)</v>
      </c>
      <c r="H290" s="9"/>
      <c r="I290" s="9"/>
      <c r="J290" s="55"/>
      <c r="K290" s="54"/>
      <c r="L2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1" spans="2:12" x14ac:dyDescent="0.25">
      <c r="B291" s="51" t="str">
        <f>IF(SSIDs[[#This Row],[Count]]="-","(autofill)",IF('1) Program Reach'!$C$5="(enter ID)","(autofill)",'1) Program Reach'!$C$5))</f>
        <v>(autofill)</v>
      </c>
      <c r="C291" s="52" t="str">
        <f>IFERROR(IF(SSIDs[[#This Row],[Entity ID]]="(autofill)","(autofill)",VLOOKUP(SSIDs[[#This Row],[Entity ID]],EntityIDs[],2,0)),"Invalid Entity ID")</f>
        <v>(autofill)</v>
      </c>
      <c r="H291" s="9"/>
      <c r="I291" s="9"/>
      <c r="J291" s="55"/>
      <c r="K291" s="54"/>
      <c r="L2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2" spans="2:12" x14ac:dyDescent="0.25">
      <c r="B292" s="51" t="str">
        <f>IF(SSIDs[[#This Row],[Count]]="-","(autofill)",IF('1) Program Reach'!$C$5="(enter ID)","(autofill)",'1) Program Reach'!$C$5))</f>
        <v>(autofill)</v>
      </c>
      <c r="C292" s="52" t="str">
        <f>IFERROR(IF(SSIDs[[#This Row],[Entity ID]]="(autofill)","(autofill)",VLOOKUP(SSIDs[[#This Row],[Entity ID]],EntityIDs[],2,0)),"Invalid Entity ID")</f>
        <v>(autofill)</v>
      </c>
      <c r="H292" s="9"/>
      <c r="I292" s="9"/>
      <c r="J292" s="55"/>
      <c r="K292" s="54"/>
      <c r="L2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3" spans="2:12" x14ac:dyDescent="0.25">
      <c r="B293" s="51" t="str">
        <f>IF(SSIDs[[#This Row],[Count]]="-","(autofill)",IF('1) Program Reach'!$C$5="(enter ID)","(autofill)",'1) Program Reach'!$C$5))</f>
        <v>(autofill)</v>
      </c>
      <c r="C293" s="52" t="str">
        <f>IFERROR(IF(SSIDs[[#This Row],[Entity ID]]="(autofill)","(autofill)",VLOOKUP(SSIDs[[#This Row],[Entity ID]],EntityIDs[],2,0)),"Invalid Entity ID")</f>
        <v>(autofill)</v>
      </c>
      <c r="H293" s="9"/>
      <c r="I293" s="9"/>
      <c r="J293" s="55"/>
      <c r="K293" s="54"/>
      <c r="L2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4" spans="2:12" x14ac:dyDescent="0.25">
      <c r="B294" s="51" t="str">
        <f>IF(SSIDs[[#This Row],[Count]]="-","(autofill)",IF('1) Program Reach'!$C$5="(enter ID)","(autofill)",'1) Program Reach'!$C$5))</f>
        <v>(autofill)</v>
      </c>
      <c r="C294" s="52" t="str">
        <f>IFERROR(IF(SSIDs[[#This Row],[Entity ID]]="(autofill)","(autofill)",VLOOKUP(SSIDs[[#This Row],[Entity ID]],EntityIDs[],2,0)),"Invalid Entity ID")</f>
        <v>(autofill)</v>
      </c>
      <c r="H294" s="9"/>
      <c r="I294" s="9"/>
      <c r="J294" s="55"/>
      <c r="K294" s="54"/>
      <c r="L2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5" spans="2:12" x14ac:dyDescent="0.25">
      <c r="B295" s="51" t="str">
        <f>IF(SSIDs[[#This Row],[Count]]="-","(autofill)",IF('1) Program Reach'!$C$5="(enter ID)","(autofill)",'1) Program Reach'!$C$5))</f>
        <v>(autofill)</v>
      </c>
      <c r="C295" s="52" t="str">
        <f>IFERROR(IF(SSIDs[[#This Row],[Entity ID]]="(autofill)","(autofill)",VLOOKUP(SSIDs[[#This Row],[Entity ID]],EntityIDs[],2,0)),"Invalid Entity ID")</f>
        <v>(autofill)</v>
      </c>
      <c r="H295" s="9"/>
      <c r="I295" s="9"/>
      <c r="J295" s="55"/>
      <c r="K295" s="54"/>
      <c r="L2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6" spans="2:12" x14ac:dyDescent="0.25">
      <c r="B296" s="51" t="str">
        <f>IF(SSIDs[[#This Row],[Count]]="-","(autofill)",IF('1) Program Reach'!$C$5="(enter ID)","(autofill)",'1) Program Reach'!$C$5))</f>
        <v>(autofill)</v>
      </c>
      <c r="C296" s="52" t="str">
        <f>IFERROR(IF(SSIDs[[#This Row],[Entity ID]]="(autofill)","(autofill)",VLOOKUP(SSIDs[[#This Row],[Entity ID]],EntityIDs[],2,0)),"Invalid Entity ID")</f>
        <v>(autofill)</v>
      </c>
      <c r="H296" s="9"/>
      <c r="I296" s="9"/>
      <c r="J296" s="55"/>
      <c r="K296" s="54"/>
      <c r="L2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7" spans="2:12" x14ac:dyDescent="0.25">
      <c r="B297" s="51" t="str">
        <f>IF(SSIDs[[#This Row],[Count]]="-","(autofill)",IF('1) Program Reach'!$C$5="(enter ID)","(autofill)",'1) Program Reach'!$C$5))</f>
        <v>(autofill)</v>
      </c>
      <c r="C297" s="52" t="str">
        <f>IFERROR(IF(SSIDs[[#This Row],[Entity ID]]="(autofill)","(autofill)",VLOOKUP(SSIDs[[#This Row],[Entity ID]],EntityIDs[],2,0)),"Invalid Entity ID")</f>
        <v>(autofill)</v>
      </c>
      <c r="H297" s="9"/>
      <c r="I297" s="9"/>
      <c r="J297" s="55"/>
      <c r="K297" s="54"/>
      <c r="L2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8" spans="2:12" x14ac:dyDescent="0.25">
      <c r="B298" s="51" t="str">
        <f>IF(SSIDs[[#This Row],[Count]]="-","(autofill)",IF('1) Program Reach'!$C$5="(enter ID)","(autofill)",'1) Program Reach'!$C$5))</f>
        <v>(autofill)</v>
      </c>
      <c r="C298" s="52" t="str">
        <f>IFERROR(IF(SSIDs[[#This Row],[Entity ID]]="(autofill)","(autofill)",VLOOKUP(SSIDs[[#This Row],[Entity ID]],EntityIDs[],2,0)),"Invalid Entity ID")</f>
        <v>(autofill)</v>
      </c>
      <c r="H298" s="9"/>
      <c r="I298" s="9"/>
      <c r="J298" s="55"/>
      <c r="K298" s="54"/>
      <c r="L2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99" spans="2:12" x14ac:dyDescent="0.25">
      <c r="B299" s="51" t="str">
        <f>IF(SSIDs[[#This Row],[Count]]="-","(autofill)",IF('1) Program Reach'!$C$5="(enter ID)","(autofill)",'1) Program Reach'!$C$5))</f>
        <v>(autofill)</v>
      </c>
      <c r="C299" s="52" t="str">
        <f>IFERROR(IF(SSIDs[[#This Row],[Entity ID]]="(autofill)","(autofill)",VLOOKUP(SSIDs[[#This Row],[Entity ID]],EntityIDs[],2,0)),"Invalid Entity ID")</f>
        <v>(autofill)</v>
      </c>
      <c r="H299" s="9"/>
      <c r="I299" s="9"/>
      <c r="J299" s="55"/>
      <c r="K299" s="54"/>
      <c r="L2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0" spans="2:12" x14ac:dyDescent="0.25">
      <c r="B300" s="51" t="str">
        <f>IF(SSIDs[[#This Row],[Count]]="-","(autofill)",IF('1) Program Reach'!$C$5="(enter ID)","(autofill)",'1) Program Reach'!$C$5))</f>
        <v>(autofill)</v>
      </c>
      <c r="C300" s="52" t="str">
        <f>IFERROR(IF(SSIDs[[#This Row],[Entity ID]]="(autofill)","(autofill)",VLOOKUP(SSIDs[[#This Row],[Entity ID]],EntityIDs[],2,0)),"Invalid Entity ID")</f>
        <v>(autofill)</v>
      </c>
      <c r="H300" s="9"/>
      <c r="I300" s="9"/>
      <c r="J300" s="55"/>
      <c r="K300" s="54"/>
      <c r="L3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1" spans="2:12" x14ac:dyDescent="0.25">
      <c r="B301" s="51" t="str">
        <f>IF(SSIDs[[#This Row],[Count]]="-","(autofill)",IF('1) Program Reach'!$C$5="(enter ID)","(autofill)",'1) Program Reach'!$C$5))</f>
        <v>(autofill)</v>
      </c>
      <c r="C301" s="52" t="str">
        <f>IFERROR(IF(SSIDs[[#This Row],[Entity ID]]="(autofill)","(autofill)",VLOOKUP(SSIDs[[#This Row],[Entity ID]],EntityIDs[],2,0)),"Invalid Entity ID")</f>
        <v>(autofill)</v>
      </c>
      <c r="H301" s="9"/>
      <c r="I301" s="9"/>
      <c r="J301" s="55"/>
      <c r="K301" s="54"/>
      <c r="L3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2" spans="2:12" x14ac:dyDescent="0.25">
      <c r="B302" s="51" t="str">
        <f>IF(SSIDs[[#This Row],[Count]]="-","(autofill)",IF('1) Program Reach'!$C$5="(enter ID)","(autofill)",'1) Program Reach'!$C$5))</f>
        <v>(autofill)</v>
      </c>
      <c r="C302" s="52" t="str">
        <f>IFERROR(IF(SSIDs[[#This Row],[Entity ID]]="(autofill)","(autofill)",VLOOKUP(SSIDs[[#This Row],[Entity ID]],EntityIDs[],2,0)),"Invalid Entity ID")</f>
        <v>(autofill)</v>
      </c>
      <c r="H302" s="9"/>
      <c r="I302" s="9"/>
      <c r="J302" s="55"/>
      <c r="K302" s="54"/>
      <c r="L3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3" spans="2:12" x14ac:dyDescent="0.25">
      <c r="B303" s="51" t="str">
        <f>IF(SSIDs[[#This Row],[Count]]="-","(autofill)",IF('1) Program Reach'!$C$5="(enter ID)","(autofill)",'1) Program Reach'!$C$5))</f>
        <v>(autofill)</v>
      </c>
      <c r="C303" s="52" t="str">
        <f>IFERROR(IF(SSIDs[[#This Row],[Entity ID]]="(autofill)","(autofill)",VLOOKUP(SSIDs[[#This Row],[Entity ID]],EntityIDs[],2,0)),"Invalid Entity ID")</f>
        <v>(autofill)</v>
      </c>
      <c r="H303" s="9"/>
      <c r="I303" s="9"/>
      <c r="J303" s="55"/>
      <c r="K303" s="54"/>
      <c r="L3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4" spans="2:12" x14ac:dyDescent="0.25">
      <c r="B304" s="51" t="str">
        <f>IF(SSIDs[[#This Row],[Count]]="-","(autofill)",IF('1) Program Reach'!$C$5="(enter ID)","(autofill)",'1) Program Reach'!$C$5))</f>
        <v>(autofill)</v>
      </c>
      <c r="C304" s="52" t="str">
        <f>IFERROR(IF(SSIDs[[#This Row],[Entity ID]]="(autofill)","(autofill)",VLOOKUP(SSIDs[[#This Row],[Entity ID]],EntityIDs[],2,0)),"Invalid Entity ID")</f>
        <v>(autofill)</v>
      </c>
      <c r="H304" s="9"/>
      <c r="I304" s="9"/>
      <c r="J304" s="55"/>
      <c r="K304" s="54"/>
      <c r="L3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5" spans="2:12" x14ac:dyDescent="0.25">
      <c r="B305" s="51" t="str">
        <f>IF(SSIDs[[#This Row],[Count]]="-","(autofill)",IF('1) Program Reach'!$C$5="(enter ID)","(autofill)",'1) Program Reach'!$C$5))</f>
        <v>(autofill)</v>
      </c>
      <c r="C305" s="52" t="str">
        <f>IFERROR(IF(SSIDs[[#This Row],[Entity ID]]="(autofill)","(autofill)",VLOOKUP(SSIDs[[#This Row],[Entity ID]],EntityIDs[],2,0)),"Invalid Entity ID")</f>
        <v>(autofill)</v>
      </c>
      <c r="H305" s="9"/>
      <c r="I305" s="9"/>
      <c r="J305" s="55"/>
      <c r="K305" s="54"/>
      <c r="L3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6" spans="2:12" x14ac:dyDescent="0.25">
      <c r="B306" s="51" t="str">
        <f>IF(SSIDs[[#This Row],[Count]]="-","(autofill)",IF('1) Program Reach'!$C$5="(enter ID)","(autofill)",'1) Program Reach'!$C$5))</f>
        <v>(autofill)</v>
      </c>
      <c r="C306" s="52" t="str">
        <f>IFERROR(IF(SSIDs[[#This Row],[Entity ID]]="(autofill)","(autofill)",VLOOKUP(SSIDs[[#This Row],[Entity ID]],EntityIDs[],2,0)),"Invalid Entity ID")</f>
        <v>(autofill)</v>
      </c>
      <c r="H306" s="9"/>
      <c r="I306" s="9"/>
      <c r="J306" s="55"/>
      <c r="K306" s="54"/>
      <c r="L3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7" spans="2:12" x14ac:dyDescent="0.25">
      <c r="B307" s="51" t="str">
        <f>IF(SSIDs[[#This Row],[Count]]="-","(autofill)",IF('1) Program Reach'!$C$5="(enter ID)","(autofill)",'1) Program Reach'!$C$5))</f>
        <v>(autofill)</v>
      </c>
      <c r="C307" s="52" t="str">
        <f>IFERROR(IF(SSIDs[[#This Row],[Entity ID]]="(autofill)","(autofill)",VLOOKUP(SSIDs[[#This Row],[Entity ID]],EntityIDs[],2,0)),"Invalid Entity ID")</f>
        <v>(autofill)</v>
      </c>
      <c r="H307" s="9"/>
      <c r="I307" s="9"/>
      <c r="J307" s="55"/>
      <c r="K307" s="54"/>
      <c r="L3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8" spans="2:12" x14ac:dyDescent="0.25">
      <c r="B308" s="51" t="str">
        <f>IF(SSIDs[[#This Row],[Count]]="-","(autofill)",IF('1) Program Reach'!$C$5="(enter ID)","(autofill)",'1) Program Reach'!$C$5))</f>
        <v>(autofill)</v>
      </c>
      <c r="C308" s="52" t="str">
        <f>IFERROR(IF(SSIDs[[#This Row],[Entity ID]]="(autofill)","(autofill)",VLOOKUP(SSIDs[[#This Row],[Entity ID]],EntityIDs[],2,0)),"Invalid Entity ID")</f>
        <v>(autofill)</v>
      </c>
      <c r="H308" s="9"/>
      <c r="I308" s="9"/>
      <c r="J308" s="55"/>
      <c r="K308" s="54"/>
      <c r="L3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09" spans="2:12" x14ac:dyDescent="0.25">
      <c r="B309" s="51" t="str">
        <f>IF(SSIDs[[#This Row],[Count]]="-","(autofill)",IF('1) Program Reach'!$C$5="(enter ID)","(autofill)",'1) Program Reach'!$C$5))</f>
        <v>(autofill)</v>
      </c>
      <c r="C309" s="52" t="str">
        <f>IFERROR(IF(SSIDs[[#This Row],[Entity ID]]="(autofill)","(autofill)",VLOOKUP(SSIDs[[#This Row],[Entity ID]],EntityIDs[],2,0)),"Invalid Entity ID")</f>
        <v>(autofill)</v>
      </c>
      <c r="H309" s="9"/>
      <c r="I309" s="9"/>
      <c r="J309" s="55"/>
      <c r="K309" s="54"/>
      <c r="L3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0" spans="2:12" x14ac:dyDescent="0.25">
      <c r="B310" s="51" t="str">
        <f>IF(SSIDs[[#This Row],[Count]]="-","(autofill)",IF('1) Program Reach'!$C$5="(enter ID)","(autofill)",'1) Program Reach'!$C$5))</f>
        <v>(autofill)</v>
      </c>
      <c r="C310" s="52" t="str">
        <f>IFERROR(IF(SSIDs[[#This Row],[Entity ID]]="(autofill)","(autofill)",VLOOKUP(SSIDs[[#This Row],[Entity ID]],EntityIDs[],2,0)),"Invalid Entity ID")</f>
        <v>(autofill)</v>
      </c>
      <c r="H310" s="9"/>
      <c r="I310" s="9"/>
      <c r="J310" s="55"/>
      <c r="K310" s="54"/>
      <c r="L3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1" spans="2:12" x14ac:dyDescent="0.25">
      <c r="B311" s="51" t="str">
        <f>IF(SSIDs[[#This Row],[Count]]="-","(autofill)",IF('1) Program Reach'!$C$5="(enter ID)","(autofill)",'1) Program Reach'!$C$5))</f>
        <v>(autofill)</v>
      </c>
      <c r="C311" s="52" t="str">
        <f>IFERROR(IF(SSIDs[[#This Row],[Entity ID]]="(autofill)","(autofill)",VLOOKUP(SSIDs[[#This Row],[Entity ID]],EntityIDs[],2,0)),"Invalid Entity ID")</f>
        <v>(autofill)</v>
      </c>
      <c r="H311" s="9"/>
      <c r="I311" s="9"/>
      <c r="J311" s="55"/>
      <c r="K311" s="54"/>
      <c r="L3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2" spans="2:12" x14ac:dyDescent="0.25">
      <c r="B312" s="51" t="str">
        <f>IF(SSIDs[[#This Row],[Count]]="-","(autofill)",IF('1) Program Reach'!$C$5="(enter ID)","(autofill)",'1) Program Reach'!$C$5))</f>
        <v>(autofill)</v>
      </c>
      <c r="C312" s="52" t="str">
        <f>IFERROR(IF(SSIDs[[#This Row],[Entity ID]]="(autofill)","(autofill)",VLOOKUP(SSIDs[[#This Row],[Entity ID]],EntityIDs[],2,0)),"Invalid Entity ID")</f>
        <v>(autofill)</v>
      </c>
      <c r="H312" s="9"/>
      <c r="I312" s="9"/>
      <c r="J312" s="55"/>
      <c r="K312" s="54"/>
      <c r="L3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3" spans="2:12" x14ac:dyDescent="0.25">
      <c r="B313" s="51" t="str">
        <f>IF(SSIDs[[#This Row],[Count]]="-","(autofill)",IF('1) Program Reach'!$C$5="(enter ID)","(autofill)",'1) Program Reach'!$C$5))</f>
        <v>(autofill)</v>
      </c>
      <c r="C313" s="52" t="str">
        <f>IFERROR(IF(SSIDs[[#This Row],[Entity ID]]="(autofill)","(autofill)",VLOOKUP(SSIDs[[#This Row],[Entity ID]],EntityIDs[],2,0)),"Invalid Entity ID")</f>
        <v>(autofill)</v>
      </c>
      <c r="H313" s="9"/>
      <c r="I313" s="9"/>
      <c r="J313" s="55"/>
      <c r="K313" s="54"/>
      <c r="L3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4" spans="2:12" x14ac:dyDescent="0.25">
      <c r="B314" s="51" t="str">
        <f>IF(SSIDs[[#This Row],[Count]]="-","(autofill)",IF('1) Program Reach'!$C$5="(enter ID)","(autofill)",'1) Program Reach'!$C$5))</f>
        <v>(autofill)</v>
      </c>
      <c r="C314" s="52" t="str">
        <f>IFERROR(IF(SSIDs[[#This Row],[Entity ID]]="(autofill)","(autofill)",VLOOKUP(SSIDs[[#This Row],[Entity ID]],EntityIDs[],2,0)),"Invalid Entity ID")</f>
        <v>(autofill)</v>
      </c>
      <c r="H314" s="9"/>
      <c r="I314" s="9"/>
      <c r="J314" s="55"/>
      <c r="K314" s="54"/>
      <c r="L3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5" spans="2:12" x14ac:dyDescent="0.25">
      <c r="B315" s="51" t="str">
        <f>IF(SSIDs[[#This Row],[Count]]="-","(autofill)",IF('1) Program Reach'!$C$5="(enter ID)","(autofill)",'1) Program Reach'!$C$5))</f>
        <v>(autofill)</v>
      </c>
      <c r="C315" s="52" t="str">
        <f>IFERROR(IF(SSIDs[[#This Row],[Entity ID]]="(autofill)","(autofill)",VLOOKUP(SSIDs[[#This Row],[Entity ID]],EntityIDs[],2,0)),"Invalid Entity ID")</f>
        <v>(autofill)</v>
      </c>
      <c r="H315" s="9"/>
      <c r="I315" s="9"/>
      <c r="J315" s="55"/>
      <c r="K315" s="54"/>
      <c r="L3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6" spans="2:12" x14ac:dyDescent="0.25">
      <c r="B316" s="51" t="str">
        <f>IF(SSIDs[[#This Row],[Count]]="-","(autofill)",IF('1) Program Reach'!$C$5="(enter ID)","(autofill)",'1) Program Reach'!$C$5))</f>
        <v>(autofill)</v>
      </c>
      <c r="C316" s="52" t="str">
        <f>IFERROR(IF(SSIDs[[#This Row],[Entity ID]]="(autofill)","(autofill)",VLOOKUP(SSIDs[[#This Row],[Entity ID]],EntityIDs[],2,0)),"Invalid Entity ID")</f>
        <v>(autofill)</v>
      </c>
      <c r="H316" s="9"/>
      <c r="I316" s="9"/>
      <c r="J316" s="55"/>
      <c r="K316" s="54"/>
      <c r="L3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7" spans="2:12" x14ac:dyDescent="0.25">
      <c r="B317" s="51" t="str">
        <f>IF(SSIDs[[#This Row],[Count]]="-","(autofill)",IF('1) Program Reach'!$C$5="(enter ID)","(autofill)",'1) Program Reach'!$C$5))</f>
        <v>(autofill)</v>
      </c>
      <c r="C317" s="52" t="str">
        <f>IFERROR(IF(SSIDs[[#This Row],[Entity ID]]="(autofill)","(autofill)",VLOOKUP(SSIDs[[#This Row],[Entity ID]],EntityIDs[],2,0)),"Invalid Entity ID")</f>
        <v>(autofill)</v>
      </c>
      <c r="H317" s="9"/>
      <c r="I317" s="9"/>
      <c r="J317" s="55"/>
      <c r="K317" s="54"/>
      <c r="L3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8" spans="2:12" x14ac:dyDescent="0.25">
      <c r="B318" s="51" t="str">
        <f>IF(SSIDs[[#This Row],[Count]]="-","(autofill)",IF('1) Program Reach'!$C$5="(enter ID)","(autofill)",'1) Program Reach'!$C$5))</f>
        <v>(autofill)</v>
      </c>
      <c r="C318" s="52" t="str">
        <f>IFERROR(IF(SSIDs[[#This Row],[Entity ID]]="(autofill)","(autofill)",VLOOKUP(SSIDs[[#This Row],[Entity ID]],EntityIDs[],2,0)),"Invalid Entity ID")</f>
        <v>(autofill)</v>
      </c>
      <c r="H318" s="9"/>
      <c r="I318" s="9"/>
      <c r="J318" s="55"/>
      <c r="K318" s="54"/>
      <c r="L3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19" spans="2:12" x14ac:dyDescent="0.25">
      <c r="B319" s="51" t="str">
        <f>IF(SSIDs[[#This Row],[Count]]="-","(autofill)",IF('1) Program Reach'!$C$5="(enter ID)","(autofill)",'1) Program Reach'!$C$5))</f>
        <v>(autofill)</v>
      </c>
      <c r="C319" s="52" t="str">
        <f>IFERROR(IF(SSIDs[[#This Row],[Entity ID]]="(autofill)","(autofill)",VLOOKUP(SSIDs[[#This Row],[Entity ID]],EntityIDs[],2,0)),"Invalid Entity ID")</f>
        <v>(autofill)</v>
      </c>
      <c r="H319" s="9"/>
      <c r="I319" s="9"/>
      <c r="J319" s="55"/>
      <c r="K319" s="54"/>
      <c r="L3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0" spans="2:12" x14ac:dyDescent="0.25">
      <c r="B320" s="51" t="str">
        <f>IF(SSIDs[[#This Row],[Count]]="-","(autofill)",IF('1) Program Reach'!$C$5="(enter ID)","(autofill)",'1) Program Reach'!$C$5))</f>
        <v>(autofill)</v>
      </c>
      <c r="C320" s="52" t="str">
        <f>IFERROR(IF(SSIDs[[#This Row],[Entity ID]]="(autofill)","(autofill)",VLOOKUP(SSIDs[[#This Row],[Entity ID]],EntityIDs[],2,0)),"Invalid Entity ID")</f>
        <v>(autofill)</v>
      </c>
      <c r="H320" s="9"/>
      <c r="I320" s="9"/>
      <c r="J320" s="55"/>
      <c r="K320" s="54"/>
      <c r="L3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1" spans="2:12" x14ac:dyDescent="0.25">
      <c r="B321" s="51" t="str">
        <f>IF(SSIDs[[#This Row],[Count]]="-","(autofill)",IF('1) Program Reach'!$C$5="(enter ID)","(autofill)",'1) Program Reach'!$C$5))</f>
        <v>(autofill)</v>
      </c>
      <c r="C321" s="52" t="str">
        <f>IFERROR(IF(SSIDs[[#This Row],[Entity ID]]="(autofill)","(autofill)",VLOOKUP(SSIDs[[#This Row],[Entity ID]],EntityIDs[],2,0)),"Invalid Entity ID")</f>
        <v>(autofill)</v>
      </c>
      <c r="H321" s="9"/>
      <c r="I321" s="9"/>
      <c r="J321" s="55"/>
      <c r="K321" s="54"/>
      <c r="L3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2" spans="2:12" x14ac:dyDescent="0.25">
      <c r="B322" s="51" t="str">
        <f>IF(SSIDs[[#This Row],[Count]]="-","(autofill)",IF('1) Program Reach'!$C$5="(enter ID)","(autofill)",'1) Program Reach'!$C$5))</f>
        <v>(autofill)</v>
      </c>
      <c r="C322" s="52" t="str">
        <f>IFERROR(IF(SSIDs[[#This Row],[Entity ID]]="(autofill)","(autofill)",VLOOKUP(SSIDs[[#This Row],[Entity ID]],EntityIDs[],2,0)),"Invalid Entity ID")</f>
        <v>(autofill)</v>
      </c>
      <c r="H322" s="9"/>
      <c r="I322" s="9"/>
      <c r="J322" s="55"/>
      <c r="K322" s="54"/>
      <c r="L3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3" spans="2:12" x14ac:dyDescent="0.25">
      <c r="B323" s="51" t="str">
        <f>IF(SSIDs[[#This Row],[Count]]="-","(autofill)",IF('1) Program Reach'!$C$5="(enter ID)","(autofill)",'1) Program Reach'!$C$5))</f>
        <v>(autofill)</v>
      </c>
      <c r="C323" s="52" t="str">
        <f>IFERROR(IF(SSIDs[[#This Row],[Entity ID]]="(autofill)","(autofill)",VLOOKUP(SSIDs[[#This Row],[Entity ID]],EntityIDs[],2,0)),"Invalid Entity ID")</f>
        <v>(autofill)</v>
      </c>
      <c r="H323" s="9"/>
      <c r="I323" s="9"/>
      <c r="J323" s="55"/>
      <c r="K323" s="54"/>
      <c r="L3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4" spans="2:12" x14ac:dyDescent="0.25">
      <c r="B324" s="51" t="str">
        <f>IF(SSIDs[[#This Row],[Count]]="-","(autofill)",IF('1) Program Reach'!$C$5="(enter ID)","(autofill)",'1) Program Reach'!$C$5))</f>
        <v>(autofill)</v>
      </c>
      <c r="C324" s="52" t="str">
        <f>IFERROR(IF(SSIDs[[#This Row],[Entity ID]]="(autofill)","(autofill)",VLOOKUP(SSIDs[[#This Row],[Entity ID]],EntityIDs[],2,0)),"Invalid Entity ID")</f>
        <v>(autofill)</v>
      </c>
      <c r="H324" s="9"/>
      <c r="I324" s="9"/>
      <c r="J324" s="55"/>
      <c r="K324" s="54"/>
      <c r="L3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5" spans="2:12" x14ac:dyDescent="0.25">
      <c r="B325" s="51" t="str">
        <f>IF(SSIDs[[#This Row],[Count]]="-","(autofill)",IF('1) Program Reach'!$C$5="(enter ID)","(autofill)",'1) Program Reach'!$C$5))</f>
        <v>(autofill)</v>
      </c>
      <c r="C325" s="52" t="str">
        <f>IFERROR(IF(SSIDs[[#This Row],[Entity ID]]="(autofill)","(autofill)",VLOOKUP(SSIDs[[#This Row],[Entity ID]],EntityIDs[],2,0)),"Invalid Entity ID")</f>
        <v>(autofill)</v>
      </c>
      <c r="H325" s="9"/>
      <c r="I325" s="9"/>
      <c r="J325" s="55"/>
      <c r="K325" s="54"/>
      <c r="L3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6" spans="2:12" x14ac:dyDescent="0.25">
      <c r="B326" s="51" t="str">
        <f>IF(SSIDs[[#This Row],[Count]]="-","(autofill)",IF('1) Program Reach'!$C$5="(enter ID)","(autofill)",'1) Program Reach'!$C$5))</f>
        <v>(autofill)</v>
      </c>
      <c r="C326" s="52" t="str">
        <f>IFERROR(IF(SSIDs[[#This Row],[Entity ID]]="(autofill)","(autofill)",VLOOKUP(SSIDs[[#This Row],[Entity ID]],EntityIDs[],2,0)),"Invalid Entity ID")</f>
        <v>(autofill)</v>
      </c>
      <c r="H326" s="9"/>
      <c r="I326" s="9"/>
      <c r="J326" s="55"/>
      <c r="K326" s="54"/>
      <c r="L3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7" spans="2:12" x14ac:dyDescent="0.25">
      <c r="B327" s="51" t="str">
        <f>IF(SSIDs[[#This Row],[Count]]="-","(autofill)",IF('1) Program Reach'!$C$5="(enter ID)","(autofill)",'1) Program Reach'!$C$5))</f>
        <v>(autofill)</v>
      </c>
      <c r="C327" s="52" t="str">
        <f>IFERROR(IF(SSIDs[[#This Row],[Entity ID]]="(autofill)","(autofill)",VLOOKUP(SSIDs[[#This Row],[Entity ID]],EntityIDs[],2,0)),"Invalid Entity ID")</f>
        <v>(autofill)</v>
      </c>
      <c r="H327" s="9"/>
      <c r="I327" s="9"/>
      <c r="J327" s="55"/>
      <c r="K327" s="54"/>
      <c r="L3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8" spans="2:12" x14ac:dyDescent="0.25">
      <c r="B328" s="51" t="str">
        <f>IF(SSIDs[[#This Row],[Count]]="-","(autofill)",IF('1) Program Reach'!$C$5="(enter ID)","(autofill)",'1) Program Reach'!$C$5))</f>
        <v>(autofill)</v>
      </c>
      <c r="C328" s="52" t="str">
        <f>IFERROR(IF(SSIDs[[#This Row],[Entity ID]]="(autofill)","(autofill)",VLOOKUP(SSIDs[[#This Row],[Entity ID]],EntityIDs[],2,0)),"Invalid Entity ID")</f>
        <v>(autofill)</v>
      </c>
      <c r="H328" s="9"/>
      <c r="I328" s="9"/>
      <c r="J328" s="55"/>
      <c r="K328" s="54"/>
      <c r="L3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29" spans="2:12" x14ac:dyDescent="0.25">
      <c r="B329" s="51" t="str">
        <f>IF(SSIDs[[#This Row],[Count]]="-","(autofill)",IF('1) Program Reach'!$C$5="(enter ID)","(autofill)",'1) Program Reach'!$C$5))</f>
        <v>(autofill)</v>
      </c>
      <c r="C329" s="52" t="str">
        <f>IFERROR(IF(SSIDs[[#This Row],[Entity ID]]="(autofill)","(autofill)",VLOOKUP(SSIDs[[#This Row],[Entity ID]],EntityIDs[],2,0)),"Invalid Entity ID")</f>
        <v>(autofill)</v>
      </c>
      <c r="H329" s="9"/>
      <c r="I329" s="9"/>
      <c r="J329" s="55"/>
      <c r="K329" s="54"/>
      <c r="L3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0" spans="2:12" x14ac:dyDescent="0.25">
      <c r="B330" s="51" t="str">
        <f>IF(SSIDs[[#This Row],[Count]]="-","(autofill)",IF('1) Program Reach'!$C$5="(enter ID)","(autofill)",'1) Program Reach'!$C$5))</f>
        <v>(autofill)</v>
      </c>
      <c r="C330" s="52" t="str">
        <f>IFERROR(IF(SSIDs[[#This Row],[Entity ID]]="(autofill)","(autofill)",VLOOKUP(SSIDs[[#This Row],[Entity ID]],EntityIDs[],2,0)),"Invalid Entity ID")</f>
        <v>(autofill)</v>
      </c>
      <c r="H330" s="9"/>
      <c r="I330" s="9"/>
      <c r="J330" s="55"/>
      <c r="K330" s="54"/>
      <c r="L3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1" spans="2:12" x14ac:dyDescent="0.25">
      <c r="B331" s="51" t="str">
        <f>IF(SSIDs[[#This Row],[Count]]="-","(autofill)",IF('1) Program Reach'!$C$5="(enter ID)","(autofill)",'1) Program Reach'!$C$5))</f>
        <v>(autofill)</v>
      </c>
      <c r="C331" s="52" t="str">
        <f>IFERROR(IF(SSIDs[[#This Row],[Entity ID]]="(autofill)","(autofill)",VLOOKUP(SSIDs[[#This Row],[Entity ID]],EntityIDs[],2,0)),"Invalid Entity ID")</f>
        <v>(autofill)</v>
      </c>
      <c r="H331" s="9"/>
      <c r="I331" s="9"/>
      <c r="J331" s="55"/>
      <c r="K331" s="54"/>
      <c r="L3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2" spans="2:12" x14ac:dyDescent="0.25">
      <c r="B332" s="51" t="str">
        <f>IF(SSIDs[[#This Row],[Count]]="-","(autofill)",IF('1) Program Reach'!$C$5="(enter ID)","(autofill)",'1) Program Reach'!$C$5))</f>
        <v>(autofill)</v>
      </c>
      <c r="C332" s="52" t="str">
        <f>IFERROR(IF(SSIDs[[#This Row],[Entity ID]]="(autofill)","(autofill)",VLOOKUP(SSIDs[[#This Row],[Entity ID]],EntityIDs[],2,0)),"Invalid Entity ID")</f>
        <v>(autofill)</v>
      </c>
      <c r="H332" s="9"/>
      <c r="I332" s="9"/>
      <c r="J332" s="55"/>
      <c r="K332" s="54"/>
      <c r="L3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3" spans="2:12" x14ac:dyDescent="0.25">
      <c r="B333" s="51" t="str">
        <f>IF(SSIDs[[#This Row],[Count]]="-","(autofill)",IF('1) Program Reach'!$C$5="(enter ID)","(autofill)",'1) Program Reach'!$C$5))</f>
        <v>(autofill)</v>
      </c>
      <c r="C333" s="52" t="str">
        <f>IFERROR(IF(SSIDs[[#This Row],[Entity ID]]="(autofill)","(autofill)",VLOOKUP(SSIDs[[#This Row],[Entity ID]],EntityIDs[],2,0)),"Invalid Entity ID")</f>
        <v>(autofill)</v>
      </c>
      <c r="H333" s="9"/>
      <c r="I333" s="9"/>
      <c r="J333" s="55"/>
      <c r="K333" s="54"/>
      <c r="L3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4" spans="2:12" x14ac:dyDescent="0.25">
      <c r="B334" s="51" t="str">
        <f>IF(SSIDs[[#This Row],[Count]]="-","(autofill)",IF('1) Program Reach'!$C$5="(enter ID)","(autofill)",'1) Program Reach'!$C$5))</f>
        <v>(autofill)</v>
      </c>
      <c r="C334" s="52" t="str">
        <f>IFERROR(IF(SSIDs[[#This Row],[Entity ID]]="(autofill)","(autofill)",VLOOKUP(SSIDs[[#This Row],[Entity ID]],EntityIDs[],2,0)),"Invalid Entity ID")</f>
        <v>(autofill)</v>
      </c>
      <c r="H334" s="9"/>
      <c r="I334" s="9"/>
      <c r="J334" s="55"/>
      <c r="K334" s="54"/>
      <c r="L3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5" spans="2:12" x14ac:dyDescent="0.25">
      <c r="B335" s="51" t="str">
        <f>IF(SSIDs[[#This Row],[Count]]="-","(autofill)",IF('1) Program Reach'!$C$5="(enter ID)","(autofill)",'1) Program Reach'!$C$5))</f>
        <v>(autofill)</v>
      </c>
      <c r="C335" s="52" t="str">
        <f>IFERROR(IF(SSIDs[[#This Row],[Entity ID]]="(autofill)","(autofill)",VLOOKUP(SSIDs[[#This Row],[Entity ID]],EntityIDs[],2,0)),"Invalid Entity ID")</f>
        <v>(autofill)</v>
      </c>
      <c r="H335" s="9"/>
      <c r="I335" s="9"/>
      <c r="J335" s="55"/>
      <c r="K335" s="54"/>
      <c r="L3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6" spans="2:12" x14ac:dyDescent="0.25">
      <c r="B336" s="51" t="str">
        <f>IF(SSIDs[[#This Row],[Count]]="-","(autofill)",IF('1) Program Reach'!$C$5="(enter ID)","(autofill)",'1) Program Reach'!$C$5))</f>
        <v>(autofill)</v>
      </c>
      <c r="C336" s="52" t="str">
        <f>IFERROR(IF(SSIDs[[#This Row],[Entity ID]]="(autofill)","(autofill)",VLOOKUP(SSIDs[[#This Row],[Entity ID]],EntityIDs[],2,0)),"Invalid Entity ID")</f>
        <v>(autofill)</v>
      </c>
      <c r="H336" s="9"/>
      <c r="I336" s="9"/>
      <c r="J336" s="55"/>
      <c r="K336" s="54"/>
      <c r="L3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7" spans="2:12" x14ac:dyDescent="0.25">
      <c r="B337" s="51" t="str">
        <f>IF(SSIDs[[#This Row],[Count]]="-","(autofill)",IF('1) Program Reach'!$C$5="(enter ID)","(autofill)",'1) Program Reach'!$C$5))</f>
        <v>(autofill)</v>
      </c>
      <c r="C337" s="52" t="str">
        <f>IFERROR(IF(SSIDs[[#This Row],[Entity ID]]="(autofill)","(autofill)",VLOOKUP(SSIDs[[#This Row],[Entity ID]],EntityIDs[],2,0)),"Invalid Entity ID")</f>
        <v>(autofill)</v>
      </c>
      <c r="H337" s="9"/>
      <c r="I337" s="9"/>
      <c r="J337" s="55"/>
      <c r="K337" s="54"/>
      <c r="L3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8" spans="2:12" x14ac:dyDescent="0.25">
      <c r="B338" s="51" t="str">
        <f>IF(SSIDs[[#This Row],[Count]]="-","(autofill)",IF('1) Program Reach'!$C$5="(enter ID)","(autofill)",'1) Program Reach'!$C$5))</f>
        <v>(autofill)</v>
      </c>
      <c r="C338" s="52" t="str">
        <f>IFERROR(IF(SSIDs[[#This Row],[Entity ID]]="(autofill)","(autofill)",VLOOKUP(SSIDs[[#This Row],[Entity ID]],EntityIDs[],2,0)),"Invalid Entity ID")</f>
        <v>(autofill)</v>
      </c>
      <c r="H338" s="9"/>
      <c r="I338" s="9"/>
      <c r="J338" s="55"/>
      <c r="K338" s="54"/>
      <c r="L3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39" spans="2:12" x14ac:dyDescent="0.25">
      <c r="B339" s="51" t="str">
        <f>IF(SSIDs[[#This Row],[Count]]="-","(autofill)",IF('1) Program Reach'!$C$5="(enter ID)","(autofill)",'1) Program Reach'!$C$5))</f>
        <v>(autofill)</v>
      </c>
      <c r="C339" s="52" t="str">
        <f>IFERROR(IF(SSIDs[[#This Row],[Entity ID]]="(autofill)","(autofill)",VLOOKUP(SSIDs[[#This Row],[Entity ID]],EntityIDs[],2,0)),"Invalid Entity ID")</f>
        <v>(autofill)</v>
      </c>
      <c r="H339" s="9"/>
      <c r="I339" s="9"/>
      <c r="J339" s="55"/>
      <c r="K339" s="54"/>
      <c r="L3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0" spans="2:12" x14ac:dyDescent="0.25">
      <c r="B340" s="51" t="str">
        <f>IF(SSIDs[[#This Row],[Count]]="-","(autofill)",IF('1) Program Reach'!$C$5="(enter ID)","(autofill)",'1) Program Reach'!$C$5))</f>
        <v>(autofill)</v>
      </c>
      <c r="C340" s="52" t="str">
        <f>IFERROR(IF(SSIDs[[#This Row],[Entity ID]]="(autofill)","(autofill)",VLOOKUP(SSIDs[[#This Row],[Entity ID]],EntityIDs[],2,0)),"Invalid Entity ID")</f>
        <v>(autofill)</v>
      </c>
      <c r="H340" s="9"/>
      <c r="I340" s="9"/>
      <c r="J340" s="55"/>
      <c r="K340" s="54"/>
      <c r="L3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1" spans="2:12" x14ac:dyDescent="0.25">
      <c r="B341" s="51" t="str">
        <f>IF(SSIDs[[#This Row],[Count]]="-","(autofill)",IF('1) Program Reach'!$C$5="(enter ID)","(autofill)",'1) Program Reach'!$C$5))</f>
        <v>(autofill)</v>
      </c>
      <c r="C341" s="52" t="str">
        <f>IFERROR(IF(SSIDs[[#This Row],[Entity ID]]="(autofill)","(autofill)",VLOOKUP(SSIDs[[#This Row],[Entity ID]],EntityIDs[],2,0)),"Invalid Entity ID")</f>
        <v>(autofill)</v>
      </c>
      <c r="H341" s="9"/>
      <c r="I341" s="9"/>
      <c r="J341" s="55"/>
      <c r="K341" s="54"/>
      <c r="L3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2" spans="2:12" x14ac:dyDescent="0.25">
      <c r="B342" s="51" t="str">
        <f>IF(SSIDs[[#This Row],[Count]]="-","(autofill)",IF('1) Program Reach'!$C$5="(enter ID)","(autofill)",'1) Program Reach'!$C$5))</f>
        <v>(autofill)</v>
      </c>
      <c r="C342" s="52" t="str">
        <f>IFERROR(IF(SSIDs[[#This Row],[Entity ID]]="(autofill)","(autofill)",VLOOKUP(SSIDs[[#This Row],[Entity ID]],EntityIDs[],2,0)),"Invalid Entity ID")</f>
        <v>(autofill)</v>
      </c>
      <c r="H342" s="9"/>
      <c r="I342" s="9"/>
      <c r="J342" s="55"/>
      <c r="K342" s="54"/>
      <c r="L3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3" spans="2:12" x14ac:dyDescent="0.25">
      <c r="B343" s="51" t="str">
        <f>IF(SSIDs[[#This Row],[Count]]="-","(autofill)",IF('1) Program Reach'!$C$5="(enter ID)","(autofill)",'1) Program Reach'!$C$5))</f>
        <v>(autofill)</v>
      </c>
      <c r="C343" s="52" t="str">
        <f>IFERROR(IF(SSIDs[[#This Row],[Entity ID]]="(autofill)","(autofill)",VLOOKUP(SSIDs[[#This Row],[Entity ID]],EntityIDs[],2,0)),"Invalid Entity ID")</f>
        <v>(autofill)</v>
      </c>
      <c r="H343" s="9"/>
      <c r="I343" s="9"/>
      <c r="J343" s="55"/>
      <c r="K343" s="54"/>
      <c r="L3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4" spans="2:12" x14ac:dyDescent="0.25">
      <c r="B344" s="51" t="str">
        <f>IF(SSIDs[[#This Row],[Count]]="-","(autofill)",IF('1) Program Reach'!$C$5="(enter ID)","(autofill)",'1) Program Reach'!$C$5))</f>
        <v>(autofill)</v>
      </c>
      <c r="C344" s="52" t="str">
        <f>IFERROR(IF(SSIDs[[#This Row],[Entity ID]]="(autofill)","(autofill)",VLOOKUP(SSIDs[[#This Row],[Entity ID]],EntityIDs[],2,0)),"Invalid Entity ID")</f>
        <v>(autofill)</v>
      </c>
      <c r="H344" s="9"/>
      <c r="I344" s="9"/>
      <c r="J344" s="55"/>
      <c r="K344" s="54"/>
      <c r="L3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5" spans="2:12" x14ac:dyDescent="0.25">
      <c r="B345" s="51" t="str">
        <f>IF(SSIDs[[#This Row],[Count]]="-","(autofill)",IF('1) Program Reach'!$C$5="(enter ID)","(autofill)",'1) Program Reach'!$C$5))</f>
        <v>(autofill)</v>
      </c>
      <c r="C345" s="52" t="str">
        <f>IFERROR(IF(SSIDs[[#This Row],[Entity ID]]="(autofill)","(autofill)",VLOOKUP(SSIDs[[#This Row],[Entity ID]],EntityIDs[],2,0)),"Invalid Entity ID")</f>
        <v>(autofill)</v>
      </c>
      <c r="H345" s="9"/>
      <c r="I345" s="9"/>
      <c r="J345" s="55"/>
      <c r="K345" s="54"/>
      <c r="L3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6" spans="2:12" x14ac:dyDescent="0.25">
      <c r="B346" s="51" t="str">
        <f>IF(SSIDs[[#This Row],[Count]]="-","(autofill)",IF('1) Program Reach'!$C$5="(enter ID)","(autofill)",'1) Program Reach'!$C$5))</f>
        <v>(autofill)</v>
      </c>
      <c r="C346" s="52" t="str">
        <f>IFERROR(IF(SSIDs[[#This Row],[Entity ID]]="(autofill)","(autofill)",VLOOKUP(SSIDs[[#This Row],[Entity ID]],EntityIDs[],2,0)),"Invalid Entity ID")</f>
        <v>(autofill)</v>
      </c>
      <c r="H346" s="9"/>
      <c r="I346" s="9"/>
      <c r="J346" s="55"/>
      <c r="K346" s="54"/>
      <c r="L3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7" spans="2:12" x14ac:dyDescent="0.25">
      <c r="B347" s="51" t="str">
        <f>IF(SSIDs[[#This Row],[Count]]="-","(autofill)",IF('1) Program Reach'!$C$5="(enter ID)","(autofill)",'1) Program Reach'!$C$5))</f>
        <v>(autofill)</v>
      </c>
      <c r="C347" s="52" t="str">
        <f>IFERROR(IF(SSIDs[[#This Row],[Entity ID]]="(autofill)","(autofill)",VLOOKUP(SSIDs[[#This Row],[Entity ID]],EntityIDs[],2,0)),"Invalid Entity ID")</f>
        <v>(autofill)</v>
      </c>
      <c r="H347" s="9"/>
      <c r="I347" s="9"/>
      <c r="J347" s="55"/>
      <c r="K347" s="54"/>
      <c r="L3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8" spans="2:12" x14ac:dyDescent="0.25">
      <c r="B348" s="51" t="str">
        <f>IF(SSIDs[[#This Row],[Count]]="-","(autofill)",IF('1) Program Reach'!$C$5="(enter ID)","(autofill)",'1) Program Reach'!$C$5))</f>
        <v>(autofill)</v>
      </c>
      <c r="C348" s="52" t="str">
        <f>IFERROR(IF(SSIDs[[#This Row],[Entity ID]]="(autofill)","(autofill)",VLOOKUP(SSIDs[[#This Row],[Entity ID]],EntityIDs[],2,0)),"Invalid Entity ID")</f>
        <v>(autofill)</v>
      </c>
      <c r="H348" s="9"/>
      <c r="I348" s="9"/>
      <c r="J348" s="55"/>
      <c r="K348" s="54"/>
      <c r="L3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49" spans="2:12" x14ac:dyDescent="0.25">
      <c r="B349" s="51" t="str">
        <f>IF(SSIDs[[#This Row],[Count]]="-","(autofill)",IF('1) Program Reach'!$C$5="(enter ID)","(autofill)",'1) Program Reach'!$C$5))</f>
        <v>(autofill)</v>
      </c>
      <c r="C349" s="52" t="str">
        <f>IFERROR(IF(SSIDs[[#This Row],[Entity ID]]="(autofill)","(autofill)",VLOOKUP(SSIDs[[#This Row],[Entity ID]],EntityIDs[],2,0)),"Invalid Entity ID")</f>
        <v>(autofill)</v>
      </c>
      <c r="H349" s="9"/>
      <c r="I349" s="9"/>
      <c r="J349" s="55"/>
      <c r="K349" s="54"/>
      <c r="L3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0" spans="2:12" x14ac:dyDescent="0.25">
      <c r="B350" s="51" t="str">
        <f>IF(SSIDs[[#This Row],[Count]]="-","(autofill)",IF('1) Program Reach'!$C$5="(enter ID)","(autofill)",'1) Program Reach'!$C$5))</f>
        <v>(autofill)</v>
      </c>
      <c r="C350" s="52" t="str">
        <f>IFERROR(IF(SSIDs[[#This Row],[Entity ID]]="(autofill)","(autofill)",VLOOKUP(SSIDs[[#This Row],[Entity ID]],EntityIDs[],2,0)),"Invalid Entity ID")</f>
        <v>(autofill)</v>
      </c>
      <c r="H350" s="9"/>
      <c r="I350" s="9"/>
      <c r="J350" s="55"/>
      <c r="K350" s="54"/>
      <c r="L3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1" spans="2:12" x14ac:dyDescent="0.25">
      <c r="B351" s="51" t="str">
        <f>IF(SSIDs[[#This Row],[Count]]="-","(autofill)",IF('1) Program Reach'!$C$5="(enter ID)","(autofill)",'1) Program Reach'!$C$5))</f>
        <v>(autofill)</v>
      </c>
      <c r="C351" s="52" t="str">
        <f>IFERROR(IF(SSIDs[[#This Row],[Entity ID]]="(autofill)","(autofill)",VLOOKUP(SSIDs[[#This Row],[Entity ID]],EntityIDs[],2,0)),"Invalid Entity ID")</f>
        <v>(autofill)</v>
      </c>
      <c r="H351" s="9"/>
      <c r="I351" s="9"/>
      <c r="J351" s="55"/>
      <c r="K351" s="54"/>
      <c r="L3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2" spans="2:12" x14ac:dyDescent="0.25">
      <c r="B352" s="51" t="str">
        <f>IF(SSIDs[[#This Row],[Count]]="-","(autofill)",IF('1) Program Reach'!$C$5="(enter ID)","(autofill)",'1) Program Reach'!$C$5))</f>
        <v>(autofill)</v>
      </c>
      <c r="C352" s="52" t="str">
        <f>IFERROR(IF(SSIDs[[#This Row],[Entity ID]]="(autofill)","(autofill)",VLOOKUP(SSIDs[[#This Row],[Entity ID]],EntityIDs[],2,0)),"Invalid Entity ID")</f>
        <v>(autofill)</v>
      </c>
      <c r="H352" s="9"/>
      <c r="I352" s="9"/>
      <c r="J352" s="55"/>
      <c r="K352" s="54"/>
      <c r="L3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3" spans="2:12" x14ac:dyDescent="0.25">
      <c r="B353" s="51" t="str">
        <f>IF(SSIDs[[#This Row],[Count]]="-","(autofill)",IF('1) Program Reach'!$C$5="(enter ID)","(autofill)",'1) Program Reach'!$C$5))</f>
        <v>(autofill)</v>
      </c>
      <c r="C353" s="52" t="str">
        <f>IFERROR(IF(SSIDs[[#This Row],[Entity ID]]="(autofill)","(autofill)",VLOOKUP(SSIDs[[#This Row],[Entity ID]],EntityIDs[],2,0)),"Invalid Entity ID")</f>
        <v>(autofill)</v>
      </c>
      <c r="H353" s="9"/>
      <c r="I353" s="9"/>
      <c r="J353" s="55"/>
      <c r="K353" s="54"/>
      <c r="L3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4" spans="2:12" x14ac:dyDescent="0.25">
      <c r="B354" s="51" t="str">
        <f>IF(SSIDs[[#This Row],[Count]]="-","(autofill)",IF('1) Program Reach'!$C$5="(enter ID)","(autofill)",'1) Program Reach'!$C$5))</f>
        <v>(autofill)</v>
      </c>
      <c r="C354" s="52" t="str">
        <f>IFERROR(IF(SSIDs[[#This Row],[Entity ID]]="(autofill)","(autofill)",VLOOKUP(SSIDs[[#This Row],[Entity ID]],EntityIDs[],2,0)),"Invalid Entity ID")</f>
        <v>(autofill)</v>
      </c>
      <c r="H354" s="9"/>
      <c r="I354" s="9"/>
      <c r="J354" s="55"/>
      <c r="K354" s="54"/>
      <c r="L3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5" spans="2:12" x14ac:dyDescent="0.25">
      <c r="B355" s="51" t="str">
        <f>IF(SSIDs[[#This Row],[Count]]="-","(autofill)",IF('1) Program Reach'!$C$5="(enter ID)","(autofill)",'1) Program Reach'!$C$5))</f>
        <v>(autofill)</v>
      </c>
      <c r="C355" s="52" t="str">
        <f>IFERROR(IF(SSIDs[[#This Row],[Entity ID]]="(autofill)","(autofill)",VLOOKUP(SSIDs[[#This Row],[Entity ID]],EntityIDs[],2,0)),"Invalid Entity ID")</f>
        <v>(autofill)</v>
      </c>
      <c r="H355" s="9"/>
      <c r="I355" s="9"/>
      <c r="J355" s="55"/>
      <c r="K355" s="54"/>
      <c r="L3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6" spans="2:12" x14ac:dyDescent="0.25">
      <c r="B356" s="51" t="str">
        <f>IF(SSIDs[[#This Row],[Count]]="-","(autofill)",IF('1) Program Reach'!$C$5="(enter ID)","(autofill)",'1) Program Reach'!$C$5))</f>
        <v>(autofill)</v>
      </c>
      <c r="C356" s="52" t="str">
        <f>IFERROR(IF(SSIDs[[#This Row],[Entity ID]]="(autofill)","(autofill)",VLOOKUP(SSIDs[[#This Row],[Entity ID]],EntityIDs[],2,0)),"Invalid Entity ID")</f>
        <v>(autofill)</v>
      </c>
      <c r="H356" s="9"/>
      <c r="I356" s="9"/>
      <c r="J356" s="55"/>
      <c r="K356" s="54"/>
      <c r="L3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7" spans="2:12" x14ac:dyDescent="0.25">
      <c r="B357" s="51" t="str">
        <f>IF(SSIDs[[#This Row],[Count]]="-","(autofill)",IF('1) Program Reach'!$C$5="(enter ID)","(autofill)",'1) Program Reach'!$C$5))</f>
        <v>(autofill)</v>
      </c>
      <c r="C357" s="52" t="str">
        <f>IFERROR(IF(SSIDs[[#This Row],[Entity ID]]="(autofill)","(autofill)",VLOOKUP(SSIDs[[#This Row],[Entity ID]],EntityIDs[],2,0)),"Invalid Entity ID")</f>
        <v>(autofill)</v>
      </c>
      <c r="H357" s="9"/>
      <c r="I357" s="9"/>
      <c r="J357" s="55"/>
      <c r="K357" s="54"/>
      <c r="L3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8" spans="2:12" x14ac:dyDescent="0.25">
      <c r="B358" s="51" t="str">
        <f>IF(SSIDs[[#This Row],[Count]]="-","(autofill)",IF('1) Program Reach'!$C$5="(enter ID)","(autofill)",'1) Program Reach'!$C$5))</f>
        <v>(autofill)</v>
      </c>
      <c r="C358" s="52" t="str">
        <f>IFERROR(IF(SSIDs[[#This Row],[Entity ID]]="(autofill)","(autofill)",VLOOKUP(SSIDs[[#This Row],[Entity ID]],EntityIDs[],2,0)),"Invalid Entity ID")</f>
        <v>(autofill)</v>
      </c>
      <c r="H358" s="9"/>
      <c r="I358" s="9"/>
      <c r="J358" s="55"/>
      <c r="K358" s="54"/>
      <c r="L3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59" spans="2:12" x14ac:dyDescent="0.25">
      <c r="B359" s="51" t="str">
        <f>IF(SSIDs[[#This Row],[Count]]="-","(autofill)",IF('1) Program Reach'!$C$5="(enter ID)","(autofill)",'1) Program Reach'!$C$5))</f>
        <v>(autofill)</v>
      </c>
      <c r="C359" s="52" t="str">
        <f>IFERROR(IF(SSIDs[[#This Row],[Entity ID]]="(autofill)","(autofill)",VLOOKUP(SSIDs[[#This Row],[Entity ID]],EntityIDs[],2,0)),"Invalid Entity ID")</f>
        <v>(autofill)</v>
      </c>
      <c r="H359" s="9"/>
      <c r="I359" s="9"/>
      <c r="J359" s="55"/>
      <c r="K359" s="54"/>
      <c r="L3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0" spans="2:12" x14ac:dyDescent="0.25">
      <c r="B360" s="51" t="str">
        <f>IF(SSIDs[[#This Row],[Count]]="-","(autofill)",IF('1) Program Reach'!$C$5="(enter ID)","(autofill)",'1) Program Reach'!$C$5))</f>
        <v>(autofill)</v>
      </c>
      <c r="C360" s="52" t="str">
        <f>IFERROR(IF(SSIDs[[#This Row],[Entity ID]]="(autofill)","(autofill)",VLOOKUP(SSIDs[[#This Row],[Entity ID]],EntityIDs[],2,0)),"Invalid Entity ID")</f>
        <v>(autofill)</v>
      </c>
      <c r="H360" s="9"/>
      <c r="I360" s="9"/>
      <c r="J360" s="55"/>
      <c r="K360" s="54"/>
      <c r="L3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1" spans="2:12" x14ac:dyDescent="0.25">
      <c r="B361" s="51" t="str">
        <f>IF(SSIDs[[#This Row],[Count]]="-","(autofill)",IF('1) Program Reach'!$C$5="(enter ID)","(autofill)",'1) Program Reach'!$C$5))</f>
        <v>(autofill)</v>
      </c>
      <c r="C361" s="52" t="str">
        <f>IFERROR(IF(SSIDs[[#This Row],[Entity ID]]="(autofill)","(autofill)",VLOOKUP(SSIDs[[#This Row],[Entity ID]],EntityIDs[],2,0)),"Invalid Entity ID")</f>
        <v>(autofill)</v>
      </c>
      <c r="H361" s="9"/>
      <c r="I361" s="9"/>
      <c r="J361" s="55"/>
      <c r="K361" s="54"/>
      <c r="L3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2" spans="2:12" x14ac:dyDescent="0.25">
      <c r="B362" s="51" t="str">
        <f>IF(SSIDs[[#This Row],[Count]]="-","(autofill)",IF('1) Program Reach'!$C$5="(enter ID)","(autofill)",'1) Program Reach'!$C$5))</f>
        <v>(autofill)</v>
      </c>
      <c r="C362" s="52" t="str">
        <f>IFERROR(IF(SSIDs[[#This Row],[Entity ID]]="(autofill)","(autofill)",VLOOKUP(SSIDs[[#This Row],[Entity ID]],EntityIDs[],2,0)),"Invalid Entity ID")</f>
        <v>(autofill)</v>
      </c>
      <c r="H362" s="9"/>
      <c r="I362" s="9"/>
      <c r="J362" s="55"/>
      <c r="K362" s="54"/>
      <c r="L3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3" spans="2:12" x14ac:dyDescent="0.25">
      <c r="B363" s="51" t="str">
        <f>IF(SSIDs[[#This Row],[Count]]="-","(autofill)",IF('1) Program Reach'!$C$5="(enter ID)","(autofill)",'1) Program Reach'!$C$5))</f>
        <v>(autofill)</v>
      </c>
      <c r="C363" s="52" t="str">
        <f>IFERROR(IF(SSIDs[[#This Row],[Entity ID]]="(autofill)","(autofill)",VLOOKUP(SSIDs[[#This Row],[Entity ID]],EntityIDs[],2,0)),"Invalid Entity ID")</f>
        <v>(autofill)</v>
      </c>
      <c r="H363" s="9"/>
      <c r="I363" s="9"/>
      <c r="J363" s="55"/>
      <c r="K363" s="54"/>
      <c r="L3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4" spans="2:12" x14ac:dyDescent="0.25">
      <c r="B364" s="51" t="str">
        <f>IF(SSIDs[[#This Row],[Count]]="-","(autofill)",IF('1) Program Reach'!$C$5="(enter ID)","(autofill)",'1) Program Reach'!$C$5))</f>
        <v>(autofill)</v>
      </c>
      <c r="C364" s="52" t="str">
        <f>IFERROR(IF(SSIDs[[#This Row],[Entity ID]]="(autofill)","(autofill)",VLOOKUP(SSIDs[[#This Row],[Entity ID]],EntityIDs[],2,0)),"Invalid Entity ID")</f>
        <v>(autofill)</v>
      </c>
      <c r="H364" s="9"/>
      <c r="I364" s="9"/>
      <c r="J364" s="55"/>
      <c r="K364" s="54"/>
      <c r="L3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5" spans="2:12" x14ac:dyDescent="0.25">
      <c r="B365" s="51" t="str">
        <f>IF(SSIDs[[#This Row],[Count]]="-","(autofill)",IF('1) Program Reach'!$C$5="(enter ID)","(autofill)",'1) Program Reach'!$C$5))</f>
        <v>(autofill)</v>
      </c>
      <c r="C365" s="52" t="str">
        <f>IFERROR(IF(SSIDs[[#This Row],[Entity ID]]="(autofill)","(autofill)",VLOOKUP(SSIDs[[#This Row],[Entity ID]],EntityIDs[],2,0)),"Invalid Entity ID")</f>
        <v>(autofill)</v>
      </c>
      <c r="H365" s="9"/>
      <c r="I365" s="9"/>
      <c r="J365" s="55"/>
      <c r="K365" s="54"/>
      <c r="L3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6" spans="2:12" x14ac:dyDescent="0.25">
      <c r="B366" s="51" t="str">
        <f>IF(SSIDs[[#This Row],[Count]]="-","(autofill)",IF('1) Program Reach'!$C$5="(enter ID)","(autofill)",'1) Program Reach'!$C$5))</f>
        <v>(autofill)</v>
      </c>
      <c r="C366" s="52" t="str">
        <f>IFERROR(IF(SSIDs[[#This Row],[Entity ID]]="(autofill)","(autofill)",VLOOKUP(SSIDs[[#This Row],[Entity ID]],EntityIDs[],2,0)),"Invalid Entity ID")</f>
        <v>(autofill)</v>
      </c>
      <c r="H366" s="9"/>
      <c r="I366" s="9"/>
      <c r="J366" s="55"/>
      <c r="K366" s="54"/>
      <c r="L3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7" spans="2:12" x14ac:dyDescent="0.25">
      <c r="B367" s="51" t="str">
        <f>IF(SSIDs[[#This Row],[Count]]="-","(autofill)",IF('1) Program Reach'!$C$5="(enter ID)","(autofill)",'1) Program Reach'!$C$5))</f>
        <v>(autofill)</v>
      </c>
      <c r="C367" s="52" t="str">
        <f>IFERROR(IF(SSIDs[[#This Row],[Entity ID]]="(autofill)","(autofill)",VLOOKUP(SSIDs[[#This Row],[Entity ID]],EntityIDs[],2,0)),"Invalid Entity ID")</f>
        <v>(autofill)</v>
      </c>
      <c r="H367" s="9"/>
      <c r="I367" s="9"/>
      <c r="J367" s="55"/>
      <c r="K367" s="54"/>
      <c r="L3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8" spans="2:12" x14ac:dyDescent="0.25">
      <c r="B368" s="51" t="str">
        <f>IF(SSIDs[[#This Row],[Count]]="-","(autofill)",IF('1) Program Reach'!$C$5="(enter ID)","(autofill)",'1) Program Reach'!$C$5))</f>
        <v>(autofill)</v>
      </c>
      <c r="C368" s="52" t="str">
        <f>IFERROR(IF(SSIDs[[#This Row],[Entity ID]]="(autofill)","(autofill)",VLOOKUP(SSIDs[[#This Row],[Entity ID]],EntityIDs[],2,0)),"Invalid Entity ID")</f>
        <v>(autofill)</v>
      </c>
      <c r="H368" s="9"/>
      <c r="I368" s="9"/>
      <c r="J368" s="55"/>
      <c r="K368" s="54"/>
      <c r="L3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69" spans="2:12" x14ac:dyDescent="0.25">
      <c r="B369" s="51" t="str">
        <f>IF(SSIDs[[#This Row],[Count]]="-","(autofill)",IF('1) Program Reach'!$C$5="(enter ID)","(autofill)",'1) Program Reach'!$C$5))</f>
        <v>(autofill)</v>
      </c>
      <c r="C369" s="52" t="str">
        <f>IFERROR(IF(SSIDs[[#This Row],[Entity ID]]="(autofill)","(autofill)",VLOOKUP(SSIDs[[#This Row],[Entity ID]],EntityIDs[],2,0)),"Invalid Entity ID")</f>
        <v>(autofill)</v>
      </c>
      <c r="H369" s="9"/>
      <c r="I369" s="9"/>
      <c r="J369" s="55"/>
      <c r="K369" s="54"/>
      <c r="L3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0" spans="2:12" x14ac:dyDescent="0.25">
      <c r="B370" s="51" t="str">
        <f>IF(SSIDs[[#This Row],[Count]]="-","(autofill)",IF('1) Program Reach'!$C$5="(enter ID)","(autofill)",'1) Program Reach'!$C$5))</f>
        <v>(autofill)</v>
      </c>
      <c r="C370" s="52" t="str">
        <f>IFERROR(IF(SSIDs[[#This Row],[Entity ID]]="(autofill)","(autofill)",VLOOKUP(SSIDs[[#This Row],[Entity ID]],EntityIDs[],2,0)),"Invalid Entity ID")</f>
        <v>(autofill)</v>
      </c>
      <c r="H370" s="9"/>
      <c r="I370" s="9"/>
      <c r="J370" s="55"/>
      <c r="K370" s="54"/>
      <c r="L3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1" spans="2:12" x14ac:dyDescent="0.25">
      <c r="B371" s="51" t="str">
        <f>IF(SSIDs[[#This Row],[Count]]="-","(autofill)",IF('1) Program Reach'!$C$5="(enter ID)","(autofill)",'1) Program Reach'!$C$5))</f>
        <v>(autofill)</v>
      </c>
      <c r="C371" s="52" t="str">
        <f>IFERROR(IF(SSIDs[[#This Row],[Entity ID]]="(autofill)","(autofill)",VLOOKUP(SSIDs[[#This Row],[Entity ID]],EntityIDs[],2,0)),"Invalid Entity ID")</f>
        <v>(autofill)</v>
      </c>
      <c r="H371" s="9"/>
      <c r="I371" s="9"/>
      <c r="J371" s="55"/>
      <c r="K371" s="54"/>
      <c r="L3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2" spans="2:12" x14ac:dyDescent="0.25">
      <c r="B372" s="51" t="str">
        <f>IF(SSIDs[[#This Row],[Count]]="-","(autofill)",IF('1) Program Reach'!$C$5="(enter ID)","(autofill)",'1) Program Reach'!$C$5))</f>
        <v>(autofill)</v>
      </c>
      <c r="C372" s="52" t="str">
        <f>IFERROR(IF(SSIDs[[#This Row],[Entity ID]]="(autofill)","(autofill)",VLOOKUP(SSIDs[[#This Row],[Entity ID]],EntityIDs[],2,0)),"Invalid Entity ID")</f>
        <v>(autofill)</v>
      </c>
      <c r="H372" s="9"/>
      <c r="I372" s="9"/>
      <c r="J372" s="55"/>
      <c r="K372" s="54"/>
      <c r="L3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3" spans="2:12" x14ac:dyDescent="0.25">
      <c r="B373" s="51" t="str">
        <f>IF(SSIDs[[#This Row],[Count]]="-","(autofill)",IF('1) Program Reach'!$C$5="(enter ID)","(autofill)",'1) Program Reach'!$C$5))</f>
        <v>(autofill)</v>
      </c>
      <c r="C373" s="52" t="str">
        <f>IFERROR(IF(SSIDs[[#This Row],[Entity ID]]="(autofill)","(autofill)",VLOOKUP(SSIDs[[#This Row],[Entity ID]],EntityIDs[],2,0)),"Invalid Entity ID")</f>
        <v>(autofill)</v>
      </c>
      <c r="H373" s="9"/>
      <c r="I373" s="9"/>
      <c r="J373" s="55"/>
      <c r="K373" s="54"/>
      <c r="L3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4" spans="2:12" x14ac:dyDescent="0.25">
      <c r="B374" s="51" t="str">
        <f>IF(SSIDs[[#This Row],[Count]]="-","(autofill)",IF('1) Program Reach'!$C$5="(enter ID)","(autofill)",'1) Program Reach'!$C$5))</f>
        <v>(autofill)</v>
      </c>
      <c r="C374" s="52" t="str">
        <f>IFERROR(IF(SSIDs[[#This Row],[Entity ID]]="(autofill)","(autofill)",VLOOKUP(SSIDs[[#This Row],[Entity ID]],EntityIDs[],2,0)),"Invalid Entity ID")</f>
        <v>(autofill)</v>
      </c>
      <c r="H374" s="9"/>
      <c r="I374" s="9"/>
      <c r="J374" s="55"/>
      <c r="K374" s="54"/>
      <c r="L3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5" spans="2:12" x14ac:dyDescent="0.25">
      <c r="B375" s="51" t="str">
        <f>IF(SSIDs[[#This Row],[Count]]="-","(autofill)",IF('1) Program Reach'!$C$5="(enter ID)","(autofill)",'1) Program Reach'!$C$5))</f>
        <v>(autofill)</v>
      </c>
      <c r="C375" s="52" t="str">
        <f>IFERROR(IF(SSIDs[[#This Row],[Entity ID]]="(autofill)","(autofill)",VLOOKUP(SSIDs[[#This Row],[Entity ID]],EntityIDs[],2,0)),"Invalid Entity ID")</f>
        <v>(autofill)</v>
      </c>
      <c r="H375" s="9"/>
      <c r="I375" s="9"/>
      <c r="J375" s="55"/>
      <c r="K375" s="54"/>
      <c r="L3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6" spans="2:12" x14ac:dyDescent="0.25">
      <c r="B376" s="51" t="str">
        <f>IF(SSIDs[[#This Row],[Count]]="-","(autofill)",IF('1) Program Reach'!$C$5="(enter ID)","(autofill)",'1) Program Reach'!$C$5))</f>
        <v>(autofill)</v>
      </c>
      <c r="C376" s="52" t="str">
        <f>IFERROR(IF(SSIDs[[#This Row],[Entity ID]]="(autofill)","(autofill)",VLOOKUP(SSIDs[[#This Row],[Entity ID]],EntityIDs[],2,0)),"Invalid Entity ID")</f>
        <v>(autofill)</v>
      </c>
      <c r="H376" s="9"/>
      <c r="I376" s="9"/>
      <c r="J376" s="55"/>
      <c r="K376" s="54"/>
      <c r="L3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7" spans="2:12" x14ac:dyDescent="0.25">
      <c r="B377" s="51" t="str">
        <f>IF(SSIDs[[#This Row],[Count]]="-","(autofill)",IF('1) Program Reach'!$C$5="(enter ID)","(autofill)",'1) Program Reach'!$C$5))</f>
        <v>(autofill)</v>
      </c>
      <c r="C377" s="52" t="str">
        <f>IFERROR(IF(SSIDs[[#This Row],[Entity ID]]="(autofill)","(autofill)",VLOOKUP(SSIDs[[#This Row],[Entity ID]],EntityIDs[],2,0)),"Invalid Entity ID")</f>
        <v>(autofill)</v>
      </c>
      <c r="H377" s="9"/>
      <c r="I377" s="9"/>
      <c r="J377" s="55"/>
      <c r="K377" s="54"/>
      <c r="L3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8" spans="2:12" x14ac:dyDescent="0.25">
      <c r="B378" s="51" t="str">
        <f>IF(SSIDs[[#This Row],[Count]]="-","(autofill)",IF('1) Program Reach'!$C$5="(enter ID)","(autofill)",'1) Program Reach'!$C$5))</f>
        <v>(autofill)</v>
      </c>
      <c r="C378" s="52" t="str">
        <f>IFERROR(IF(SSIDs[[#This Row],[Entity ID]]="(autofill)","(autofill)",VLOOKUP(SSIDs[[#This Row],[Entity ID]],EntityIDs[],2,0)),"Invalid Entity ID")</f>
        <v>(autofill)</v>
      </c>
      <c r="H378" s="9"/>
      <c r="I378" s="9"/>
      <c r="J378" s="55"/>
      <c r="K378" s="54"/>
      <c r="L3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79" spans="2:12" x14ac:dyDescent="0.25">
      <c r="B379" s="51" t="str">
        <f>IF(SSIDs[[#This Row],[Count]]="-","(autofill)",IF('1) Program Reach'!$C$5="(enter ID)","(autofill)",'1) Program Reach'!$C$5))</f>
        <v>(autofill)</v>
      </c>
      <c r="C379" s="52" t="str">
        <f>IFERROR(IF(SSIDs[[#This Row],[Entity ID]]="(autofill)","(autofill)",VLOOKUP(SSIDs[[#This Row],[Entity ID]],EntityIDs[],2,0)),"Invalid Entity ID")</f>
        <v>(autofill)</v>
      </c>
      <c r="H379" s="9"/>
      <c r="I379" s="9"/>
      <c r="J379" s="55"/>
      <c r="K379" s="54"/>
      <c r="L3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0" spans="2:12" x14ac:dyDescent="0.25">
      <c r="B380" s="51" t="str">
        <f>IF(SSIDs[[#This Row],[Count]]="-","(autofill)",IF('1) Program Reach'!$C$5="(enter ID)","(autofill)",'1) Program Reach'!$C$5))</f>
        <v>(autofill)</v>
      </c>
      <c r="C380" s="52" t="str">
        <f>IFERROR(IF(SSIDs[[#This Row],[Entity ID]]="(autofill)","(autofill)",VLOOKUP(SSIDs[[#This Row],[Entity ID]],EntityIDs[],2,0)),"Invalid Entity ID")</f>
        <v>(autofill)</v>
      </c>
      <c r="H380" s="9"/>
      <c r="I380" s="9"/>
      <c r="J380" s="55"/>
      <c r="K380" s="54"/>
      <c r="L3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1" spans="2:12" x14ac:dyDescent="0.25">
      <c r="B381" s="51" t="str">
        <f>IF(SSIDs[[#This Row],[Count]]="-","(autofill)",IF('1) Program Reach'!$C$5="(enter ID)","(autofill)",'1) Program Reach'!$C$5))</f>
        <v>(autofill)</v>
      </c>
      <c r="C381" s="52" t="str">
        <f>IFERROR(IF(SSIDs[[#This Row],[Entity ID]]="(autofill)","(autofill)",VLOOKUP(SSIDs[[#This Row],[Entity ID]],EntityIDs[],2,0)),"Invalid Entity ID")</f>
        <v>(autofill)</v>
      </c>
      <c r="H381" s="9"/>
      <c r="I381" s="9"/>
      <c r="J381" s="55"/>
      <c r="K381" s="54"/>
      <c r="L3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2" spans="2:12" x14ac:dyDescent="0.25">
      <c r="B382" s="51" t="str">
        <f>IF(SSIDs[[#This Row],[Count]]="-","(autofill)",IF('1) Program Reach'!$C$5="(enter ID)","(autofill)",'1) Program Reach'!$C$5))</f>
        <v>(autofill)</v>
      </c>
      <c r="C382" s="52" t="str">
        <f>IFERROR(IF(SSIDs[[#This Row],[Entity ID]]="(autofill)","(autofill)",VLOOKUP(SSIDs[[#This Row],[Entity ID]],EntityIDs[],2,0)),"Invalid Entity ID")</f>
        <v>(autofill)</v>
      </c>
      <c r="H382" s="9"/>
      <c r="I382" s="9"/>
      <c r="J382" s="55"/>
      <c r="K382" s="54"/>
      <c r="L3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3" spans="2:12" x14ac:dyDescent="0.25">
      <c r="B383" s="51" t="str">
        <f>IF(SSIDs[[#This Row],[Count]]="-","(autofill)",IF('1) Program Reach'!$C$5="(enter ID)","(autofill)",'1) Program Reach'!$C$5))</f>
        <v>(autofill)</v>
      </c>
      <c r="C383" s="52" t="str">
        <f>IFERROR(IF(SSIDs[[#This Row],[Entity ID]]="(autofill)","(autofill)",VLOOKUP(SSIDs[[#This Row],[Entity ID]],EntityIDs[],2,0)),"Invalid Entity ID")</f>
        <v>(autofill)</v>
      </c>
      <c r="H383" s="9"/>
      <c r="I383" s="9"/>
      <c r="J383" s="55"/>
      <c r="K383" s="54"/>
      <c r="L3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4" spans="2:12" x14ac:dyDescent="0.25">
      <c r="B384" s="51" t="str">
        <f>IF(SSIDs[[#This Row],[Count]]="-","(autofill)",IF('1) Program Reach'!$C$5="(enter ID)","(autofill)",'1) Program Reach'!$C$5))</f>
        <v>(autofill)</v>
      </c>
      <c r="C384" s="52" t="str">
        <f>IFERROR(IF(SSIDs[[#This Row],[Entity ID]]="(autofill)","(autofill)",VLOOKUP(SSIDs[[#This Row],[Entity ID]],EntityIDs[],2,0)),"Invalid Entity ID")</f>
        <v>(autofill)</v>
      </c>
      <c r="H384" s="9"/>
      <c r="I384" s="9"/>
      <c r="J384" s="55"/>
      <c r="K384" s="54"/>
      <c r="L3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5" spans="2:12" x14ac:dyDescent="0.25">
      <c r="B385" s="51" t="str">
        <f>IF(SSIDs[[#This Row],[Count]]="-","(autofill)",IF('1) Program Reach'!$C$5="(enter ID)","(autofill)",'1) Program Reach'!$C$5))</f>
        <v>(autofill)</v>
      </c>
      <c r="C385" s="52" t="str">
        <f>IFERROR(IF(SSIDs[[#This Row],[Entity ID]]="(autofill)","(autofill)",VLOOKUP(SSIDs[[#This Row],[Entity ID]],EntityIDs[],2,0)),"Invalid Entity ID")</f>
        <v>(autofill)</v>
      </c>
      <c r="H385" s="9"/>
      <c r="I385" s="9"/>
      <c r="J385" s="55"/>
      <c r="K385" s="54"/>
      <c r="L3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6" spans="2:12" x14ac:dyDescent="0.25">
      <c r="B386" s="51" t="str">
        <f>IF(SSIDs[[#This Row],[Count]]="-","(autofill)",IF('1) Program Reach'!$C$5="(enter ID)","(autofill)",'1) Program Reach'!$C$5))</f>
        <v>(autofill)</v>
      </c>
      <c r="C386" s="52" t="str">
        <f>IFERROR(IF(SSIDs[[#This Row],[Entity ID]]="(autofill)","(autofill)",VLOOKUP(SSIDs[[#This Row],[Entity ID]],EntityIDs[],2,0)),"Invalid Entity ID")</f>
        <v>(autofill)</v>
      </c>
      <c r="H386" s="9"/>
      <c r="I386" s="9"/>
      <c r="J386" s="55"/>
      <c r="K386" s="54"/>
      <c r="L3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7" spans="2:12" x14ac:dyDescent="0.25">
      <c r="B387" s="51" t="str">
        <f>IF(SSIDs[[#This Row],[Count]]="-","(autofill)",IF('1) Program Reach'!$C$5="(enter ID)","(autofill)",'1) Program Reach'!$C$5))</f>
        <v>(autofill)</v>
      </c>
      <c r="C387" s="52" t="str">
        <f>IFERROR(IF(SSIDs[[#This Row],[Entity ID]]="(autofill)","(autofill)",VLOOKUP(SSIDs[[#This Row],[Entity ID]],EntityIDs[],2,0)),"Invalid Entity ID")</f>
        <v>(autofill)</v>
      </c>
      <c r="H387" s="9"/>
      <c r="I387" s="9"/>
      <c r="J387" s="55"/>
      <c r="K387" s="54"/>
      <c r="L3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8" spans="2:12" x14ac:dyDescent="0.25">
      <c r="B388" s="51" t="str">
        <f>IF(SSIDs[[#This Row],[Count]]="-","(autofill)",IF('1) Program Reach'!$C$5="(enter ID)","(autofill)",'1) Program Reach'!$C$5))</f>
        <v>(autofill)</v>
      </c>
      <c r="C388" s="52" t="str">
        <f>IFERROR(IF(SSIDs[[#This Row],[Entity ID]]="(autofill)","(autofill)",VLOOKUP(SSIDs[[#This Row],[Entity ID]],EntityIDs[],2,0)),"Invalid Entity ID")</f>
        <v>(autofill)</v>
      </c>
      <c r="H388" s="9"/>
      <c r="I388" s="9"/>
      <c r="J388" s="55"/>
      <c r="K388" s="54"/>
      <c r="L3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89" spans="2:12" x14ac:dyDescent="0.25">
      <c r="B389" s="51" t="str">
        <f>IF(SSIDs[[#This Row],[Count]]="-","(autofill)",IF('1) Program Reach'!$C$5="(enter ID)","(autofill)",'1) Program Reach'!$C$5))</f>
        <v>(autofill)</v>
      </c>
      <c r="C389" s="52" t="str">
        <f>IFERROR(IF(SSIDs[[#This Row],[Entity ID]]="(autofill)","(autofill)",VLOOKUP(SSIDs[[#This Row],[Entity ID]],EntityIDs[],2,0)),"Invalid Entity ID")</f>
        <v>(autofill)</v>
      </c>
      <c r="H389" s="9"/>
      <c r="I389" s="9"/>
      <c r="J389" s="55"/>
      <c r="K389" s="54"/>
      <c r="L3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0" spans="2:12" x14ac:dyDescent="0.25">
      <c r="B390" s="51" t="str">
        <f>IF(SSIDs[[#This Row],[Count]]="-","(autofill)",IF('1) Program Reach'!$C$5="(enter ID)","(autofill)",'1) Program Reach'!$C$5))</f>
        <v>(autofill)</v>
      </c>
      <c r="C390" s="52" t="str">
        <f>IFERROR(IF(SSIDs[[#This Row],[Entity ID]]="(autofill)","(autofill)",VLOOKUP(SSIDs[[#This Row],[Entity ID]],EntityIDs[],2,0)),"Invalid Entity ID")</f>
        <v>(autofill)</v>
      </c>
      <c r="H390" s="9"/>
      <c r="I390" s="9"/>
      <c r="J390" s="55"/>
      <c r="K390" s="54"/>
      <c r="L3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1" spans="2:12" x14ac:dyDescent="0.25">
      <c r="B391" s="51" t="str">
        <f>IF(SSIDs[[#This Row],[Count]]="-","(autofill)",IF('1) Program Reach'!$C$5="(enter ID)","(autofill)",'1) Program Reach'!$C$5))</f>
        <v>(autofill)</v>
      </c>
      <c r="C391" s="52" t="str">
        <f>IFERROR(IF(SSIDs[[#This Row],[Entity ID]]="(autofill)","(autofill)",VLOOKUP(SSIDs[[#This Row],[Entity ID]],EntityIDs[],2,0)),"Invalid Entity ID")</f>
        <v>(autofill)</v>
      </c>
      <c r="H391" s="9"/>
      <c r="I391" s="9"/>
      <c r="J391" s="55"/>
      <c r="K391" s="54"/>
      <c r="L3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2" spans="2:12" x14ac:dyDescent="0.25">
      <c r="B392" s="51" t="str">
        <f>IF(SSIDs[[#This Row],[Count]]="-","(autofill)",IF('1) Program Reach'!$C$5="(enter ID)","(autofill)",'1) Program Reach'!$C$5))</f>
        <v>(autofill)</v>
      </c>
      <c r="C392" s="52" t="str">
        <f>IFERROR(IF(SSIDs[[#This Row],[Entity ID]]="(autofill)","(autofill)",VLOOKUP(SSIDs[[#This Row],[Entity ID]],EntityIDs[],2,0)),"Invalid Entity ID")</f>
        <v>(autofill)</v>
      </c>
      <c r="H392" s="9"/>
      <c r="I392" s="9"/>
      <c r="J392" s="55"/>
      <c r="K392" s="54"/>
      <c r="L3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3" spans="2:12" x14ac:dyDescent="0.25">
      <c r="B393" s="51" t="str">
        <f>IF(SSIDs[[#This Row],[Count]]="-","(autofill)",IF('1) Program Reach'!$C$5="(enter ID)","(autofill)",'1) Program Reach'!$C$5))</f>
        <v>(autofill)</v>
      </c>
      <c r="C393" s="52" t="str">
        <f>IFERROR(IF(SSIDs[[#This Row],[Entity ID]]="(autofill)","(autofill)",VLOOKUP(SSIDs[[#This Row],[Entity ID]],EntityIDs[],2,0)),"Invalid Entity ID")</f>
        <v>(autofill)</v>
      </c>
      <c r="H393" s="9"/>
      <c r="I393" s="9"/>
      <c r="J393" s="55"/>
      <c r="K393" s="54"/>
      <c r="L3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4" spans="2:12" x14ac:dyDescent="0.25">
      <c r="B394" s="51" t="str">
        <f>IF(SSIDs[[#This Row],[Count]]="-","(autofill)",IF('1) Program Reach'!$C$5="(enter ID)","(autofill)",'1) Program Reach'!$C$5))</f>
        <v>(autofill)</v>
      </c>
      <c r="C394" s="52" t="str">
        <f>IFERROR(IF(SSIDs[[#This Row],[Entity ID]]="(autofill)","(autofill)",VLOOKUP(SSIDs[[#This Row],[Entity ID]],EntityIDs[],2,0)),"Invalid Entity ID")</f>
        <v>(autofill)</v>
      </c>
      <c r="H394" s="9"/>
      <c r="I394" s="9"/>
      <c r="J394" s="55"/>
      <c r="K394" s="54"/>
      <c r="L3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5" spans="2:12" x14ac:dyDescent="0.25">
      <c r="B395" s="51" t="str">
        <f>IF(SSIDs[[#This Row],[Count]]="-","(autofill)",IF('1) Program Reach'!$C$5="(enter ID)","(autofill)",'1) Program Reach'!$C$5))</f>
        <v>(autofill)</v>
      </c>
      <c r="C395" s="52" t="str">
        <f>IFERROR(IF(SSIDs[[#This Row],[Entity ID]]="(autofill)","(autofill)",VLOOKUP(SSIDs[[#This Row],[Entity ID]],EntityIDs[],2,0)),"Invalid Entity ID")</f>
        <v>(autofill)</v>
      </c>
      <c r="H395" s="9"/>
      <c r="I395" s="9"/>
      <c r="J395" s="55"/>
      <c r="K395" s="54"/>
      <c r="L3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6" spans="2:12" x14ac:dyDescent="0.25">
      <c r="B396" s="51" t="str">
        <f>IF(SSIDs[[#This Row],[Count]]="-","(autofill)",IF('1) Program Reach'!$C$5="(enter ID)","(autofill)",'1) Program Reach'!$C$5))</f>
        <v>(autofill)</v>
      </c>
      <c r="C396" s="52" t="str">
        <f>IFERROR(IF(SSIDs[[#This Row],[Entity ID]]="(autofill)","(autofill)",VLOOKUP(SSIDs[[#This Row],[Entity ID]],EntityIDs[],2,0)),"Invalid Entity ID")</f>
        <v>(autofill)</v>
      </c>
      <c r="H396" s="9"/>
      <c r="I396" s="9"/>
      <c r="J396" s="55"/>
      <c r="K396" s="54"/>
      <c r="L3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7" spans="2:12" x14ac:dyDescent="0.25">
      <c r="B397" s="51" t="str">
        <f>IF(SSIDs[[#This Row],[Count]]="-","(autofill)",IF('1) Program Reach'!$C$5="(enter ID)","(autofill)",'1) Program Reach'!$C$5))</f>
        <v>(autofill)</v>
      </c>
      <c r="C397" s="52" t="str">
        <f>IFERROR(IF(SSIDs[[#This Row],[Entity ID]]="(autofill)","(autofill)",VLOOKUP(SSIDs[[#This Row],[Entity ID]],EntityIDs[],2,0)),"Invalid Entity ID")</f>
        <v>(autofill)</v>
      </c>
      <c r="H397" s="9"/>
      <c r="I397" s="9"/>
      <c r="J397" s="55"/>
      <c r="K397" s="54"/>
      <c r="L3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8" spans="2:12" x14ac:dyDescent="0.25">
      <c r="B398" s="51" t="str">
        <f>IF(SSIDs[[#This Row],[Count]]="-","(autofill)",IF('1) Program Reach'!$C$5="(enter ID)","(autofill)",'1) Program Reach'!$C$5))</f>
        <v>(autofill)</v>
      </c>
      <c r="C398" s="52" t="str">
        <f>IFERROR(IF(SSIDs[[#This Row],[Entity ID]]="(autofill)","(autofill)",VLOOKUP(SSIDs[[#This Row],[Entity ID]],EntityIDs[],2,0)),"Invalid Entity ID")</f>
        <v>(autofill)</v>
      </c>
      <c r="H398" s="9"/>
      <c r="I398" s="9"/>
      <c r="J398" s="55"/>
      <c r="K398" s="54"/>
      <c r="L3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399" spans="2:12" x14ac:dyDescent="0.25">
      <c r="B399" s="51" t="str">
        <f>IF(SSIDs[[#This Row],[Count]]="-","(autofill)",IF('1) Program Reach'!$C$5="(enter ID)","(autofill)",'1) Program Reach'!$C$5))</f>
        <v>(autofill)</v>
      </c>
      <c r="C399" s="52" t="str">
        <f>IFERROR(IF(SSIDs[[#This Row],[Entity ID]]="(autofill)","(autofill)",VLOOKUP(SSIDs[[#This Row],[Entity ID]],EntityIDs[],2,0)),"Invalid Entity ID")</f>
        <v>(autofill)</v>
      </c>
      <c r="H399" s="9"/>
      <c r="I399" s="9"/>
      <c r="J399" s="55"/>
      <c r="K399" s="54"/>
      <c r="L3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0" spans="2:12" x14ac:dyDescent="0.25">
      <c r="B400" s="51" t="str">
        <f>IF(SSIDs[[#This Row],[Count]]="-","(autofill)",IF('1) Program Reach'!$C$5="(enter ID)","(autofill)",'1) Program Reach'!$C$5))</f>
        <v>(autofill)</v>
      </c>
      <c r="C400" s="52" t="str">
        <f>IFERROR(IF(SSIDs[[#This Row],[Entity ID]]="(autofill)","(autofill)",VLOOKUP(SSIDs[[#This Row],[Entity ID]],EntityIDs[],2,0)),"Invalid Entity ID")</f>
        <v>(autofill)</v>
      </c>
      <c r="H400" s="9"/>
      <c r="I400" s="9"/>
      <c r="J400" s="55"/>
      <c r="K400" s="54"/>
      <c r="L4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1" spans="2:12" x14ac:dyDescent="0.25">
      <c r="B401" s="51" t="str">
        <f>IF(SSIDs[[#This Row],[Count]]="-","(autofill)",IF('1) Program Reach'!$C$5="(enter ID)","(autofill)",'1) Program Reach'!$C$5))</f>
        <v>(autofill)</v>
      </c>
      <c r="C401" s="52" t="str">
        <f>IFERROR(IF(SSIDs[[#This Row],[Entity ID]]="(autofill)","(autofill)",VLOOKUP(SSIDs[[#This Row],[Entity ID]],EntityIDs[],2,0)),"Invalid Entity ID")</f>
        <v>(autofill)</v>
      </c>
      <c r="H401" s="9"/>
      <c r="I401" s="9"/>
      <c r="J401" s="55"/>
      <c r="K401" s="54"/>
      <c r="L4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2" spans="2:12" x14ac:dyDescent="0.25">
      <c r="B402" s="51" t="str">
        <f>IF(SSIDs[[#This Row],[Count]]="-","(autofill)",IF('1) Program Reach'!$C$5="(enter ID)","(autofill)",'1) Program Reach'!$C$5))</f>
        <v>(autofill)</v>
      </c>
      <c r="C402" s="52" t="str">
        <f>IFERROR(IF(SSIDs[[#This Row],[Entity ID]]="(autofill)","(autofill)",VLOOKUP(SSIDs[[#This Row],[Entity ID]],EntityIDs[],2,0)),"Invalid Entity ID")</f>
        <v>(autofill)</v>
      </c>
      <c r="H402" s="9"/>
      <c r="I402" s="9"/>
      <c r="J402" s="55"/>
      <c r="K402" s="54"/>
      <c r="L4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3" spans="2:12" x14ac:dyDescent="0.25">
      <c r="B403" s="51" t="str">
        <f>IF(SSIDs[[#This Row],[Count]]="-","(autofill)",IF('1) Program Reach'!$C$5="(enter ID)","(autofill)",'1) Program Reach'!$C$5))</f>
        <v>(autofill)</v>
      </c>
      <c r="C403" s="52" t="str">
        <f>IFERROR(IF(SSIDs[[#This Row],[Entity ID]]="(autofill)","(autofill)",VLOOKUP(SSIDs[[#This Row],[Entity ID]],EntityIDs[],2,0)),"Invalid Entity ID")</f>
        <v>(autofill)</v>
      </c>
      <c r="H403" s="9"/>
      <c r="I403" s="9"/>
      <c r="J403" s="55"/>
      <c r="K403" s="54"/>
      <c r="L4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4" spans="2:12" x14ac:dyDescent="0.25">
      <c r="B404" s="51" t="str">
        <f>IF(SSIDs[[#This Row],[Count]]="-","(autofill)",IF('1) Program Reach'!$C$5="(enter ID)","(autofill)",'1) Program Reach'!$C$5))</f>
        <v>(autofill)</v>
      </c>
      <c r="C404" s="52" t="str">
        <f>IFERROR(IF(SSIDs[[#This Row],[Entity ID]]="(autofill)","(autofill)",VLOOKUP(SSIDs[[#This Row],[Entity ID]],EntityIDs[],2,0)),"Invalid Entity ID")</f>
        <v>(autofill)</v>
      </c>
      <c r="H404" s="9"/>
      <c r="I404" s="9"/>
      <c r="J404" s="55"/>
      <c r="K404" s="54"/>
      <c r="L4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5" spans="2:12" x14ac:dyDescent="0.25">
      <c r="B405" s="51" t="str">
        <f>IF(SSIDs[[#This Row],[Count]]="-","(autofill)",IF('1) Program Reach'!$C$5="(enter ID)","(autofill)",'1) Program Reach'!$C$5))</f>
        <v>(autofill)</v>
      </c>
      <c r="C405" s="52" t="str">
        <f>IFERROR(IF(SSIDs[[#This Row],[Entity ID]]="(autofill)","(autofill)",VLOOKUP(SSIDs[[#This Row],[Entity ID]],EntityIDs[],2,0)),"Invalid Entity ID")</f>
        <v>(autofill)</v>
      </c>
      <c r="H405" s="9"/>
      <c r="I405" s="9"/>
      <c r="J405" s="55"/>
      <c r="K405" s="54"/>
      <c r="L4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6" spans="2:12" x14ac:dyDescent="0.25">
      <c r="B406" s="51" t="str">
        <f>IF(SSIDs[[#This Row],[Count]]="-","(autofill)",IF('1) Program Reach'!$C$5="(enter ID)","(autofill)",'1) Program Reach'!$C$5))</f>
        <v>(autofill)</v>
      </c>
      <c r="C406" s="52" t="str">
        <f>IFERROR(IF(SSIDs[[#This Row],[Entity ID]]="(autofill)","(autofill)",VLOOKUP(SSIDs[[#This Row],[Entity ID]],EntityIDs[],2,0)),"Invalid Entity ID")</f>
        <v>(autofill)</v>
      </c>
      <c r="H406" s="9"/>
      <c r="I406" s="9"/>
      <c r="J406" s="55"/>
      <c r="K406" s="54"/>
      <c r="L4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7" spans="2:12" x14ac:dyDescent="0.25">
      <c r="B407" s="51" t="str">
        <f>IF(SSIDs[[#This Row],[Count]]="-","(autofill)",IF('1) Program Reach'!$C$5="(enter ID)","(autofill)",'1) Program Reach'!$C$5))</f>
        <v>(autofill)</v>
      </c>
      <c r="C407" s="52" t="str">
        <f>IFERROR(IF(SSIDs[[#This Row],[Entity ID]]="(autofill)","(autofill)",VLOOKUP(SSIDs[[#This Row],[Entity ID]],EntityIDs[],2,0)),"Invalid Entity ID")</f>
        <v>(autofill)</v>
      </c>
      <c r="H407" s="9"/>
      <c r="I407" s="9"/>
      <c r="J407" s="55"/>
      <c r="K407" s="54"/>
      <c r="L4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8" spans="2:12" x14ac:dyDescent="0.25">
      <c r="B408" s="51" t="str">
        <f>IF(SSIDs[[#This Row],[Count]]="-","(autofill)",IF('1) Program Reach'!$C$5="(enter ID)","(autofill)",'1) Program Reach'!$C$5))</f>
        <v>(autofill)</v>
      </c>
      <c r="C408" s="52" t="str">
        <f>IFERROR(IF(SSIDs[[#This Row],[Entity ID]]="(autofill)","(autofill)",VLOOKUP(SSIDs[[#This Row],[Entity ID]],EntityIDs[],2,0)),"Invalid Entity ID")</f>
        <v>(autofill)</v>
      </c>
      <c r="H408" s="9"/>
      <c r="I408" s="9"/>
      <c r="J408" s="55"/>
      <c r="K408" s="54"/>
      <c r="L4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09" spans="2:12" x14ac:dyDescent="0.25">
      <c r="B409" s="51" t="str">
        <f>IF(SSIDs[[#This Row],[Count]]="-","(autofill)",IF('1) Program Reach'!$C$5="(enter ID)","(autofill)",'1) Program Reach'!$C$5))</f>
        <v>(autofill)</v>
      </c>
      <c r="C409" s="52" t="str">
        <f>IFERROR(IF(SSIDs[[#This Row],[Entity ID]]="(autofill)","(autofill)",VLOOKUP(SSIDs[[#This Row],[Entity ID]],EntityIDs[],2,0)),"Invalid Entity ID")</f>
        <v>(autofill)</v>
      </c>
      <c r="H409" s="9"/>
      <c r="I409" s="9"/>
      <c r="J409" s="55"/>
      <c r="K409" s="54"/>
      <c r="L4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0" spans="2:12" x14ac:dyDescent="0.25">
      <c r="B410" s="51" t="str">
        <f>IF(SSIDs[[#This Row],[Count]]="-","(autofill)",IF('1) Program Reach'!$C$5="(enter ID)","(autofill)",'1) Program Reach'!$C$5))</f>
        <v>(autofill)</v>
      </c>
      <c r="C410" s="52" t="str">
        <f>IFERROR(IF(SSIDs[[#This Row],[Entity ID]]="(autofill)","(autofill)",VLOOKUP(SSIDs[[#This Row],[Entity ID]],EntityIDs[],2,0)),"Invalid Entity ID")</f>
        <v>(autofill)</v>
      </c>
      <c r="H410" s="9"/>
      <c r="I410" s="9"/>
      <c r="J410" s="55"/>
      <c r="K410" s="54"/>
      <c r="L4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1" spans="2:12" x14ac:dyDescent="0.25">
      <c r="B411" s="51" t="str">
        <f>IF(SSIDs[[#This Row],[Count]]="-","(autofill)",IF('1) Program Reach'!$C$5="(enter ID)","(autofill)",'1) Program Reach'!$C$5))</f>
        <v>(autofill)</v>
      </c>
      <c r="C411" s="52" t="str">
        <f>IFERROR(IF(SSIDs[[#This Row],[Entity ID]]="(autofill)","(autofill)",VLOOKUP(SSIDs[[#This Row],[Entity ID]],EntityIDs[],2,0)),"Invalid Entity ID")</f>
        <v>(autofill)</v>
      </c>
      <c r="H411" s="9"/>
      <c r="I411" s="9"/>
      <c r="J411" s="55"/>
      <c r="K411" s="54"/>
      <c r="L4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2" spans="2:12" x14ac:dyDescent="0.25">
      <c r="B412" s="51" t="str">
        <f>IF(SSIDs[[#This Row],[Count]]="-","(autofill)",IF('1) Program Reach'!$C$5="(enter ID)","(autofill)",'1) Program Reach'!$C$5))</f>
        <v>(autofill)</v>
      </c>
      <c r="C412" s="52" t="str">
        <f>IFERROR(IF(SSIDs[[#This Row],[Entity ID]]="(autofill)","(autofill)",VLOOKUP(SSIDs[[#This Row],[Entity ID]],EntityIDs[],2,0)),"Invalid Entity ID")</f>
        <v>(autofill)</v>
      </c>
      <c r="H412" s="9"/>
      <c r="I412" s="9"/>
      <c r="J412" s="55"/>
      <c r="K412" s="54"/>
      <c r="L4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3" spans="2:12" x14ac:dyDescent="0.25">
      <c r="B413" s="51" t="str">
        <f>IF(SSIDs[[#This Row],[Count]]="-","(autofill)",IF('1) Program Reach'!$C$5="(enter ID)","(autofill)",'1) Program Reach'!$C$5))</f>
        <v>(autofill)</v>
      </c>
      <c r="C413" s="52" t="str">
        <f>IFERROR(IF(SSIDs[[#This Row],[Entity ID]]="(autofill)","(autofill)",VLOOKUP(SSIDs[[#This Row],[Entity ID]],EntityIDs[],2,0)),"Invalid Entity ID")</f>
        <v>(autofill)</v>
      </c>
      <c r="H413" s="9"/>
      <c r="I413" s="9"/>
      <c r="J413" s="55"/>
      <c r="K413" s="54"/>
      <c r="L4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4" spans="2:12" x14ac:dyDescent="0.25">
      <c r="B414" s="51" t="str">
        <f>IF(SSIDs[[#This Row],[Count]]="-","(autofill)",IF('1) Program Reach'!$C$5="(enter ID)","(autofill)",'1) Program Reach'!$C$5))</f>
        <v>(autofill)</v>
      </c>
      <c r="C414" s="52" t="str">
        <f>IFERROR(IF(SSIDs[[#This Row],[Entity ID]]="(autofill)","(autofill)",VLOOKUP(SSIDs[[#This Row],[Entity ID]],EntityIDs[],2,0)),"Invalid Entity ID")</f>
        <v>(autofill)</v>
      </c>
      <c r="H414" s="9"/>
      <c r="I414" s="9"/>
      <c r="J414" s="55"/>
      <c r="K414" s="54"/>
      <c r="L4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5" spans="2:12" x14ac:dyDescent="0.25">
      <c r="B415" s="51" t="str">
        <f>IF(SSIDs[[#This Row],[Count]]="-","(autofill)",IF('1) Program Reach'!$C$5="(enter ID)","(autofill)",'1) Program Reach'!$C$5))</f>
        <v>(autofill)</v>
      </c>
      <c r="C415" s="52" t="str">
        <f>IFERROR(IF(SSIDs[[#This Row],[Entity ID]]="(autofill)","(autofill)",VLOOKUP(SSIDs[[#This Row],[Entity ID]],EntityIDs[],2,0)),"Invalid Entity ID")</f>
        <v>(autofill)</v>
      </c>
      <c r="H415" s="9"/>
      <c r="I415" s="9"/>
      <c r="J415" s="55"/>
      <c r="K415" s="54"/>
      <c r="L4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6" spans="2:12" x14ac:dyDescent="0.25">
      <c r="B416" s="51" t="str">
        <f>IF(SSIDs[[#This Row],[Count]]="-","(autofill)",IF('1) Program Reach'!$C$5="(enter ID)","(autofill)",'1) Program Reach'!$C$5))</f>
        <v>(autofill)</v>
      </c>
      <c r="C416" s="52" t="str">
        <f>IFERROR(IF(SSIDs[[#This Row],[Entity ID]]="(autofill)","(autofill)",VLOOKUP(SSIDs[[#This Row],[Entity ID]],EntityIDs[],2,0)),"Invalid Entity ID")</f>
        <v>(autofill)</v>
      </c>
      <c r="H416" s="9"/>
      <c r="I416" s="9"/>
      <c r="J416" s="55"/>
      <c r="K416" s="54"/>
      <c r="L4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7" spans="2:12" x14ac:dyDescent="0.25">
      <c r="B417" s="51" t="str">
        <f>IF(SSIDs[[#This Row],[Count]]="-","(autofill)",IF('1) Program Reach'!$C$5="(enter ID)","(autofill)",'1) Program Reach'!$C$5))</f>
        <v>(autofill)</v>
      </c>
      <c r="C417" s="52" t="str">
        <f>IFERROR(IF(SSIDs[[#This Row],[Entity ID]]="(autofill)","(autofill)",VLOOKUP(SSIDs[[#This Row],[Entity ID]],EntityIDs[],2,0)),"Invalid Entity ID")</f>
        <v>(autofill)</v>
      </c>
      <c r="H417" s="9"/>
      <c r="I417" s="9"/>
      <c r="J417" s="55"/>
      <c r="K417" s="54"/>
      <c r="L4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8" spans="2:12" x14ac:dyDescent="0.25">
      <c r="B418" s="51" t="str">
        <f>IF(SSIDs[[#This Row],[Count]]="-","(autofill)",IF('1) Program Reach'!$C$5="(enter ID)","(autofill)",'1) Program Reach'!$C$5))</f>
        <v>(autofill)</v>
      </c>
      <c r="C418" s="52" t="str">
        <f>IFERROR(IF(SSIDs[[#This Row],[Entity ID]]="(autofill)","(autofill)",VLOOKUP(SSIDs[[#This Row],[Entity ID]],EntityIDs[],2,0)),"Invalid Entity ID")</f>
        <v>(autofill)</v>
      </c>
      <c r="H418" s="9"/>
      <c r="I418" s="9"/>
      <c r="J418" s="55"/>
      <c r="K418" s="54"/>
      <c r="L4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19" spans="2:12" x14ac:dyDescent="0.25">
      <c r="B419" s="51" t="str">
        <f>IF(SSIDs[[#This Row],[Count]]="-","(autofill)",IF('1) Program Reach'!$C$5="(enter ID)","(autofill)",'1) Program Reach'!$C$5))</f>
        <v>(autofill)</v>
      </c>
      <c r="C419" s="52" t="str">
        <f>IFERROR(IF(SSIDs[[#This Row],[Entity ID]]="(autofill)","(autofill)",VLOOKUP(SSIDs[[#This Row],[Entity ID]],EntityIDs[],2,0)),"Invalid Entity ID")</f>
        <v>(autofill)</v>
      </c>
      <c r="H419" s="9"/>
      <c r="I419" s="9"/>
      <c r="J419" s="55"/>
      <c r="K419" s="54"/>
      <c r="L4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0" spans="2:12" x14ac:dyDescent="0.25">
      <c r="B420" s="51" t="str">
        <f>IF(SSIDs[[#This Row],[Count]]="-","(autofill)",IF('1) Program Reach'!$C$5="(enter ID)","(autofill)",'1) Program Reach'!$C$5))</f>
        <v>(autofill)</v>
      </c>
      <c r="C420" s="52" t="str">
        <f>IFERROR(IF(SSIDs[[#This Row],[Entity ID]]="(autofill)","(autofill)",VLOOKUP(SSIDs[[#This Row],[Entity ID]],EntityIDs[],2,0)),"Invalid Entity ID")</f>
        <v>(autofill)</v>
      </c>
      <c r="H420" s="9"/>
      <c r="I420" s="9"/>
      <c r="J420" s="55"/>
      <c r="K420" s="54"/>
      <c r="L4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1" spans="2:12" x14ac:dyDescent="0.25">
      <c r="B421" s="51" t="str">
        <f>IF(SSIDs[[#This Row],[Count]]="-","(autofill)",IF('1) Program Reach'!$C$5="(enter ID)","(autofill)",'1) Program Reach'!$C$5))</f>
        <v>(autofill)</v>
      </c>
      <c r="C421" s="52" t="str">
        <f>IFERROR(IF(SSIDs[[#This Row],[Entity ID]]="(autofill)","(autofill)",VLOOKUP(SSIDs[[#This Row],[Entity ID]],EntityIDs[],2,0)),"Invalid Entity ID")</f>
        <v>(autofill)</v>
      </c>
      <c r="H421" s="9"/>
      <c r="I421" s="9"/>
      <c r="J421" s="55"/>
      <c r="K421" s="54"/>
      <c r="L4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2" spans="2:12" x14ac:dyDescent="0.25">
      <c r="B422" s="51" t="str">
        <f>IF(SSIDs[[#This Row],[Count]]="-","(autofill)",IF('1) Program Reach'!$C$5="(enter ID)","(autofill)",'1) Program Reach'!$C$5))</f>
        <v>(autofill)</v>
      </c>
      <c r="C422" s="52" t="str">
        <f>IFERROR(IF(SSIDs[[#This Row],[Entity ID]]="(autofill)","(autofill)",VLOOKUP(SSIDs[[#This Row],[Entity ID]],EntityIDs[],2,0)),"Invalid Entity ID")</f>
        <v>(autofill)</v>
      </c>
      <c r="H422" s="9"/>
      <c r="I422" s="9"/>
      <c r="J422" s="55"/>
      <c r="K422" s="54"/>
      <c r="L4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3" spans="2:12" x14ac:dyDescent="0.25">
      <c r="B423" s="51" t="str">
        <f>IF(SSIDs[[#This Row],[Count]]="-","(autofill)",IF('1) Program Reach'!$C$5="(enter ID)","(autofill)",'1) Program Reach'!$C$5))</f>
        <v>(autofill)</v>
      </c>
      <c r="C423" s="52" t="str">
        <f>IFERROR(IF(SSIDs[[#This Row],[Entity ID]]="(autofill)","(autofill)",VLOOKUP(SSIDs[[#This Row],[Entity ID]],EntityIDs[],2,0)),"Invalid Entity ID")</f>
        <v>(autofill)</v>
      </c>
      <c r="H423" s="9"/>
      <c r="I423" s="9"/>
      <c r="J423" s="55"/>
      <c r="K423" s="54"/>
      <c r="L4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4" spans="2:12" x14ac:dyDescent="0.25">
      <c r="B424" s="51" t="str">
        <f>IF(SSIDs[[#This Row],[Count]]="-","(autofill)",IF('1) Program Reach'!$C$5="(enter ID)","(autofill)",'1) Program Reach'!$C$5))</f>
        <v>(autofill)</v>
      </c>
      <c r="C424" s="52" t="str">
        <f>IFERROR(IF(SSIDs[[#This Row],[Entity ID]]="(autofill)","(autofill)",VLOOKUP(SSIDs[[#This Row],[Entity ID]],EntityIDs[],2,0)),"Invalid Entity ID")</f>
        <v>(autofill)</v>
      </c>
      <c r="H424" s="9"/>
      <c r="I424" s="9"/>
      <c r="J424" s="55"/>
      <c r="K424" s="54"/>
      <c r="L4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5" spans="2:12" x14ac:dyDescent="0.25">
      <c r="B425" s="51" t="str">
        <f>IF(SSIDs[[#This Row],[Count]]="-","(autofill)",IF('1) Program Reach'!$C$5="(enter ID)","(autofill)",'1) Program Reach'!$C$5))</f>
        <v>(autofill)</v>
      </c>
      <c r="C425" s="52" t="str">
        <f>IFERROR(IF(SSIDs[[#This Row],[Entity ID]]="(autofill)","(autofill)",VLOOKUP(SSIDs[[#This Row],[Entity ID]],EntityIDs[],2,0)),"Invalid Entity ID")</f>
        <v>(autofill)</v>
      </c>
      <c r="H425" s="9"/>
      <c r="I425" s="9"/>
      <c r="J425" s="55"/>
      <c r="K425" s="54"/>
      <c r="L4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6" spans="2:12" x14ac:dyDescent="0.25">
      <c r="B426" s="51" t="str">
        <f>IF(SSIDs[[#This Row],[Count]]="-","(autofill)",IF('1) Program Reach'!$C$5="(enter ID)","(autofill)",'1) Program Reach'!$C$5))</f>
        <v>(autofill)</v>
      </c>
      <c r="C426" s="52" t="str">
        <f>IFERROR(IF(SSIDs[[#This Row],[Entity ID]]="(autofill)","(autofill)",VLOOKUP(SSIDs[[#This Row],[Entity ID]],EntityIDs[],2,0)),"Invalid Entity ID")</f>
        <v>(autofill)</v>
      </c>
      <c r="H426" s="9"/>
      <c r="I426" s="9"/>
      <c r="J426" s="55"/>
      <c r="K426" s="54"/>
      <c r="L4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7" spans="2:12" x14ac:dyDescent="0.25">
      <c r="B427" s="51" t="str">
        <f>IF(SSIDs[[#This Row],[Count]]="-","(autofill)",IF('1) Program Reach'!$C$5="(enter ID)","(autofill)",'1) Program Reach'!$C$5))</f>
        <v>(autofill)</v>
      </c>
      <c r="C427" s="52" t="str">
        <f>IFERROR(IF(SSIDs[[#This Row],[Entity ID]]="(autofill)","(autofill)",VLOOKUP(SSIDs[[#This Row],[Entity ID]],EntityIDs[],2,0)),"Invalid Entity ID")</f>
        <v>(autofill)</v>
      </c>
      <c r="H427" s="9"/>
      <c r="I427" s="9"/>
      <c r="J427" s="55"/>
      <c r="K427" s="54"/>
      <c r="L4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8" spans="2:12" x14ac:dyDescent="0.25">
      <c r="B428" s="51" t="str">
        <f>IF(SSIDs[[#This Row],[Count]]="-","(autofill)",IF('1) Program Reach'!$C$5="(enter ID)","(autofill)",'1) Program Reach'!$C$5))</f>
        <v>(autofill)</v>
      </c>
      <c r="C428" s="52" t="str">
        <f>IFERROR(IF(SSIDs[[#This Row],[Entity ID]]="(autofill)","(autofill)",VLOOKUP(SSIDs[[#This Row],[Entity ID]],EntityIDs[],2,0)),"Invalid Entity ID")</f>
        <v>(autofill)</v>
      </c>
      <c r="H428" s="9"/>
      <c r="I428" s="9"/>
      <c r="J428" s="55"/>
      <c r="K428" s="54"/>
      <c r="L4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29" spans="2:12" x14ac:dyDescent="0.25">
      <c r="B429" s="51" t="str">
        <f>IF(SSIDs[[#This Row],[Count]]="-","(autofill)",IF('1) Program Reach'!$C$5="(enter ID)","(autofill)",'1) Program Reach'!$C$5))</f>
        <v>(autofill)</v>
      </c>
      <c r="C429" s="52" t="str">
        <f>IFERROR(IF(SSIDs[[#This Row],[Entity ID]]="(autofill)","(autofill)",VLOOKUP(SSIDs[[#This Row],[Entity ID]],EntityIDs[],2,0)),"Invalid Entity ID")</f>
        <v>(autofill)</v>
      </c>
      <c r="H429" s="9"/>
      <c r="I429" s="9"/>
      <c r="J429" s="55"/>
      <c r="K429" s="54"/>
      <c r="L4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0" spans="2:12" x14ac:dyDescent="0.25">
      <c r="B430" s="51" t="str">
        <f>IF(SSIDs[[#This Row],[Count]]="-","(autofill)",IF('1) Program Reach'!$C$5="(enter ID)","(autofill)",'1) Program Reach'!$C$5))</f>
        <v>(autofill)</v>
      </c>
      <c r="C430" s="52" t="str">
        <f>IFERROR(IF(SSIDs[[#This Row],[Entity ID]]="(autofill)","(autofill)",VLOOKUP(SSIDs[[#This Row],[Entity ID]],EntityIDs[],2,0)),"Invalid Entity ID")</f>
        <v>(autofill)</v>
      </c>
      <c r="H430" s="9"/>
      <c r="I430" s="9"/>
      <c r="J430" s="55"/>
      <c r="K430" s="54"/>
      <c r="L4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1" spans="2:12" x14ac:dyDescent="0.25">
      <c r="B431" s="51" t="str">
        <f>IF(SSIDs[[#This Row],[Count]]="-","(autofill)",IF('1) Program Reach'!$C$5="(enter ID)","(autofill)",'1) Program Reach'!$C$5))</f>
        <v>(autofill)</v>
      </c>
      <c r="C431" s="52" t="str">
        <f>IFERROR(IF(SSIDs[[#This Row],[Entity ID]]="(autofill)","(autofill)",VLOOKUP(SSIDs[[#This Row],[Entity ID]],EntityIDs[],2,0)),"Invalid Entity ID")</f>
        <v>(autofill)</v>
      </c>
      <c r="H431" s="9"/>
      <c r="I431" s="9"/>
      <c r="J431" s="55"/>
      <c r="K431" s="54"/>
      <c r="L4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2" spans="2:12" x14ac:dyDescent="0.25">
      <c r="B432" s="51" t="str">
        <f>IF(SSIDs[[#This Row],[Count]]="-","(autofill)",IF('1) Program Reach'!$C$5="(enter ID)","(autofill)",'1) Program Reach'!$C$5))</f>
        <v>(autofill)</v>
      </c>
      <c r="C432" s="52" t="str">
        <f>IFERROR(IF(SSIDs[[#This Row],[Entity ID]]="(autofill)","(autofill)",VLOOKUP(SSIDs[[#This Row],[Entity ID]],EntityIDs[],2,0)),"Invalid Entity ID")</f>
        <v>(autofill)</v>
      </c>
      <c r="H432" s="9"/>
      <c r="I432" s="9"/>
      <c r="J432" s="55"/>
      <c r="K432" s="54"/>
      <c r="L4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3" spans="2:12" x14ac:dyDescent="0.25">
      <c r="B433" s="51" t="str">
        <f>IF(SSIDs[[#This Row],[Count]]="-","(autofill)",IF('1) Program Reach'!$C$5="(enter ID)","(autofill)",'1) Program Reach'!$C$5))</f>
        <v>(autofill)</v>
      </c>
      <c r="C433" s="52" t="str">
        <f>IFERROR(IF(SSIDs[[#This Row],[Entity ID]]="(autofill)","(autofill)",VLOOKUP(SSIDs[[#This Row],[Entity ID]],EntityIDs[],2,0)),"Invalid Entity ID")</f>
        <v>(autofill)</v>
      </c>
      <c r="H433" s="9"/>
      <c r="I433" s="9"/>
      <c r="J433" s="55"/>
      <c r="K433" s="54"/>
      <c r="L4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4" spans="2:12" x14ac:dyDescent="0.25">
      <c r="B434" s="51" t="str">
        <f>IF(SSIDs[[#This Row],[Count]]="-","(autofill)",IF('1) Program Reach'!$C$5="(enter ID)","(autofill)",'1) Program Reach'!$C$5))</f>
        <v>(autofill)</v>
      </c>
      <c r="C434" s="52" t="str">
        <f>IFERROR(IF(SSIDs[[#This Row],[Entity ID]]="(autofill)","(autofill)",VLOOKUP(SSIDs[[#This Row],[Entity ID]],EntityIDs[],2,0)),"Invalid Entity ID")</f>
        <v>(autofill)</v>
      </c>
      <c r="H434" s="9"/>
      <c r="I434" s="9"/>
      <c r="J434" s="55"/>
      <c r="K434" s="54"/>
      <c r="L4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5" spans="2:12" x14ac:dyDescent="0.25">
      <c r="B435" s="51" t="str">
        <f>IF(SSIDs[[#This Row],[Count]]="-","(autofill)",IF('1) Program Reach'!$C$5="(enter ID)","(autofill)",'1) Program Reach'!$C$5))</f>
        <v>(autofill)</v>
      </c>
      <c r="C435" s="52" t="str">
        <f>IFERROR(IF(SSIDs[[#This Row],[Entity ID]]="(autofill)","(autofill)",VLOOKUP(SSIDs[[#This Row],[Entity ID]],EntityIDs[],2,0)),"Invalid Entity ID")</f>
        <v>(autofill)</v>
      </c>
      <c r="H435" s="9"/>
      <c r="I435" s="9"/>
      <c r="J435" s="55"/>
      <c r="K435" s="54"/>
      <c r="L4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6" spans="2:12" x14ac:dyDescent="0.25">
      <c r="B436" s="51" t="str">
        <f>IF(SSIDs[[#This Row],[Count]]="-","(autofill)",IF('1) Program Reach'!$C$5="(enter ID)","(autofill)",'1) Program Reach'!$C$5))</f>
        <v>(autofill)</v>
      </c>
      <c r="C436" s="52" t="str">
        <f>IFERROR(IF(SSIDs[[#This Row],[Entity ID]]="(autofill)","(autofill)",VLOOKUP(SSIDs[[#This Row],[Entity ID]],EntityIDs[],2,0)),"Invalid Entity ID")</f>
        <v>(autofill)</v>
      </c>
      <c r="H436" s="9"/>
      <c r="I436" s="9"/>
      <c r="J436" s="55"/>
      <c r="K436" s="54"/>
      <c r="L4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7" spans="2:12" x14ac:dyDescent="0.25">
      <c r="B437" s="51" t="str">
        <f>IF(SSIDs[[#This Row],[Count]]="-","(autofill)",IF('1) Program Reach'!$C$5="(enter ID)","(autofill)",'1) Program Reach'!$C$5))</f>
        <v>(autofill)</v>
      </c>
      <c r="C437" s="52" t="str">
        <f>IFERROR(IF(SSIDs[[#This Row],[Entity ID]]="(autofill)","(autofill)",VLOOKUP(SSIDs[[#This Row],[Entity ID]],EntityIDs[],2,0)),"Invalid Entity ID")</f>
        <v>(autofill)</v>
      </c>
      <c r="H437" s="9"/>
      <c r="I437" s="9"/>
      <c r="J437" s="55"/>
      <c r="K437" s="54"/>
      <c r="L4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8" spans="2:12" x14ac:dyDescent="0.25">
      <c r="B438" s="51" t="str">
        <f>IF(SSIDs[[#This Row],[Count]]="-","(autofill)",IF('1) Program Reach'!$C$5="(enter ID)","(autofill)",'1) Program Reach'!$C$5))</f>
        <v>(autofill)</v>
      </c>
      <c r="C438" s="52" t="str">
        <f>IFERROR(IF(SSIDs[[#This Row],[Entity ID]]="(autofill)","(autofill)",VLOOKUP(SSIDs[[#This Row],[Entity ID]],EntityIDs[],2,0)),"Invalid Entity ID")</f>
        <v>(autofill)</v>
      </c>
      <c r="H438" s="9"/>
      <c r="I438" s="9"/>
      <c r="J438" s="55"/>
      <c r="K438" s="54"/>
      <c r="L4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39" spans="2:12" x14ac:dyDescent="0.25">
      <c r="B439" s="51" t="str">
        <f>IF(SSIDs[[#This Row],[Count]]="-","(autofill)",IF('1) Program Reach'!$C$5="(enter ID)","(autofill)",'1) Program Reach'!$C$5))</f>
        <v>(autofill)</v>
      </c>
      <c r="C439" s="52" t="str">
        <f>IFERROR(IF(SSIDs[[#This Row],[Entity ID]]="(autofill)","(autofill)",VLOOKUP(SSIDs[[#This Row],[Entity ID]],EntityIDs[],2,0)),"Invalid Entity ID")</f>
        <v>(autofill)</v>
      </c>
      <c r="H439" s="9"/>
      <c r="I439" s="9"/>
      <c r="J439" s="55"/>
      <c r="K439" s="54"/>
      <c r="L4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0" spans="2:12" x14ac:dyDescent="0.25">
      <c r="B440" s="51" t="str">
        <f>IF(SSIDs[[#This Row],[Count]]="-","(autofill)",IF('1) Program Reach'!$C$5="(enter ID)","(autofill)",'1) Program Reach'!$C$5))</f>
        <v>(autofill)</v>
      </c>
      <c r="C440" s="52" t="str">
        <f>IFERROR(IF(SSIDs[[#This Row],[Entity ID]]="(autofill)","(autofill)",VLOOKUP(SSIDs[[#This Row],[Entity ID]],EntityIDs[],2,0)),"Invalid Entity ID")</f>
        <v>(autofill)</v>
      </c>
      <c r="H440" s="9"/>
      <c r="I440" s="9"/>
      <c r="J440" s="55"/>
      <c r="K440" s="54"/>
      <c r="L4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1" spans="2:12" x14ac:dyDescent="0.25">
      <c r="B441" s="51" t="str">
        <f>IF(SSIDs[[#This Row],[Count]]="-","(autofill)",IF('1) Program Reach'!$C$5="(enter ID)","(autofill)",'1) Program Reach'!$C$5))</f>
        <v>(autofill)</v>
      </c>
      <c r="C441" s="52" t="str">
        <f>IFERROR(IF(SSIDs[[#This Row],[Entity ID]]="(autofill)","(autofill)",VLOOKUP(SSIDs[[#This Row],[Entity ID]],EntityIDs[],2,0)),"Invalid Entity ID")</f>
        <v>(autofill)</v>
      </c>
      <c r="H441" s="9"/>
      <c r="I441" s="9"/>
      <c r="J441" s="55"/>
      <c r="K441" s="54"/>
      <c r="L4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2" spans="2:12" x14ac:dyDescent="0.25">
      <c r="B442" s="51" t="str">
        <f>IF(SSIDs[[#This Row],[Count]]="-","(autofill)",IF('1) Program Reach'!$C$5="(enter ID)","(autofill)",'1) Program Reach'!$C$5))</f>
        <v>(autofill)</v>
      </c>
      <c r="C442" s="52" t="str">
        <f>IFERROR(IF(SSIDs[[#This Row],[Entity ID]]="(autofill)","(autofill)",VLOOKUP(SSIDs[[#This Row],[Entity ID]],EntityIDs[],2,0)),"Invalid Entity ID")</f>
        <v>(autofill)</v>
      </c>
      <c r="H442" s="9"/>
      <c r="I442" s="9"/>
      <c r="J442" s="55"/>
      <c r="K442" s="54"/>
      <c r="L4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3" spans="2:12" x14ac:dyDescent="0.25">
      <c r="B443" s="51" t="str">
        <f>IF(SSIDs[[#This Row],[Count]]="-","(autofill)",IF('1) Program Reach'!$C$5="(enter ID)","(autofill)",'1) Program Reach'!$C$5))</f>
        <v>(autofill)</v>
      </c>
      <c r="C443" s="52" t="str">
        <f>IFERROR(IF(SSIDs[[#This Row],[Entity ID]]="(autofill)","(autofill)",VLOOKUP(SSIDs[[#This Row],[Entity ID]],EntityIDs[],2,0)),"Invalid Entity ID")</f>
        <v>(autofill)</v>
      </c>
      <c r="H443" s="9"/>
      <c r="I443" s="9"/>
      <c r="J443" s="55"/>
      <c r="K443" s="54"/>
      <c r="L4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4" spans="2:12" x14ac:dyDescent="0.25">
      <c r="B444" s="51" t="str">
        <f>IF(SSIDs[[#This Row],[Count]]="-","(autofill)",IF('1) Program Reach'!$C$5="(enter ID)","(autofill)",'1) Program Reach'!$C$5))</f>
        <v>(autofill)</v>
      </c>
      <c r="C444" s="52" t="str">
        <f>IFERROR(IF(SSIDs[[#This Row],[Entity ID]]="(autofill)","(autofill)",VLOOKUP(SSIDs[[#This Row],[Entity ID]],EntityIDs[],2,0)),"Invalid Entity ID")</f>
        <v>(autofill)</v>
      </c>
      <c r="H444" s="9"/>
      <c r="I444" s="9"/>
      <c r="J444" s="55"/>
      <c r="K444" s="54"/>
      <c r="L4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5" spans="2:12" x14ac:dyDescent="0.25">
      <c r="B445" s="51" t="str">
        <f>IF(SSIDs[[#This Row],[Count]]="-","(autofill)",IF('1) Program Reach'!$C$5="(enter ID)","(autofill)",'1) Program Reach'!$C$5))</f>
        <v>(autofill)</v>
      </c>
      <c r="C445" s="52" t="str">
        <f>IFERROR(IF(SSIDs[[#This Row],[Entity ID]]="(autofill)","(autofill)",VLOOKUP(SSIDs[[#This Row],[Entity ID]],EntityIDs[],2,0)),"Invalid Entity ID")</f>
        <v>(autofill)</v>
      </c>
      <c r="H445" s="9"/>
      <c r="I445" s="9"/>
      <c r="J445" s="55"/>
      <c r="K445" s="54"/>
      <c r="L4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6" spans="2:12" x14ac:dyDescent="0.25">
      <c r="B446" s="51" t="str">
        <f>IF(SSIDs[[#This Row],[Count]]="-","(autofill)",IF('1) Program Reach'!$C$5="(enter ID)","(autofill)",'1) Program Reach'!$C$5))</f>
        <v>(autofill)</v>
      </c>
      <c r="C446" s="52" t="str">
        <f>IFERROR(IF(SSIDs[[#This Row],[Entity ID]]="(autofill)","(autofill)",VLOOKUP(SSIDs[[#This Row],[Entity ID]],EntityIDs[],2,0)),"Invalid Entity ID")</f>
        <v>(autofill)</v>
      </c>
      <c r="H446" s="9"/>
      <c r="I446" s="9"/>
      <c r="J446" s="55"/>
      <c r="K446" s="54"/>
      <c r="L4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7" spans="2:12" x14ac:dyDescent="0.25">
      <c r="B447" s="51" t="str">
        <f>IF(SSIDs[[#This Row],[Count]]="-","(autofill)",IF('1) Program Reach'!$C$5="(enter ID)","(autofill)",'1) Program Reach'!$C$5))</f>
        <v>(autofill)</v>
      </c>
      <c r="C447" s="52" t="str">
        <f>IFERROR(IF(SSIDs[[#This Row],[Entity ID]]="(autofill)","(autofill)",VLOOKUP(SSIDs[[#This Row],[Entity ID]],EntityIDs[],2,0)),"Invalid Entity ID")</f>
        <v>(autofill)</v>
      </c>
      <c r="H447" s="9"/>
      <c r="I447" s="9"/>
      <c r="J447" s="55"/>
      <c r="K447" s="54"/>
      <c r="L4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8" spans="2:12" x14ac:dyDescent="0.25">
      <c r="B448" s="51" t="str">
        <f>IF(SSIDs[[#This Row],[Count]]="-","(autofill)",IF('1) Program Reach'!$C$5="(enter ID)","(autofill)",'1) Program Reach'!$C$5))</f>
        <v>(autofill)</v>
      </c>
      <c r="C448" s="52" t="str">
        <f>IFERROR(IF(SSIDs[[#This Row],[Entity ID]]="(autofill)","(autofill)",VLOOKUP(SSIDs[[#This Row],[Entity ID]],EntityIDs[],2,0)),"Invalid Entity ID")</f>
        <v>(autofill)</v>
      </c>
      <c r="H448" s="9"/>
      <c r="I448" s="9"/>
      <c r="J448" s="55"/>
      <c r="K448" s="54"/>
      <c r="L4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49" spans="2:12" x14ac:dyDescent="0.25">
      <c r="B449" s="51" t="str">
        <f>IF(SSIDs[[#This Row],[Count]]="-","(autofill)",IF('1) Program Reach'!$C$5="(enter ID)","(autofill)",'1) Program Reach'!$C$5))</f>
        <v>(autofill)</v>
      </c>
      <c r="C449" s="52" t="str">
        <f>IFERROR(IF(SSIDs[[#This Row],[Entity ID]]="(autofill)","(autofill)",VLOOKUP(SSIDs[[#This Row],[Entity ID]],EntityIDs[],2,0)),"Invalid Entity ID")</f>
        <v>(autofill)</v>
      </c>
      <c r="H449" s="9"/>
      <c r="I449" s="9"/>
      <c r="J449" s="55"/>
      <c r="K449" s="54"/>
      <c r="L4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0" spans="2:12" x14ac:dyDescent="0.25">
      <c r="B450" s="51" t="str">
        <f>IF(SSIDs[[#This Row],[Count]]="-","(autofill)",IF('1) Program Reach'!$C$5="(enter ID)","(autofill)",'1) Program Reach'!$C$5))</f>
        <v>(autofill)</v>
      </c>
      <c r="C450" s="52" t="str">
        <f>IFERROR(IF(SSIDs[[#This Row],[Entity ID]]="(autofill)","(autofill)",VLOOKUP(SSIDs[[#This Row],[Entity ID]],EntityIDs[],2,0)),"Invalid Entity ID")</f>
        <v>(autofill)</v>
      </c>
      <c r="H450" s="9"/>
      <c r="I450" s="9"/>
      <c r="J450" s="55"/>
      <c r="K450" s="54"/>
      <c r="L4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1" spans="2:12" x14ac:dyDescent="0.25">
      <c r="B451" s="51" t="str">
        <f>IF(SSIDs[[#This Row],[Count]]="-","(autofill)",IF('1) Program Reach'!$C$5="(enter ID)","(autofill)",'1) Program Reach'!$C$5))</f>
        <v>(autofill)</v>
      </c>
      <c r="C451" s="52" t="str">
        <f>IFERROR(IF(SSIDs[[#This Row],[Entity ID]]="(autofill)","(autofill)",VLOOKUP(SSIDs[[#This Row],[Entity ID]],EntityIDs[],2,0)),"Invalid Entity ID")</f>
        <v>(autofill)</v>
      </c>
      <c r="H451" s="9"/>
      <c r="I451" s="9"/>
      <c r="J451" s="55"/>
      <c r="K451" s="54"/>
      <c r="L4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2" spans="2:12" x14ac:dyDescent="0.25">
      <c r="B452" s="51" t="str">
        <f>IF(SSIDs[[#This Row],[Count]]="-","(autofill)",IF('1) Program Reach'!$C$5="(enter ID)","(autofill)",'1) Program Reach'!$C$5))</f>
        <v>(autofill)</v>
      </c>
      <c r="C452" s="52" t="str">
        <f>IFERROR(IF(SSIDs[[#This Row],[Entity ID]]="(autofill)","(autofill)",VLOOKUP(SSIDs[[#This Row],[Entity ID]],EntityIDs[],2,0)),"Invalid Entity ID")</f>
        <v>(autofill)</v>
      </c>
      <c r="H452" s="9"/>
      <c r="I452" s="9"/>
      <c r="J452" s="55"/>
      <c r="K452" s="54"/>
      <c r="L4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3" spans="2:12" x14ac:dyDescent="0.25">
      <c r="B453" s="51" t="str">
        <f>IF(SSIDs[[#This Row],[Count]]="-","(autofill)",IF('1) Program Reach'!$C$5="(enter ID)","(autofill)",'1) Program Reach'!$C$5))</f>
        <v>(autofill)</v>
      </c>
      <c r="C453" s="52" t="str">
        <f>IFERROR(IF(SSIDs[[#This Row],[Entity ID]]="(autofill)","(autofill)",VLOOKUP(SSIDs[[#This Row],[Entity ID]],EntityIDs[],2,0)),"Invalid Entity ID")</f>
        <v>(autofill)</v>
      </c>
      <c r="H453" s="9"/>
      <c r="I453" s="9"/>
      <c r="J453" s="55"/>
      <c r="K453" s="54"/>
      <c r="L4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4" spans="2:12" x14ac:dyDescent="0.25">
      <c r="B454" s="51" t="str">
        <f>IF(SSIDs[[#This Row],[Count]]="-","(autofill)",IF('1) Program Reach'!$C$5="(enter ID)","(autofill)",'1) Program Reach'!$C$5))</f>
        <v>(autofill)</v>
      </c>
      <c r="C454" s="52" t="str">
        <f>IFERROR(IF(SSIDs[[#This Row],[Entity ID]]="(autofill)","(autofill)",VLOOKUP(SSIDs[[#This Row],[Entity ID]],EntityIDs[],2,0)),"Invalid Entity ID")</f>
        <v>(autofill)</v>
      </c>
      <c r="H454" s="9"/>
      <c r="I454" s="9"/>
      <c r="J454" s="55"/>
      <c r="K454" s="54"/>
      <c r="L4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5" spans="2:12" x14ac:dyDescent="0.25">
      <c r="B455" s="51" t="str">
        <f>IF(SSIDs[[#This Row],[Count]]="-","(autofill)",IF('1) Program Reach'!$C$5="(enter ID)","(autofill)",'1) Program Reach'!$C$5))</f>
        <v>(autofill)</v>
      </c>
      <c r="C455" s="52" t="str">
        <f>IFERROR(IF(SSIDs[[#This Row],[Entity ID]]="(autofill)","(autofill)",VLOOKUP(SSIDs[[#This Row],[Entity ID]],EntityIDs[],2,0)),"Invalid Entity ID")</f>
        <v>(autofill)</v>
      </c>
      <c r="H455" s="9"/>
      <c r="I455" s="9"/>
      <c r="J455" s="55"/>
      <c r="K455" s="54"/>
      <c r="L4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6" spans="2:12" x14ac:dyDescent="0.25">
      <c r="B456" s="51" t="str">
        <f>IF(SSIDs[[#This Row],[Count]]="-","(autofill)",IF('1) Program Reach'!$C$5="(enter ID)","(autofill)",'1) Program Reach'!$C$5))</f>
        <v>(autofill)</v>
      </c>
      <c r="C456" s="52" t="str">
        <f>IFERROR(IF(SSIDs[[#This Row],[Entity ID]]="(autofill)","(autofill)",VLOOKUP(SSIDs[[#This Row],[Entity ID]],EntityIDs[],2,0)),"Invalid Entity ID")</f>
        <v>(autofill)</v>
      </c>
      <c r="H456" s="9"/>
      <c r="I456" s="9"/>
      <c r="J456" s="55"/>
      <c r="K456" s="54"/>
      <c r="L4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7" spans="2:12" x14ac:dyDescent="0.25">
      <c r="B457" s="51" t="str">
        <f>IF(SSIDs[[#This Row],[Count]]="-","(autofill)",IF('1) Program Reach'!$C$5="(enter ID)","(autofill)",'1) Program Reach'!$C$5))</f>
        <v>(autofill)</v>
      </c>
      <c r="C457" s="52" t="str">
        <f>IFERROR(IF(SSIDs[[#This Row],[Entity ID]]="(autofill)","(autofill)",VLOOKUP(SSIDs[[#This Row],[Entity ID]],EntityIDs[],2,0)),"Invalid Entity ID")</f>
        <v>(autofill)</v>
      </c>
      <c r="H457" s="9"/>
      <c r="I457" s="9"/>
      <c r="J457" s="55"/>
      <c r="K457" s="54"/>
      <c r="L4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8" spans="2:12" x14ac:dyDescent="0.25">
      <c r="B458" s="51" t="str">
        <f>IF(SSIDs[[#This Row],[Count]]="-","(autofill)",IF('1) Program Reach'!$C$5="(enter ID)","(autofill)",'1) Program Reach'!$C$5))</f>
        <v>(autofill)</v>
      </c>
      <c r="C458" s="52" t="str">
        <f>IFERROR(IF(SSIDs[[#This Row],[Entity ID]]="(autofill)","(autofill)",VLOOKUP(SSIDs[[#This Row],[Entity ID]],EntityIDs[],2,0)),"Invalid Entity ID")</f>
        <v>(autofill)</v>
      </c>
      <c r="H458" s="9"/>
      <c r="I458" s="9"/>
      <c r="J458" s="55"/>
      <c r="K458" s="54"/>
      <c r="L4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59" spans="2:12" x14ac:dyDescent="0.25">
      <c r="B459" s="51" t="str">
        <f>IF(SSIDs[[#This Row],[Count]]="-","(autofill)",IF('1) Program Reach'!$C$5="(enter ID)","(autofill)",'1) Program Reach'!$C$5))</f>
        <v>(autofill)</v>
      </c>
      <c r="C459" s="52" t="str">
        <f>IFERROR(IF(SSIDs[[#This Row],[Entity ID]]="(autofill)","(autofill)",VLOOKUP(SSIDs[[#This Row],[Entity ID]],EntityIDs[],2,0)),"Invalid Entity ID")</f>
        <v>(autofill)</v>
      </c>
      <c r="H459" s="9"/>
      <c r="I459" s="9"/>
      <c r="J459" s="55"/>
      <c r="K459" s="54"/>
      <c r="L4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0" spans="2:12" x14ac:dyDescent="0.25">
      <c r="B460" s="51" t="str">
        <f>IF(SSIDs[[#This Row],[Count]]="-","(autofill)",IF('1) Program Reach'!$C$5="(enter ID)","(autofill)",'1) Program Reach'!$C$5))</f>
        <v>(autofill)</v>
      </c>
      <c r="C460" s="52" t="str">
        <f>IFERROR(IF(SSIDs[[#This Row],[Entity ID]]="(autofill)","(autofill)",VLOOKUP(SSIDs[[#This Row],[Entity ID]],EntityIDs[],2,0)),"Invalid Entity ID")</f>
        <v>(autofill)</v>
      </c>
      <c r="H460" s="9"/>
      <c r="I460" s="9"/>
      <c r="J460" s="55"/>
      <c r="K460" s="54"/>
      <c r="L4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1" spans="2:12" x14ac:dyDescent="0.25">
      <c r="B461" s="51" t="str">
        <f>IF(SSIDs[[#This Row],[Count]]="-","(autofill)",IF('1) Program Reach'!$C$5="(enter ID)","(autofill)",'1) Program Reach'!$C$5))</f>
        <v>(autofill)</v>
      </c>
      <c r="C461" s="52" t="str">
        <f>IFERROR(IF(SSIDs[[#This Row],[Entity ID]]="(autofill)","(autofill)",VLOOKUP(SSIDs[[#This Row],[Entity ID]],EntityIDs[],2,0)),"Invalid Entity ID")</f>
        <v>(autofill)</v>
      </c>
      <c r="H461" s="9"/>
      <c r="I461" s="9"/>
      <c r="J461" s="55"/>
      <c r="K461" s="54"/>
      <c r="L4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2" spans="2:12" x14ac:dyDescent="0.25">
      <c r="B462" s="51" t="str">
        <f>IF(SSIDs[[#This Row],[Count]]="-","(autofill)",IF('1) Program Reach'!$C$5="(enter ID)","(autofill)",'1) Program Reach'!$C$5))</f>
        <v>(autofill)</v>
      </c>
      <c r="C462" s="52" t="str">
        <f>IFERROR(IF(SSIDs[[#This Row],[Entity ID]]="(autofill)","(autofill)",VLOOKUP(SSIDs[[#This Row],[Entity ID]],EntityIDs[],2,0)),"Invalid Entity ID")</f>
        <v>(autofill)</v>
      </c>
      <c r="H462" s="9"/>
      <c r="I462" s="9"/>
      <c r="J462" s="55"/>
      <c r="K462" s="54"/>
      <c r="L4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3" spans="2:12" x14ac:dyDescent="0.25">
      <c r="B463" s="51" t="str">
        <f>IF(SSIDs[[#This Row],[Count]]="-","(autofill)",IF('1) Program Reach'!$C$5="(enter ID)","(autofill)",'1) Program Reach'!$C$5))</f>
        <v>(autofill)</v>
      </c>
      <c r="C463" s="52" t="str">
        <f>IFERROR(IF(SSIDs[[#This Row],[Entity ID]]="(autofill)","(autofill)",VLOOKUP(SSIDs[[#This Row],[Entity ID]],EntityIDs[],2,0)),"Invalid Entity ID")</f>
        <v>(autofill)</v>
      </c>
      <c r="H463" s="9"/>
      <c r="I463" s="9"/>
      <c r="J463" s="55"/>
      <c r="K463" s="54"/>
      <c r="L4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4" spans="2:12" x14ac:dyDescent="0.25">
      <c r="B464" s="51" t="str">
        <f>IF(SSIDs[[#This Row],[Count]]="-","(autofill)",IF('1) Program Reach'!$C$5="(enter ID)","(autofill)",'1) Program Reach'!$C$5))</f>
        <v>(autofill)</v>
      </c>
      <c r="C464" s="52" t="str">
        <f>IFERROR(IF(SSIDs[[#This Row],[Entity ID]]="(autofill)","(autofill)",VLOOKUP(SSIDs[[#This Row],[Entity ID]],EntityIDs[],2,0)),"Invalid Entity ID")</f>
        <v>(autofill)</v>
      </c>
      <c r="H464" s="9"/>
      <c r="I464" s="9"/>
      <c r="J464" s="55"/>
      <c r="K464" s="54"/>
      <c r="L4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5" spans="2:12" x14ac:dyDescent="0.25">
      <c r="B465" s="51" t="str">
        <f>IF(SSIDs[[#This Row],[Count]]="-","(autofill)",IF('1) Program Reach'!$C$5="(enter ID)","(autofill)",'1) Program Reach'!$C$5))</f>
        <v>(autofill)</v>
      </c>
      <c r="C465" s="52" t="str">
        <f>IFERROR(IF(SSIDs[[#This Row],[Entity ID]]="(autofill)","(autofill)",VLOOKUP(SSIDs[[#This Row],[Entity ID]],EntityIDs[],2,0)),"Invalid Entity ID")</f>
        <v>(autofill)</v>
      </c>
      <c r="H465" s="9"/>
      <c r="I465" s="9"/>
      <c r="J465" s="55"/>
      <c r="K465" s="54"/>
      <c r="L4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6" spans="2:12" x14ac:dyDescent="0.25">
      <c r="B466" s="51" t="str">
        <f>IF(SSIDs[[#This Row],[Count]]="-","(autofill)",IF('1) Program Reach'!$C$5="(enter ID)","(autofill)",'1) Program Reach'!$C$5))</f>
        <v>(autofill)</v>
      </c>
      <c r="C466" s="52" t="str">
        <f>IFERROR(IF(SSIDs[[#This Row],[Entity ID]]="(autofill)","(autofill)",VLOOKUP(SSIDs[[#This Row],[Entity ID]],EntityIDs[],2,0)),"Invalid Entity ID")</f>
        <v>(autofill)</v>
      </c>
      <c r="H466" s="9"/>
      <c r="I466" s="9"/>
      <c r="J466" s="55"/>
      <c r="K466" s="54"/>
      <c r="L4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7" spans="2:12" x14ac:dyDescent="0.25">
      <c r="B467" s="51" t="str">
        <f>IF(SSIDs[[#This Row],[Count]]="-","(autofill)",IF('1) Program Reach'!$C$5="(enter ID)","(autofill)",'1) Program Reach'!$C$5))</f>
        <v>(autofill)</v>
      </c>
      <c r="C467" s="52" t="str">
        <f>IFERROR(IF(SSIDs[[#This Row],[Entity ID]]="(autofill)","(autofill)",VLOOKUP(SSIDs[[#This Row],[Entity ID]],EntityIDs[],2,0)),"Invalid Entity ID")</f>
        <v>(autofill)</v>
      </c>
      <c r="H467" s="9"/>
      <c r="I467" s="9"/>
      <c r="J467" s="55"/>
      <c r="K467" s="54"/>
      <c r="L4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8" spans="2:12" x14ac:dyDescent="0.25">
      <c r="B468" s="51" t="str">
        <f>IF(SSIDs[[#This Row],[Count]]="-","(autofill)",IF('1) Program Reach'!$C$5="(enter ID)","(autofill)",'1) Program Reach'!$C$5))</f>
        <v>(autofill)</v>
      </c>
      <c r="C468" s="52" t="str">
        <f>IFERROR(IF(SSIDs[[#This Row],[Entity ID]]="(autofill)","(autofill)",VLOOKUP(SSIDs[[#This Row],[Entity ID]],EntityIDs[],2,0)),"Invalid Entity ID")</f>
        <v>(autofill)</v>
      </c>
      <c r="H468" s="9"/>
      <c r="I468" s="9"/>
      <c r="J468" s="55"/>
      <c r="K468" s="54"/>
      <c r="L4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69" spans="2:12" x14ac:dyDescent="0.25">
      <c r="B469" s="51" t="str">
        <f>IF(SSIDs[[#This Row],[Count]]="-","(autofill)",IF('1) Program Reach'!$C$5="(enter ID)","(autofill)",'1) Program Reach'!$C$5))</f>
        <v>(autofill)</v>
      </c>
      <c r="C469" s="52" t="str">
        <f>IFERROR(IF(SSIDs[[#This Row],[Entity ID]]="(autofill)","(autofill)",VLOOKUP(SSIDs[[#This Row],[Entity ID]],EntityIDs[],2,0)),"Invalid Entity ID")</f>
        <v>(autofill)</v>
      </c>
      <c r="H469" s="9"/>
      <c r="I469" s="9"/>
      <c r="J469" s="55"/>
      <c r="K469" s="54"/>
      <c r="L4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0" spans="2:12" x14ac:dyDescent="0.25">
      <c r="B470" s="51" t="str">
        <f>IF(SSIDs[[#This Row],[Count]]="-","(autofill)",IF('1) Program Reach'!$C$5="(enter ID)","(autofill)",'1) Program Reach'!$C$5))</f>
        <v>(autofill)</v>
      </c>
      <c r="C470" s="52" t="str">
        <f>IFERROR(IF(SSIDs[[#This Row],[Entity ID]]="(autofill)","(autofill)",VLOOKUP(SSIDs[[#This Row],[Entity ID]],EntityIDs[],2,0)),"Invalid Entity ID")</f>
        <v>(autofill)</v>
      </c>
      <c r="H470" s="9"/>
      <c r="I470" s="9"/>
      <c r="J470" s="55"/>
      <c r="K470" s="54"/>
      <c r="L4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1" spans="2:12" x14ac:dyDescent="0.25">
      <c r="B471" s="51" t="str">
        <f>IF(SSIDs[[#This Row],[Count]]="-","(autofill)",IF('1) Program Reach'!$C$5="(enter ID)","(autofill)",'1) Program Reach'!$C$5))</f>
        <v>(autofill)</v>
      </c>
      <c r="C471" s="52" t="str">
        <f>IFERROR(IF(SSIDs[[#This Row],[Entity ID]]="(autofill)","(autofill)",VLOOKUP(SSIDs[[#This Row],[Entity ID]],EntityIDs[],2,0)),"Invalid Entity ID")</f>
        <v>(autofill)</v>
      </c>
      <c r="H471" s="9"/>
      <c r="I471" s="9"/>
      <c r="J471" s="55"/>
      <c r="K471" s="54"/>
      <c r="L4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2" spans="2:12" x14ac:dyDescent="0.25">
      <c r="B472" s="51" t="str">
        <f>IF(SSIDs[[#This Row],[Count]]="-","(autofill)",IF('1) Program Reach'!$C$5="(enter ID)","(autofill)",'1) Program Reach'!$C$5))</f>
        <v>(autofill)</v>
      </c>
      <c r="C472" s="52" t="str">
        <f>IFERROR(IF(SSIDs[[#This Row],[Entity ID]]="(autofill)","(autofill)",VLOOKUP(SSIDs[[#This Row],[Entity ID]],EntityIDs[],2,0)),"Invalid Entity ID")</f>
        <v>(autofill)</v>
      </c>
      <c r="H472" s="9"/>
      <c r="I472" s="9"/>
      <c r="J472" s="55"/>
      <c r="K472" s="54"/>
      <c r="L4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3" spans="2:12" x14ac:dyDescent="0.25">
      <c r="B473" s="51" t="str">
        <f>IF(SSIDs[[#This Row],[Count]]="-","(autofill)",IF('1) Program Reach'!$C$5="(enter ID)","(autofill)",'1) Program Reach'!$C$5))</f>
        <v>(autofill)</v>
      </c>
      <c r="C473" s="52" t="str">
        <f>IFERROR(IF(SSIDs[[#This Row],[Entity ID]]="(autofill)","(autofill)",VLOOKUP(SSIDs[[#This Row],[Entity ID]],EntityIDs[],2,0)),"Invalid Entity ID")</f>
        <v>(autofill)</v>
      </c>
      <c r="H473" s="9"/>
      <c r="I473" s="9"/>
      <c r="J473" s="55"/>
      <c r="K473" s="54"/>
      <c r="L4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4" spans="2:12" x14ac:dyDescent="0.25">
      <c r="B474" s="51" t="str">
        <f>IF(SSIDs[[#This Row],[Count]]="-","(autofill)",IF('1) Program Reach'!$C$5="(enter ID)","(autofill)",'1) Program Reach'!$C$5))</f>
        <v>(autofill)</v>
      </c>
      <c r="C474" s="52" t="str">
        <f>IFERROR(IF(SSIDs[[#This Row],[Entity ID]]="(autofill)","(autofill)",VLOOKUP(SSIDs[[#This Row],[Entity ID]],EntityIDs[],2,0)),"Invalid Entity ID")</f>
        <v>(autofill)</v>
      </c>
      <c r="H474" s="9"/>
      <c r="I474" s="9"/>
      <c r="J474" s="55"/>
      <c r="K474" s="54"/>
      <c r="L4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5" spans="2:12" x14ac:dyDescent="0.25">
      <c r="B475" s="51" t="str">
        <f>IF(SSIDs[[#This Row],[Count]]="-","(autofill)",IF('1) Program Reach'!$C$5="(enter ID)","(autofill)",'1) Program Reach'!$C$5))</f>
        <v>(autofill)</v>
      </c>
      <c r="C475" s="52" t="str">
        <f>IFERROR(IF(SSIDs[[#This Row],[Entity ID]]="(autofill)","(autofill)",VLOOKUP(SSIDs[[#This Row],[Entity ID]],EntityIDs[],2,0)),"Invalid Entity ID")</f>
        <v>(autofill)</v>
      </c>
      <c r="H475" s="9"/>
      <c r="I475" s="9"/>
      <c r="J475" s="55"/>
      <c r="K475" s="54"/>
      <c r="L4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6" spans="2:12" x14ac:dyDescent="0.25">
      <c r="B476" s="51" t="str">
        <f>IF(SSIDs[[#This Row],[Count]]="-","(autofill)",IF('1) Program Reach'!$C$5="(enter ID)","(autofill)",'1) Program Reach'!$C$5))</f>
        <v>(autofill)</v>
      </c>
      <c r="C476" s="52" t="str">
        <f>IFERROR(IF(SSIDs[[#This Row],[Entity ID]]="(autofill)","(autofill)",VLOOKUP(SSIDs[[#This Row],[Entity ID]],EntityIDs[],2,0)),"Invalid Entity ID")</f>
        <v>(autofill)</v>
      </c>
      <c r="H476" s="9"/>
      <c r="I476" s="9"/>
      <c r="J476" s="55"/>
      <c r="K476" s="54"/>
      <c r="L4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7" spans="2:12" x14ac:dyDescent="0.25">
      <c r="B477" s="51" t="str">
        <f>IF(SSIDs[[#This Row],[Count]]="-","(autofill)",IF('1) Program Reach'!$C$5="(enter ID)","(autofill)",'1) Program Reach'!$C$5))</f>
        <v>(autofill)</v>
      </c>
      <c r="C477" s="52" t="str">
        <f>IFERROR(IF(SSIDs[[#This Row],[Entity ID]]="(autofill)","(autofill)",VLOOKUP(SSIDs[[#This Row],[Entity ID]],EntityIDs[],2,0)),"Invalid Entity ID")</f>
        <v>(autofill)</v>
      </c>
      <c r="H477" s="9"/>
      <c r="I477" s="9"/>
      <c r="J477" s="55"/>
      <c r="K477" s="54"/>
      <c r="L4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8" spans="2:12" x14ac:dyDescent="0.25">
      <c r="B478" s="51" t="str">
        <f>IF(SSIDs[[#This Row],[Count]]="-","(autofill)",IF('1) Program Reach'!$C$5="(enter ID)","(autofill)",'1) Program Reach'!$C$5))</f>
        <v>(autofill)</v>
      </c>
      <c r="C478" s="52" t="str">
        <f>IFERROR(IF(SSIDs[[#This Row],[Entity ID]]="(autofill)","(autofill)",VLOOKUP(SSIDs[[#This Row],[Entity ID]],EntityIDs[],2,0)),"Invalid Entity ID")</f>
        <v>(autofill)</v>
      </c>
      <c r="H478" s="9"/>
      <c r="I478" s="9"/>
      <c r="J478" s="55"/>
      <c r="K478" s="54"/>
      <c r="L4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79" spans="2:12" x14ac:dyDescent="0.25">
      <c r="B479" s="51" t="str">
        <f>IF(SSIDs[[#This Row],[Count]]="-","(autofill)",IF('1) Program Reach'!$C$5="(enter ID)","(autofill)",'1) Program Reach'!$C$5))</f>
        <v>(autofill)</v>
      </c>
      <c r="C479" s="52" t="str">
        <f>IFERROR(IF(SSIDs[[#This Row],[Entity ID]]="(autofill)","(autofill)",VLOOKUP(SSIDs[[#This Row],[Entity ID]],EntityIDs[],2,0)),"Invalid Entity ID")</f>
        <v>(autofill)</v>
      </c>
      <c r="H479" s="9"/>
      <c r="I479" s="9"/>
      <c r="J479" s="55"/>
      <c r="K479" s="54"/>
      <c r="L4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0" spans="2:12" x14ac:dyDescent="0.25">
      <c r="B480" s="51" t="str">
        <f>IF(SSIDs[[#This Row],[Count]]="-","(autofill)",IF('1) Program Reach'!$C$5="(enter ID)","(autofill)",'1) Program Reach'!$C$5))</f>
        <v>(autofill)</v>
      </c>
      <c r="C480" s="52" t="str">
        <f>IFERROR(IF(SSIDs[[#This Row],[Entity ID]]="(autofill)","(autofill)",VLOOKUP(SSIDs[[#This Row],[Entity ID]],EntityIDs[],2,0)),"Invalid Entity ID")</f>
        <v>(autofill)</v>
      </c>
      <c r="H480" s="9"/>
      <c r="I480" s="9"/>
      <c r="J480" s="55"/>
      <c r="K480" s="54"/>
      <c r="L4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1" spans="2:12" x14ac:dyDescent="0.25">
      <c r="B481" s="51" t="str">
        <f>IF(SSIDs[[#This Row],[Count]]="-","(autofill)",IF('1) Program Reach'!$C$5="(enter ID)","(autofill)",'1) Program Reach'!$C$5))</f>
        <v>(autofill)</v>
      </c>
      <c r="C481" s="52" t="str">
        <f>IFERROR(IF(SSIDs[[#This Row],[Entity ID]]="(autofill)","(autofill)",VLOOKUP(SSIDs[[#This Row],[Entity ID]],EntityIDs[],2,0)),"Invalid Entity ID")</f>
        <v>(autofill)</v>
      </c>
      <c r="H481" s="9"/>
      <c r="I481" s="9"/>
      <c r="J481" s="55"/>
      <c r="K481" s="54"/>
      <c r="L4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2" spans="2:12" x14ac:dyDescent="0.25">
      <c r="B482" s="51" t="str">
        <f>IF(SSIDs[[#This Row],[Count]]="-","(autofill)",IF('1) Program Reach'!$C$5="(enter ID)","(autofill)",'1) Program Reach'!$C$5))</f>
        <v>(autofill)</v>
      </c>
      <c r="C482" s="52" t="str">
        <f>IFERROR(IF(SSIDs[[#This Row],[Entity ID]]="(autofill)","(autofill)",VLOOKUP(SSIDs[[#This Row],[Entity ID]],EntityIDs[],2,0)),"Invalid Entity ID")</f>
        <v>(autofill)</v>
      </c>
      <c r="H482" s="9"/>
      <c r="I482" s="9"/>
      <c r="J482" s="55"/>
      <c r="K482" s="54"/>
      <c r="L4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3" spans="2:12" x14ac:dyDescent="0.25">
      <c r="B483" s="51" t="str">
        <f>IF(SSIDs[[#This Row],[Count]]="-","(autofill)",IF('1) Program Reach'!$C$5="(enter ID)","(autofill)",'1) Program Reach'!$C$5))</f>
        <v>(autofill)</v>
      </c>
      <c r="C483" s="52" t="str">
        <f>IFERROR(IF(SSIDs[[#This Row],[Entity ID]]="(autofill)","(autofill)",VLOOKUP(SSIDs[[#This Row],[Entity ID]],EntityIDs[],2,0)),"Invalid Entity ID")</f>
        <v>(autofill)</v>
      </c>
      <c r="H483" s="9"/>
      <c r="I483" s="9"/>
      <c r="J483" s="55"/>
      <c r="K483" s="54"/>
      <c r="L4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4" spans="2:12" x14ac:dyDescent="0.25">
      <c r="B484" s="51" t="str">
        <f>IF(SSIDs[[#This Row],[Count]]="-","(autofill)",IF('1) Program Reach'!$C$5="(enter ID)","(autofill)",'1) Program Reach'!$C$5))</f>
        <v>(autofill)</v>
      </c>
      <c r="C484" s="52" t="str">
        <f>IFERROR(IF(SSIDs[[#This Row],[Entity ID]]="(autofill)","(autofill)",VLOOKUP(SSIDs[[#This Row],[Entity ID]],EntityIDs[],2,0)),"Invalid Entity ID")</f>
        <v>(autofill)</v>
      </c>
      <c r="H484" s="9"/>
      <c r="I484" s="9"/>
      <c r="J484" s="55"/>
      <c r="K484" s="54"/>
      <c r="L4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5" spans="2:12" x14ac:dyDescent="0.25">
      <c r="B485" s="51" t="str">
        <f>IF(SSIDs[[#This Row],[Count]]="-","(autofill)",IF('1) Program Reach'!$C$5="(enter ID)","(autofill)",'1) Program Reach'!$C$5))</f>
        <v>(autofill)</v>
      </c>
      <c r="C485" s="52" t="str">
        <f>IFERROR(IF(SSIDs[[#This Row],[Entity ID]]="(autofill)","(autofill)",VLOOKUP(SSIDs[[#This Row],[Entity ID]],EntityIDs[],2,0)),"Invalid Entity ID")</f>
        <v>(autofill)</v>
      </c>
      <c r="H485" s="9"/>
      <c r="I485" s="9"/>
      <c r="J485" s="55"/>
      <c r="K485" s="54"/>
      <c r="L4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6" spans="2:12" x14ac:dyDescent="0.25">
      <c r="B486" s="51" t="str">
        <f>IF(SSIDs[[#This Row],[Count]]="-","(autofill)",IF('1) Program Reach'!$C$5="(enter ID)","(autofill)",'1) Program Reach'!$C$5))</f>
        <v>(autofill)</v>
      </c>
      <c r="C486" s="52" t="str">
        <f>IFERROR(IF(SSIDs[[#This Row],[Entity ID]]="(autofill)","(autofill)",VLOOKUP(SSIDs[[#This Row],[Entity ID]],EntityIDs[],2,0)),"Invalid Entity ID")</f>
        <v>(autofill)</v>
      </c>
      <c r="H486" s="9"/>
      <c r="I486" s="9"/>
      <c r="J486" s="55"/>
      <c r="K486" s="54"/>
      <c r="L4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7" spans="2:12" x14ac:dyDescent="0.25">
      <c r="B487" s="51" t="str">
        <f>IF(SSIDs[[#This Row],[Count]]="-","(autofill)",IF('1) Program Reach'!$C$5="(enter ID)","(autofill)",'1) Program Reach'!$C$5))</f>
        <v>(autofill)</v>
      </c>
      <c r="C487" s="52" t="str">
        <f>IFERROR(IF(SSIDs[[#This Row],[Entity ID]]="(autofill)","(autofill)",VLOOKUP(SSIDs[[#This Row],[Entity ID]],EntityIDs[],2,0)),"Invalid Entity ID")</f>
        <v>(autofill)</v>
      </c>
      <c r="H487" s="9"/>
      <c r="I487" s="9"/>
      <c r="J487" s="55"/>
      <c r="K487" s="54"/>
      <c r="L4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8" spans="2:12" x14ac:dyDescent="0.25">
      <c r="B488" s="51" t="str">
        <f>IF(SSIDs[[#This Row],[Count]]="-","(autofill)",IF('1) Program Reach'!$C$5="(enter ID)","(autofill)",'1) Program Reach'!$C$5))</f>
        <v>(autofill)</v>
      </c>
      <c r="C488" s="52" t="str">
        <f>IFERROR(IF(SSIDs[[#This Row],[Entity ID]]="(autofill)","(autofill)",VLOOKUP(SSIDs[[#This Row],[Entity ID]],EntityIDs[],2,0)),"Invalid Entity ID")</f>
        <v>(autofill)</v>
      </c>
      <c r="H488" s="9"/>
      <c r="I488" s="9"/>
      <c r="J488" s="55"/>
      <c r="K488" s="54"/>
      <c r="L4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89" spans="2:12" x14ac:dyDescent="0.25">
      <c r="B489" s="51" t="str">
        <f>IF(SSIDs[[#This Row],[Count]]="-","(autofill)",IF('1) Program Reach'!$C$5="(enter ID)","(autofill)",'1) Program Reach'!$C$5))</f>
        <v>(autofill)</v>
      </c>
      <c r="C489" s="52" t="str">
        <f>IFERROR(IF(SSIDs[[#This Row],[Entity ID]]="(autofill)","(autofill)",VLOOKUP(SSIDs[[#This Row],[Entity ID]],EntityIDs[],2,0)),"Invalid Entity ID")</f>
        <v>(autofill)</v>
      </c>
      <c r="H489" s="9"/>
      <c r="I489" s="9"/>
      <c r="J489" s="55"/>
      <c r="K489" s="54"/>
      <c r="L4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0" spans="2:12" x14ac:dyDescent="0.25">
      <c r="B490" s="51" t="str">
        <f>IF(SSIDs[[#This Row],[Count]]="-","(autofill)",IF('1) Program Reach'!$C$5="(enter ID)","(autofill)",'1) Program Reach'!$C$5))</f>
        <v>(autofill)</v>
      </c>
      <c r="C490" s="52" t="str">
        <f>IFERROR(IF(SSIDs[[#This Row],[Entity ID]]="(autofill)","(autofill)",VLOOKUP(SSIDs[[#This Row],[Entity ID]],EntityIDs[],2,0)),"Invalid Entity ID")</f>
        <v>(autofill)</v>
      </c>
      <c r="H490" s="9"/>
      <c r="I490" s="9"/>
      <c r="J490" s="55"/>
      <c r="K490" s="54"/>
      <c r="L4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1" spans="2:12" x14ac:dyDescent="0.25">
      <c r="B491" s="51" t="str">
        <f>IF(SSIDs[[#This Row],[Count]]="-","(autofill)",IF('1) Program Reach'!$C$5="(enter ID)","(autofill)",'1) Program Reach'!$C$5))</f>
        <v>(autofill)</v>
      </c>
      <c r="C491" s="52" t="str">
        <f>IFERROR(IF(SSIDs[[#This Row],[Entity ID]]="(autofill)","(autofill)",VLOOKUP(SSIDs[[#This Row],[Entity ID]],EntityIDs[],2,0)),"Invalid Entity ID")</f>
        <v>(autofill)</v>
      </c>
      <c r="H491" s="9"/>
      <c r="I491" s="9"/>
      <c r="J491" s="55"/>
      <c r="K491" s="54"/>
      <c r="L4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2" spans="2:12" x14ac:dyDescent="0.25">
      <c r="B492" s="51" t="str">
        <f>IF(SSIDs[[#This Row],[Count]]="-","(autofill)",IF('1) Program Reach'!$C$5="(enter ID)","(autofill)",'1) Program Reach'!$C$5))</f>
        <v>(autofill)</v>
      </c>
      <c r="C492" s="52" t="str">
        <f>IFERROR(IF(SSIDs[[#This Row],[Entity ID]]="(autofill)","(autofill)",VLOOKUP(SSIDs[[#This Row],[Entity ID]],EntityIDs[],2,0)),"Invalid Entity ID")</f>
        <v>(autofill)</v>
      </c>
      <c r="H492" s="9"/>
      <c r="I492" s="9"/>
      <c r="J492" s="55"/>
      <c r="K492" s="54"/>
      <c r="L4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3" spans="2:12" x14ac:dyDescent="0.25">
      <c r="B493" s="51" t="str">
        <f>IF(SSIDs[[#This Row],[Count]]="-","(autofill)",IF('1) Program Reach'!$C$5="(enter ID)","(autofill)",'1) Program Reach'!$C$5))</f>
        <v>(autofill)</v>
      </c>
      <c r="C493" s="52" t="str">
        <f>IFERROR(IF(SSIDs[[#This Row],[Entity ID]]="(autofill)","(autofill)",VLOOKUP(SSIDs[[#This Row],[Entity ID]],EntityIDs[],2,0)),"Invalid Entity ID")</f>
        <v>(autofill)</v>
      </c>
      <c r="H493" s="9"/>
      <c r="I493" s="9"/>
      <c r="J493" s="55"/>
      <c r="K493" s="54"/>
      <c r="L4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4" spans="2:12" x14ac:dyDescent="0.25">
      <c r="B494" s="51" t="str">
        <f>IF(SSIDs[[#This Row],[Count]]="-","(autofill)",IF('1) Program Reach'!$C$5="(enter ID)","(autofill)",'1) Program Reach'!$C$5))</f>
        <v>(autofill)</v>
      </c>
      <c r="C494" s="52" t="str">
        <f>IFERROR(IF(SSIDs[[#This Row],[Entity ID]]="(autofill)","(autofill)",VLOOKUP(SSIDs[[#This Row],[Entity ID]],EntityIDs[],2,0)),"Invalid Entity ID")</f>
        <v>(autofill)</v>
      </c>
      <c r="H494" s="9"/>
      <c r="I494" s="9"/>
      <c r="J494" s="55"/>
      <c r="K494" s="54"/>
      <c r="L4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5" spans="2:12" x14ac:dyDescent="0.25">
      <c r="B495" s="51" t="str">
        <f>IF(SSIDs[[#This Row],[Count]]="-","(autofill)",IF('1) Program Reach'!$C$5="(enter ID)","(autofill)",'1) Program Reach'!$C$5))</f>
        <v>(autofill)</v>
      </c>
      <c r="C495" s="52" t="str">
        <f>IFERROR(IF(SSIDs[[#This Row],[Entity ID]]="(autofill)","(autofill)",VLOOKUP(SSIDs[[#This Row],[Entity ID]],EntityIDs[],2,0)),"Invalid Entity ID")</f>
        <v>(autofill)</v>
      </c>
      <c r="H495" s="9"/>
      <c r="I495" s="9"/>
      <c r="J495" s="55"/>
      <c r="K495" s="54"/>
      <c r="L4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6" spans="2:12" x14ac:dyDescent="0.25">
      <c r="B496" s="51" t="str">
        <f>IF(SSIDs[[#This Row],[Count]]="-","(autofill)",IF('1) Program Reach'!$C$5="(enter ID)","(autofill)",'1) Program Reach'!$C$5))</f>
        <v>(autofill)</v>
      </c>
      <c r="C496" s="52" t="str">
        <f>IFERROR(IF(SSIDs[[#This Row],[Entity ID]]="(autofill)","(autofill)",VLOOKUP(SSIDs[[#This Row],[Entity ID]],EntityIDs[],2,0)),"Invalid Entity ID")</f>
        <v>(autofill)</v>
      </c>
      <c r="H496" s="9"/>
      <c r="I496" s="9"/>
      <c r="J496" s="55"/>
      <c r="K496" s="54"/>
      <c r="L4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7" spans="2:12" x14ac:dyDescent="0.25">
      <c r="B497" s="51" t="str">
        <f>IF(SSIDs[[#This Row],[Count]]="-","(autofill)",IF('1) Program Reach'!$C$5="(enter ID)","(autofill)",'1) Program Reach'!$C$5))</f>
        <v>(autofill)</v>
      </c>
      <c r="C497" s="52" t="str">
        <f>IFERROR(IF(SSIDs[[#This Row],[Entity ID]]="(autofill)","(autofill)",VLOOKUP(SSIDs[[#This Row],[Entity ID]],EntityIDs[],2,0)),"Invalid Entity ID")</f>
        <v>(autofill)</v>
      </c>
      <c r="H497" s="9"/>
      <c r="I497" s="9"/>
      <c r="J497" s="55"/>
      <c r="K497" s="54"/>
      <c r="L4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8" spans="2:12" x14ac:dyDescent="0.25">
      <c r="B498" s="51" t="str">
        <f>IF(SSIDs[[#This Row],[Count]]="-","(autofill)",IF('1) Program Reach'!$C$5="(enter ID)","(autofill)",'1) Program Reach'!$C$5))</f>
        <v>(autofill)</v>
      </c>
      <c r="C498" s="52" t="str">
        <f>IFERROR(IF(SSIDs[[#This Row],[Entity ID]]="(autofill)","(autofill)",VLOOKUP(SSIDs[[#This Row],[Entity ID]],EntityIDs[],2,0)),"Invalid Entity ID")</f>
        <v>(autofill)</v>
      </c>
      <c r="H498" s="9"/>
      <c r="I498" s="9"/>
      <c r="J498" s="55"/>
      <c r="K498" s="54"/>
      <c r="L4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499" spans="2:12" x14ac:dyDescent="0.25">
      <c r="B499" s="51" t="str">
        <f>IF(SSIDs[[#This Row],[Count]]="-","(autofill)",IF('1) Program Reach'!$C$5="(enter ID)","(autofill)",'1) Program Reach'!$C$5))</f>
        <v>(autofill)</v>
      </c>
      <c r="C499" s="52" t="str">
        <f>IFERROR(IF(SSIDs[[#This Row],[Entity ID]]="(autofill)","(autofill)",VLOOKUP(SSIDs[[#This Row],[Entity ID]],EntityIDs[],2,0)),"Invalid Entity ID")</f>
        <v>(autofill)</v>
      </c>
      <c r="H499" s="9"/>
      <c r="I499" s="9"/>
      <c r="J499" s="55"/>
      <c r="K499" s="54"/>
      <c r="L4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0" spans="2:12" x14ac:dyDescent="0.25">
      <c r="B500" s="51" t="str">
        <f>IF(SSIDs[[#This Row],[Count]]="-","(autofill)",IF('1) Program Reach'!$C$5="(enter ID)","(autofill)",'1) Program Reach'!$C$5))</f>
        <v>(autofill)</v>
      </c>
      <c r="C500" s="52" t="str">
        <f>IFERROR(IF(SSIDs[[#This Row],[Entity ID]]="(autofill)","(autofill)",VLOOKUP(SSIDs[[#This Row],[Entity ID]],EntityIDs[],2,0)),"Invalid Entity ID")</f>
        <v>(autofill)</v>
      </c>
      <c r="H500" s="9"/>
      <c r="I500" s="9"/>
      <c r="J500" s="55"/>
      <c r="K500" s="54"/>
      <c r="L5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1" spans="2:12" x14ac:dyDescent="0.25">
      <c r="B501" s="51" t="str">
        <f>IF(SSIDs[[#This Row],[Count]]="-","(autofill)",IF('1) Program Reach'!$C$5="(enter ID)","(autofill)",'1) Program Reach'!$C$5))</f>
        <v>(autofill)</v>
      </c>
      <c r="C501" s="52" t="str">
        <f>IFERROR(IF(SSIDs[[#This Row],[Entity ID]]="(autofill)","(autofill)",VLOOKUP(SSIDs[[#This Row],[Entity ID]],EntityIDs[],2,0)),"Invalid Entity ID")</f>
        <v>(autofill)</v>
      </c>
      <c r="H501" s="9"/>
      <c r="I501" s="9"/>
      <c r="J501" s="55"/>
      <c r="K501" s="54"/>
      <c r="L5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2" spans="2:12" x14ac:dyDescent="0.25">
      <c r="B502" s="51" t="str">
        <f>IF(SSIDs[[#This Row],[Count]]="-","(autofill)",IF('1) Program Reach'!$C$5="(enter ID)","(autofill)",'1) Program Reach'!$C$5))</f>
        <v>(autofill)</v>
      </c>
      <c r="C502" s="52" t="str">
        <f>IFERROR(IF(SSIDs[[#This Row],[Entity ID]]="(autofill)","(autofill)",VLOOKUP(SSIDs[[#This Row],[Entity ID]],EntityIDs[],2,0)),"Invalid Entity ID")</f>
        <v>(autofill)</v>
      </c>
      <c r="H502" s="9"/>
      <c r="I502" s="9"/>
      <c r="J502" s="55"/>
      <c r="K502" s="54"/>
      <c r="L5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3" spans="2:12" x14ac:dyDescent="0.25">
      <c r="B503" s="51" t="str">
        <f>IF(SSIDs[[#This Row],[Count]]="-","(autofill)",IF('1) Program Reach'!$C$5="(enter ID)","(autofill)",'1) Program Reach'!$C$5))</f>
        <v>(autofill)</v>
      </c>
      <c r="C503" s="52" t="str">
        <f>IFERROR(IF(SSIDs[[#This Row],[Entity ID]]="(autofill)","(autofill)",VLOOKUP(SSIDs[[#This Row],[Entity ID]],EntityIDs[],2,0)),"Invalid Entity ID")</f>
        <v>(autofill)</v>
      </c>
      <c r="H503" s="9"/>
      <c r="I503" s="9"/>
      <c r="J503" s="55"/>
      <c r="K503" s="54"/>
      <c r="L5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4" spans="2:12" x14ac:dyDescent="0.25">
      <c r="B504" s="51" t="str">
        <f>IF(SSIDs[[#This Row],[Count]]="-","(autofill)",IF('1) Program Reach'!$C$5="(enter ID)","(autofill)",'1) Program Reach'!$C$5))</f>
        <v>(autofill)</v>
      </c>
      <c r="C504" s="52" t="str">
        <f>IFERROR(IF(SSIDs[[#This Row],[Entity ID]]="(autofill)","(autofill)",VLOOKUP(SSIDs[[#This Row],[Entity ID]],EntityIDs[],2,0)),"Invalid Entity ID")</f>
        <v>(autofill)</v>
      </c>
      <c r="H504" s="9"/>
      <c r="I504" s="9"/>
      <c r="J504" s="55"/>
      <c r="K504" s="54"/>
      <c r="L5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5" spans="2:12" x14ac:dyDescent="0.25">
      <c r="B505" s="51" t="str">
        <f>IF(SSIDs[[#This Row],[Count]]="-","(autofill)",IF('1) Program Reach'!$C$5="(enter ID)","(autofill)",'1) Program Reach'!$C$5))</f>
        <v>(autofill)</v>
      </c>
      <c r="C505" s="52" t="str">
        <f>IFERROR(IF(SSIDs[[#This Row],[Entity ID]]="(autofill)","(autofill)",VLOOKUP(SSIDs[[#This Row],[Entity ID]],EntityIDs[],2,0)),"Invalid Entity ID")</f>
        <v>(autofill)</v>
      </c>
      <c r="H505" s="9"/>
      <c r="I505" s="9"/>
      <c r="J505" s="55"/>
      <c r="K505" s="54"/>
      <c r="L5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6" spans="2:12" x14ac:dyDescent="0.25">
      <c r="B506" s="51" t="str">
        <f>IF(SSIDs[[#This Row],[Count]]="-","(autofill)",IF('1) Program Reach'!$C$5="(enter ID)","(autofill)",'1) Program Reach'!$C$5))</f>
        <v>(autofill)</v>
      </c>
      <c r="C506" s="52" t="str">
        <f>IFERROR(IF(SSIDs[[#This Row],[Entity ID]]="(autofill)","(autofill)",VLOOKUP(SSIDs[[#This Row],[Entity ID]],EntityIDs[],2,0)),"Invalid Entity ID")</f>
        <v>(autofill)</v>
      </c>
      <c r="H506" s="9"/>
      <c r="I506" s="9"/>
      <c r="J506" s="55"/>
      <c r="K506" s="54"/>
      <c r="L5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7" spans="2:12" x14ac:dyDescent="0.25">
      <c r="B507" s="51" t="str">
        <f>IF(SSIDs[[#This Row],[Count]]="-","(autofill)",IF('1) Program Reach'!$C$5="(enter ID)","(autofill)",'1) Program Reach'!$C$5))</f>
        <v>(autofill)</v>
      </c>
      <c r="C507" s="52" t="str">
        <f>IFERROR(IF(SSIDs[[#This Row],[Entity ID]]="(autofill)","(autofill)",VLOOKUP(SSIDs[[#This Row],[Entity ID]],EntityIDs[],2,0)),"Invalid Entity ID")</f>
        <v>(autofill)</v>
      </c>
      <c r="H507" s="9"/>
      <c r="I507" s="9"/>
      <c r="J507" s="55"/>
      <c r="K507" s="54"/>
      <c r="L5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8" spans="2:12" x14ac:dyDescent="0.25">
      <c r="B508" s="51" t="str">
        <f>IF(SSIDs[[#This Row],[Count]]="-","(autofill)",IF('1) Program Reach'!$C$5="(enter ID)","(autofill)",'1) Program Reach'!$C$5))</f>
        <v>(autofill)</v>
      </c>
      <c r="C508" s="52" t="str">
        <f>IFERROR(IF(SSIDs[[#This Row],[Entity ID]]="(autofill)","(autofill)",VLOOKUP(SSIDs[[#This Row],[Entity ID]],EntityIDs[],2,0)),"Invalid Entity ID")</f>
        <v>(autofill)</v>
      </c>
      <c r="H508" s="9"/>
      <c r="I508" s="9"/>
      <c r="J508" s="55"/>
      <c r="K508" s="54"/>
      <c r="L5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09" spans="2:12" x14ac:dyDescent="0.25">
      <c r="B509" s="51" t="str">
        <f>IF(SSIDs[[#This Row],[Count]]="-","(autofill)",IF('1) Program Reach'!$C$5="(enter ID)","(autofill)",'1) Program Reach'!$C$5))</f>
        <v>(autofill)</v>
      </c>
      <c r="C509" s="52" t="str">
        <f>IFERROR(IF(SSIDs[[#This Row],[Entity ID]]="(autofill)","(autofill)",VLOOKUP(SSIDs[[#This Row],[Entity ID]],EntityIDs[],2,0)),"Invalid Entity ID")</f>
        <v>(autofill)</v>
      </c>
      <c r="H509" s="9"/>
      <c r="I509" s="9"/>
      <c r="J509" s="55"/>
      <c r="K509" s="54"/>
      <c r="L5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0" spans="2:12" x14ac:dyDescent="0.25">
      <c r="B510" s="51" t="str">
        <f>IF(SSIDs[[#This Row],[Count]]="-","(autofill)",IF('1) Program Reach'!$C$5="(enter ID)","(autofill)",'1) Program Reach'!$C$5))</f>
        <v>(autofill)</v>
      </c>
      <c r="C510" s="52" t="str">
        <f>IFERROR(IF(SSIDs[[#This Row],[Entity ID]]="(autofill)","(autofill)",VLOOKUP(SSIDs[[#This Row],[Entity ID]],EntityIDs[],2,0)),"Invalid Entity ID")</f>
        <v>(autofill)</v>
      </c>
      <c r="H510" s="9"/>
      <c r="I510" s="9"/>
      <c r="J510" s="55"/>
      <c r="K510" s="54"/>
      <c r="L5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1" spans="2:12" x14ac:dyDescent="0.25">
      <c r="B511" s="51" t="str">
        <f>IF(SSIDs[[#This Row],[Count]]="-","(autofill)",IF('1) Program Reach'!$C$5="(enter ID)","(autofill)",'1) Program Reach'!$C$5))</f>
        <v>(autofill)</v>
      </c>
      <c r="C511" s="52" t="str">
        <f>IFERROR(IF(SSIDs[[#This Row],[Entity ID]]="(autofill)","(autofill)",VLOOKUP(SSIDs[[#This Row],[Entity ID]],EntityIDs[],2,0)),"Invalid Entity ID")</f>
        <v>(autofill)</v>
      </c>
      <c r="H511" s="9"/>
      <c r="I511" s="9"/>
      <c r="J511" s="55"/>
      <c r="K511" s="54"/>
      <c r="L5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2" spans="2:12" x14ac:dyDescent="0.25">
      <c r="B512" s="51" t="str">
        <f>IF(SSIDs[[#This Row],[Count]]="-","(autofill)",IF('1) Program Reach'!$C$5="(enter ID)","(autofill)",'1) Program Reach'!$C$5))</f>
        <v>(autofill)</v>
      </c>
      <c r="C512" s="52" t="str">
        <f>IFERROR(IF(SSIDs[[#This Row],[Entity ID]]="(autofill)","(autofill)",VLOOKUP(SSIDs[[#This Row],[Entity ID]],EntityIDs[],2,0)),"Invalid Entity ID")</f>
        <v>(autofill)</v>
      </c>
      <c r="H512" s="9"/>
      <c r="I512" s="9"/>
      <c r="J512" s="55"/>
      <c r="K512" s="54"/>
      <c r="L5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3" spans="2:12" x14ac:dyDescent="0.25">
      <c r="B513" s="51" t="str">
        <f>IF(SSIDs[[#This Row],[Count]]="-","(autofill)",IF('1) Program Reach'!$C$5="(enter ID)","(autofill)",'1) Program Reach'!$C$5))</f>
        <v>(autofill)</v>
      </c>
      <c r="C513" s="52" t="str">
        <f>IFERROR(IF(SSIDs[[#This Row],[Entity ID]]="(autofill)","(autofill)",VLOOKUP(SSIDs[[#This Row],[Entity ID]],EntityIDs[],2,0)),"Invalid Entity ID")</f>
        <v>(autofill)</v>
      </c>
      <c r="H513" s="9"/>
      <c r="I513" s="9"/>
      <c r="J513" s="55"/>
      <c r="K513" s="54"/>
      <c r="L5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4" spans="2:12" x14ac:dyDescent="0.25">
      <c r="B514" s="51" t="str">
        <f>IF(SSIDs[[#This Row],[Count]]="-","(autofill)",IF('1) Program Reach'!$C$5="(enter ID)","(autofill)",'1) Program Reach'!$C$5))</f>
        <v>(autofill)</v>
      </c>
      <c r="C514" s="52" t="str">
        <f>IFERROR(IF(SSIDs[[#This Row],[Entity ID]]="(autofill)","(autofill)",VLOOKUP(SSIDs[[#This Row],[Entity ID]],EntityIDs[],2,0)),"Invalid Entity ID")</f>
        <v>(autofill)</v>
      </c>
      <c r="H514" s="9"/>
      <c r="I514" s="9"/>
      <c r="J514" s="55"/>
      <c r="K514" s="54"/>
      <c r="L5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5" spans="2:12" x14ac:dyDescent="0.25">
      <c r="B515" s="51" t="str">
        <f>IF(SSIDs[[#This Row],[Count]]="-","(autofill)",IF('1) Program Reach'!$C$5="(enter ID)","(autofill)",'1) Program Reach'!$C$5))</f>
        <v>(autofill)</v>
      </c>
      <c r="C515" s="52" t="str">
        <f>IFERROR(IF(SSIDs[[#This Row],[Entity ID]]="(autofill)","(autofill)",VLOOKUP(SSIDs[[#This Row],[Entity ID]],EntityIDs[],2,0)),"Invalid Entity ID")</f>
        <v>(autofill)</v>
      </c>
      <c r="H515" s="9"/>
      <c r="I515" s="9"/>
      <c r="J515" s="55"/>
      <c r="K515" s="54"/>
      <c r="L5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6" spans="2:12" x14ac:dyDescent="0.25">
      <c r="B516" s="51" t="str">
        <f>IF(SSIDs[[#This Row],[Count]]="-","(autofill)",IF('1) Program Reach'!$C$5="(enter ID)","(autofill)",'1) Program Reach'!$C$5))</f>
        <v>(autofill)</v>
      </c>
      <c r="C516" s="52" t="str">
        <f>IFERROR(IF(SSIDs[[#This Row],[Entity ID]]="(autofill)","(autofill)",VLOOKUP(SSIDs[[#This Row],[Entity ID]],EntityIDs[],2,0)),"Invalid Entity ID")</f>
        <v>(autofill)</v>
      </c>
      <c r="H516" s="9"/>
      <c r="I516" s="9"/>
      <c r="J516" s="55"/>
      <c r="K516" s="54"/>
      <c r="L5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7" spans="2:12" x14ac:dyDescent="0.25">
      <c r="B517" s="51" t="str">
        <f>IF(SSIDs[[#This Row],[Count]]="-","(autofill)",IF('1) Program Reach'!$C$5="(enter ID)","(autofill)",'1) Program Reach'!$C$5))</f>
        <v>(autofill)</v>
      </c>
      <c r="C517" s="52" t="str">
        <f>IFERROR(IF(SSIDs[[#This Row],[Entity ID]]="(autofill)","(autofill)",VLOOKUP(SSIDs[[#This Row],[Entity ID]],EntityIDs[],2,0)),"Invalid Entity ID")</f>
        <v>(autofill)</v>
      </c>
      <c r="H517" s="9"/>
      <c r="I517" s="9"/>
      <c r="J517" s="55"/>
      <c r="K517" s="54"/>
      <c r="L5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8" spans="2:12" x14ac:dyDescent="0.25">
      <c r="B518" s="51" t="str">
        <f>IF(SSIDs[[#This Row],[Count]]="-","(autofill)",IF('1) Program Reach'!$C$5="(enter ID)","(autofill)",'1) Program Reach'!$C$5))</f>
        <v>(autofill)</v>
      </c>
      <c r="C518" s="52" t="str">
        <f>IFERROR(IF(SSIDs[[#This Row],[Entity ID]]="(autofill)","(autofill)",VLOOKUP(SSIDs[[#This Row],[Entity ID]],EntityIDs[],2,0)),"Invalid Entity ID")</f>
        <v>(autofill)</v>
      </c>
      <c r="H518" s="9"/>
      <c r="I518" s="9"/>
      <c r="J518" s="55"/>
      <c r="K518" s="54"/>
      <c r="L5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19" spans="2:12" x14ac:dyDescent="0.25">
      <c r="B519" s="51" t="str">
        <f>IF(SSIDs[[#This Row],[Count]]="-","(autofill)",IF('1) Program Reach'!$C$5="(enter ID)","(autofill)",'1) Program Reach'!$C$5))</f>
        <v>(autofill)</v>
      </c>
      <c r="C519" s="52" t="str">
        <f>IFERROR(IF(SSIDs[[#This Row],[Entity ID]]="(autofill)","(autofill)",VLOOKUP(SSIDs[[#This Row],[Entity ID]],EntityIDs[],2,0)),"Invalid Entity ID")</f>
        <v>(autofill)</v>
      </c>
      <c r="H519" s="9"/>
      <c r="I519" s="9"/>
      <c r="J519" s="55"/>
      <c r="K519" s="54"/>
      <c r="L5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0" spans="2:12" x14ac:dyDescent="0.25">
      <c r="B520" s="51" t="str">
        <f>IF(SSIDs[[#This Row],[Count]]="-","(autofill)",IF('1) Program Reach'!$C$5="(enter ID)","(autofill)",'1) Program Reach'!$C$5))</f>
        <v>(autofill)</v>
      </c>
      <c r="C520" s="52" t="str">
        <f>IFERROR(IF(SSIDs[[#This Row],[Entity ID]]="(autofill)","(autofill)",VLOOKUP(SSIDs[[#This Row],[Entity ID]],EntityIDs[],2,0)),"Invalid Entity ID")</f>
        <v>(autofill)</v>
      </c>
      <c r="H520" s="9"/>
      <c r="I520" s="9"/>
      <c r="J520" s="55"/>
      <c r="K520" s="54"/>
      <c r="L5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1" spans="2:12" x14ac:dyDescent="0.25">
      <c r="B521" s="51" t="str">
        <f>IF(SSIDs[[#This Row],[Count]]="-","(autofill)",IF('1) Program Reach'!$C$5="(enter ID)","(autofill)",'1) Program Reach'!$C$5))</f>
        <v>(autofill)</v>
      </c>
      <c r="C521" s="52" t="str">
        <f>IFERROR(IF(SSIDs[[#This Row],[Entity ID]]="(autofill)","(autofill)",VLOOKUP(SSIDs[[#This Row],[Entity ID]],EntityIDs[],2,0)),"Invalid Entity ID")</f>
        <v>(autofill)</v>
      </c>
      <c r="H521" s="9"/>
      <c r="I521" s="9"/>
      <c r="J521" s="55"/>
      <c r="K521" s="54"/>
      <c r="L5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2" spans="2:12" x14ac:dyDescent="0.25">
      <c r="B522" s="51" t="str">
        <f>IF(SSIDs[[#This Row],[Count]]="-","(autofill)",IF('1) Program Reach'!$C$5="(enter ID)","(autofill)",'1) Program Reach'!$C$5))</f>
        <v>(autofill)</v>
      </c>
      <c r="C522" s="52" t="str">
        <f>IFERROR(IF(SSIDs[[#This Row],[Entity ID]]="(autofill)","(autofill)",VLOOKUP(SSIDs[[#This Row],[Entity ID]],EntityIDs[],2,0)),"Invalid Entity ID")</f>
        <v>(autofill)</v>
      </c>
      <c r="H522" s="9"/>
      <c r="I522" s="9"/>
      <c r="J522" s="55"/>
      <c r="K522" s="54"/>
      <c r="L5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3" spans="2:12" x14ac:dyDescent="0.25">
      <c r="B523" s="51" t="str">
        <f>IF(SSIDs[[#This Row],[Count]]="-","(autofill)",IF('1) Program Reach'!$C$5="(enter ID)","(autofill)",'1) Program Reach'!$C$5))</f>
        <v>(autofill)</v>
      </c>
      <c r="C523" s="52" t="str">
        <f>IFERROR(IF(SSIDs[[#This Row],[Entity ID]]="(autofill)","(autofill)",VLOOKUP(SSIDs[[#This Row],[Entity ID]],EntityIDs[],2,0)),"Invalid Entity ID")</f>
        <v>(autofill)</v>
      </c>
      <c r="H523" s="9"/>
      <c r="I523" s="9"/>
      <c r="J523" s="55"/>
      <c r="K523" s="54"/>
      <c r="L5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4" spans="2:12" x14ac:dyDescent="0.25">
      <c r="B524" s="51" t="str">
        <f>IF(SSIDs[[#This Row],[Count]]="-","(autofill)",IF('1) Program Reach'!$C$5="(enter ID)","(autofill)",'1) Program Reach'!$C$5))</f>
        <v>(autofill)</v>
      </c>
      <c r="C524" s="52" t="str">
        <f>IFERROR(IF(SSIDs[[#This Row],[Entity ID]]="(autofill)","(autofill)",VLOOKUP(SSIDs[[#This Row],[Entity ID]],EntityIDs[],2,0)),"Invalid Entity ID")</f>
        <v>(autofill)</v>
      </c>
      <c r="H524" s="9"/>
      <c r="I524" s="9"/>
      <c r="J524" s="55"/>
      <c r="K524" s="54"/>
      <c r="L5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5" spans="2:12" x14ac:dyDescent="0.25">
      <c r="B525" s="51" t="str">
        <f>IF(SSIDs[[#This Row],[Count]]="-","(autofill)",IF('1) Program Reach'!$C$5="(enter ID)","(autofill)",'1) Program Reach'!$C$5))</f>
        <v>(autofill)</v>
      </c>
      <c r="C525" s="52" t="str">
        <f>IFERROR(IF(SSIDs[[#This Row],[Entity ID]]="(autofill)","(autofill)",VLOOKUP(SSIDs[[#This Row],[Entity ID]],EntityIDs[],2,0)),"Invalid Entity ID")</f>
        <v>(autofill)</v>
      </c>
      <c r="H525" s="9"/>
      <c r="I525" s="9"/>
      <c r="J525" s="55"/>
      <c r="K525" s="54"/>
      <c r="L5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6" spans="2:12" x14ac:dyDescent="0.25">
      <c r="B526" s="51" t="str">
        <f>IF(SSIDs[[#This Row],[Count]]="-","(autofill)",IF('1) Program Reach'!$C$5="(enter ID)","(autofill)",'1) Program Reach'!$C$5))</f>
        <v>(autofill)</v>
      </c>
      <c r="C526" s="52" t="str">
        <f>IFERROR(IF(SSIDs[[#This Row],[Entity ID]]="(autofill)","(autofill)",VLOOKUP(SSIDs[[#This Row],[Entity ID]],EntityIDs[],2,0)),"Invalid Entity ID")</f>
        <v>(autofill)</v>
      </c>
      <c r="H526" s="9"/>
      <c r="I526" s="9"/>
      <c r="J526" s="55"/>
      <c r="K526" s="54"/>
      <c r="L5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7" spans="2:12" x14ac:dyDescent="0.25">
      <c r="B527" s="51" t="str">
        <f>IF(SSIDs[[#This Row],[Count]]="-","(autofill)",IF('1) Program Reach'!$C$5="(enter ID)","(autofill)",'1) Program Reach'!$C$5))</f>
        <v>(autofill)</v>
      </c>
      <c r="C527" s="52" t="str">
        <f>IFERROR(IF(SSIDs[[#This Row],[Entity ID]]="(autofill)","(autofill)",VLOOKUP(SSIDs[[#This Row],[Entity ID]],EntityIDs[],2,0)),"Invalid Entity ID")</f>
        <v>(autofill)</v>
      </c>
      <c r="H527" s="9"/>
      <c r="I527" s="9"/>
      <c r="J527" s="55"/>
      <c r="K527" s="54"/>
      <c r="L5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8" spans="2:12" x14ac:dyDescent="0.25">
      <c r="B528" s="51" t="str">
        <f>IF(SSIDs[[#This Row],[Count]]="-","(autofill)",IF('1) Program Reach'!$C$5="(enter ID)","(autofill)",'1) Program Reach'!$C$5))</f>
        <v>(autofill)</v>
      </c>
      <c r="C528" s="52" t="str">
        <f>IFERROR(IF(SSIDs[[#This Row],[Entity ID]]="(autofill)","(autofill)",VLOOKUP(SSIDs[[#This Row],[Entity ID]],EntityIDs[],2,0)),"Invalid Entity ID")</f>
        <v>(autofill)</v>
      </c>
      <c r="H528" s="9"/>
      <c r="I528" s="9"/>
      <c r="J528" s="55"/>
      <c r="K528" s="54"/>
      <c r="L5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29" spans="2:12" x14ac:dyDescent="0.25">
      <c r="B529" s="51" t="str">
        <f>IF(SSIDs[[#This Row],[Count]]="-","(autofill)",IF('1) Program Reach'!$C$5="(enter ID)","(autofill)",'1) Program Reach'!$C$5))</f>
        <v>(autofill)</v>
      </c>
      <c r="C529" s="52" t="str">
        <f>IFERROR(IF(SSIDs[[#This Row],[Entity ID]]="(autofill)","(autofill)",VLOOKUP(SSIDs[[#This Row],[Entity ID]],EntityIDs[],2,0)),"Invalid Entity ID")</f>
        <v>(autofill)</v>
      </c>
      <c r="H529" s="9"/>
      <c r="I529" s="9"/>
      <c r="J529" s="55"/>
      <c r="K529" s="54"/>
      <c r="L5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0" spans="2:12" x14ac:dyDescent="0.25">
      <c r="B530" s="51" t="str">
        <f>IF(SSIDs[[#This Row],[Count]]="-","(autofill)",IF('1) Program Reach'!$C$5="(enter ID)","(autofill)",'1) Program Reach'!$C$5))</f>
        <v>(autofill)</v>
      </c>
      <c r="C530" s="52" t="str">
        <f>IFERROR(IF(SSIDs[[#This Row],[Entity ID]]="(autofill)","(autofill)",VLOOKUP(SSIDs[[#This Row],[Entity ID]],EntityIDs[],2,0)),"Invalid Entity ID")</f>
        <v>(autofill)</v>
      </c>
      <c r="H530" s="9"/>
      <c r="I530" s="9"/>
      <c r="J530" s="55"/>
      <c r="K530" s="54"/>
      <c r="L5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1" spans="2:12" x14ac:dyDescent="0.25">
      <c r="B531" s="51" t="str">
        <f>IF(SSIDs[[#This Row],[Count]]="-","(autofill)",IF('1) Program Reach'!$C$5="(enter ID)","(autofill)",'1) Program Reach'!$C$5))</f>
        <v>(autofill)</v>
      </c>
      <c r="C531" s="52" t="str">
        <f>IFERROR(IF(SSIDs[[#This Row],[Entity ID]]="(autofill)","(autofill)",VLOOKUP(SSIDs[[#This Row],[Entity ID]],EntityIDs[],2,0)),"Invalid Entity ID")</f>
        <v>(autofill)</v>
      </c>
      <c r="H531" s="9"/>
      <c r="I531" s="9"/>
      <c r="J531" s="55"/>
      <c r="K531" s="54"/>
      <c r="L5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2" spans="2:12" x14ac:dyDescent="0.25">
      <c r="B532" s="51" t="str">
        <f>IF(SSIDs[[#This Row],[Count]]="-","(autofill)",IF('1) Program Reach'!$C$5="(enter ID)","(autofill)",'1) Program Reach'!$C$5))</f>
        <v>(autofill)</v>
      </c>
      <c r="C532" s="52" t="str">
        <f>IFERROR(IF(SSIDs[[#This Row],[Entity ID]]="(autofill)","(autofill)",VLOOKUP(SSIDs[[#This Row],[Entity ID]],EntityIDs[],2,0)),"Invalid Entity ID")</f>
        <v>(autofill)</v>
      </c>
      <c r="H532" s="9"/>
      <c r="I532" s="9"/>
      <c r="J532" s="55"/>
      <c r="K532" s="54"/>
      <c r="L5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3" spans="2:12" x14ac:dyDescent="0.25">
      <c r="B533" s="51" t="str">
        <f>IF(SSIDs[[#This Row],[Count]]="-","(autofill)",IF('1) Program Reach'!$C$5="(enter ID)","(autofill)",'1) Program Reach'!$C$5))</f>
        <v>(autofill)</v>
      </c>
      <c r="C533" s="52" t="str">
        <f>IFERROR(IF(SSIDs[[#This Row],[Entity ID]]="(autofill)","(autofill)",VLOOKUP(SSIDs[[#This Row],[Entity ID]],EntityIDs[],2,0)),"Invalid Entity ID")</f>
        <v>(autofill)</v>
      </c>
      <c r="H533" s="9"/>
      <c r="I533" s="9"/>
      <c r="J533" s="55"/>
      <c r="K533" s="54"/>
      <c r="L5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4" spans="2:12" x14ac:dyDescent="0.25">
      <c r="B534" s="51" t="str">
        <f>IF(SSIDs[[#This Row],[Count]]="-","(autofill)",IF('1) Program Reach'!$C$5="(enter ID)","(autofill)",'1) Program Reach'!$C$5))</f>
        <v>(autofill)</v>
      </c>
      <c r="C534" s="52" t="str">
        <f>IFERROR(IF(SSIDs[[#This Row],[Entity ID]]="(autofill)","(autofill)",VLOOKUP(SSIDs[[#This Row],[Entity ID]],EntityIDs[],2,0)),"Invalid Entity ID")</f>
        <v>(autofill)</v>
      </c>
      <c r="H534" s="9"/>
      <c r="I534" s="9"/>
      <c r="J534" s="55"/>
      <c r="K534" s="54"/>
      <c r="L5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5" spans="2:12" x14ac:dyDescent="0.25">
      <c r="B535" s="51" t="str">
        <f>IF(SSIDs[[#This Row],[Count]]="-","(autofill)",IF('1) Program Reach'!$C$5="(enter ID)","(autofill)",'1) Program Reach'!$C$5))</f>
        <v>(autofill)</v>
      </c>
      <c r="C535" s="52" t="str">
        <f>IFERROR(IF(SSIDs[[#This Row],[Entity ID]]="(autofill)","(autofill)",VLOOKUP(SSIDs[[#This Row],[Entity ID]],EntityIDs[],2,0)),"Invalid Entity ID")</f>
        <v>(autofill)</v>
      </c>
      <c r="H535" s="9"/>
      <c r="I535" s="9"/>
      <c r="J535" s="55"/>
      <c r="K535" s="54"/>
      <c r="L5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6" spans="2:12" x14ac:dyDescent="0.25">
      <c r="B536" s="51" t="str">
        <f>IF(SSIDs[[#This Row],[Count]]="-","(autofill)",IF('1) Program Reach'!$C$5="(enter ID)","(autofill)",'1) Program Reach'!$C$5))</f>
        <v>(autofill)</v>
      </c>
      <c r="C536" s="52" t="str">
        <f>IFERROR(IF(SSIDs[[#This Row],[Entity ID]]="(autofill)","(autofill)",VLOOKUP(SSIDs[[#This Row],[Entity ID]],EntityIDs[],2,0)),"Invalid Entity ID")</f>
        <v>(autofill)</v>
      </c>
      <c r="H536" s="9"/>
      <c r="I536" s="9"/>
      <c r="J536" s="55"/>
      <c r="K536" s="54"/>
      <c r="L5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7" spans="2:12" x14ac:dyDescent="0.25">
      <c r="B537" s="51" t="str">
        <f>IF(SSIDs[[#This Row],[Count]]="-","(autofill)",IF('1) Program Reach'!$C$5="(enter ID)","(autofill)",'1) Program Reach'!$C$5))</f>
        <v>(autofill)</v>
      </c>
      <c r="C537" s="52" t="str">
        <f>IFERROR(IF(SSIDs[[#This Row],[Entity ID]]="(autofill)","(autofill)",VLOOKUP(SSIDs[[#This Row],[Entity ID]],EntityIDs[],2,0)),"Invalid Entity ID")</f>
        <v>(autofill)</v>
      </c>
      <c r="H537" s="9"/>
      <c r="I537" s="9"/>
      <c r="J537" s="55"/>
      <c r="K537" s="54"/>
      <c r="L5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8" spans="2:12" x14ac:dyDescent="0.25">
      <c r="B538" s="51" t="str">
        <f>IF(SSIDs[[#This Row],[Count]]="-","(autofill)",IF('1) Program Reach'!$C$5="(enter ID)","(autofill)",'1) Program Reach'!$C$5))</f>
        <v>(autofill)</v>
      </c>
      <c r="C538" s="52" t="str">
        <f>IFERROR(IF(SSIDs[[#This Row],[Entity ID]]="(autofill)","(autofill)",VLOOKUP(SSIDs[[#This Row],[Entity ID]],EntityIDs[],2,0)),"Invalid Entity ID")</f>
        <v>(autofill)</v>
      </c>
      <c r="H538" s="9"/>
      <c r="I538" s="9"/>
      <c r="J538" s="55"/>
      <c r="K538" s="54"/>
      <c r="L5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39" spans="2:12" x14ac:dyDescent="0.25">
      <c r="B539" s="51" t="str">
        <f>IF(SSIDs[[#This Row],[Count]]="-","(autofill)",IF('1) Program Reach'!$C$5="(enter ID)","(autofill)",'1) Program Reach'!$C$5))</f>
        <v>(autofill)</v>
      </c>
      <c r="C539" s="52" t="str">
        <f>IFERROR(IF(SSIDs[[#This Row],[Entity ID]]="(autofill)","(autofill)",VLOOKUP(SSIDs[[#This Row],[Entity ID]],EntityIDs[],2,0)),"Invalid Entity ID")</f>
        <v>(autofill)</v>
      </c>
      <c r="H539" s="9"/>
      <c r="I539" s="9"/>
      <c r="J539" s="55"/>
      <c r="K539" s="54"/>
      <c r="L5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0" spans="2:12" x14ac:dyDescent="0.25">
      <c r="B540" s="51" t="str">
        <f>IF(SSIDs[[#This Row],[Count]]="-","(autofill)",IF('1) Program Reach'!$C$5="(enter ID)","(autofill)",'1) Program Reach'!$C$5))</f>
        <v>(autofill)</v>
      </c>
      <c r="C540" s="52" t="str">
        <f>IFERROR(IF(SSIDs[[#This Row],[Entity ID]]="(autofill)","(autofill)",VLOOKUP(SSIDs[[#This Row],[Entity ID]],EntityIDs[],2,0)),"Invalid Entity ID")</f>
        <v>(autofill)</v>
      </c>
      <c r="H540" s="9"/>
      <c r="I540" s="9"/>
      <c r="J540" s="55"/>
      <c r="K540" s="54"/>
      <c r="L5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1" spans="2:12" x14ac:dyDescent="0.25">
      <c r="B541" s="51" t="str">
        <f>IF(SSIDs[[#This Row],[Count]]="-","(autofill)",IF('1) Program Reach'!$C$5="(enter ID)","(autofill)",'1) Program Reach'!$C$5))</f>
        <v>(autofill)</v>
      </c>
      <c r="C541" s="52" t="str">
        <f>IFERROR(IF(SSIDs[[#This Row],[Entity ID]]="(autofill)","(autofill)",VLOOKUP(SSIDs[[#This Row],[Entity ID]],EntityIDs[],2,0)),"Invalid Entity ID")</f>
        <v>(autofill)</v>
      </c>
      <c r="H541" s="9"/>
      <c r="I541" s="9"/>
      <c r="J541" s="55"/>
      <c r="K541" s="54"/>
      <c r="L5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2" spans="2:12" x14ac:dyDescent="0.25">
      <c r="B542" s="51" t="str">
        <f>IF(SSIDs[[#This Row],[Count]]="-","(autofill)",IF('1) Program Reach'!$C$5="(enter ID)","(autofill)",'1) Program Reach'!$C$5))</f>
        <v>(autofill)</v>
      </c>
      <c r="C542" s="52" t="str">
        <f>IFERROR(IF(SSIDs[[#This Row],[Entity ID]]="(autofill)","(autofill)",VLOOKUP(SSIDs[[#This Row],[Entity ID]],EntityIDs[],2,0)),"Invalid Entity ID")</f>
        <v>(autofill)</v>
      </c>
      <c r="H542" s="9"/>
      <c r="I542" s="9"/>
      <c r="J542" s="55"/>
      <c r="K542" s="54"/>
      <c r="L5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3" spans="2:12" x14ac:dyDescent="0.25">
      <c r="B543" s="51" t="str">
        <f>IF(SSIDs[[#This Row],[Count]]="-","(autofill)",IF('1) Program Reach'!$C$5="(enter ID)","(autofill)",'1) Program Reach'!$C$5))</f>
        <v>(autofill)</v>
      </c>
      <c r="C543" s="52" t="str">
        <f>IFERROR(IF(SSIDs[[#This Row],[Entity ID]]="(autofill)","(autofill)",VLOOKUP(SSIDs[[#This Row],[Entity ID]],EntityIDs[],2,0)),"Invalid Entity ID")</f>
        <v>(autofill)</v>
      </c>
      <c r="H543" s="9"/>
      <c r="I543" s="9"/>
      <c r="J543" s="55"/>
      <c r="K543" s="54"/>
      <c r="L5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4" spans="2:12" x14ac:dyDescent="0.25">
      <c r="B544" s="51" t="str">
        <f>IF(SSIDs[[#This Row],[Count]]="-","(autofill)",IF('1) Program Reach'!$C$5="(enter ID)","(autofill)",'1) Program Reach'!$C$5))</f>
        <v>(autofill)</v>
      </c>
      <c r="C544" s="52" t="str">
        <f>IFERROR(IF(SSIDs[[#This Row],[Entity ID]]="(autofill)","(autofill)",VLOOKUP(SSIDs[[#This Row],[Entity ID]],EntityIDs[],2,0)),"Invalid Entity ID")</f>
        <v>(autofill)</v>
      </c>
      <c r="H544" s="9"/>
      <c r="I544" s="9"/>
      <c r="J544" s="55"/>
      <c r="K544" s="54"/>
      <c r="L5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5" spans="2:12" x14ac:dyDescent="0.25">
      <c r="B545" s="51" t="str">
        <f>IF(SSIDs[[#This Row],[Count]]="-","(autofill)",IF('1) Program Reach'!$C$5="(enter ID)","(autofill)",'1) Program Reach'!$C$5))</f>
        <v>(autofill)</v>
      </c>
      <c r="C545" s="52" t="str">
        <f>IFERROR(IF(SSIDs[[#This Row],[Entity ID]]="(autofill)","(autofill)",VLOOKUP(SSIDs[[#This Row],[Entity ID]],EntityIDs[],2,0)),"Invalid Entity ID")</f>
        <v>(autofill)</v>
      </c>
      <c r="H545" s="9"/>
      <c r="I545" s="9"/>
      <c r="J545" s="55"/>
      <c r="K545" s="54"/>
      <c r="L5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6" spans="2:12" x14ac:dyDescent="0.25">
      <c r="B546" s="51" t="str">
        <f>IF(SSIDs[[#This Row],[Count]]="-","(autofill)",IF('1) Program Reach'!$C$5="(enter ID)","(autofill)",'1) Program Reach'!$C$5))</f>
        <v>(autofill)</v>
      </c>
      <c r="C546" s="52" t="str">
        <f>IFERROR(IF(SSIDs[[#This Row],[Entity ID]]="(autofill)","(autofill)",VLOOKUP(SSIDs[[#This Row],[Entity ID]],EntityIDs[],2,0)),"Invalid Entity ID")</f>
        <v>(autofill)</v>
      </c>
      <c r="H546" s="9"/>
      <c r="I546" s="9"/>
      <c r="J546" s="55"/>
      <c r="K546" s="54"/>
      <c r="L5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7" spans="2:12" x14ac:dyDescent="0.25">
      <c r="B547" s="51" t="str">
        <f>IF(SSIDs[[#This Row],[Count]]="-","(autofill)",IF('1) Program Reach'!$C$5="(enter ID)","(autofill)",'1) Program Reach'!$C$5))</f>
        <v>(autofill)</v>
      </c>
      <c r="C547" s="52" t="str">
        <f>IFERROR(IF(SSIDs[[#This Row],[Entity ID]]="(autofill)","(autofill)",VLOOKUP(SSIDs[[#This Row],[Entity ID]],EntityIDs[],2,0)),"Invalid Entity ID")</f>
        <v>(autofill)</v>
      </c>
      <c r="H547" s="9"/>
      <c r="I547" s="9"/>
      <c r="J547" s="55"/>
      <c r="K547" s="54"/>
      <c r="L5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8" spans="2:12" x14ac:dyDescent="0.25">
      <c r="B548" s="51" t="str">
        <f>IF(SSIDs[[#This Row],[Count]]="-","(autofill)",IF('1) Program Reach'!$C$5="(enter ID)","(autofill)",'1) Program Reach'!$C$5))</f>
        <v>(autofill)</v>
      </c>
      <c r="C548" s="52" t="str">
        <f>IFERROR(IF(SSIDs[[#This Row],[Entity ID]]="(autofill)","(autofill)",VLOOKUP(SSIDs[[#This Row],[Entity ID]],EntityIDs[],2,0)),"Invalid Entity ID")</f>
        <v>(autofill)</v>
      </c>
      <c r="H548" s="9"/>
      <c r="I548" s="9"/>
      <c r="J548" s="55"/>
      <c r="K548" s="54"/>
      <c r="L5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49" spans="2:12" x14ac:dyDescent="0.25">
      <c r="B549" s="51" t="str">
        <f>IF(SSIDs[[#This Row],[Count]]="-","(autofill)",IF('1) Program Reach'!$C$5="(enter ID)","(autofill)",'1) Program Reach'!$C$5))</f>
        <v>(autofill)</v>
      </c>
      <c r="C549" s="52" t="str">
        <f>IFERROR(IF(SSIDs[[#This Row],[Entity ID]]="(autofill)","(autofill)",VLOOKUP(SSIDs[[#This Row],[Entity ID]],EntityIDs[],2,0)),"Invalid Entity ID")</f>
        <v>(autofill)</v>
      </c>
      <c r="H549" s="9"/>
      <c r="I549" s="9"/>
      <c r="J549" s="55"/>
      <c r="K549" s="54"/>
      <c r="L5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0" spans="2:12" x14ac:dyDescent="0.25">
      <c r="B550" s="51" t="str">
        <f>IF(SSIDs[[#This Row],[Count]]="-","(autofill)",IF('1) Program Reach'!$C$5="(enter ID)","(autofill)",'1) Program Reach'!$C$5))</f>
        <v>(autofill)</v>
      </c>
      <c r="C550" s="52" t="str">
        <f>IFERROR(IF(SSIDs[[#This Row],[Entity ID]]="(autofill)","(autofill)",VLOOKUP(SSIDs[[#This Row],[Entity ID]],EntityIDs[],2,0)),"Invalid Entity ID")</f>
        <v>(autofill)</v>
      </c>
      <c r="H550" s="9"/>
      <c r="I550" s="9"/>
      <c r="J550" s="55"/>
      <c r="K550" s="54"/>
      <c r="L5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1" spans="2:12" x14ac:dyDescent="0.25">
      <c r="B551" s="51" t="str">
        <f>IF(SSIDs[[#This Row],[Count]]="-","(autofill)",IF('1) Program Reach'!$C$5="(enter ID)","(autofill)",'1) Program Reach'!$C$5))</f>
        <v>(autofill)</v>
      </c>
      <c r="C551" s="52" t="str">
        <f>IFERROR(IF(SSIDs[[#This Row],[Entity ID]]="(autofill)","(autofill)",VLOOKUP(SSIDs[[#This Row],[Entity ID]],EntityIDs[],2,0)),"Invalid Entity ID")</f>
        <v>(autofill)</v>
      </c>
      <c r="H551" s="9"/>
      <c r="I551" s="9"/>
      <c r="J551" s="55"/>
      <c r="K551" s="54"/>
      <c r="L5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2" spans="2:12" x14ac:dyDescent="0.25">
      <c r="B552" s="51" t="str">
        <f>IF(SSIDs[[#This Row],[Count]]="-","(autofill)",IF('1) Program Reach'!$C$5="(enter ID)","(autofill)",'1) Program Reach'!$C$5))</f>
        <v>(autofill)</v>
      </c>
      <c r="C552" s="52" t="str">
        <f>IFERROR(IF(SSIDs[[#This Row],[Entity ID]]="(autofill)","(autofill)",VLOOKUP(SSIDs[[#This Row],[Entity ID]],EntityIDs[],2,0)),"Invalid Entity ID")</f>
        <v>(autofill)</v>
      </c>
      <c r="H552" s="9"/>
      <c r="I552" s="9"/>
      <c r="J552" s="55"/>
      <c r="K552" s="54"/>
      <c r="L5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3" spans="2:12" x14ac:dyDescent="0.25">
      <c r="B553" s="51" t="str">
        <f>IF(SSIDs[[#This Row],[Count]]="-","(autofill)",IF('1) Program Reach'!$C$5="(enter ID)","(autofill)",'1) Program Reach'!$C$5))</f>
        <v>(autofill)</v>
      </c>
      <c r="C553" s="52" t="str">
        <f>IFERROR(IF(SSIDs[[#This Row],[Entity ID]]="(autofill)","(autofill)",VLOOKUP(SSIDs[[#This Row],[Entity ID]],EntityIDs[],2,0)),"Invalid Entity ID")</f>
        <v>(autofill)</v>
      </c>
      <c r="H553" s="9"/>
      <c r="I553" s="9"/>
      <c r="J553" s="55"/>
      <c r="K553" s="54"/>
      <c r="L5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4" spans="2:12" x14ac:dyDescent="0.25">
      <c r="B554" s="51" t="str">
        <f>IF(SSIDs[[#This Row],[Count]]="-","(autofill)",IF('1) Program Reach'!$C$5="(enter ID)","(autofill)",'1) Program Reach'!$C$5))</f>
        <v>(autofill)</v>
      </c>
      <c r="C554" s="52" t="str">
        <f>IFERROR(IF(SSIDs[[#This Row],[Entity ID]]="(autofill)","(autofill)",VLOOKUP(SSIDs[[#This Row],[Entity ID]],EntityIDs[],2,0)),"Invalid Entity ID")</f>
        <v>(autofill)</v>
      </c>
      <c r="H554" s="9"/>
      <c r="I554" s="9"/>
      <c r="J554" s="55"/>
      <c r="K554" s="54"/>
      <c r="L5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5" spans="2:12" x14ac:dyDescent="0.25">
      <c r="B555" s="51" t="str">
        <f>IF(SSIDs[[#This Row],[Count]]="-","(autofill)",IF('1) Program Reach'!$C$5="(enter ID)","(autofill)",'1) Program Reach'!$C$5))</f>
        <v>(autofill)</v>
      </c>
      <c r="C555" s="52" t="str">
        <f>IFERROR(IF(SSIDs[[#This Row],[Entity ID]]="(autofill)","(autofill)",VLOOKUP(SSIDs[[#This Row],[Entity ID]],EntityIDs[],2,0)),"Invalid Entity ID")</f>
        <v>(autofill)</v>
      </c>
      <c r="H555" s="9"/>
      <c r="I555" s="9"/>
      <c r="J555" s="55"/>
      <c r="K555" s="54"/>
      <c r="L5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6" spans="2:12" x14ac:dyDescent="0.25">
      <c r="B556" s="51" t="str">
        <f>IF(SSIDs[[#This Row],[Count]]="-","(autofill)",IF('1) Program Reach'!$C$5="(enter ID)","(autofill)",'1) Program Reach'!$C$5))</f>
        <v>(autofill)</v>
      </c>
      <c r="C556" s="52" t="str">
        <f>IFERROR(IF(SSIDs[[#This Row],[Entity ID]]="(autofill)","(autofill)",VLOOKUP(SSIDs[[#This Row],[Entity ID]],EntityIDs[],2,0)),"Invalid Entity ID")</f>
        <v>(autofill)</v>
      </c>
      <c r="H556" s="9"/>
      <c r="I556" s="9"/>
      <c r="J556" s="55"/>
      <c r="K556" s="54"/>
      <c r="L5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7" spans="2:12" x14ac:dyDescent="0.25">
      <c r="B557" s="51" t="str">
        <f>IF(SSIDs[[#This Row],[Count]]="-","(autofill)",IF('1) Program Reach'!$C$5="(enter ID)","(autofill)",'1) Program Reach'!$C$5))</f>
        <v>(autofill)</v>
      </c>
      <c r="C557" s="52" t="str">
        <f>IFERROR(IF(SSIDs[[#This Row],[Entity ID]]="(autofill)","(autofill)",VLOOKUP(SSIDs[[#This Row],[Entity ID]],EntityIDs[],2,0)),"Invalid Entity ID")</f>
        <v>(autofill)</v>
      </c>
      <c r="H557" s="9"/>
      <c r="I557" s="9"/>
      <c r="J557" s="55"/>
      <c r="K557" s="54"/>
      <c r="L5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8" spans="2:12" x14ac:dyDescent="0.25">
      <c r="B558" s="51" t="str">
        <f>IF(SSIDs[[#This Row],[Count]]="-","(autofill)",IF('1) Program Reach'!$C$5="(enter ID)","(autofill)",'1) Program Reach'!$C$5))</f>
        <v>(autofill)</v>
      </c>
      <c r="C558" s="52" t="str">
        <f>IFERROR(IF(SSIDs[[#This Row],[Entity ID]]="(autofill)","(autofill)",VLOOKUP(SSIDs[[#This Row],[Entity ID]],EntityIDs[],2,0)),"Invalid Entity ID")</f>
        <v>(autofill)</v>
      </c>
      <c r="H558" s="9"/>
      <c r="I558" s="9"/>
      <c r="J558" s="55"/>
      <c r="K558" s="54"/>
      <c r="L5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59" spans="2:12" x14ac:dyDescent="0.25">
      <c r="B559" s="51" t="str">
        <f>IF(SSIDs[[#This Row],[Count]]="-","(autofill)",IF('1) Program Reach'!$C$5="(enter ID)","(autofill)",'1) Program Reach'!$C$5))</f>
        <v>(autofill)</v>
      </c>
      <c r="C559" s="52" t="str">
        <f>IFERROR(IF(SSIDs[[#This Row],[Entity ID]]="(autofill)","(autofill)",VLOOKUP(SSIDs[[#This Row],[Entity ID]],EntityIDs[],2,0)),"Invalid Entity ID")</f>
        <v>(autofill)</v>
      </c>
      <c r="H559" s="9"/>
      <c r="I559" s="9"/>
      <c r="J559" s="55"/>
      <c r="K559" s="54"/>
      <c r="L5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0" spans="2:12" x14ac:dyDescent="0.25">
      <c r="B560" s="51" t="str">
        <f>IF(SSIDs[[#This Row],[Count]]="-","(autofill)",IF('1) Program Reach'!$C$5="(enter ID)","(autofill)",'1) Program Reach'!$C$5))</f>
        <v>(autofill)</v>
      </c>
      <c r="C560" s="52" t="str">
        <f>IFERROR(IF(SSIDs[[#This Row],[Entity ID]]="(autofill)","(autofill)",VLOOKUP(SSIDs[[#This Row],[Entity ID]],EntityIDs[],2,0)),"Invalid Entity ID")</f>
        <v>(autofill)</v>
      </c>
      <c r="H560" s="9"/>
      <c r="I560" s="9"/>
      <c r="J560" s="55"/>
      <c r="K560" s="54"/>
      <c r="L5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1" spans="2:12" x14ac:dyDescent="0.25">
      <c r="B561" s="51" t="str">
        <f>IF(SSIDs[[#This Row],[Count]]="-","(autofill)",IF('1) Program Reach'!$C$5="(enter ID)","(autofill)",'1) Program Reach'!$C$5))</f>
        <v>(autofill)</v>
      </c>
      <c r="C561" s="52" t="str">
        <f>IFERROR(IF(SSIDs[[#This Row],[Entity ID]]="(autofill)","(autofill)",VLOOKUP(SSIDs[[#This Row],[Entity ID]],EntityIDs[],2,0)),"Invalid Entity ID")</f>
        <v>(autofill)</v>
      </c>
      <c r="H561" s="9"/>
      <c r="I561" s="9"/>
      <c r="J561" s="55"/>
      <c r="K561" s="54"/>
      <c r="L5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2" spans="2:12" x14ac:dyDescent="0.25">
      <c r="B562" s="51" t="str">
        <f>IF(SSIDs[[#This Row],[Count]]="-","(autofill)",IF('1) Program Reach'!$C$5="(enter ID)","(autofill)",'1) Program Reach'!$C$5))</f>
        <v>(autofill)</v>
      </c>
      <c r="C562" s="52" t="str">
        <f>IFERROR(IF(SSIDs[[#This Row],[Entity ID]]="(autofill)","(autofill)",VLOOKUP(SSIDs[[#This Row],[Entity ID]],EntityIDs[],2,0)),"Invalid Entity ID")</f>
        <v>(autofill)</v>
      </c>
      <c r="H562" s="9"/>
      <c r="I562" s="9"/>
      <c r="J562" s="55"/>
      <c r="K562" s="54"/>
      <c r="L5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3" spans="2:12" x14ac:dyDescent="0.25">
      <c r="B563" s="51" t="str">
        <f>IF(SSIDs[[#This Row],[Count]]="-","(autofill)",IF('1) Program Reach'!$C$5="(enter ID)","(autofill)",'1) Program Reach'!$C$5))</f>
        <v>(autofill)</v>
      </c>
      <c r="C563" s="52" t="str">
        <f>IFERROR(IF(SSIDs[[#This Row],[Entity ID]]="(autofill)","(autofill)",VLOOKUP(SSIDs[[#This Row],[Entity ID]],EntityIDs[],2,0)),"Invalid Entity ID")</f>
        <v>(autofill)</v>
      </c>
      <c r="H563" s="9"/>
      <c r="I563" s="9"/>
      <c r="J563" s="55"/>
      <c r="K563" s="54"/>
      <c r="L5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4" spans="2:12" x14ac:dyDescent="0.25">
      <c r="B564" s="51" t="str">
        <f>IF(SSIDs[[#This Row],[Count]]="-","(autofill)",IF('1) Program Reach'!$C$5="(enter ID)","(autofill)",'1) Program Reach'!$C$5))</f>
        <v>(autofill)</v>
      </c>
      <c r="C564" s="52" t="str">
        <f>IFERROR(IF(SSIDs[[#This Row],[Entity ID]]="(autofill)","(autofill)",VLOOKUP(SSIDs[[#This Row],[Entity ID]],EntityIDs[],2,0)),"Invalid Entity ID")</f>
        <v>(autofill)</v>
      </c>
      <c r="H564" s="9"/>
      <c r="I564" s="9"/>
      <c r="J564" s="55"/>
      <c r="K564" s="54"/>
      <c r="L5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5" spans="2:12" x14ac:dyDescent="0.25">
      <c r="B565" s="51" t="str">
        <f>IF(SSIDs[[#This Row],[Count]]="-","(autofill)",IF('1) Program Reach'!$C$5="(enter ID)","(autofill)",'1) Program Reach'!$C$5))</f>
        <v>(autofill)</v>
      </c>
      <c r="C565" s="52" t="str">
        <f>IFERROR(IF(SSIDs[[#This Row],[Entity ID]]="(autofill)","(autofill)",VLOOKUP(SSIDs[[#This Row],[Entity ID]],EntityIDs[],2,0)),"Invalid Entity ID")</f>
        <v>(autofill)</v>
      </c>
      <c r="H565" s="9"/>
      <c r="I565" s="9"/>
      <c r="J565" s="55"/>
      <c r="K565" s="54"/>
      <c r="L5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6" spans="2:12" x14ac:dyDescent="0.25">
      <c r="B566" s="51" t="str">
        <f>IF(SSIDs[[#This Row],[Count]]="-","(autofill)",IF('1) Program Reach'!$C$5="(enter ID)","(autofill)",'1) Program Reach'!$C$5))</f>
        <v>(autofill)</v>
      </c>
      <c r="C566" s="52" t="str">
        <f>IFERROR(IF(SSIDs[[#This Row],[Entity ID]]="(autofill)","(autofill)",VLOOKUP(SSIDs[[#This Row],[Entity ID]],EntityIDs[],2,0)),"Invalid Entity ID")</f>
        <v>(autofill)</v>
      </c>
      <c r="H566" s="9"/>
      <c r="I566" s="9"/>
      <c r="J566" s="55"/>
      <c r="K566" s="54"/>
      <c r="L5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7" spans="2:12" x14ac:dyDescent="0.25">
      <c r="B567" s="51" t="str">
        <f>IF(SSIDs[[#This Row],[Count]]="-","(autofill)",IF('1) Program Reach'!$C$5="(enter ID)","(autofill)",'1) Program Reach'!$C$5))</f>
        <v>(autofill)</v>
      </c>
      <c r="C567" s="52" t="str">
        <f>IFERROR(IF(SSIDs[[#This Row],[Entity ID]]="(autofill)","(autofill)",VLOOKUP(SSIDs[[#This Row],[Entity ID]],EntityIDs[],2,0)),"Invalid Entity ID")</f>
        <v>(autofill)</v>
      </c>
      <c r="H567" s="9"/>
      <c r="I567" s="9"/>
      <c r="J567" s="55"/>
      <c r="K567" s="54"/>
      <c r="L5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8" spans="2:12" x14ac:dyDescent="0.25">
      <c r="B568" s="51" t="str">
        <f>IF(SSIDs[[#This Row],[Count]]="-","(autofill)",IF('1) Program Reach'!$C$5="(enter ID)","(autofill)",'1) Program Reach'!$C$5))</f>
        <v>(autofill)</v>
      </c>
      <c r="C568" s="52" t="str">
        <f>IFERROR(IF(SSIDs[[#This Row],[Entity ID]]="(autofill)","(autofill)",VLOOKUP(SSIDs[[#This Row],[Entity ID]],EntityIDs[],2,0)),"Invalid Entity ID")</f>
        <v>(autofill)</v>
      </c>
      <c r="H568" s="9"/>
      <c r="I568" s="9"/>
      <c r="J568" s="55"/>
      <c r="K568" s="54"/>
      <c r="L5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69" spans="2:12" x14ac:dyDescent="0.25">
      <c r="B569" s="51" t="str">
        <f>IF(SSIDs[[#This Row],[Count]]="-","(autofill)",IF('1) Program Reach'!$C$5="(enter ID)","(autofill)",'1) Program Reach'!$C$5))</f>
        <v>(autofill)</v>
      </c>
      <c r="C569" s="52" t="str">
        <f>IFERROR(IF(SSIDs[[#This Row],[Entity ID]]="(autofill)","(autofill)",VLOOKUP(SSIDs[[#This Row],[Entity ID]],EntityIDs[],2,0)),"Invalid Entity ID")</f>
        <v>(autofill)</v>
      </c>
      <c r="H569" s="9"/>
      <c r="I569" s="9"/>
      <c r="J569" s="55"/>
      <c r="K569" s="54"/>
      <c r="L5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0" spans="2:12" x14ac:dyDescent="0.25">
      <c r="B570" s="51" t="str">
        <f>IF(SSIDs[[#This Row],[Count]]="-","(autofill)",IF('1) Program Reach'!$C$5="(enter ID)","(autofill)",'1) Program Reach'!$C$5))</f>
        <v>(autofill)</v>
      </c>
      <c r="C570" s="52" t="str">
        <f>IFERROR(IF(SSIDs[[#This Row],[Entity ID]]="(autofill)","(autofill)",VLOOKUP(SSIDs[[#This Row],[Entity ID]],EntityIDs[],2,0)),"Invalid Entity ID")</f>
        <v>(autofill)</v>
      </c>
      <c r="H570" s="9"/>
      <c r="I570" s="9"/>
      <c r="J570" s="55"/>
      <c r="K570" s="54"/>
      <c r="L5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1" spans="2:12" x14ac:dyDescent="0.25">
      <c r="B571" s="51" t="str">
        <f>IF(SSIDs[[#This Row],[Count]]="-","(autofill)",IF('1) Program Reach'!$C$5="(enter ID)","(autofill)",'1) Program Reach'!$C$5))</f>
        <v>(autofill)</v>
      </c>
      <c r="C571" s="52" t="str">
        <f>IFERROR(IF(SSIDs[[#This Row],[Entity ID]]="(autofill)","(autofill)",VLOOKUP(SSIDs[[#This Row],[Entity ID]],EntityIDs[],2,0)),"Invalid Entity ID")</f>
        <v>(autofill)</v>
      </c>
      <c r="H571" s="9"/>
      <c r="I571" s="9"/>
      <c r="J571" s="55"/>
      <c r="K571" s="54"/>
      <c r="L5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2" spans="2:12" x14ac:dyDescent="0.25">
      <c r="B572" s="51" t="str">
        <f>IF(SSIDs[[#This Row],[Count]]="-","(autofill)",IF('1) Program Reach'!$C$5="(enter ID)","(autofill)",'1) Program Reach'!$C$5))</f>
        <v>(autofill)</v>
      </c>
      <c r="C572" s="52" t="str">
        <f>IFERROR(IF(SSIDs[[#This Row],[Entity ID]]="(autofill)","(autofill)",VLOOKUP(SSIDs[[#This Row],[Entity ID]],EntityIDs[],2,0)),"Invalid Entity ID")</f>
        <v>(autofill)</v>
      </c>
      <c r="H572" s="9"/>
      <c r="I572" s="9"/>
      <c r="J572" s="55"/>
      <c r="K572" s="54"/>
      <c r="L5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3" spans="2:12" x14ac:dyDescent="0.25">
      <c r="B573" s="51" t="str">
        <f>IF(SSIDs[[#This Row],[Count]]="-","(autofill)",IF('1) Program Reach'!$C$5="(enter ID)","(autofill)",'1) Program Reach'!$C$5))</f>
        <v>(autofill)</v>
      </c>
      <c r="C573" s="52" t="str">
        <f>IFERROR(IF(SSIDs[[#This Row],[Entity ID]]="(autofill)","(autofill)",VLOOKUP(SSIDs[[#This Row],[Entity ID]],EntityIDs[],2,0)),"Invalid Entity ID")</f>
        <v>(autofill)</v>
      </c>
      <c r="H573" s="9"/>
      <c r="I573" s="9"/>
      <c r="J573" s="55"/>
      <c r="K573" s="54"/>
      <c r="L5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4" spans="2:12" x14ac:dyDescent="0.25">
      <c r="B574" s="51" t="str">
        <f>IF(SSIDs[[#This Row],[Count]]="-","(autofill)",IF('1) Program Reach'!$C$5="(enter ID)","(autofill)",'1) Program Reach'!$C$5))</f>
        <v>(autofill)</v>
      </c>
      <c r="C574" s="52" t="str">
        <f>IFERROR(IF(SSIDs[[#This Row],[Entity ID]]="(autofill)","(autofill)",VLOOKUP(SSIDs[[#This Row],[Entity ID]],EntityIDs[],2,0)),"Invalid Entity ID")</f>
        <v>(autofill)</v>
      </c>
      <c r="H574" s="9"/>
      <c r="I574" s="9"/>
      <c r="J574" s="55"/>
      <c r="K574" s="54"/>
      <c r="L5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5" spans="2:12" x14ac:dyDescent="0.25">
      <c r="B575" s="51" t="str">
        <f>IF(SSIDs[[#This Row],[Count]]="-","(autofill)",IF('1) Program Reach'!$C$5="(enter ID)","(autofill)",'1) Program Reach'!$C$5))</f>
        <v>(autofill)</v>
      </c>
      <c r="C575" s="52" t="str">
        <f>IFERROR(IF(SSIDs[[#This Row],[Entity ID]]="(autofill)","(autofill)",VLOOKUP(SSIDs[[#This Row],[Entity ID]],EntityIDs[],2,0)),"Invalid Entity ID")</f>
        <v>(autofill)</v>
      </c>
      <c r="H575" s="9"/>
      <c r="I575" s="9"/>
      <c r="J575" s="55"/>
      <c r="K575" s="54"/>
      <c r="L5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6" spans="2:12" x14ac:dyDescent="0.25">
      <c r="B576" s="51" t="str">
        <f>IF(SSIDs[[#This Row],[Count]]="-","(autofill)",IF('1) Program Reach'!$C$5="(enter ID)","(autofill)",'1) Program Reach'!$C$5))</f>
        <v>(autofill)</v>
      </c>
      <c r="C576" s="52" t="str">
        <f>IFERROR(IF(SSIDs[[#This Row],[Entity ID]]="(autofill)","(autofill)",VLOOKUP(SSIDs[[#This Row],[Entity ID]],EntityIDs[],2,0)),"Invalid Entity ID")</f>
        <v>(autofill)</v>
      </c>
      <c r="H576" s="9"/>
      <c r="I576" s="9"/>
      <c r="J576" s="55"/>
      <c r="K576" s="54"/>
      <c r="L5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7" spans="2:12" x14ac:dyDescent="0.25">
      <c r="B577" s="51" t="str">
        <f>IF(SSIDs[[#This Row],[Count]]="-","(autofill)",IF('1) Program Reach'!$C$5="(enter ID)","(autofill)",'1) Program Reach'!$C$5))</f>
        <v>(autofill)</v>
      </c>
      <c r="C577" s="52" t="str">
        <f>IFERROR(IF(SSIDs[[#This Row],[Entity ID]]="(autofill)","(autofill)",VLOOKUP(SSIDs[[#This Row],[Entity ID]],EntityIDs[],2,0)),"Invalid Entity ID")</f>
        <v>(autofill)</v>
      </c>
      <c r="H577" s="9"/>
      <c r="I577" s="9"/>
      <c r="J577" s="55"/>
      <c r="K577" s="54"/>
      <c r="L5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8" spans="2:12" x14ac:dyDescent="0.25">
      <c r="B578" s="51" t="str">
        <f>IF(SSIDs[[#This Row],[Count]]="-","(autofill)",IF('1) Program Reach'!$C$5="(enter ID)","(autofill)",'1) Program Reach'!$C$5))</f>
        <v>(autofill)</v>
      </c>
      <c r="C578" s="52" t="str">
        <f>IFERROR(IF(SSIDs[[#This Row],[Entity ID]]="(autofill)","(autofill)",VLOOKUP(SSIDs[[#This Row],[Entity ID]],EntityIDs[],2,0)),"Invalid Entity ID")</f>
        <v>(autofill)</v>
      </c>
      <c r="H578" s="9"/>
      <c r="I578" s="9"/>
      <c r="J578" s="55"/>
      <c r="K578" s="54"/>
      <c r="L5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79" spans="2:12" x14ac:dyDescent="0.25">
      <c r="B579" s="51" t="str">
        <f>IF(SSIDs[[#This Row],[Count]]="-","(autofill)",IF('1) Program Reach'!$C$5="(enter ID)","(autofill)",'1) Program Reach'!$C$5))</f>
        <v>(autofill)</v>
      </c>
      <c r="C579" s="52" t="str">
        <f>IFERROR(IF(SSIDs[[#This Row],[Entity ID]]="(autofill)","(autofill)",VLOOKUP(SSIDs[[#This Row],[Entity ID]],EntityIDs[],2,0)),"Invalid Entity ID")</f>
        <v>(autofill)</v>
      </c>
      <c r="H579" s="9"/>
      <c r="I579" s="9"/>
      <c r="J579" s="55"/>
      <c r="K579" s="54"/>
      <c r="L5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0" spans="2:12" x14ac:dyDescent="0.25">
      <c r="B580" s="51" t="str">
        <f>IF(SSIDs[[#This Row],[Count]]="-","(autofill)",IF('1) Program Reach'!$C$5="(enter ID)","(autofill)",'1) Program Reach'!$C$5))</f>
        <v>(autofill)</v>
      </c>
      <c r="C580" s="52" t="str">
        <f>IFERROR(IF(SSIDs[[#This Row],[Entity ID]]="(autofill)","(autofill)",VLOOKUP(SSIDs[[#This Row],[Entity ID]],EntityIDs[],2,0)),"Invalid Entity ID")</f>
        <v>(autofill)</v>
      </c>
      <c r="H580" s="9"/>
      <c r="I580" s="9"/>
      <c r="J580" s="55"/>
      <c r="K580" s="54"/>
      <c r="L5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1" spans="2:12" x14ac:dyDescent="0.25">
      <c r="B581" s="51" t="str">
        <f>IF(SSIDs[[#This Row],[Count]]="-","(autofill)",IF('1) Program Reach'!$C$5="(enter ID)","(autofill)",'1) Program Reach'!$C$5))</f>
        <v>(autofill)</v>
      </c>
      <c r="C581" s="52" t="str">
        <f>IFERROR(IF(SSIDs[[#This Row],[Entity ID]]="(autofill)","(autofill)",VLOOKUP(SSIDs[[#This Row],[Entity ID]],EntityIDs[],2,0)),"Invalid Entity ID")</f>
        <v>(autofill)</v>
      </c>
      <c r="H581" s="9"/>
      <c r="I581" s="9"/>
      <c r="J581" s="55"/>
      <c r="K581" s="54"/>
      <c r="L5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2" spans="2:12" x14ac:dyDescent="0.25">
      <c r="B582" s="51" t="str">
        <f>IF(SSIDs[[#This Row],[Count]]="-","(autofill)",IF('1) Program Reach'!$C$5="(enter ID)","(autofill)",'1) Program Reach'!$C$5))</f>
        <v>(autofill)</v>
      </c>
      <c r="C582" s="52" t="str">
        <f>IFERROR(IF(SSIDs[[#This Row],[Entity ID]]="(autofill)","(autofill)",VLOOKUP(SSIDs[[#This Row],[Entity ID]],EntityIDs[],2,0)),"Invalid Entity ID")</f>
        <v>(autofill)</v>
      </c>
      <c r="H582" s="9"/>
      <c r="I582" s="9"/>
      <c r="J582" s="55"/>
      <c r="K582" s="54"/>
      <c r="L5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3" spans="2:12" x14ac:dyDescent="0.25">
      <c r="B583" s="51" t="str">
        <f>IF(SSIDs[[#This Row],[Count]]="-","(autofill)",IF('1) Program Reach'!$C$5="(enter ID)","(autofill)",'1) Program Reach'!$C$5))</f>
        <v>(autofill)</v>
      </c>
      <c r="C583" s="52" t="str">
        <f>IFERROR(IF(SSIDs[[#This Row],[Entity ID]]="(autofill)","(autofill)",VLOOKUP(SSIDs[[#This Row],[Entity ID]],EntityIDs[],2,0)),"Invalid Entity ID")</f>
        <v>(autofill)</v>
      </c>
      <c r="H583" s="9"/>
      <c r="I583" s="9"/>
      <c r="J583" s="55"/>
      <c r="K583" s="54"/>
      <c r="L5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4" spans="2:12" x14ac:dyDescent="0.25">
      <c r="B584" s="51" t="str">
        <f>IF(SSIDs[[#This Row],[Count]]="-","(autofill)",IF('1) Program Reach'!$C$5="(enter ID)","(autofill)",'1) Program Reach'!$C$5))</f>
        <v>(autofill)</v>
      </c>
      <c r="C584" s="52" t="str">
        <f>IFERROR(IF(SSIDs[[#This Row],[Entity ID]]="(autofill)","(autofill)",VLOOKUP(SSIDs[[#This Row],[Entity ID]],EntityIDs[],2,0)),"Invalid Entity ID")</f>
        <v>(autofill)</v>
      </c>
      <c r="H584" s="9"/>
      <c r="I584" s="9"/>
      <c r="J584" s="55"/>
      <c r="K584" s="54"/>
      <c r="L5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5" spans="2:12" x14ac:dyDescent="0.25">
      <c r="B585" s="51" t="str">
        <f>IF(SSIDs[[#This Row],[Count]]="-","(autofill)",IF('1) Program Reach'!$C$5="(enter ID)","(autofill)",'1) Program Reach'!$C$5))</f>
        <v>(autofill)</v>
      </c>
      <c r="C585" s="52" t="str">
        <f>IFERROR(IF(SSIDs[[#This Row],[Entity ID]]="(autofill)","(autofill)",VLOOKUP(SSIDs[[#This Row],[Entity ID]],EntityIDs[],2,0)),"Invalid Entity ID")</f>
        <v>(autofill)</v>
      </c>
      <c r="H585" s="9"/>
      <c r="I585" s="9"/>
      <c r="J585" s="55"/>
      <c r="K585" s="54"/>
      <c r="L5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6" spans="2:12" x14ac:dyDescent="0.25">
      <c r="B586" s="51" t="str">
        <f>IF(SSIDs[[#This Row],[Count]]="-","(autofill)",IF('1) Program Reach'!$C$5="(enter ID)","(autofill)",'1) Program Reach'!$C$5))</f>
        <v>(autofill)</v>
      </c>
      <c r="C586" s="52" t="str">
        <f>IFERROR(IF(SSIDs[[#This Row],[Entity ID]]="(autofill)","(autofill)",VLOOKUP(SSIDs[[#This Row],[Entity ID]],EntityIDs[],2,0)),"Invalid Entity ID")</f>
        <v>(autofill)</v>
      </c>
      <c r="H586" s="9"/>
      <c r="I586" s="9"/>
      <c r="J586" s="55"/>
      <c r="K586" s="54"/>
      <c r="L5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7" spans="2:12" x14ac:dyDescent="0.25">
      <c r="B587" s="51" t="str">
        <f>IF(SSIDs[[#This Row],[Count]]="-","(autofill)",IF('1) Program Reach'!$C$5="(enter ID)","(autofill)",'1) Program Reach'!$C$5))</f>
        <v>(autofill)</v>
      </c>
      <c r="C587" s="52" t="str">
        <f>IFERROR(IF(SSIDs[[#This Row],[Entity ID]]="(autofill)","(autofill)",VLOOKUP(SSIDs[[#This Row],[Entity ID]],EntityIDs[],2,0)),"Invalid Entity ID")</f>
        <v>(autofill)</v>
      </c>
      <c r="H587" s="9"/>
      <c r="I587" s="9"/>
      <c r="J587" s="55"/>
      <c r="K587" s="54"/>
      <c r="L5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8" spans="2:12" x14ac:dyDescent="0.25">
      <c r="B588" s="51" t="str">
        <f>IF(SSIDs[[#This Row],[Count]]="-","(autofill)",IF('1) Program Reach'!$C$5="(enter ID)","(autofill)",'1) Program Reach'!$C$5))</f>
        <v>(autofill)</v>
      </c>
      <c r="C588" s="52" t="str">
        <f>IFERROR(IF(SSIDs[[#This Row],[Entity ID]]="(autofill)","(autofill)",VLOOKUP(SSIDs[[#This Row],[Entity ID]],EntityIDs[],2,0)),"Invalid Entity ID")</f>
        <v>(autofill)</v>
      </c>
      <c r="H588" s="9"/>
      <c r="I588" s="9"/>
      <c r="J588" s="55"/>
      <c r="K588" s="54"/>
      <c r="L5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89" spans="2:12" x14ac:dyDescent="0.25">
      <c r="B589" s="51" t="str">
        <f>IF(SSIDs[[#This Row],[Count]]="-","(autofill)",IF('1) Program Reach'!$C$5="(enter ID)","(autofill)",'1) Program Reach'!$C$5))</f>
        <v>(autofill)</v>
      </c>
      <c r="C589" s="52" t="str">
        <f>IFERROR(IF(SSIDs[[#This Row],[Entity ID]]="(autofill)","(autofill)",VLOOKUP(SSIDs[[#This Row],[Entity ID]],EntityIDs[],2,0)),"Invalid Entity ID")</f>
        <v>(autofill)</v>
      </c>
      <c r="H589" s="9"/>
      <c r="I589" s="9"/>
      <c r="J589" s="55"/>
      <c r="K589" s="54"/>
      <c r="L5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0" spans="2:12" x14ac:dyDescent="0.25">
      <c r="B590" s="51" t="str">
        <f>IF(SSIDs[[#This Row],[Count]]="-","(autofill)",IF('1) Program Reach'!$C$5="(enter ID)","(autofill)",'1) Program Reach'!$C$5))</f>
        <v>(autofill)</v>
      </c>
      <c r="C590" s="52" t="str">
        <f>IFERROR(IF(SSIDs[[#This Row],[Entity ID]]="(autofill)","(autofill)",VLOOKUP(SSIDs[[#This Row],[Entity ID]],EntityIDs[],2,0)),"Invalid Entity ID")</f>
        <v>(autofill)</v>
      </c>
      <c r="H590" s="9"/>
      <c r="I590" s="9"/>
      <c r="J590" s="55"/>
      <c r="K590" s="54"/>
      <c r="L5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1" spans="2:12" x14ac:dyDescent="0.25">
      <c r="B591" s="51" t="str">
        <f>IF(SSIDs[[#This Row],[Count]]="-","(autofill)",IF('1) Program Reach'!$C$5="(enter ID)","(autofill)",'1) Program Reach'!$C$5))</f>
        <v>(autofill)</v>
      </c>
      <c r="C591" s="52" t="str">
        <f>IFERROR(IF(SSIDs[[#This Row],[Entity ID]]="(autofill)","(autofill)",VLOOKUP(SSIDs[[#This Row],[Entity ID]],EntityIDs[],2,0)),"Invalid Entity ID")</f>
        <v>(autofill)</v>
      </c>
      <c r="H591" s="9"/>
      <c r="I591" s="9"/>
      <c r="J591" s="55"/>
      <c r="K591" s="54"/>
      <c r="L5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2" spans="2:12" x14ac:dyDescent="0.25">
      <c r="B592" s="51" t="str">
        <f>IF(SSIDs[[#This Row],[Count]]="-","(autofill)",IF('1) Program Reach'!$C$5="(enter ID)","(autofill)",'1) Program Reach'!$C$5))</f>
        <v>(autofill)</v>
      </c>
      <c r="C592" s="52" t="str">
        <f>IFERROR(IF(SSIDs[[#This Row],[Entity ID]]="(autofill)","(autofill)",VLOOKUP(SSIDs[[#This Row],[Entity ID]],EntityIDs[],2,0)),"Invalid Entity ID")</f>
        <v>(autofill)</v>
      </c>
      <c r="H592" s="9"/>
      <c r="I592" s="9"/>
      <c r="J592" s="55"/>
      <c r="K592" s="54"/>
      <c r="L5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3" spans="2:12" x14ac:dyDescent="0.25">
      <c r="B593" s="51" t="str">
        <f>IF(SSIDs[[#This Row],[Count]]="-","(autofill)",IF('1) Program Reach'!$C$5="(enter ID)","(autofill)",'1) Program Reach'!$C$5))</f>
        <v>(autofill)</v>
      </c>
      <c r="C593" s="52" t="str">
        <f>IFERROR(IF(SSIDs[[#This Row],[Entity ID]]="(autofill)","(autofill)",VLOOKUP(SSIDs[[#This Row],[Entity ID]],EntityIDs[],2,0)),"Invalid Entity ID")</f>
        <v>(autofill)</v>
      </c>
      <c r="H593" s="9"/>
      <c r="I593" s="9"/>
      <c r="J593" s="55"/>
      <c r="K593" s="54"/>
      <c r="L5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4" spans="2:12" x14ac:dyDescent="0.25">
      <c r="B594" s="51" t="str">
        <f>IF(SSIDs[[#This Row],[Count]]="-","(autofill)",IF('1) Program Reach'!$C$5="(enter ID)","(autofill)",'1) Program Reach'!$C$5))</f>
        <v>(autofill)</v>
      </c>
      <c r="C594" s="52" t="str">
        <f>IFERROR(IF(SSIDs[[#This Row],[Entity ID]]="(autofill)","(autofill)",VLOOKUP(SSIDs[[#This Row],[Entity ID]],EntityIDs[],2,0)),"Invalid Entity ID")</f>
        <v>(autofill)</v>
      </c>
      <c r="H594" s="9"/>
      <c r="I594" s="9"/>
      <c r="J594" s="55"/>
      <c r="K594" s="54"/>
      <c r="L5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5" spans="2:12" x14ac:dyDescent="0.25">
      <c r="B595" s="51" t="str">
        <f>IF(SSIDs[[#This Row],[Count]]="-","(autofill)",IF('1) Program Reach'!$C$5="(enter ID)","(autofill)",'1) Program Reach'!$C$5))</f>
        <v>(autofill)</v>
      </c>
      <c r="C595" s="52" t="str">
        <f>IFERROR(IF(SSIDs[[#This Row],[Entity ID]]="(autofill)","(autofill)",VLOOKUP(SSIDs[[#This Row],[Entity ID]],EntityIDs[],2,0)),"Invalid Entity ID")</f>
        <v>(autofill)</v>
      </c>
      <c r="H595" s="9"/>
      <c r="I595" s="9"/>
      <c r="J595" s="55"/>
      <c r="K595" s="54"/>
      <c r="L5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6" spans="2:12" x14ac:dyDescent="0.25">
      <c r="B596" s="51" t="str">
        <f>IF(SSIDs[[#This Row],[Count]]="-","(autofill)",IF('1) Program Reach'!$C$5="(enter ID)","(autofill)",'1) Program Reach'!$C$5))</f>
        <v>(autofill)</v>
      </c>
      <c r="C596" s="52" t="str">
        <f>IFERROR(IF(SSIDs[[#This Row],[Entity ID]]="(autofill)","(autofill)",VLOOKUP(SSIDs[[#This Row],[Entity ID]],EntityIDs[],2,0)),"Invalid Entity ID")</f>
        <v>(autofill)</v>
      </c>
      <c r="H596" s="9"/>
      <c r="I596" s="9"/>
      <c r="J596" s="55"/>
      <c r="K596" s="54"/>
      <c r="L5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7" spans="2:12" x14ac:dyDescent="0.25">
      <c r="B597" s="51" t="str">
        <f>IF(SSIDs[[#This Row],[Count]]="-","(autofill)",IF('1) Program Reach'!$C$5="(enter ID)","(autofill)",'1) Program Reach'!$C$5))</f>
        <v>(autofill)</v>
      </c>
      <c r="C597" s="52" t="str">
        <f>IFERROR(IF(SSIDs[[#This Row],[Entity ID]]="(autofill)","(autofill)",VLOOKUP(SSIDs[[#This Row],[Entity ID]],EntityIDs[],2,0)),"Invalid Entity ID")</f>
        <v>(autofill)</v>
      </c>
      <c r="H597" s="9"/>
      <c r="I597" s="9"/>
      <c r="J597" s="55"/>
      <c r="K597" s="54"/>
      <c r="L5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8" spans="2:12" x14ac:dyDescent="0.25">
      <c r="B598" s="51" t="str">
        <f>IF(SSIDs[[#This Row],[Count]]="-","(autofill)",IF('1) Program Reach'!$C$5="(enter ID)","(autofill)",'1) Program Reach'!$C$5))</f>
        <v>(autofill)</v>
      </c>
      <c r="C598" s="52" t="str">
        <f>IFERROR(IF(SSIDs[[#This Row],[Entity ID]]="(autofill)","(autofill)",VLOOKUP(SSIDs[[#This Row],[Entity ID]],EntityIDs[],2,0)),"Invalid Entity ID")</f>
        <v>(autofill)</v>
      </c>
      <c r="H598" s="9"/>
      <c r="I598" s="9"/>
      <c r="J598" s="55"/>
      <c r="K598" s="54"/>
      <c r="L5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599" spans="2:12" x14ac:dyDescent="0.25">
      <c r="B599" s="51" t="str">
        <f>IF(SSIDs[[#This Row],[Count]]="-","(autofill)",IF('1) Program Reach'!$C$5="(enter ID)","(autofill)",'1) Program Reach'!$C$5))</f>
        <v>(autofill)</v>
      </c>
      <c r="C599" s="52" t="str">
        <f>IFERROR(IF(SSIDs[[#This Row],[Entity ID]]="(autofill)","(autofill)",VLOOKUP(SSIDs[[#This Row],[Entity ID]],EntityIDs[],2,0)),"Invalid Entity ID")</f>
        <v>(autofill)</v>
      </c>
      <c r="H599" s="9"/>
      <c r="I599" s="9"/>
      <c r="J599" s="55"/>
      <c r="K599" s="54"/>
      <c r="L5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0" spans="2:12" x14ac:dyDescent="0.25">
      <c r="B600" s="51" t="str">
        <f>IF(SSIDs[[#This Row],[Count]]="-","(autofill)",IF('1) Program Reach'!$C$5="(enter ID)","(autofill)",'1) Program Reach'!$C$5))</f>
        <v>(autofill)</v>
      </c>
      <c r="C600" s="52" t="str">
        <f>IFERROR(IF(SSIDs[[#This Row],[Entity ID]]="(autofill)","(autofill)",VLOOKUP(SSIDs[[#This Row],[Entity ID]],EntityIDs[],2,0)),"Invalid Entity ID")</f>
        <v>(autofill)</v>
      </c>
      <c r="H600" s="9"/>
      <c r="I600" s="9"/>
      <c r="J600" s="55"/>
      <c r="K600" s="54"/>
      <c r="L6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1" spans="2:12" x14ac:dyDescent="0.25">
      <c r="B601" s="51" t="str">
        <f>IF(SSIDs[[#This Row],[Count]]="-","(autofill)",IF('1) Program Reach'!$C$5="(enter ID)","(autofill)",'1) Program Reach'!$C$5))</f>
        <v>(autofill)</v>
      </c>
      <c r="C601" s="52" t="str">
        <f>IFERROR(IF(SSIDs[[#This Row],[Entity ID]]="(autofill)","(autofill)",VLOOKUP(SSIDs[[#This Row],[Entity ID]],EntityIDs[],2,0)),"Invalid Entity ID")</f>
        <v>(autofill)</v>
      </c>
      <c r="H601" s="9"/>
      <c r="I601" s="9"/>
      <c r="J601" s="55"/>
      <c r="K601" s="54"/>
      <c r="L6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2" spans="2:12" x14ac:dyDescent="0.25">
      <c r="B602" s="51" t="str">
        <f>IF(SSIDs[[#This Row],[Count]]="-","(autofill)",IF('1) Program Reach'!$C$5="(enter ID)","(autofill)",'1) Program Reach'!$C$5))</f>
        <v>(autofill)</v>
      </c>
      <c r="C602" s="52" t="str">
        <f>IFERROR(IF(SSIDs[[#This Row],[Entity ID]]="(autofill)","(autofill)",VLOOKUP(SSIDs[[#This Row],[Entity ID]],EntityIDs[],2,0)),"Invalid Entity ID")</f>
        <v>(autofill)</v>
      </c>
      <c r="H602" s="9"/>
      <c r="I602" s="9"/>
      <c r="J602" s="55"/>
      <c r="K602" s="54"/>
      <c r="L6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3" spans="2:12" x14ac:dyDescent="0.25">
      <c r="B603" s="51" t="str">
        <f>IF(SSIDs[[#This Row],[Count]]="-","(autofill)",IF('1) Program Reach'!$C$5="(enter ID)","(autofill)",'1) Program Reach'!$C$5))</f>
        <v>(autofill)</v>
      </c>
      <c r="C603" s="52" t="str">
        <f>IFERROR(IF(SSIDs[[#This Row],[Entity ID]]="(autofill)","(autofill)",VLOOKUP(SSIDs[[#This Row],[Entity ID]],EntityIDs[],2,0)),"Invalid Entity ID")</f>
        <v>(autofill)</v>
      </c>
      <c r="H603" s="9"/>
      <c r="I603" s="9"/>
      <c r="J603" s="55"/>
      <c r="K603" s="54"/>
      <c r="L6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4" spans="2:12" x14ac:dyDescent="0.25">
      <c r="B604" s="51" t="str">
        <f>IF(SSIDs[[#This Row],[Count]]="-","(autofill)",IF('1) Program Reach'!$C$5="(enter ID)","(autofill)",'1) Program Reach'!$C$5))</f>
        <v>(autofill)</v>
      </c>
      <c r="C604" s="52" t="str">
        <f>IFERROR(IF(SSIDs[[#This Row],[Entity ID]]="(autofill)","(autofill)",VLOOKUP(SSIDs[[#This Row],[Entity ID]],EntityIDs[],2,0)),"Invalid Entity ID")</f>
        <v>(autofill)</v>
      </c>
      <c r="H604" s="9"/>
      <c r="I604" s="9"/>
      <c r="J604" s="55"/>
      <c r="K604" s="54"/>
      <c r="L6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5" spans="2:12" x14ac:dyDescent="0.25">
      <c r="B605" s="51" t="str">
        <f>IF(SSIDs[[#This Row],[Count]]="-","(autofill)",IF('1) Program Reach'!$C$5="(enter ID)","(autofill)",'1) Program Reach'!$C$5))</f>
        <v>(autofill)</v>
      </c>
      <c r="C605" s="52" t="str">
        <f>IFERROR(IF(SSIDs[[#This Row],[Entity ID]]="(autofill)","(autofill)",VLOOKUP(SSIDs[[#This Row],[Entity ID]],EntityIDs[],2,0)),"Invalid Entity ID")</f>
        <v>(autofill)</v>
      </c>
      <c r="H605" s="9"/>
      <c r="I605" s="9"/>
      <c r="J605" s="55"/>
      <c r="K605" s="54"/>
      <c r="L6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6" spans="2:12" x14ac:dyDescent="0.25">
      <c r="B606" s="51" t="str">
        <f>IF(SSIDs[[#This Row],[Count]]="-","(autofill)",IF('1) Program Reach'!$C$5="(enter ID)","(autofill)",'1) Program Reach'!$C$5))</f>
        <v>(autofill)</v>
      </c>
      <c r="C606" s="52" t="str">
        <f>IFERROR(IF(SSIDs[[#This Row],[Entity ID]]="(autofill)","(autofill)",VLOOKUP(SSIDs[[#This Row],[Entity ID]],EntityIDs[],2,0)),"Invalid Entity ID")</f>
        <v>(autofill)</v>
      </c>
      <c r="H606" s="9"/>
      <c r="I606" s="9"/>
      <c r="J606" s="55"/>
      <c r="K606" s="54"/>
      <c r="L6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7" spans="2:12" x14ac:dyDescent="0.25">
      <c r="B607" s="51" t="str">
        <f>IF(SSIDs[[#This Row],[Count]]="-","(autofill)",IF('1) Program Reach'!$C$5="(enter ID)","(autofill)",'1) Program Reach'!$C$5))</f>
        <v>(autofill)</v>
      </c>
      <c r="C607" s="52" t="str">
        <f>IFERROR(IF(SSIDs[[#This Row],[Entity ID]]="(autofill)","(autofill)",VLOOKUP(SSIDs[[#This Row],[Entity ID]],EntityIDs[],2,0)),"Invalid Entity ID")</f>
        <v>(autofill)</v>
      </c>
      <c r="H607" s="9"/>
      <c r="I607" s="9"/>
      <c r="J607" s="55"/>
      <c r="K607" s="54"/>
      <c r="L6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8" spans="2:12" x14ac:dyDescent="0.25">
      <c r="B608" s="51" t="str">
        <f>IF(SSIDs[[#This Row],[Count]]="-","(autofill)",IF('1) Program Reach'!$C$5="(enter ID)","(autofill)",'1) Program Reach'!$C$5))</f>
        <v>(autofill)</v>
      </c>
      <c r="C608" s="52" t="str">
        <f>IFERROR(IF(SSIDs[[#This Row],[Entity ID]]="(autofill)","(autofill)",VLOOKUP(SSIDs[[#This Row],[Entity ID]],EntityIDs[],2,0)),"Invalid Entity ID")</f>
        <v>(autofill)</v>
      </c>
      <c r="H608" s="9"/>
      <c r="I608" s="9"/>
      <c r="J608" s="55"/>
      <c r="K608" s="54"/>
      <c r="L6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09" spans="2:12" x14ac:dyDescent="0.25">
      <c r="B609" s="51" t="str">
        <f>IF(SSIDs[[#This Row],[Count]]="-","(autofill)",IF('1) Program Reach'!$C$5="(enter ID)","(autofill)",'1) Program Reach'!$C$5))</f>
        <v>(autofill)</v>
      </c>
      <c r="C609" s="52" t="str">
        <f>IFERROR(IF(SSIDs[[#This Row],[Entity ID]]="(autofill)","(autofill)",VLOOKUP(SSIDs[[#This Row],[Entity ID]],EntityIDs[],2,0)),"Invalid Entity ID")</f>
        <v>(autofill)</v>
      </c>
      <c r="H609" s="9"/>
      <c r="I609" s="9"/>
      <c r="J609" s="55"/>
      <c r="K609" s="54"/>
      <c r="L6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0" spans="2:12" x14ac:dyDescent="0.25">
      <c r="B610" s="51" t="str">
        <f>IF(SSIDs[[#This Row],[Count]]="-","(autofill)",IF('1) Program Reach'!$C$5="(enter ID)","(autofill)",'1) Program Reach'!$C$5))</f>
        <v>(autofill)</v>
      </c>
      <c r="C610" s="52" t="str">
        <f>IFERROR(IF(SSIDs[[#This Row],[Entity ID]]="(autofill)","(autofill)",VLOOKUP(SSIDs[[#This Row],[Entity ID]],EntityIDs[],2,0)),"Invalid Entity ID")</f>
        <v>(autofill)</v>
      </c>
      <c r="H610" s="9"/>
      <c r="I610" s="9"/>
      <c r="J610" s="55"/>
      <c r="K610" s="54"/>
      <c r="L6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1" spans="2:12" x14ac:dyDescent="0.25">
      <c r="B611" s="51" t="str">
        <f>IF(SSIDs[[#This Row],[Count]]="-","(autofill)",IF('1) Program Reach'!$C$5="(enter ID)","(autofill)",'1) Program Reach'!$C$5))</f>
        <v>(autofill)</v>
      </c>
      <c r="C611" s="52" t="str">
        <f>IFERROR(IF(SSIDs[[#This Row],[Entity ID]]="(autofill)","(autofill)",VLOOKUP(SSIDs[[#This Row],[Entity ID]],EntityIDs[],2,0)),"Invalid Entity ID")</f>
        <v>(autofill)</v>
      </c>
      <c r="H611" s="9"/>
      <c r="I611" s="9"/>
      <c r="J611" s="55"/>
      <c r="K611" s="54"/>
      <c r="L6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2" spans="2:12" x14ac:dyDescent="0.25">
      <c r="B612" s="51" t="str">
        <f>IF(SSIDs[[#This Row],[Count]]="-","(autofill)",IF('1) Program Reach'!$C$5="(enter ID)","(autofill)",'1) Program Reach'!$C$5))</f>
        <v>(autofill)</v>
      </c>
      <c r="C612" s="52" t="str">
        <f>IFERROR(IF(SSIDs[[#This Row],[Entity ID]]="(autofill)","(autofill)",VLOOKUP(SSIDs[[#This Row],[Entity ID]],EntityIDs[],2,0)),"Invalid Entity ID")</f>
        <v>(autofill)</v>
      </c>
      <c r="H612" s="9"/>
      <c r="I612" s="9"/>
      <c r="J612" s="55"/>
      <c r="K612" s="54"/>
      <c r="L6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3" spans="2:12" x14ac:dyDescent="0.25">
      <c r="B613" s="51" t="str">
        <f>IF(SSIDs[[#This Row],[Count]]="-","(autofill)",IF('1) Program Reach'!$C$5="(enter ID)","(autofill)",'1) Program Reach'!$C$5))</f>
        <v>(autofill)</v>
      </c>
      <c r="C613" s="52" t="str">
        <f>IFERROR(IF(SSIDs[[#This Row],[Entity ID]]="(autofill)","(autofill)",VLOOKUP(SSIDs[[#This Row],[Entity ID]],EntityIDs[],2,0)),"Invalid Entity ID")</f>
        <v>(autofill)</v>
      </c>
      <c r="H613" s="9"/>
      <c r="I613" s="9"/>
      <c r="J613" s="55"/>
      <c r="K613" s="54"/>
      <c r="L6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4" spans="2:12" x14ac:dyDescent="0.25">
      <c r="B614" s="51" t="str">
        <f>IF(SSIDs[[#This Row],[Count]]="-","(autofill)",IF('1) Program Reach'!$C$5="(enter ID)","(autofill)",'1) Program Reach'!$C$5))</f>
        <v>(autofill)</v>
      </c>
      <c r="C614" s="52" t="str">
        <f>IFERROR(IF(SSIDs[[#This Row],[Entity ID]]="(autofill)","(autofill)",VLOOKUP(SSIDs[[#This Row],[Entity ID]],EntityIDs[],2,0)),"Invalid Entity ID")</f>
        <v>(autofill)</v>
      </c>
      <c r="H614" s="9"/>
      <c r="I614" s="9"/>
      <c r="J614" s="55"/>
      <c r="K614" s="54"/>
      <c r="L6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5" spans="2:12" x14ac:dyDescent="0.25">
      <c r="B615" s="51" t="str">
        <f>IF(SSIDs[[#This Row],[Count]]="-","(autofill)",IF('1) Program Reach'!$C$5="(enter ID)","(autofill)",'1) Program Reach'!$C$5))</f>
        <v>(autofill)</v>
      </c>
      <c r="C615" s="52" t="str">
        <f>IFERROR(IF(SSIDs[[#This Row],[Entity ID]]="(autofill)","(autofill)",VLOOKUP(SSIDs[[#This Row],[Entity ID]],EntityIDs[],2,0)),"Invalid Entity ID")</f>
        <v>(autofill)</v>
      </c>
      <c r="H615" s="9"/>
      <c r="I615" s="9"/>
      <c r="J615" s="55"/>
      <c r="K615" s="54"/>
      <c r="L6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6" spans="2:12" x14ac:dyDescent="0.25">
      <c r="B616" s="51" t="str">
        <f>IF(SSIDs[[#This Row],[Count]]="-","(autofill)",IF('1) Program Reach'!$C$5="(enter ID)","(autofill)",'1) Program Reach'!$C$5))</f>
        <v>(autofill)</v>
      </c>
      <c r="C616" s="52" t="str">
        <f>IFERROR(IF(SSIDs[[#This Row],[Entity ID]]="(autofill)","(autofill)",VLOOKUP(SSIDs[[#This Row],[Entity ID]],EntityIDs[],2,0)),"Invalid Entity ID")</f>
        <v>(autofill)</v>
      </c>
      <c r="H616" s="9"/>
      <c r="I616" s="9"/>
      <c r="J616" s="55"/>
      <c r="K616" s="54"/>
      <c r="L6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7" spans="2:12" x14ac:dyDescent="0.25">
      <c r="B617" s="51" t="str">
        <f>IF(SSIDs[[#This Row],[Count]]="-","(autofill)",IF('1) Program Reach'!$C$5="(enter ID)","(autofill)",'1) Program Reach'!$C$5))</f>
        <v>(autofill)</v>
      </c>
      <c r="C617" s="52" t="str">
        <f>IFERROR(IF(SSIDs[[#This Row],[Entity ID]]="(autofill)","(autofill)",VLOOKUP(SSIDs[[#This Row],[Entity ID]],EntityIDs[],2,0)),"Invalid Entity ID")</f>
        <v>(autofill)</v>
      </c>
      <c r="H617" s="9"/>
      <c r="I617" s="9"/>
      <c r="J617" s="55"/>
      <c r="K617" s="54"/>
      <c r="L6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8" spans="2:12" x14ac:dyDescent="0.25">
      <c r="B618" s="51" t="str">
        <f>IF(SSIDs[[#This Row],[Count]]="-","(autofill)",IF('1) Program Reach'!$C$5="(enter ID)","(autofill)",'1) Program Reach'!$C$5))</f>
        <v>(autofill)</v>
      </c>
      <c r="C618" s="52" t="str">
        <f>IFERROR(IF(SSIDs[[#This Row],[Entity ID]]="(autofill)","(autofill)",VLOOKUP(SSIDs[[#This Row],[Entity ID]],EntityIDs[],2,0)),"Invalid Entity ID")</f>
        <v>(autofill)</v>
      </c>
      <c r="H618" s="9"/>
      <c r="I618" s="9"/>
      <c r="J618" s="55"/>
      <c r="K618" s="54"/>
      <c r="L6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19" spans="2:12" x14ac:dyDescent="0.25">
      <c r="B619" s="51" t="str">
        <f>IF(SSIDs[[#This Row],[Count]]="-","(autofill)",IF('1) Program Reach'!$C$5="(enter ID)","(autofill)",'1) Program Reach'!$C$5))</f>
        <v>(autofill)</v>
      </c>
      <c r="C619" s="52" t="str">
        <f>IFERROR(IF(SSIDs[[#This Row],[Entity ID]]="(autofill)","(autofill)",VLOOKUP(SSIDs[[#This Row],[Entity ID]],EntityIDs[],2,0)),"Invalid Entity ID")</f>
        <v>(autofill)</v>
      </c>
      <c r="H619" s="9"/>
      <c r="I619" s="9"/>
      <c r="J619" s="55"/>
      <c r="K619" s="54"/>
      <c r="L6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0" spans="2:12" x14ac:dyDescent="0.25">
      <c r="B620" s="51" t="str">
        <f>IF(SSIDs[[#This Row],[Count]]="-","(autofill)",IF('1) Program Reach'!$C$5="(enter ID)","(autofill)",'1) Program Reach'!$C$5))</f>
        <v>(autofill)</v>
      </c>
      <c r="C620" s="52" t="str">
        <f>IFERROR(IF(SSIDs[[#This Row],[Entity ID]]="(autofill)","(autofill)",VLOOKUP(SSIDs[[#This Row],[Entity ID]],EntityIDs[],2,0)),"Invalid Entity ID")</f>
        <v>(autofill)</v>
      </c>
      <c r="H620" s="9"/>
      <c r="I620" s="9"/>
      <c r="J620" s="55"/>
      <c r="K620" s="54"/>
      <c r="L6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1" spans="2:12" x14ac:dyDescent="0.25">
      <c r="B621" s="51" t="str">
        <f>IF(SSIDs[[#This Row],[Count]]="-","(autofill)",IF('1) Program Reach'!$C$5="(enter ID)","(autofill)",'1) Program Reach'!$C$5))</f>
        <v>(autofill)</v>
      </c>
      <c r="C621" s="52" t="str">
        <f>IFERROR(IF(SSIDs[[#This Row],[Entity ID]]="(autofill)","(autofill)",VLOOKUP(SSIDs[[#This Row],[Entity ID]],EntityIDs[],2,0)),"Invalid Entity ID")</f>
        <v>(autofill)</v>
      </c>
      <c r="H621" s="9"/>
      <c r="I621" s="9"/>
      <c r="J621" s="55"/>
      <c r="K621" s="54"/>
      <c r="L6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2" spans="2:12" x14ac:dyDescent="0.25">
      <c r="B622" s="51" t="str">
        <f>IF(SSIDs[[#This Row],[Count]]="-","(autofill)",IF('1) Program Reach'!$C$5="(enter ID)","(autofill)",'1) Program Reach'!$C$5))</f>
        <v>(autofill)</v>
      </c>
      <c r="C622" s="52" t="str">
        <f>IFERROR(IF(SSIDs[[#This Row],[Entity ID]]="(autofill)","(autofill)",VLOOKUP(SSIDs[[#This Row],[Entity ID]],EntityIDs[],2,0)),"Invalid Entity ID")</f>
        <v>(autofill)</v>
      </c>
      <c r="H622" s="9"/>
      <c r="I622" s="9"/>
      <c r="J622" s="55"/>
      <c r="K622" s="54"/>
      <c r="L6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3" spans="2:12" x14ac:dyDescent="0.25">
      <c r="B623" s="51" t="str">
        <f>IF(SSIDs[[#This Row],[Count]]="-","(autofill)",IF('1) Program Reach'!$C$5="(enter ID)","(autofill)",'1) Program Reach'!$C$5))</f>
        <v>(autofill)</v>
      </c>
      <c r="C623" s="52" t="str">
        <f>IFERROR(IF(SSIDs[[#This Row],[Entity ID]]="(autofill)","(autofill)",VLOOKUP(SSIDs[[#This Row],[Entity ID]],EntityIDs[],2,0)),"Invalid Entity ID")</f>
        <v>(autofill)</v>
      </c>
      <c r="H623" s="9"/>
      <c r="I623" s="9"/>
      <c r="J623" s="55"/>
      <c r="K623" s="54"/>
      <c r="L6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4" spans="2:12" x14ac:dyDescent="0.25">
      <c r="B624" s="51" t="str">
        <f>IF(SSIDs[[#This Row],[Count]]="-","(autofill)",IF('1) Program Reach'!$C$5="(enter ID)","(autofill)",'1) Program Reach'!$C$5))</f>
        <v>(autofill)</v>
      </c>
      <c r="C624" s="52" t="str">
        <f>IFERROR(IF(SSIDs[[#This Row],[Entity ID]]="(autofill)","(autofill)",VLOOKUP(SSIDs[[#This Row],[Entity ID]],EntityIDs[],2,0)),"Invalid Entity ID")</f>
        <v>(autofill)</v>
      </c>
      <c r="H624" s="9"/>
      <c r="I624" s="9"/>
      <c r="J624" s="55"/>
      <c r="K624" s="54"/>
      <c r="L6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5" spans="2:12" x14ac:dyDescent="0.25">
      <c r="B625" s="51" t="str">
        <f>IF(SSIDs[[#This Row],[Count]]="-","(autofill)",IF('1) Program Reach'!$C$5="(enter ID)","(autofill)",'1) Program Reach'!$C$5))</f>
        <v>(autofill)</v>
      </c>
      <c r="C625" s="52" t="str">
        <f>IFERROR(IF(SSIDs[[#This Row],[Entity ID]]="(autofill)","(autofill)",VLOOKUP(SSIDs[[#This Row],[Entity ID]],EntityIDs[],2,0)),"Invalid Entity ID")</f>
        <v>(autofill)</v>
      </c>
      <c r="H625" s="9"/>
      <c r="I625" s="9"/>
      <c r="J625" s="55"/>
      <c r="K625" s="54"/>
      <c r="L6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6" spans="2:12" x14ac:dyDescent="0.25">
      <c r="B626" s="51" t="str">
        <f>IF(SSIDs[[#This Row],[Count]]="-","(autofill)",IF('1) Program Reach'!$C$5="(enter ID)","(autofill)",'1) Program Reach'!$C$5))</f>
        <v>(autofill)</v>
      </c>
      <c r="C626" s="52" t="str">
        <f>IFERROR(IF(SSIDs[[#This Row],[Entity ID]]="(autofill)","(autofill)",VLOOKUP(SSIDs[[#This Row],[Entity ID]],EntityIDs[],2,0)),"Invalid Entity ID")</f>
        <v>(autofill)</v>
      </c>
      <c r="H626" s="9"/>
      <c r="I626" s="9"/>
      <c r="J626" s="55"/>
      <c r="K626" s="54"/>
      <c r="L6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7" spans="2:12" x14ac:dyDescent="0.25">
      <c r="B627" s="51" t="str">
        <f>IF(SSIDs[[#This Row],[Count]]="-","(autofill)",IF('1) Program Reach'!$C$5="(enter ID)","(autofill)",'1) Program Reach'!$C$5))</f>
        <v>(autofill)</v>
      </c>
      <c r="C627" s="52" t="str">
        <f>IFERROR(IF(SSIDs[[#This Row],[Entity ID]]="(autofill)","(autofill)",VLOOKUP(SSIDs[[#This Row],[Entity ID]],EntityIDs[],2,0)),"Invalid Entity ID")</f>
        <v>(autofill)</v>
      </c>
      <c r="H627" s="9"/>
      <c r="I627" s="9"/>
      <c r="J627" s="55"/>
      <c r="K627" s="54"/>
      <c r="L6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8" spans="2:12" x14ac:dyDescent="0.25">
      <c r="B628" s="51" t="str">
        <f>IF(SSIDs[[#This Row],[Count]]="-","(autofill)",IF('1) Program Reach'!$C$5="(enter ID)","(autofill)",'1) Program Reach'!$C$5))</f>
        <v>(autofill)</v>
      </c>
      <c r="C628" s="52" t="str">
        <f>IFERROR(IF(SSIDs[[#This Row],[Entity ID]]="(autofill)","(autofill)",VLOOKUP(SSIDs[[#This Row],[Entity ID]],EntityIDs[],2,0)),"Invalid Entity ID")</f>
        <v>(autofill)</v>
      </c>
      <c r="H628" s="9"/>
      <c r="I628" s="9"/>
      <c r="J628" s="55"/>
      <c r="K628" s="54"/>
      <c r="L6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29" spans="2:12" x14ac:dyDescent="0.25">
      <c r="B629" s="51" t="str">
        <f>IF(SSIDs[[#This Row],[Count]]="-","(autofill)",IF('1) Program Reach'!$C$5="(enter ID)","(autofill)",'1) Program Reach'!$C$5))</f>
        <v>(autofill)</v>
      </c>
      <c r="C629" s="52" t="str">
        <f>IFERROR(IF(SSIDs[[#This Row],[Entity ID]]="(autofill)","(autofill)",VLOOKUP(SSIDs[[#This Row],[Entity ID]],EntityIDs[],2,0)),"Invalid Entity ID")</f>
        <v>(autofill)</v>
      </c>
      <c r="H629" s="9"/>
      <c r="I629" s="9"/>
      <c r="J629" s="55"/>
      <c r="K629" s="54"/>
      <c r="L6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0" spans="2:12" x14ac:dyDescent="0.25">
      <c r="B630" s="51" t="str">
        <f>IF(SSIDs[[#This Row],[Count]]="-","(autofill)",IF('1) Program Reach'!$C$5="(enter ID)","(autofill)",'1) Program Reach'!$C$5))</f>
        <v>(autofill)</v>
      </c>
      <c r="C630" s="52" t="str">
        <f>IFERROR(IF(SSIDs[[#This Row],[Entity ID]]="(autofill)","(autofill)",VLOOKUP(SSIDs[[#This Row],[Entity ID]],EntityIDs[],2,0)),"Invalid Entity ID")</f>
        <v>(autofill)</v>
      </c>
      <c r="H630" s="9"/>
      <c r="I630" s="9"/>
      <c r="J630" s="55"/>
      <c r="K630" s="54"/>
      <c r="L6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1" spans="2:12" x14ac:dyDescent="0.25">
      <c r="B631" s="51" t="str">
        <f>IF(SSIDs[[#This Row],[Count]]="-","(autofill)",IF('1) Program Reach'!$C$5="(enter ID)","(autofill)",'1) Program Reach'!$C$5))</f>
        <v>(autofill)</v>
      </c>
      <c r="C631" s="52" t="str">
        <f>IFERROR(IF(SSIDs[[#This Row],[Entity ID]]="(autofill)","(autofill)",VLOOKUP(SSIDs[[#This Row],[Entity ID]],EntityIDs[],2,0)),"Invalid Entity ID")</f>
        <v>(autofill)</v>
      </c>
      <c r="H631" s="9"/>
      <c r="I631" s="9"/>
      <c r="J631" s="55"/>
      <c r="K631" s="54"/>
      <c r="L6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2" spans="2:12" x14ac:dyDescent="0.25">
      <c r="B632" s="51" t="str">
        <f>IF(SSIDs[[#This Row],[Count]]="-","(autofill)",IF('1) Program Reach'!$C$5="(enter ID)","(autofill)",'1) Program Reach'!$C$5))</f>
        <v>(autofill)</v>
      </c>
      <c r="C632" s="52" t="str">
        <f>IFERROR(IF(SSIDs[[#This Row],[Entity ID]]="(autofill)","(autofill)",VLOOKUP(SSIDs[[#This Row],[Entity ID]],EntityIDs[],2,0)),"Invalid Entity ID")</f>
        <v>(autofill)</v>
      </c>
      <c r="H632" s="9"/>
      <c r="I632" s="9"/>
      <c r="J632" s="55"/>
      <c r="K632" s="54"/>
      <c r="L6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3" spans="2:12" x14ac:dyDescent="0.25">
      <c r="B633" s="51" t="str">
        <f>IF(SSIDs[[#This Row],[Count]]="-","(autofill)",IF('1) Program Reach'!$C$5="(enter ID)","(autofill)",'1) Program Reach'!$C$5))</f>
        <v>(autofill)</v>
      </c>
      <c r="C633" s="52" t="str">
        <f>IFERROR(IF(SSIDs[[#This Row],[Entity ID]]="(autofill)","(autofill)",VLOOKUP(SSIDs[[#This Row],[Entity ID]],EntityIDs[],2,0)),"Invalid Entity ID")</f>
        <v>(autofill)</v>
      </c>
      <c r="H633" s="9"/>
      <c r="I633" s="9"/>
      <c r="J633" s="55"/>
      <c r="K633" s="54"/>
      <c r="L6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4" spans="2:12" x14ac:dyDescent="0.25">
      <c r="B634" s="51" t="str">
        <f>IF(SSIDs[[#This Row],[Count]]="-","(autofill)",IF('1) Program Reach'!$C$5="(enter ID)","(autofill)",'1) Program Reach'!$C$5))</f>
        <v>(autofill)</v>
      </c>
      <c r="C634" s="52" t="str">
        <f>IFERROR(IF(SSIDs[[#This Row],[Entity ID]]="(autofill)","(autofill)",VLOOKUP(SSIDs[[#This Row],[Entity ID]],EntityIDs[],2,0)),"Invalid Entity ID")</f>
        <v>(autofill)</v>
      </c>
      <c r="H634" s="9"/>
      <c r="I634" s="9"/>
      <c r="J634" s="55"/>
      <c r="K634" s="54"/>
      <c r="L6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5" spans="2:12" x14ac:dyDescent="0.25">
      <c r="B635" s="51" t="str">
        <f>IF(SSIDs[[#This Row],[Count]]="-","(autofill)",IF('1) Program Reach'!$C$5="(enter ID)","(autofill)",'1) Program Reach'!$C$5))</f>
        <v>(autofill)</v>
      </c>
      <c r="C635" s="52" t="str">
        <f>IFERROR(IF(SSIDs[[#This Row],[Entity ID]]="(autofill)","(autofill)",VLOOKUP(SSIDs[[#This Row],[Entity ID]],EntityIDs[],2,0)),"Invalid Entity ID")</f>
        <v>(autofill)</v>
      </c>
      <c r="H635" s="9"/>
      <c r="I635" s="9"/>
      <c r="J635" s="55"/>
      <c r="K635" s="54"/>
      <c r="L6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6" spans="2:12" x14ac:dyDescent="0.25">
      <c r="B636" s="51" t="str">
        <f>IF(SSIDs[[#This Row],[Count]]="-","(autofill)",IF('1) Program Reach'!$C$5="(enter ID)","(autofill)",'1) Program Reach'!$C$5))</f>
        <v>(autofill)</v>
      </c>
      <c r="C636" s="52" t="str">
        <f>IFERROR(IF(SSIDs[[#This Row],[Entity ID]]="(autofill)","(autofill)",VLOOKUP(SSIDs[[#This Row],[Entity ID]],EntityIDs[],2,0)),"Invalid Entity ID")</f>
        <v>(autofill)</v>
      </c>
      <c r="H636" s="9"/>
      <c r="I636" s="9"/>
      <c r="J636" s="55"/>
      <c r="K636" s="54"/>
      <c r="L6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7" spans="2:12" x14ac:dyDescent="0.25">
      <c r="B637" s="51" t="str">
        <f>IF(SSIDs[[#This Row],[Count]]="-","(autofill)",IF('1) Program Reach'!$C$5="(enter ID)","(autofill)",'1) Program Reach'!$C$5))</f>
        <v>(autofill)</v>
      </c>
      <c r="C637" s="52" t="str">
        <f>IFERROR(IF(SSIDs[[#This Row],[Entity ID]]="(autofill)","(autofill)",VLOOKUP(SSIDs[[#This Row],[Entity ID]],EntityIDs[],2,0)),"Invalid Entity ID")</f>
        <v>(autofill)</v>
      </c>
      <c r="H637" s="9"/>
      <c r="I637" s="9"/>
      <c r="J637" s="55"/>
      <c r="K637" s="54"/>
      <c r="L6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8" spans="2:12" x14ac:dyDescent="0.25">
      <c r="B638" s="51" t="str">
        <f>IF(SSIDs[[#This Row],[Count]]="-","(autofill)",IF('1) Program Reach'!$C$5="(enter ID)","(autofill)",'1) Program Reach'!$C$5))</f>
        <v>(autofill)</v>
      </c>
      <c r="C638" s="52" t="str">
        <f>IFERROR(IF(SSIDs[[#This Row],[Entity ID]]="(autofill)","(autofill)",VLOOKUP(SSIDs[[#This Row],[Entity ID]],EntityIDs[],2,0)),"Invalid Entity ID")</f>
        <v>(autofill)</v>
      </c>
      <c r="H638" s="9"/>
      <c r="I638" s="9"/>
      <c r="J638" s="55"/>
      <c r="K638" s="54"/>
      <c r="L6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39" spans="2:12" x14ac:dyDescent="0.25">
      <c r="B639" s="51" t="str">
        <f>IF(SSIDs[[#This Row],[Count]]="-","(autofill)",IF('1) Program Reach'!$C$5="(enter ID)","(autofill)",'1) Program Reach'!$C$5))</f>
        <v>(autofill)</v>
      </c>
      <c r="C639" s="52" t="str">
        <f>IFERROR(IF(SSIDs[[#This Row],[Entity ID]]="(autofill)","(autofill)",VLOOKUP(SSIDs[[#This Row],[Entity ID]],EntityIDs[],2,0)),"Invalid Entity ID")</f>
        <v>(autofill)</v>
      </c>
      <c r="H639" s="9"/>
      <c r="I639" s="9"/>
      <c r="J639" s="55"/>
      <c r="K639" s="54"/>
      <c r="L6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0" spans="2:12" x14ac:dyDescent="0.25">
      <c r="B640" s="51" t="str">
        <f>IF(SSIDs[[#This Row],[Count]]="-","(autofill)",IF('1) Program Reach'!$C$5="(enter ID)","(autofill)",'1) Program Reach'!$C$5))</f>
        <v>(autofill)</v>
      </c>
      <c r="C640" s="52" t="str">
        <f>IFERROR(IF(SSIDs[[#This Row],[Entity ID]]="(autofill)","(autofill)",VLOOKUP(SSIDs[[#This Row],[Entity ID]],EntityIDs[],2,0)),"Invalid Entity ID")</f>
        <v>(autofill)</v>
      </c>
      <c r="H640" s="9"/>
      <c r="I640" s="9"/>
      <c r="J640" s="55"/>
      <c r="K640" s="54"/>
      <c r="L6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1" spans="2:12" x14ac:dyDescent="0.25">
      <c r="B641" s="51" t="str">
        <f>IF(SSIDs[[#This Row],[Count]]="-","(autofill)",IF('1) Program Reach'!$C$5="(enter ID)","(autofill)",'1) Program Reach'!$C$5))</f>
        <v>(autofill)</v>
      </c>
      <c r="C641" s="52" t="str">
        <f>IFERROR(IF(SSIDs[[#This Row],[Entity ID]]="(autofill)","(autofill)",VLOOKUP(SSIDs[[#This Row],[Entity ID]],EntityIDs[],2,0)),"Invalid Entity ID")</f>
        <v>(autofill)</v>
      </c>
      <c r="H641" s="9"/>
      <c r="I641" s="9"/>
      <c r="J641" s="55"/>
      <c r="K641" s="54"/>
      <c r="L6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2" spans="2:12" x14ac:dyDescent="0.25">
      <c r="B642" s="51" t="str">
        <f>IF(SSIDs[[#This Row],[Count]]="-","(autofill)",IF('1) Program Reach'!$C$5="(enter ID)","(autofill)",'1) Program Reach'!$C$5))</f>
        <v>(autofill)</v>
      </c>
      <c r="C642" s="52" t="str">
        <f>IFERROR(IF(SSIDs[[#This Row],[Entity ID]]="(autofill)","(autofill)",VLOOKUP(SSIDs[[#This Row],[Entity ID]],EntityIDs[],2,0)),"Invalid Entity ID")</f>
        <v>(autofill)</v>
      </c>
      <c r="H642" s="9"/>
      <c r="I642" s="9"/>
      <c r="J642" s="55"/>
      <c r="K642" s="54"/>
      <c r="L6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3" spans="2:12" x14ac:dyDescent="0.25">
      <c r="B643" s="51" t="str">
        <f>IF(SSIDs[[#This Row],[Count]]="-","(autofill)",IF('1) Program Reach'!$C$5="(enter ID)","(autofill)",'1) Program Reach'!$C$5))</f>
        <v>(autofill)</v>
      </c>
      <c r="C643" s="52" t="str">
        <f>IFERROR(IF(SSIDs[[#This Row],[Entity ID]]="(autofill)","(autofill)",VLOOKUP(SSIDs[[#This Row],[Entity ID]],EntityIDs[],2,0)),"Invalid Entity ID")</f>
        <v>(autofill)</v>
      </c>
      <c r="H643" s="9"/>
      <c r="I643" s="9"/>
      <c r="J643" s="55"/>
      <c r="K643" s="54"/>
      <c r="L6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4" spans="2:12" x14ac:dyDescent="0.25">
      <c r="B644" s="51" t="str">
        <f>IF(SSIDs[[#This Row],[Count]]="-","(autofill)",IF('1) Program Reach'!$C$5="(enter ID)","(autofill)",'1) Program Reach'!$C$5))</f>
        <v>(autofill)</v>
      </c>
      <c r="C644" s="52" t="str">
        <f>IFERROR(IF(SSIDs[[#This Row],[Entity ID]]="(autofill)","(autofill)",VLOOKUP(SSIDs[[#This Row],[Entity ID]],EntityIDs[],2,0)),"Invalid Entity ID")</f>
        <v>(autofill)</v>
      </c>
      <c r="H644" s="9"/>
      <c r="I644" s="9"/>
      <c r="J644" s="55"/>
      <c r="K644" s="54"/>
      <c r="L6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5" spans="2:12" x14ac:dyDescent="0.25">
      <c r="B645" s="51" t="str">
        <f>IF(SSIDs[[#This Row],[Count]]="-","(autofill)",IF('1) Program Reach'!$C$5="(enter ID)","(autofill)",'1) Program Reach'!$C$5))</f>
        <v>(autofill)</v>
      </c>
      <c r="C645" s="52" t="str">
        <f>IFERROR(IF(SSIDs[[#This Row],[Entity ID]]="(autofill)","(autofill)",VLOOKUP(SSIDs[[#This Row],[Entity ID]],EntityIDs[],2,0)),"Invalid Entity ID")</f>
        <v>(autofill)</v>
      </c>
      <c r="H645" s="9"/>
      <c r="I645" s="9"/>
      <c r="J645" s="55"/>
      <c r="K645" s="54"/>
      <c r="L6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6" spans="2:12" x14ac:dyDescent="0.25">
      <c r="B646" s="51" t="str">
        <f>IF(SSIDs[[#This Row],[Count]]="-","(autofill)",IF('1) Program Reach'!$C$5="(enter ID)","(autofill)",'1) Program Reach'!$C$5))</f>
        <v>(autofill)</v>
      </c>
      <c r="C646" s="52" t="str">
        <f>IFERROR(IF(SSIDs[[#This Row],[Entity ID]]="(autofill)","(autofill)",VLOOKUP(SSIDs[[#This Row],[Entity ID]],EntityIDs[],2,0)),"Invalid Entity ID")</f>
        <v>(autofill)</v>
      </c>
      <c r="H646" s="9"/>
      <c r="I646" s="9"/>
      <c r="J646" s="55"/>
      <c r="K646" s="54"/>
      <c r="L6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7" spans="2:12" x14ac:dyDescent="0.25">
      <c r="B647" s="51" t="str">
        <f>IF(SSIDs[[#This Row],[Count]]="-","(autofill)",IF('1) Program Reach'!$C$5="(enter ID)","(autofill)",'1) Program Reach'!$C$5))</f>
        <v>(autofill)</v>
      </c>
      <c r="C647" s="52" t="str">
        <f>IFERROR(IF(SSIDs[[#This Row],[Entity ID]]="(autofill)","(autofill)",VLOOKUP(SSIDs[[#This Row],[Entity ID]],EntityIDs[],2,0)),"Invalid Entity ID")</f>
        <v>(autofill)</v>
      </c>
      <c r="H647" s="9"/>
      <c r="I647" s="9"/>
      <c r="J647" s="55"/>
      <c r="K647" s="54"/>
      <c r="L6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8" spans="2:12" x14ac:dyDescent="0.25">
      <c r="B648" s="51" t="str">
        <f>IF(SSIDs[[#This Row],[Count]]="-","(autofill)",IF('1) Program Reach'!$C$5="(enter ID)","(autofill)",'1) Program Reach'!$C$5))</f>
        <v>(autofill)</v>
      </c>
      <c r="C648" s="52" t="str">
        <f>IFERROR(IF(SSIDs[[#This Row],[Entity ID]]="(autofill)","(autofill)",VLOOKUP(SSIDs[[#This Row],[Entity ID]],EntityIDs[],2,0)),"Invalid Entity ID")</f>
        <v>(autofill)</v>
      </c>
      <c r="H648" s="9"/>
      <c r="I648" s="9"/>
      <c r="J648" s="55"/>
      <c r="K648" s="54"/>
      <c r="L6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49" spans="2:12" x14ac:dyDescent="0.25">
      <c r="B649" s="51" t="str">
        <f>IF(SSIDs[[#This Row],[Count]]="-","(autofill)",IF('1) Program Reach'!$C$5="(enter ID)","(autofill)",'1) Program Reach'!$C$5))</f>
        <v>(autofill)</v>
      </c>
      <c r="C649" s="52" t="str">
        <f>IFERROR(IF(SSIDs[[#This Row],[Entity ID]]="(autofill)","(autofill)",VLOOKUP(SSIDs[[#This Row],[Entity ID]],EntityIDs[],2,0)),"Invalid Entity ID")</f>
        <v>(autofill)</v>
      </c>
      <c r="H649" s="9"/>
      <c r="I649" s="9"/>
      <c r="J649" s="55"/>
      <c r="K649" s="54"/>
      <c r="L6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0" spans="2:12" x14ac:dyDescent="0.25">
      <c r="B650" s="51" t="str">
        <f>IF(SSIDs[[#This Row],[Count]]="-","(autofill)",IF('1) Program Reach'!$C$5="(enter ID)","(autofill)",'1) Program Reach'!$C$5))</f>
        <v>(autofill)</v>
      </c>
      <c r="C650" s="52" t="str">
        <f>IFERROR(IF(SSIDs[[#This Row],[Entity ID]]="(autofill)","(autofill)",VLOOKUP(SSIDs[[#This Row],[Entity ID]],EntityIDs[],2,0)),"Invalid Entity ID")</f>
        <v>(autofill)</v>
      </c>
      <c r="H650" s="9"/>
      <c r="I650" s="9"/>
      <c r="J650" s="55"/>
      <c r="K650" s="54"/>
      <c r="L6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1" spans="2:12" x14ac:dyDescent="0.25">
      <c r="B651" s="51" t="str">
        <f>IF(SSIDs[[#This Row],[Count]]="-","(autofill)",IF('1) Program Reach'!$C$5="(enter ID)","(autofill)",'1) Program Reach'!$C$5))</f>
        <v>(autofill)</v>
      </c>
      <c r="C651" s="52" t="str">
        <f>IFERROR(IF(SSIDs[[#This Row],[Entity ID]]="(autofill)","(autofill)",VLOOKUP(SSIDs[[#This Row],[Entity ID]],EntityIDs[],2,0)),"Invalid Entity ID")</f>
        <v>(autofill)</v>
      </c>
      <c r="H651" s="9"/>
      <c r="I651" s="9"/>
      <c r="J651" s="55"/>
      <c r="K651" s="54"/>
      <c r="L6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2" spans="2:12" x14ac:dyDescent="0.25">
      <c r="B652" s="51" t="str">
        <f>IF(SSIDs[[#This Row],[Count]]="-","(autofill)",IF('1) Program Reach'!$C$5="(enter ID)","(autofill)",'1) Program Reach'!$C$5))</f>
        <v>(autofill)</v>
      </c>
      <c r="C652" s="52" t="str">
        <f>IFERROR(IF(SSIDs[[#This Row],[Entity ID]]="(autofill)","(autofill)",VLOOKUP(SSIDs[[#This Row],[Entity ID]],EntityIDs[],2,0)),"Invalid Entity ID")</f>
        <v>(autofill)</v>
      </c>
      <c r="H652" s="9"/>
      <c r="I652" s="9"/>
      <c r="J652" s="55"/>
      <c r="K652" s="54"/>
      <c r="L6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3" spans="2:12" x14ac:dyDescent="0.25">
      <c r="B653" s="51" t="str">
        <f>IF(SSIDs[[#This Row],[Count]]="-","(autofill)",IF('1) Program Reach'!$C$5="(enter ID)","(autofill)",'1) Program Reach'!$C$5))</f>
        <v>(autofill)</v>
      </c>
      <c r="C653" s="52" t="str">
        <f>IFERROR(IF(SSIDs[[#This Row],[Entity ID]]="(autofill)","(autofill)",VLOOKUP(SSIDs[[#This Row],[Entity ID]],EntityIDs[],2,0)),"Invalid Entity ID")</f>
        <v>(autofill)</v>
      </c>
      <c r="H653" s="9"/>
      <c r="I653" s="9"/>
      <c r="J653" s="55"/>
      <c r="K653" s="54"/>
      <c r="L6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4" spans="2:12" x14ac:dyDescent="0.25">
      <c r="B654" s="51" t="str">
        <f>IF(SSIDs[[#This Row],[Count]]="-","(autofill)",IF('1) Program Reach'!$C$5="(enter ID)","(autofill)",'1) Program Reach'!$C$5))</f>
        <v>(autofill)</v>
      </c>
      <c r="C654" s="52" t="str">
        <f>IFERROR(IF(SSIDs[[#This Row],[Entity ID]]="(autofill)","(autofill)",VLOOKUP(SSIDs[[#This Row],[Entity ID]],EntityIDs[],2,0)),"Invalid Entity ID")</f>
        <v>(autofill)</v>
      </c>
      <c r="H654" s="9"/>
      <c r="I654" s="9"/>
      <c r="J654" s="55"/>
      <c r="K654" s="54"/>
      <c r="L6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5" spans="2:12" x14ac:dyDescent="0.25">
      <c r="B655" s="51" t="str">
        <f>IF(SSIDs[[#This Row],[Count]]="-","(autofill)",IF('1) Program Reach'!$C$5="(enter ID)","(autofill)",'1) Program Reach'!$C$5))</f>
        <v>(autofill)</v>
      </c>
      <c r="C655" s="52" t="str">
        <f>IFERROR(IF(SSIDs[[#This Row],[Entity ID]]="(autofill)","(autofill)",VLOOKUP(SSIDs[[#This Row],[Entity ID]],EntityIDs[],2,0)),"Invalid Entity ID")</f>
        <v>(autofill)</v>
      </c>
      <c r="H655" s="9"/>
      <c r="I655" s="9"/>
      <c r="J655" s="55"/>
      <c r="K655" s="54"/>
      <c r="L6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6" spans="2:12" x14ac:dyDescent="0.25">
      <c r="B656" s="51" t="str">
        <f>IF(SSIDs[[#This Row],[Count]]="-","(autofill)",IF('1) Program Reach'!$C$5="(enter ID)","(autofill)",'1) Program Reach'!$C$5))</f>
        <v>(autofill)</v>
      </c>
      <c r="C656" s="52" t="str">
        <f>IFERROR(IF(SSIDs[[#This Row],[Entity ID]]="(autofill)","(autofill)",VLOOKUP(SSIDs[[#This Row],[Entity ID]],EntityIDs[],2,0)),"Invalid Entity ID")</f>
        <v>(autofill)</v>
      </c>
      <c r="H656" s="9"/>
      <c r="I656" s="9"/>
      <c r="J656" s="55"/>
      <c r="K656" s="54"/>
      <c r="L6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7" spans="2:12" x14ac:dyDescent="0.25">
      <c r="B657" s="51" t="str">
        <f>IF(SSIDs[[#This Row],[Count]]="-","(autofill)",IF('1) Program Reach'!$C$5="(enter ID)","(autofill)",'1) Program Reach'!$C$5))</f>
        <v>(autofill)</v>
      </c>
      <c r="C657" s="52" t="str">
        <f>IFERROR(IF(SSIDs[[#This Row],[Entity ID]]="(autofill)","(autofill)",VLOOKUP(SSIDs[[#This Row],[Entity ID]],EntityIDs[],2,0)),"Invalid Entity ID")</f>
        <v>(autofill)</v>
      </c>
      <c r="H657" s="9"/>
      <c r="I657" s="9"/>
      <c r="J657" s="55"/>
      <c r="K657" s="54"/>
      <c r="L6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8" spans="2:12" x14ac:dyDescent="0.25">
      <c r="B658" s="51" t="str">
        <f>IF(SSIDs[[#This Row],[Count]]="-","(autofill)",IF('1) Program Reach'!$C$5="(enter ID)","(autofill)",'1) Program Reach'!$C$5))</f>
        <v>(autofill)</v>
      </c>
      <c r="C658" s="52" t="str">
        <f>IFERROR(IF(SSIDs[[#This Row],[Entity ID]]="(autofill)","(autofill)",VLOOKUP(SSIDs[[#This Row],[Entity ID]],EntityIDs[],2,0)),"Invalid Entity ID")</f>
        <v>(autofill)</v>
      </c>
      <c r="H658" s="9"/>
      <c r="I658" s="9"/>
      <c r="J658" s="55"/>
      <c r="K658" s="54"/>
      <c r="L6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59" spans="2:12" x14ac:dyDescent="0.25">
      <c r="B659" s="51" t="str">
        <f>IF(SSIDs[[#This Row],[Count]]="-","(autofill)",IF('1) Program Reach'!$C$5="(enter ID)","(autofill)",'1) Program Reach'!$C$5))</f>
        <v>(autofill)</v>
      </c>
      <c r="C659" s="52" t="str">
        <f>IFERROR(IF(SSIDs[[#This Row],[Entity ID]]="(autofill)","(autofill)",VLOOKUP(SSIDs[[#This Row],[Entity ID]],EntityIDs[],2,0)),"Invalid Entity ID")</f>
        <v>(autofill)</v>
      </c>
      <c r="H659" s="9"/>
      <c r="I659" s="9"/>
      <c r="J659" s="55"/>
      <c r="K659" s="54"/>
      <c r="L6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0" spans="2:12" x14ac:dyDescent="0.25">
      <c r="B660" s="51" t="str">
        <f>IF(SSIDs[[#This Row],[Count]]="-","(autofill)",IF('1) Program Reach'!$C$5="(enter ID)","(autofill)",'1) Program Reach'!$C$5))</f>
        <v>(autofill)</v>
      </c>
      <c r="C660" s="52" t="str">
        <f>IFERROR(IF(SSIDs[[#This Row],[Entity ID]]="(autofill)","(autofill)",VLOOKUP(SSIDs[[#This Row],[Entity ID]],EntityIDs[],2,0)),"Invalid Entity ID")</f>
        <v>(autofill)</v>
      </c>
      <c r="H660" s="9"/>
      <c r="I660" s="9"/>
      <c r="J660" s="55"/>
      <c r="K660" s="54"/>
      <c r="L6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1" spans="2:12" x14ac:dyDescent="0.25">
      <c r="B661" s="51" t="str">
        <f>IF(SSIDs[[#This Row],[Count]]="-","(autofill)",IF('1) Program Reach'!$C$5="(enter ID)","(autofill)",'1) Program Reach'!$C$5))</f>
        <v>(autofill)</v>
      </c>
      <c r="C661" s="52" t="str">
        <f>IFERROR(IF(SSIDs[[#This Row],[Entity ID]]="(autofill)","(autofill)",VLOOKUP(SSIDs[[#This Row],[Entity ID]],EntityIDs[],2,0)),"Invalid Entity ID")</f>
        <v>(autofill)</v>
      </c>
      <c r="H661" s="9"/>
      <c r="I661" s="9"/>
      <c r="J661" s="55"/>
      <c r="K661" s="54"/>
      <c r="L6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2" spans="2:12" x14ac:dyDescent="0.25">
      <c r="B662" s="51" t="str">
        <f>IF(SSIDs[[#This Row],[Count]]="-","(autofill)",IF('1) Program Reach'!$C$5="(enter ID)","(autofill)",'1) Program Reach'!$C$5))</f>
        <v>(autofill)</v>
      </c>
      <c r="C662" s="52" t="str">
        <f>IFERROR(IF(SSIDs[[#This Row],[Entity ID]]="(autofill)","(autofill)",VLOOKUP(SSIDs[[#This Row],[Entity ID]],EntityIDs[],2,0)),"Invalid Entity ID")</f>
        <v>(autofill)</v>
      </c>
      <c r="H662" s="9"/>
      <c r="I662" s="9"/>
      <c r="J662" s="55"/>
      <c r="K662" s="54"/>
      <c r="L6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3" spans="2:12" x14ac:dyDescent="0.25">
      <c r="B663" s="51" t="str">
        <f>IF(SSIDs[[#This Row],[Count]]="-","(autofill)",IF('1) Program Reach'!$C$5="(enter ID)","(autofill)",'1) Program Reach'!$C$5))</f>
        <v>(autofill)</v>
      </c>
      <c r="C663" s="52" t="str">
        <f>IFERROR(IF(SSIDs[[#This Row],[Entity ID]]="(autofill)","(autofill)",VLOOKUP(SSIDs[[#This Row],[Entity ID]],EntityIDs[],2,0)),"Invalid Entity ID")</f>
        <v>(autofill)</v>
      </c>
      <c r="H663" s="9"/>
      <c r="I663" s="9"/>
      <c r="J663" s="55"/>
      <c r="K663" s="54"/>
      <c r="L6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4" spans="2:12" x14ac:dyDescent="0.25">
      <c r="B664" s="51" t="str">
        <f>IF(SSIDs[[#This Row],[Count]]="-","(autofill)",IF('1) Program Reach'!$C$5="(enter ID)","(autofill)",'1) Program Reach'!$C$5))</f>
        <v>(autofill)</v>
      </c>
      <c r="C664" s="52" t="str">
        <f>IFERROR(IF(SSIDs[[#This Row],[Entity ID]]="(autofill)","(autofill)",VLOOKUP(SSIDs[[#This Row],[Entity ID]],EntityIDs[],2,0)),"Invalid Entity ID")</f>
        <v>(autofill)</v>
      </c>
      <c r="H664" s="9"/>
      <c r="I664" s="9"/>
      <c r="J664" s="55"/>
      <c r="K664" s="54"/>
      <c r="L6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5" spans="2:12" x14ac:dyDescent="0.25">
      <c r="B665" s="51" t="str">
        <f>IF(SSIDs[[#This Row],[Count]]="-","(autofill)",IF('1) Program Reach'!$C$5="(enter ID)","(autofill)",'1) Program Reach'!$C$5))</f>
        <v>(autofill)</v>
      </c>
      <c r="C665" s="52" t="str">
        <f>IFERROR(IF(SSIDs[[#This Row],[Entity ID]]="(autofill)","(autofill)",VLOOKUP(SSIDs[[#This Row],[Entity ID]],EntityIDs[],2,0)),"Invalid Entity ID")</f>
        <v>(autofill)</v>
      </c>
      <c r="H665" s="9"/>
      <c r="I665" s="9"/>
      <c r="J665" s="55"/>
      <c r="K665" s="54"/>
      <c r="L6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6" spans="2:12" x14ac:dyDescent="0.25">
      <c r="B666" s="51" t="str">
        <f>IF(SSIDs[[#This Row],[Count]]="-","(autofill)",IF('1) Program Reach'!$C$5="(enter ID)","(autofill)",'1) Program Reach'!$C$5))</f>
        <v>(autofill)</v>
      </c>
      <c r="C666" s="52" t="str">
        <f>IFERROR(IF(SSIDs[[#This Row],[Entity ID]]="(autofill)","(autofill)",VLOOKUP(SSIDs[[#This Row],[Entity ID]],EntityIDs[],2,0)),"Invalid Entity ID")</f>
        <v>(autofill)</v>
      </c>
      <c r="H666" s="9"/>
      <c r="I666" s="9"/>
      <c r="J666" s="55"/>
      <c r="K666" s="54"/>
      <c r="L6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7" spans="2:12" x14ac:dyDescent="0.25">
      <c r="B667" s="51" t="str">
        <f>IF(SSIDs[[#This Row],[Count]]="-","(autofill)",IF('1) Program Reach'!$C$5="(enter ID)","(autofill)",'1) Program Reach'!$C$5))</f>
        <v>(autofill)</v>
      </c>
      <c r="C667" s="52" t="str">
        <f>IFERROR(IF(SSIDs[[#This Row],[Entity ID]]="(autofill)","(autofill)",VLOOKUP(SSIDs[[#This Row],[Entity ID]],EntityIDs[],2,0)),"Invalid Entity ID")</f>
        <v>(autofill)</v>
      </c>
      <c r="H667" s="9"/>
      <c r="I667" s="9"/>
      <c r="J667" s="55"/>
      <c r="K667" s="54"/>
      <c r="L6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8" spans="2:12" x14ac:dyDescent="0.25">
      <c r="B668" s="51" t="str">
        <f>IF(SSIDs[[#This Row],[Count]]="-","(autofill)",IF('1) Program Reach'!$C$5="(enter ID)","(autofill)",'1) Program Reach'!$C$5))</f>
        <v>(autofill)</v>
      </c>
      <c r="C668" s="52" t="str">
        <f>IFERROR(IF(SSIDs[[#This Row],[Entity ID]]="(autofill)","(autofill)",VLOOKUP(SSIDs[[#This Row],[Entity ID]],EntityIDs[],2,0)),"Invalid Entity ID")</f>
        <v>(autofill)</v>
      </c>
      <c r="H668" s="9"/>
      <c r="I668" s="9"/>
      <c r="J668" s="55"/>
      <c r="K668" s="54"/>
      <c r="L6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69" spans="2:12" x14ac:dyDescent="0.25">
      <c r="B669" s="51" t="str">
        <f>IF(SSIDs[[#This Row],[Count]]="-","(autofill)",IF('1) Program Reach'!$C$5="(enter ID)","(autofill)",'1) Program Reach'!$C$5))</f>
        <v>(autofill)</v>
      </c>
      <c r="C669" s="52" t="str">
        <f>IFERROR(IF(SSIDs[[#This Row],[Entity ID]]="(autofill)","(autofill)",VLOOKUP(SSIDs[[#This Row],[Entity ID]],EntityIDs[],2,0)),"Invalid Entity ID")</f>
        <v>(autofill)</v>
      </c>
      <c r="H669" s="9"/>
      <c r="I669" s="9"/>
      <c r="J669" s="55"/>
      <c r="K669" s="54"/>
      <c r="L6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0" spans="2:12" x14ac:dyDescent="0.25">
      <c r="B670" s="51" t="str">
        <f>IF(SSIDs[[#This Row],[Count]]="-","(autofill)",IF('1) Program Reach'!$C$5="(enter ID)","(autofill)",'1) Program Reach'!$C$5))</f>
        <v>(autofill)</v>
      </c>
      <c r="C670" s="52" t="str">
        <f>IFERROR(IF(SSIDs[[#This Row],[Entity ID]]="(autofill)","(autofill)",VLOOKUP(SSIDs[[#This Row],[Entity ID]],EntityIDs[],2,0)),"Invalid Entity ID")</f>
        <v>(autofill)</v>
      </c>
      <c r="H670" s="9"/>
      <c r="I670" s="9"/>
      <c r="J670" s="55"/>
      <c r="K670" s="54"/>
      <c r="L6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1" spans="2:12" x14ac:dyDescent="0.25">
      <c r="B671" s="51" t="str">
        <f>IF(SSIDs[[#This Row],[Count]]="-","(autofill)",IF('1) Program Reach'!$C$5="(enter ID)","(autofill)",'1) Program Reach'!$C$5))</f>
        <v>(autofill)</v>
      </c>
      <c r="C671" s="52" t="str">
        <f>IFERROR(IF(SSIDs[[#This Row],[Entity ID]]="(autofill)","(autofill)",VLOOKUP(SSIDs[[#This Row],[Entity ID]],EntityIDs[],2,0)),"Invalid Entity ID")</f>
        <v>(autofill)</v>
      </c>
      <c r="H671" s="9"/>
      <c r="I671" s="9"/>
      <c r="J671" s="55"/>
      <c r="K671" s="54"/>
      <c r="L6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2" spans="2:12" x14ac:dyDescent="0.25">
      <c r="B672" s="51" t="str">
        <f>IF(SSIDs[[#This Row],[Count]]="-","(autofill)",IF('1) Program Reach'!$C$5="(enter ID)","(autofill)",'1) Program Reach'!$C$5))</f>
        <v>(autofill)</v>
      </c>
      <c r="C672" s="52" t="str">
        <f>IFERROR(IF(SSIDs[[#This Row],[Entity ID]]="(autofill)","(autofill)",VLOOKUP(SSIDs[[#This Row],[Entity ID]],EntityIDs[],2,0)),"Invalid Entity ID")</f>
        <v>(autofill)</v>
      </c>
      <c r="H672" s="9"/>
      <c r="I672" s="9"/>
      <c r="J672" s="55"/>
      <c r="K672" s="54"/>
      <c r="L6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3" spans="2:12" x14ac:dyDescent="0.25">
      <c r="B673" s="51" t="str">
        <f>IF(SSIDs[[#This Row],[Count]]="-","(autofill)",IF('1) Program Reach'!$C$5="(enter ID)","(autofill)",'1) Program Reach'!$C$5))</f>
        <v>(autofill)</v>
      </c>
      <c r="C673" s="52" t="str">
        <f>IFERROR(IF(SSIDs[[#This Row],[Entity ID]]="(autofill)","(autofill)",VLOOKUP(SSIDs[[#This Row],[Entity ID]],EntityIDs[],2,0)),"Invalid Entity ID")</f>
        <v>(autofill)</v>
      </c>
      <c r="H673" s="9"/>
      <c r="I673" s="9"/>
      <c r="J673" s="55"/>
      <c r="K673" s="54"/>
      <c r="L6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4" spans="2:12" x14ac:dyDescent="0.25">
      <c r="B674" s="51" t="str">
        <f>IF(SSIDs[[#This Row],[Count]]="-","(autofill)",IF('1) Program Reach'!$C$5="(enter ID)","(autofill)",'1) Program Reach'!$C$5))</f>
        <v>(autofill)</v>
      </c>
      <c r="C674" s="52" t="str">
        <f>IFERROR(IF(SSIDs[[#This Row],[Entity ID]]="(autofill)","(autofill)",VLOOKUP(SSIDs[[#This Row],[Entity ID]],EntityIDs[],2,0)),"Invalid Entity ID")</f>
        <v>(autofill)</v>
      </c>
      <c r="H674" s="9"/>
      <c r="I674" s="9"/>
      <c r="J674" s="55"/>
      <c r="K674" s="54"/>
      <c r="L6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5" spans="2:12" x14ac:dyDescent="0.25">
      <c r="B675" s="51" t="str">
        <f>IF(SSIDs[[#This Row],[Count]]="-","(autofill)",IF('1) Program Reach'!$C$5="(enter ID)","(autofill)",'1) Program Reach'!$C$5))</f>
        <v>(autofill)</v>
      </c>
      <c r="C675" s="52" t="str">
        <f>IFERROR(IF(SSIDs[[#This Row],[Entity ID]]="(autofill)","(autofill)",VLOOKUP(SSIDs[[#This Row],[Entity ID]],EntityIDs[],2,0)),"Invalid Entity ID")</f>
        <v>(autofill)</v>
      </c>
      <c r="H675" s="9"/>
      <c r="I675" s="9"/>
      <c r="J675" s="55"/>
      <c r="K675" s="54"/>
      <c r="L6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6" spans="2:12" x14ac:dyDescent="0.25">
      <c r="B676" s="51" t="str">
        <f>IF(SSIDs[[#This Row],[Count]]="-","(autofill)",IF('1) Program Reach'!$C$5="(enter ID)","(autofill)",'1) Program Reach'!$C$5))</f>
        <v>(autofill)</v>
      </c>
      <c r="C676" s="52" t="str">
        <f>IFERROR(IF(SSIDs[[#This Row],[Entity ID]]="(autofill)","(autofill)",VLOOKUP(SSIDs[[#This Row],[Entity ID]],EntityIDs[],2,0)),"Invalid Entity ID")</f>
        <v>(autofill)</v>
      </c>
      <c r="H676" s="9"/>
      <c r="I676" s="9"/>
      <c r="J676" s="55"/>
      <c r="K676" s="54"/>
      <c r="L6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7" spans="2:12" x14ac:dyDescent="0.25">
      <c r="B677" s="51" t="str">
        <f>IF(SSIDs[[#This Row],[Count]]="-","(autofill)",IF('1) Program Reach'!$C$5="(enter ID)","(autofill)",'1) Program Reach'!$C$5))</f>
        <v>(autofill)</v>
      </c>
      <c r="C677" s="52" t="str">
        <f>IFERROR(IF(SSIDs[[#This Row],[Entity ID]]="(autofill)","(autofill)",VLOOKUP(SSIDs[[#This Row],[Entity ID]],EntityIDs[],2,0)),"Invalid Entity ID")</f>
        <v>(autofill)</v>
      </c>
      <c r="H677" s="9"/>
      <c r="I677" s="9"/>
      <c r="J677" s="55"/>
      <c r="K677" s="54"/>
      <c r="L6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8" spans="2:12" x14ac:dyDescent="0.25">
      <c r="B678" s="51" t="str">
        <f>IF(SSIDs[[#This Row],[Count]]="-","(autofill)",IF('1) Program Reach'!$C$5="(enter ID)","(autofill)",'1) Program Reach'!$C$5))</f>
        <v>(autofill)</v>
      </c>
      <c r="C678" s="52" t="str">
        <f>IFERROR(IF(SSIDs[[#This Row],[Entity ID]]="(autofill)","(autofill)",VLOOKUP(SSIDs[[#This Row],[Entity ID]],EntityIDs[],2,0)),"Invalid Entity ID")</f>
        <v>(autofill)</v>
      </c>
      <c r="H678" s="9"/>
      <c r="I678" s="9"/>
      <c r="J678" s="55"/>
      <c r="K678" s="54"/>
      <c r="L6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79" spans="2:12" x14ac:dyDescent="0.25">
      <c r="B679" s="51" t="str">
        <f>IF(SSIDs[[#This Row],[Count]]="-","(autofill)",IF('1) Program Reach'!$C$5="(enter ID)","(autofill)",'1) Program Reach'!$C$5))</f>
        <v>(autofill)</v>
      </c>
      <c r="C679" s="52" t="str">
        <f>IFERROR(IF(SSIDs[[#This Row],[Entity ID]]="(autofill)","(autofill)",VLOOKUP(SSIDs[[#This Row],[Entity ID]],EntityIDs[],2,0)),"Invalid Entity ID")</f>
        <v>(autofill)</v>
      </c>
      <c r="H679" s="9"/>
      <c r="I679" s="9"/>
      <c r="J679" s="55"/>
      <c r="K679" s="54"/>
      <c r="L6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0" spans="2:12" x14ac:dyDescent="0.25">
      <c r="B680" s="51" t="str">
        <f>IF(SSIDs[[#This Row],[Count]]="-","(autofill)",IF('1) Program Reach'!$C$5="(enter ID)","(autofill)",'1) Program Reach'!$C$5))</f>
        <v>(autofill)</v>
      </c>
      <c r="C680" s="52" t="str">
        <f>IFERROR(IF(SSIDs[[#This Row],[Entity ID]]="(autofill)","(autofill)",VLOOKUP(SSIDs[[#This Row],[Entity ID]],EntityIDs[],2,0)),"Invalid Entity ID")</f>
        <v>(autofill)</v>
      </c>
      <c r="H680" s="9"/>
      <c r="I680" s="9"/>
      <c r="J680" s="55"/>
      <c r="K680" s="54"/>
      <c r="L6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1" spans="2:12" x14ac:dyDescent="0.25">
      <c r="B681" s="51" t="str">
        <f>IF(SSIDs[[#This Row],[Count]]="-","(autofill)",IF('1) Program Reach'!$C$5="(enter ID)","(autofill)",'1) Program Reach'!$C$5))</f>
        <v>(autofill)</v>
      </c>
      <c r="C681" s="52" t="str">
        <f>IFERROR(IF(SSIDs[[#This Row],[Entity ID]]="(autofill)","(autofill)",VLOOKUP(SSIDs[[#This Row],[Entity ID]],EntityIDs[],2,0)),"Invalid Entity ID")</f>
        <v>(autofill)</v>
      </c>
      <c r="H681" s="9"/>
      <c r="I681" s="9"/>
      <c r="J681" s="55"/>
      <c r="K681" s="54"/>
      <c r="L6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2" spans="2:12" x14ac:dyDescent="0.25">
      <c r="B682" s="51" t="str">
        <f>IF(SSIDs[[#This Row],[Count]]="-","(autofill)",IF('1) Program Reach'!$C$5="(enter ID)","(autofill)",'1) Program Reach'!$C$5))</f>
        <v>(autofill)</v>
      </c>
      <c r="C682" s="52" t="str">
        <f>IFERROR(IF(SSIDs[[#This Row],[Entity ID]]="(autofill)","(autofill)",VLOOKUP(SSIDs[[#This Row],[Entity ID]],EntityIDs[],2,0)),"Invalid Entity ID")</f>
        <v>(autofill)</v>
      </c>
      <c r="H682" s="9"/>
      <c r="I682" s="9"/>
      <c r="J682" s="55"/>
      <c r="K682" s="54"/>
      <c r="L6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3" spans="2:12" x14ac:dyDescent="0.25">
      <c r="B683" s="51" t="str">
        <f>IF(SSIDs[[#This Row],[Count]]="-","(autofill)",IF('1) Program Reach'!$C$5="(enter ID)","(autofill)",'1) Program Reach'!$C$5))</f>
        <v>(autofill)</v>
      </c>
      <c r="C683" s="52" t="str">
        <f>IFERROR(IF(SSIDs[[#This Row],[Entity ID]]="(autofill)","(autofill)",VLOOKUP(SSIDs[[#This Row],[Entity ID]],EntityIDs[],2,0)),"Invalid Entity ID")</f>
        <v>(autofill)</v>
      </c>
      <c r="H683" s="9"/>
      <c r="I683" s="9"/>
      <c r="J683" s="55"/>
      <c r="K683" s="54"/>
      <c r="L6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4" spans="2:12" x14ac:dyDescent="0.25">
      <c r="B684" s="51" t="str">
        <f>IF(SSIDs[[#This Row],[Count]]="-","(autofill)",IF('1) Program Reach'!$C$5="(enter ID)","(autofill)",'1) Program Reach'!$C$5))</f>
        <v>(autofill)</v>
      </c>
      <c r="C684" s="52" t="str">
        <f>IFERROR(IF(SSIDs[[#This Row],[Entity ID]]="(autofill)","(autofill)",VLOOKUP(SSIDs[[#This Row],[Entity ID]],EntityIDs[],2,0)),"Invalid Entity ID")</f>
        <v>(autofill)</v>
      </c>
      <c r="H684" s="9"/>
      <c r="I684" s="9"/>
      <c r="J684" s="55"/>
      <c r="K684" s="54"/>
      <c r="L6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5" spans="2:12" x14ac:dyDescent="0.25">
      <c r="B685" s="51" t="str">
        <f>IF(SSIDs[[#This Row],[Count]]="-","(autofill)",IF('1) Program Reach'!$C$5="(enter ID)","(autofill)",'1) Program Reach'!$C$5))</f>
        <v>(autofill)</v>
      </c>
      <c r="C685" s="52" t="str">
        <f>IFERROR(IF(SSIDs[[#This Row],[Entity ID]]="(autofill)","(autofill)",VLOOKUP(SSIDs[[#This Row],[Entity ID]],EntityIDs[],2,0)),"Invalid Entity ID")</f>
        <v>(autofill)</v>
      </c>
      <c r="H685" s="9"/>
      <c r="I685" s="9"/>
      <c r="J685" s="55"/>
      <c r="K685" s="54"/>
      <c r="L6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6" spans="2:12" x14ac:dyDescent="0.25">
      <c r="B686" s="51" t="str">
        <f>IF(SSIDs[[#This Row],[Count]]="-","(autofill)",IF('1) Program Reach'!$C$5="(enter ID)","(autofill)",'1) Program Reach'!$C$5))</f>
        <v>(autofill)</v>
      </c>
      <c r="C686" s="52" t="str">
        <f>IFERROR(IF(SSIDs[[#This Row],[Entity ID]]="(autofill)","(autofill)",VLOOKUP(SSIDs[[#This Row],[Entity ID]],EntityIDs[],2,0)),"Invalid Entity ID")</f>
        <v>(autofill)</v>
      </c>
      <c r="H686" s="9"/>
      <c r="I686" s="9"/>
      <c r="J686" s="55"/>
      <c r="K686" s="54"/>
      <c r="L6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7" spans="2:12" x14ac:dyDescent="0.25">
      <c r="B687" s="51" t="str">
        <f>IF(SSIDs[[#This Row],[Count]]="-","(autofill)",IF('1) Program Reach'!$C$5="(enter ID)","(autofill)",'1) Program Reach'!$C$5))</f>
        <v>(autofill)</v>
      </c>
      <c r="C687" s="52" t="str">
        <f>IFERROR(IF(SSIDs[[#This Row],[Entity ID]]="(autofill)","(autofill)",VLOOKUP(SSIDs[[#This Row],[Entity ID]],EntityIDs[],2,0)),"Invalid Entity ID")</f>
        <v>(autofill)</v>
      </c>
      <c r="H687" s="9"/>
      <c r="I687" s="9"/>
      <c r="J687" s="55"/>
      <c r="K687" s="54"/>
      <c r="L6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8" spans="2:12" x14ac:dyDescent="0.25">
      <c r="B688" s="51" t="str">
        <f>IF(SSIDs[[#This Row],[Count]]="-","(autofill)",IF('1) Program Reach'!$C$5="(enter ID)","(autofill)",'1) Program Reach'!$C$5))</f>
        <v>(autofill)</v>
      </c>
      <c r="C688" s="52" t="str">
        <f>IFERROR(IF(SSIDs[[#This Row],[Entity ID]]="(autofill)","(autofill)",VLOOKUP(SSIDs[[#This Row],[Entity ID]],EntityIDs[],2,0)),"Invalid Entity ID")</f>
        <v>(autofill)</v>
      </c>
      <c r="H688" s="9"/>
      <c r="I688" s="9"/>
      <c r="J688" s="55"/>
      <c r="K688" s="54"/>
      <c r="L6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89" spans="2:12" x14ac:dyDescent="0.25">
      <c r="B689" s="51" t="str">
        <f>IF(SSIDs[[#This Row],[Count]]="-","(autofill)",IF('1) Program Reach'!$C$5="(enter ID)","(autofill)",'1) Program Reach'!$C$5))</f>
        <v>(autofill)</v>
      </c>
      <c r="C689" s="52" t="str">
        <f>IFERROR(IF(SSIDs[[#This Row],[Entity ID]]="(autofill)","(autofill)",VLOOKUP(SSIDs[[#This Row],[Entity ID]],EntityIDs[],2,0)),"Invalid Entity ID")</f>
        <v>(autofill)</v>
      </c>
      <c r="H689" s="9"/>
      <c r="I689" s="9"/>
      <c r="J689" s="55"/>
      <c r="K689" s="54"/>
      <c r="L6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0" spans="2:12" x14ac:dyDescent="0.25">
      <c r="B690" s="51" t="str">
        <f>IF(SSIDs[[#This Row],[Count]]="-","(autofill)",IF('1) Program Reach'!$C$5="(enter ID)","(autofill)",'1) Program Reach'!$C$5))</f>
        <v>(autofill)</v>
      </c>
      <c r="C690" s="52" t="str">
        <f>IFERROR(IF(SSIDs[[#This Row],[Entity ID]]="(autofill)","(autofill)",VLOOKUP(SSIDs[[#This Row],[Entity ID]],EntityIDs[],2,0)),"Invalid Entity ID")</f>
        <v>(autofill)</v>
      </c>
      <c r="H690" s="9"/>
      <c r="I690" s="9"/>
      <c r="J690" s="55"/>
      <c r="K690" s="54"/>
      <c r="L6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1" spans="2:12" x14ac:dyDescent="0.25">
      <c r="B691" s="51" t="str">
        <f>IF(SSIDs[[#This Row],[Count]]="-","(autofill)",IF('1) Program Reach'!$C$5="(enter ID)","(autofill)",'1) Program Reach'!$C$5))</f>
        <v>(autofill)</v>
      </c>
      <c r="C691" s="52" t="str">
        <f>IFERROR(IF(SSIDs[[#This Row],[Entity ID]]="(autofill)","(autofill)",VLOOKUP(SSIDs[[#This Row],[Entity ID]],EntityIDs[],2,0)),"Invalid Entity ID")</f>
        <v>(autofill)</v>
      </c>
      <c r="H691" s="9"/>
      <c r="I691" s="9"/>
      <c r="J691" s="55"/>
      <c r="K691" s="54"/>
      <c r="L6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2" spans="2:12" x14ac:dyDescent="0.25">
      <c r="B692" s="51" t="str">
        <f>IF(SSIDs[[#This Row],[Count]]="-","(autofill)",IF('1) Program Reach'!$C$5="(enter ID)","(autofill)",'1) Program Reach'!$C$5))</f>
        <v>(autofill)</v>
      </c>
      <c r="C692" s="52" t="str">
        <f>IFERROR(IF(SSIDs[[#This Row],[Entity ID]]="(autofill)","(autofill)",VLOOKUP(SSIDs[[#This Row],[Entity ID]],EntityIDs[],2,0)),"Invalid Entity ID")</f>
        <v>(autofill)</v>
      </c>
      <c r="H692" s="9"/>
      <c r="I692" s="9"/>
      <c r="J692" s="55"/>
      <c r="K692" s="54"/>
      <c r="L6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3" spans="2:12" x14ac:dyDescent="0.25">
      <c r="B693" s="51" t="str">
        <f>IF(SSIDs[[#This Row],[Count]]="-","(autofill)",IF('1) Program Reach'!$C$5="(enter ID)","(autofill)",'1) Program Reach'!$C$5))</f>
        <v>(autofill)</v>
      </c>
      <c r="C693" s="52" t="str">
        <f>IFERROR(IF(SSIDs[[#This Row],[Entity ID]]="(autofill)","(autofill)",VLOOKUP(SSIDs[[#This Row],[Entity ID]],EntityIDs[],2,0)),"Invalid Entity ID")</f>
        <v>(autofill)</v>
      </c>
      <c r="H693" s="9"/>
      <c r="I693" s="9"/>
      <c r="J693" s="55"/>
      <c r="K693" s="54"/>
      <c r="L6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4" spans="2:12" x14ac:dyDescent="0.25">
      <c r="B694" s="51" t="str">
        <f>IF(SSIDs[[#This Row],[Count]]="-","(autofill)",IF('1) Program Reach'!$C$5="(enter ID)","(autofill)",'1) Program Reach'!$C$5))</f>
        <v>(autofill)</v>
      </c>
      <c r="C694" s="52" t="str">
        <f>IFERROR(IF(SSIDs[[#This Row],[Entity ID]]="(autofill)","(autofill)",VLOOKUP(SSIDs[[#This Row],[Entity ID]],EntityIDs[],2,0)),"Invalid Entity ID")</f>
        <v>(autofill)</v>
      </c>
      <c r="H694" s="9"/>
      <c r="I694" s="9"/>
      <c r="J694" s="55"/>
      <c r="K694" s="54"/>
      <c r="L6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5" spans="2:12" x14ac:dyDescent="0.25">
      <c r="B695" s="51" t="str">
        <f>IF(SSIDs[[#This Row],[Count]]="-","(autofill)",IF('1) Program Reach'!$C$5="(enter ID)","(autofill)",'1) Program Reach'!$C$5))</f>
        <v>(autofill)</v>
      </c>
      <c r="C695" s="52" t="str">
        <f>IFERROR(IF(SSIDs[[#This Row],[Entity ID]]="(autofill)","(autofill)",VLOOKUP(SSIDs[[#This Row],[Entity ID]],EntityIDs[],2,0)),"Invalid Entity ID")</f>
        <v>(autofill)</v>
      </c>
      <c r="H695" s="9"/>
      <c r="I695" s="9"/>
      <c r="J695" s="55"/>
      <c r="K695" s="54"/>
      <c r="L6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6" spans="2:12" x14ac:dyDescent="0.25">
      <c r="B696" s="51" t="str">
        <f>IF(SSIDs[[#This Row],[Count]]="-","(autofill)",IF('1) Program Reach'!$C$5="(enter ID)","(autofill)",'1) Program Reach'!$C$5))</f>
        <v>(autofill)</v>
      </c>
      <c r="C696" s="52" t="str">
        <f>IFERROR(IF(SSIDs[[#This Row],[Entity ID]]="(autofill)","(autofill)",VLOOKUP(SSIDs[[#This Row],[Entity ID]],EntityIDs[],2,0)),"Invalid Entity ID")</f>
        <v>(autofill)</v>
      </c>
      <c r="H696" s="9"/>
      <c r="I696" s="9"/>
      <c r="J696" s="55"/>
      <c r="K696" s="54"/>
      <c r="L6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7" spans="2:12" x14ac:dyDescent="0.25">
      <c r="B697" s="51" t="str">
        <f>IF(SSIDs[[#This Row],[Count]]="-","(autofill)",IF('1) Program Reach'!$C$5="(enter ID)","(autofill)",'1) Program Reach'!$C$5))</f>
        <v>(autofill)</v>
      </c>
      <c r="C697" s="52" t="str">
        <f>IFERROR(IF(SSIDs[[#This Row],[Entity ID]]="(autofill)","(autofill)",VLOOKUP(SSIDs[[#This Row],[Entity ID]],EntityIDs[],2,0)),"Invalid Entity ID")</f>
        <v>(autofill)</v>
      </c>
      <c r="H697" s="9"/>
      <c r="I697" s="9"/>
      <c r="J697" s="55"/>
      <c r="K697" s="54"/>
      <c r="L6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8" spans="2:12" x14ac:dyDescent="0.25">
      <c r="B698" s="51" t="str">
        <f>IF(SSIDs[[#This Row],[Count]]="-","(autofill)",IF('1) Program Reach'!$C$5="(enter ID)","(autofill)",'1) Program Reach'!$C$5))</f>
        <v>(autofill)</v>
      </c>
      <c r="C698" s="52" t="str">
        <f>IFERROR(IF(SSIDs[[#This Row],[Entity ID]]="(autofill)","(autofill)",VLOOKUP(SSIDs[[#This Row],[Entity ID]],EntityIDs[],2,0)),"Invalid Entity ID")</f>
        <v>(autofill)</v>
      </c>
      <c r="H698" s="9"/>
      <c r="I698" s="9"/>
      <c r="J698" s="55"/>
      <c r="K698" s="54"/>
      <c r="L6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699" spans="2:12" x14ac:dyDescent="0.25">
      <c r="B699" s="51" t="str">
        <f>IF(SSIDs[[#This Row],[Count]]="-","(autofill)",IF('1) Program Reach'!$C$5="(enter ID)","(autofill)",'1) Program Reach'!$C$5))</f>
        <v>(autofill)</v>
      </c>
      <c r="C699" s="52" t="str">
        <f>IFERROR(IF(SSIDs[[#This Row],[Entity ID]]="(autofill)","(autofill)",VLOOKUP(SSIDs[[#This Row],[Entity ID]],EntityIDs[],2,0)),"Invalid Entity ID")</f>
        <v>(autofill)</v>
      </c>
      <c r="H699" s="9"/>
      <c r="I699" s="9"/>
      <c r="J699" s="55"/>
      <c r="K699" s="54"/>
      <c r="L6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0" spans="2:12" x14ac:dyDescent="0.25">
      <c r="B700" s="51" t="str">
        <f>IF(SSIDs[[#This Row],[Count]]="-","(autofill)",IF('1) Program Reach'!$C$5="(enter ID)","(autofill)",'1) Program Reach'!$C$5))</f>
        <v>(autofill)</v>
      </c>
      <c r="C700" s="52" t="str">
        <f>IFERROR(IF(SSIDs[[#This Row],[Entity ID]]="(autofill)","(autofill)",VLOOKUP(SSIDs[[#This Row],[Entity ID]],EntityIDs[],2,0)),"Invalid Entity ID")</f>
        <v>(autofill)</v>
      </c>
      <c r="H700" s="9"/>
      <c r="I700" s="9"/>
      <c r="J700" s="55"/>
      <c r="K700" s="54"/>
      <c r="L7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1" spans="2:12" x14ac:dyDescent="0.25">
      <c r="B701" s="51" t="str">
        <f>IF(SSIDs[[#This Row],[Count]]="-","(autofill)",IF('1) Program Reach'!$C$5="(enter ID)","(autofill)",'1) Program Reach'!$C$5))</f>
        <v>(autofill)</v>
      </c>
      <c r="C701" s="52" t="str">
        <f>IFERROR(IF(SSIDs[[#This Row],[Entity ID]]="(autofill)","(autofill)",VLOOKUP(SSIDs[[#This Row],[Entity ID]],EntityIDs[],2,0)),"Invalid Entity ID")</f>
        <v>(autofill)</v>
      </c>
      <c r="H701" s="9"/>
      <c r="I701" s="9"/>
      <c r="J701" s="55"/>
      <c r="K701" s="54"/>
      <c r="L7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2" spans="2:12" x14ac:dyDescent="0.25">
      <c r="B702" s="51" t="str">
        <f>IF(SSIDs[[#This Row],[Count]]="-","(autofill)",IF('1) Program Reach'!$C$5="(enter ID)","(autofill)",'1) Program Reach'!$C$5))</f>
        <v>(autofill)</v>
      </c>
      <c r="C702" s="52" t="str">
        <f>IFERROR(IF(SSIDs[[#This Row],[Entity ID]]="(autofill)","(autofill)",VLOOKUP(SSIDs[[#This Row],[Entity ID]],EntityIDs[],2,0)),"Invalid Entity ID")</f>
        <v>(autofill)</v>
      </c>
      <c r="H702" s="9"/>
      <c r="I702" s="9"/>
      <c r="J702" s="55"/>
      <c r="K702" s="54"/>
      <c r="L7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3" spans="2:12" x14ac:dyDescent="0.25">
      <c r="B703" s="51" t="str">
        <f>IF(SSIDs[[#This Row],[Count]]="-","(autofill)",IF('1) Program Reach'!$C$5="(enter ID)","(autofill)",'1) Program Reach'!$C$5))</f>
        <v>(autofill)</v>
      </c>
      <c r="C703" s="52" t="str">
        <f>IFERROR(IF(SSIDs[[#This Row],[Entity ID]]="(autofill)","(autofill)",VLOOKUP(SSIDs[[#This Row],[Entity ID]],EntityIDs[],2,0)),"Invalid Entity ID")</f>
        <v>(autofill)</v>
      </c>
      <c r="H703" s="9"/>
      <c r="I703" s="9"/>
      <c r="J703" s="55"/>
      <c r="K703" s="54"/>
      <c r="L7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4" spans="2:12" x14ac:dyDescent="0.25">
      <c r="B704" s="51" t="str">
        <f>IF(SSIDs[[#This Row],[Count]]="-","(autofill)",IF('1) Program Reach'!$C$5="(enter ID)","(autofill)",'1) Program Reach'!$C$5))</f>
        <v>(autofill)</v>
      </c>
      <c r="C704" s="52" t="str">
        <f>IFERROR(IF(SSIDs[[#This Row],[Entity ID]]="(autofill)","(autofill)",VLOOKUP(SSIDs[[#This Row],[Entity ID]],EntityIDs[],2,0)),"Invalid Entity ID")</f>
        <v>(autofill)</v>
      </c>
      <c r="H704" s="9"/>
      <c r="I704" s="9"/>
      <c r="J704" s="55"/>
      <c r="K704" s="54"/>
      <c r="L7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5" spans="2:12" x14ac:dyDescent="0.25">
      <c r="B705" s="51" t="str">
        <f>IF(SSIDs[[#This Row],[Count]]="-","(autofill)",IF('1) Program Reach'!$C$5="(enter ID)","(autofill)",'1) Program Reach'!$C$5))</f>
        <v>(autofill)</v>
      </c>
      <c r="C705" s="52" t="str">
        <f>IFERROR(IF(SSIDs[[#This Row],[Entity ID]]="(autofill)","(autofill)",VLOOKUP(SSIDs[[#This Row],[Entity ID]],EntityIDs[],2,0)),"Invalid Entity ID")</f>
        <v>(autofill)</v>
      </c>
      <c r="H705" s="9"/>
      <c r="I705" s="9"/>
      <c r="J705" s="55"/>
      <c r="K705" s="54"/>
      <c r="L7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6" spans="2:12" x14ac:dyDescent="0.25">
      <c r="B706" s="51" t="str">
        <f>IF(SSIDs[[#This Row],[Count]]="-","(autofill)",IF('1) Program Reach'!$C$5="(enter ID)","(autofill)",'1) Program Reach'!$C$5))</f>
        <v>(autofill)</v>
      </c>
      <c r="C706" s="52" t="str">
        <f>IFERROR(IF(SSIDs[[#This Row],[Entity ID]]="(autofill)","(autofill)",VLOOKUP(SSIDs[[#This Row],[Entity ID]],EntityIDs[],2,0)),"Invalid Entity ID")</f>
        <v>(autofill)</v>
      </c>
      <c r="H706" s="9"/>
      <c r="I706" s="9"/>
      <c r="J706" s="55"/>
      <c r="K706" s="54"/>
      <c r="L7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7" spans="2:12" x14ac:dyDescent="0.25">
      <c r="B707" s="51" t="str">
        <f>IF(SSIDs[[#This Row],[Count]]="-","(autofill)",IF('1) Program Reach'!$C$5="(enter ID)","(autofill)",'1) Program Reach'!$C$5))</f>
        <v>(autofill)</v>
      </c>
      <c r="C707" s="52" t="str">
        <f>IFERROR(IF(SSIDs[[#This Row],[Entity ID]]="(autofill)","(autofill)",VLOOKUP(SSIDs[[#This Row],[Entity ID]],EntityIDs[],2,0)),"Invalid Entity ID")</f>
        <v>(autofill)</v>
      </c>
      <c r="H707" s="9"/>
      <c r="I707" s="9"/>
      <c r="J707" s="55"/>
      <c r="K707" s="54"/>
      <c r="L7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8" spans="2:12" x14ac:dyDescent="0.25">
      <c r="B708" s="51" t="str">
        <f>IF(SSIDs[[#This Row],[Count]]="-","(autofill)",IF('1) Program Reach'!$C$5="(enter ID)","(autofill)",'1) Program Reach'!$C$5))</f>
        <v>(autofill)</v>
      </c>
      <c r="C708" s="52" t="str">
        <f>IFERROR(IF(SSIDs[[#This Row],[Entity ID]]="(autofill)","(autofill)",VLOOKUP(SSIDs[[#This Row],[Entity ID]],EntityIDs[],2,0)),"Invalid Entity ID")</f>
        <v>(autofill)</v>
      </c>
      <c r="H708" s="9"/>
      <c r="I708" s="9"/>
      <c r="J708" s="55"/>
      <c r="K708" s="54"/>
      <c r="L7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09" spans="2:12" x14ac:dyDescent="0.25">
      <c r="B709" s="51" t="str">
        <f>IF(SSIDs[[#This Row],[Count]]="-","(autofill)",IF('1) Program Reach'!$C$5="(enter ID)","(autofill)",'1) Program Reach'!$C$5))</f>
        <v>(autofill)</v>
      </c>
      <c r="C709" s="52" t="str">
        <f>IFERROR(IF(SSIDs[[#This Row],[Entity ID]]="(autofill)","(autofill)",VLOOKUP(SSIDs[[#This Row],[Entity ID]],EntityIDs[],2,0)),"Invalid Entity ID")</f>
        <v>(autofill)</v>
      </c>
      <c r="H709" s="9"/>
      <c r="I709" s="9"/>
      <c r="J709" s="55"/>
      <c r="K709" s="54"/>
      <c r="L7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0" spans="2:12" x14ac:dyDescent="0.25">
      <c r="B710" s="51" t="str">
        <f>IF(SSIDs[[#This Row],[Count]]="-","(autofill)",IF('1) Program Reach'!$C$5="(enter ID)","(autofill)",'1) Program Reach'!$C$5))</f>
        <v>(autofill)</v>
      </c>
      <c r="C710" s="52" t="str">
        <f>IFERROR(IF(SSIDs[[#This Row],[Entity ID]]="(autofill)","(autofill)",VLOOKUP(SSIDs[[#This Row],[Entity ID]],EntityIDs[],2,0)),"Invalid Entity ID")</f>
        <v>(autofill)</v>
      </c>
      <c r="H710" s="9"/>
      <c r="I710" s="9"/>
      <c r="J710" s="55"/>
      <c r="K710" s="54"/>
      <c r="L7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1" spans="2:12" x14ac:dyDescent="0.25">
      <c r="B711" s="51" t="str">
        <f>IF(SSIDs[[#This Row],[Count]]="-","(autofill)",IF('1) Program Reach'!$C$5="(enter ID)","(autofill)",'1) Program Reach'!$C$5))</f>
        <v>(autofill)</v>
      </c>
      <c r="C711" s="52" t="str">
        <f>IFERROR(IF(SSIDs[[#This Row],[Entity ID]]="(autofill)","(autofill)",VLOOKUP(SSIDs[[#This Row],[Entity ID]],EntityIDs[],2,0)),"Invalid Entity ID")</f>
        <v>(autofill)</v>
      </c>
      <c r="H711" s="9"/>
      <c r="I711" s="9"/>
      <c r="J711" s="55"/>
      <c r="K711" s="54"/>
      <c r="L7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2" spans="2:12" x14ac:dyDescent="0.25">
      <c r="B712" s="51" t="str">
        <f>IF(SSIDs[[#This Row],[Count]]="-","(autofill)",IF('1) Program Reach'!$C$5="(enter ID)","(autofill)",'1) Program Reach'!$C$5))</f>
        <v>(autofill)</v>
      </c>
      <c r="C712" s="52" t="str">
        <f>IFERROR(IF(SSIDs[[#This Row],[Entity ID]]="(autofill)","(autofill)",VLOOKUP(SSIDs[[#This Row],[Entity ID]],EntityIDs[],2,0)),"Invalid Entity ID")</f>
        <v>(autofill)</v>
      </c>
      <c r="H712" s="9"/>
      <c r="I712" s="9"/>
      <c r="J712" s="55"/>
      <c r="K712" s="54"/>
      <c r="L7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3" spans="2:12" x14ac:dyDescent="0.25">
      <c r="B713" s="51" t="str">
        <f>IF(SSIDs[[#This Row],[Count]]="-","(autofill)",IF('1) Program Reach'!$C$5="(enter ID)","(autofill)",'1) Program Reach'!$C$5))</f>
        <v>(autofill)</v>
      </c>
      <c r="C713" s="52" t="str">
        <f>IFERROR(IF(SSIDs[[#This Row],[Entity ID]]="(autofill)","(autofill)",VLOOKUP(SSIDs[[#This Row],[Entity ID]],EntityIDs[],2,0)),"Invalid Entity ID")</f>
        <v>(autofill)</v>
      </c>
      <c r="H713" s="9"/>
      <c r="I713" s="9"/>
      <c r="J713" s="55"/>
      <c r="K713" s="54"/>
      <c r="L7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4" spans="2:12" x14ac:dyDescent="0.25">
      <c r="B714" s="51" t="str">
        <f>IF(SSIDs[[#This Row],[Count]]="-","(autofill)",IF('1) Program Reach'!$C$5="(enter ID)","(autofill)",'1) Program Reach'!$C$5))</f>
        <v>(autofill)</v>
      </c>
      <c r="C714" s="52" t="str">
        <f>IFERROR(IF(SSIDs[[#This Row],[Entity ID]]="(autofill)","(autofill)",VLOOKUP(SSIDs[[#This Row],[Entity ID]],EntityIDs[],2,0)),"Invalid Entity ID")</f>
        <v>(autofill)</v>
      </c>
      <c r="H714" s="9"/>
      <c r="I714" s="9"/>
      <c r="J714" s="55"/>
      <c r="K714" s="54"/>
      <c r="L7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5" spans="2:12" x14ac:dyDescent="0.25">
      <c r="B715" s="51" t="str">
        <f>IF(SSIDs[[#This Row],[Count]]="-","(autofill)",IF('1) Program Reach'!$C$5="(enter ID)","(autofill)",'1) Program Reach'!$C$5))</f>
        <v>(autofill)</v>
      </c>
      <c r="C715" s="52" t="str">
        <f>IFERROR(IF(SSIDs[[#This Row],[Entity ID]]="(autofill)","(autofill)",VLOOKUP(SSIDs[[#This Row],[Entity ID]],EntityIDs[],2,0)),"Invalid Entity ID")</f>
        <v>(autofill)</v>
      </c>
      <c r="H715" s="9"/>
      <c r="I715" s="9"/>
      <c r="J715" s="55"/>
      <c r="K715" s="54"/>
      <c r="L7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6" spans="2:12" x14ac:dyDescent="0.25">
      <c r="B716" s="51" t="str">
        <f>IF(SSIDs[[#This Row],[Count]]="-","(autofill)",IF('1) Program Reach'!$C$5="(enter ID)","(autofill)",'1) Program Reach'!$C$5))</f>
        <v>(autofill)</v>
      </c>
      <c r="C716" s="52" t="str">
        <f>IFERROR(IF(SSIDs[[#This Row],[Entity ID]]="(autofill)","(autofill)",VLOOKUP(SSIDs[[#This Row],[Entity ID]],EntityIDs[],2,0)),"Invalid Entity ID")</f>
        <v>(autofill)</v>
      </c>
      <c r="H716" s="9"/>
      <c r="I716" s="9"/>
      <c r="J716" s="55"/>
      <c r="K716" s="54"/>
      <c r="L7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7" spans="2:12" x14ac:dyDescent="0.25">
      <c r="B717" s="51" t="str">
        <f>IF(SSIDs[[#This Row],[Count]]="-","(autofill)",IF('1) Program Reach'!$C$5="(enter ID)","(autofill)",'1) Program Reach'!$C$5))</f>
        <v>(autofill)</v>
      </c>
      <c r="C717" s="52" t="str">
        <f>IFERROR(IF(SSIDs[[#This Row],[Entity ID]]="(autofill)","(autofill)",VLOOKUP(SSIDs[[#This Row],[Entity ID]],EntityIDs[],2,0)),"Invalid Entity ID")</f>
        <v>(autofill)</v>
      </c>
      <c r="H717" s="9"/>
      <c r="I717" s="9"/>
      <c r="J717" s="55"/>
      <c r="K717" s="54"/>
      <c r="L7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8" spans="2:12" x14ac:dyDescent="0.25">
      <c r="B718" s="51" t="str">
        <f>IF(SSIDs[[#This Row],[Count]]="-","(autofill)",IF('1) Program Reach'!$C$5="(enter ID)","(autofill)",'1) Program Reach'!$C$5))</f>
        <v>(autofill)</v>
      </c>
      <c r="C718" s="52" t="str">
        <f>IFERROR(IF(SSIDs[[#This Row],[Entity ID]]="(autofill)","(autofill)",VLOOKUP(SSIDs[[#This Row],[Entity ID]],EntityIDs[],2,0)),"Invalid Entity ID")</f>
        <v>(autofill)</v>
      </c>
      <c r="H718" s="9"/>
      <c r="I718" s="9"/>
      <c r="J718" s="55"/>
      <c r="K718" s="54"/>
      <c r="L7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19" spans="2:12" x14ac:dyDescent="0.25">
      <c r="B719" s="51" t="str">
        <f>IF(SSIDs[[#This Row],[Count]]="-","(autofill)",IF('1) Program Reach'!$C$5="(enter ID)","(autofill)",'1) Program Reach'!$C$5))</f>
        <v>(autofill)</v>
      </c>
      <c r="C719" s="52" t="str">
        <f>IFERROR(IF(SSIDs[[#This Row],[Entity ID]]="(autofill)","(autofill)",VLOOKUP(SSIDs[[#This Row],[Entity ID]],EntityIDs[],2,0)),"Invalid Entity ID")</f>
        <v>(autofill)</v>
      </c>
      <c r="H719" s="9"/>
      <c r="I719" s="9"/>
      <c r="J719" s="55"/>
      <c r="K719" s="54"/>
      <c r="L7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0" spans="2:12" x14ac:dyDescent="0.25">
      <c r="B720" s="51" t="str">
        <f>IF(SSIDs[[#This Row],[Count]]="-","(autofill)",IF('1) Program Reach'!$C$5="(enter ID)","(autofill)",'1) Program Reach'!$C$5))</f>
        <v>(autofill)</v>
      </c>
      <c r="C720" s="52" t="str">
        <f>IFERROR(IF(SSIDs[[#This Row],[Entity ID]]="(autofill)","(autofill)",VLOOKUP(SSIDs[[#This Row],[Entity ID]],EntityIDs[],2,0)),"Invalid Entity ID")</f>
        <v>(autofill)</v>
      </c>
      <c r="H720" s="9"/>
      <c r="I720" s="9"/>
      <c r="J720" s="55"/>
      <c r="K720" s="54"/>
      <c r="L7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1" spans="2:12" x14ac:dyDescent="0.25">
      <c r="B721" s="51" t="str">
        <f>IF(SSIDs[[#This Row],[Count]]="-","(autofill)",IF('1) Program Reach'!$C$5="(enter ID)","(autofill)",'1) Program Reach'!$C$5))</f>
        <v>(autofill)</v>
      </c>
      <c r="C721" s="52" t="str">
        <f>IFERROR(IF(SSIDs[[#This Row],[Entity ID]]="(autofill)","(autofill)",VLOOKUP(SSIDs[[#This Row],[Entity ID]],EntityIDs[],2,0)),"Invalid Entity ID")</f>
        <v>(autofill)</v>
      </c>
      <c r="H721" s="9"/>
      <c r="I721" s="9"/>
      <c r="J721" s="55"/>
      <c r="K721" s="54"/>
      <c r="L7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2" spans="2:12" x14ac:dyDescent="0.25">
      <c r="B722" s="51" t="str">
        <f>IF(SSIDs[[#This Row],[Count]]="-","(autofill)",IF('1) Program Reach'!$C$5="(enter ID)","(autofill)",'1) Program Reach'!$C$5))</f>
        <v>(autofill)</v>
      </c>
      <c r="C722" s="52" t="str">
        <f>IFERROR(IF(SSIDs[[#This Row],[Entity ID]]="(autofill)","(autofill)",VLOOKUP(SSIDs[[#This Row],[Entity ID]],EntityIDs[],2,0)),"Invalid Entity ID")</f>
        <v>(autofill)</v>
      </c>
      <c r="H722" s="9"/>
      <c r="I722" s="9"/>
      <c r="J722" s="55"/>
      <c r="K722" s="54"/>
      <c r="L7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3" spans="2:12" x14ac:dyDescent="0.25">
      <c r="B723" s="51" t="str">
        <f>IF(SSIDs[[#This Row],[Count]]="-","(autofill)",IF('1) Program Reach'!$C$5="(enter ID)","(autofill)",'1) Program Reach'!$C$5))</f>
        <v>(autofill)</v>
      </c>
      <c r="C723" s="52" t="str">
        <f>IFERROR(IF(SSIDs[[#This Row],[Entity ID]]="(autofill)","(autofill)",VLOOKUP(SSIDs[[#This Row],[Entity ID]],EntityIDs[],2,0)),"Invalid Entity ID")</f>
        <v>(autofill)</v>
      </c>
      <c r="H723" s="9"/>
      <c r="I723" s="9"/>
      <c r="J723" s="55"/>
      <c r="K723" s="54"/>
      <c r="L7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4" spans="2:12" x14ac:dyDescent="0.25">
      <c r="B724" s="51" t="str">
        <f>IF(SSIDs[[#This Row],[Count]]="-","(autofill)",IF('1) Program Reach'!$C$5="(enter ID)","(autofill)",'1) Program Reach'!$C$5))</f>
        <v>(autofill)</v>
      </c>
      <c r="C724" s="52" t="str">
        <f>IFERROR(IF(SSIDs[[#This Row],[Entity ID]]="(autofill)","(autofill)",VLOOKUP(SSIDs[[#This Row],[Entity ID]],EntityIDs[],2,0)),"Invalid Entity ID")</f>
        <v>(autofill)</v>
      </c>
      <c r="H724" s="9"/>
      <c r="I724" s="9"/>
      <c r="J724" s="55"/>
      <c r="K724" s="54"/>
      <c r="L7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5" spans="2:12" x14ac:dyDescent="0.25">
      <c r="B725" s="51" t="str">
        <f>IF(SSIDs[[#This Row],[Count]]="-","(autofill)",IF('1) Program Reach'!$C$5="(enter ID)","(autofill)",'1) Program Reach'!$C$5))</f>
        <v>(autofill)</v>
      </c>
      <c r="C725" s="52" t="str">
        <f>IFERROR(IF(SSIDs[[#This Row],[Entity ID]]="(autofill)","(autofill)",VLOOKUP(SSIDs[[#This Row],[Entity ID]],EntityIDs[],2,0)),"Invalid Entity ID")</f>
        <v>(autofill)</v>
      </c>
      <c r="H725" s="9"/>
      <c r="I725" s="9"/>
      <c r="J725" s="55"/>
      <c r="K725" s="54"/>
      <c r="L7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6" spans="2:12" x14ac:dyDescent="0.25">
      <c r="B726" s="51" t="str">
        <f>IF(SSIDs[[#This Row],[Count]]="-","(autofill)",IF('1) Program Reach'!$C$5="(enter ID)","(autofill)",'1) Program Reach'!$C$5))</f>
        <v>(autofill)</v>
      </c>
      <c r="C726" s="52" t="str">
        <f>IFERROR(IF(SSIDs[[#This Row],[Entity ID]]="(autofill)","(autofill)",VLOOKUP(SSIDs[[#This Row],[Entity ID]],EntityIDs[],2,0)),"Invalid Entity ID")</f>
        <v>(autofill)</v>
      </c>
      <c r="H726" s="9"/>
      <c r="I726" s="9"/>
      <c r="J726" s="55"/>
      <c r="K726" s="54"/>
      <c r="L7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7" spans="2:12" x14ac:dyDescent="0.25">
      <c r="B727" s="51" t="str">
        <f>IF(SSIDs[[#This Row],[Count]]="-","(autofill)",IF('1) Program Reach'!$C$5="(enter ID)","(autofill)",'1) Program Reach'!$C$5))</f>
        <v>(autofill)</v>
      </c>
      <c r="C727" s="52" t="str">
        <f>IFERROR(IF(SSIDs[[#This Row],[Entity ID]]="(autofill)","(autofill)",VLOOKUP(SSIDs[[#This Row],[Entity ID]],EntityIDs[],2,0)),"Invalid Entity ID")</f>
        <v>(autofill)</v>
      </c>
      <c r="H727" s="9"/>
      <c r="I727" s="9"/>
      <c r="J727" s="55"/>
      <c r="K727" s="54"/>
      <c r="L7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8" spans="2:12" x14ac:dyDescent="0.25">
      <c r="B728" s="51" t="str">
        <f>IF(SSIDs[[#This Row],[Count]]="-","(autofill)",IF('1) Program Reach'!$C$5="(enter ID)","(autofill)",'1) Program Reach'!$C$5))</f>
        <v>(autofill)</v>
      </c>
      <c r="C728" s="52" t="str">
        <f>IFERROR(IF(SSIDs[[#This Row],[Entity ID]]="(autofill)","(autofill)",VLOOKUP(SSIDs[[#This Row],[Entity ID]],EntityIDs[],2,0)),"Invalid Entity ID")</f>
        <v>(autofill)</v>
      </c>
      <c r="H728" s="9"/>
      <c r="I728" s="9"/>
      <c r="J728" s="55"/>
      <c r="K728" s="54"/>
      <c r="L7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29" spans="2:12" x14ac:dyDescent="0.25">
      <c r="B729" s="51" t="str">
        <f>IF(SSIDs[[#This Row],[Count]]="-","(autofill)",IF('1) Program Reach'!$C$5="(enter ID)","(autofill)",'1) Program Reach'!$C$5))</f>
        <v>(autofill)</v>
      </c>
      <c r="C729" s="52" t="str">
        <f>IFERROR(IF(SSIDs[[#This Row],[Entity ID]]="(autofill)","(autofill)",VLOOKUP(SSIDs[[#This Row],[Entity ID]],EntityIDs[],2,0)),"Invalid Entity ID")</f>
        <v>(autofill)</v>
      </c>
      <c r="H729" s="9"/>
      <c r="I729" s="9"/>
      <c r="J729" s="55"/>
      <c r="K729" s="54"/>
      <c r="L7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0" spans="2:12" x14ac:dyDescent="0.25">
      <c r="B730" s="51" t="str">
        <f>IF(SSIDs[[#This Row],[Count]]="-","(autofill)",IF('1) Program Reach'!$C$5="(enter ID)","(autofill)",'1) Program Reach'!$C$5))</f>
        <v>(autofill)</v>
      </c>
      <c r="C730" s="52" t="str">
        <f>IFERROR(IF(SSIDs[[#This Row],[Entity ID]]="(autofill)","(autofill)",VLOOKUP(SSIDs[[#This Row],[Entity ID]],EntityIDs[],2,0)),"Invalid Entity ID")</f>
        <v>(autofill)</v>
      </c>
      <c r="H730" s="9"/>
      <c r="I730" s="9"/>
      <c r="J730" s="55"/>
      <c r="K730" s="54"/>
      <c r="L7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1" spans="2:12" x14ac:dyDescent="0.25">
      <c r="B731" s="51" t="str">
        <f>IF(SSIDs[[#This Row],[Count]]="-","(autofill)",IF('1) Program Reach'!$C$5="(enter ID)","(autofill)",'1) Program Reach'!$C$5))</f>
        <v>(autofill)</v>
      </c>
      <c r="C731" s="52" t="str">
        <f>IFERROR(IF(SSIDs[[#This Row],[Entity ID]]="(autofill)","(autofill)",VLOOKUP(SSIDs[[#This Row],[Entity ID]],EntityIDs[],2,0)),"Invalid Entity ID")</f>
        <v>(autofill)</v>
      </c>
      <c r="H731" s="9"/>
      <c r="I731" s="9"/>
      <c r="J731" s="55"/>
      <c r="K731" s="54"/>
      <c r="L7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2" spans="2:12" x14ac:dyDescent="0.25">
      <c r="B732" s="51" t="str">
        <f>IF(SSIDs[[#This Row],[Count]]="-","(autofill)",IF('1) Program Reach'!$C$5="(enter ID)","(autofill)",'1) Program Reach'!$C$5))</f>
        <v>(autofill)</v>
      </c>
      <c r="C732" s="52" t="str">
        <f>IFERROR(IF(SSIDs[[#This Row],[Entity ID]]="(autofill)","(autofill)",VLOOKUP(SSIDs[[#This Row],[Entity ID]],EntityIDs[],2,0)),"Invalid Entity ID")</f>
        <v>(autofill)</v>
      </c>
      <c r="H732" s="9"/>
      <c r="I732" s="9"/>
      <c r="J732" s="55"/>
      <c r="K732" s="54"/>
      <c r="L7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3" spans="2:12" x14ac:dyDescent="0.25">
      <c r="B733" s="51" t="str">
        <f>IF(SSIDs[[#This Row],[Count]]="-","(autofill)",IF('1) Program Reach'!$C$5="(enter ID)","(autofill)",'1) Program Reach'!$C$5))</f>
        <v>(autofill)</v>
      </c>
      <c r="C733" s="52" t="str">
        <f>IFERROR(IF(SSIDs[[#This Row],[Entity ID]]="(autofill)","(autofill)",VLOOKUP(SSIDs[[#This Row],[Entity ID]],EntityIDs[],2,0)),"Invalid Entity ID")</f>
        <v>(autofill)</v>
      </c>
      <c r="H733" s="9"/>
      <c r="I733" s="9"/>
      <c r="J733" s="55"/>
      <c r="K733" s="54"/>
      <c r="L7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4" spans="2:12" x14ac:dyDescent="0.25">
      <c r="B734" s="51" t="str">
        <f>IF(SSIDs[[#This Row],[Count]]="-","(autofill)",IF('1) Program Reach'!$C$5="(enter ID)","(autofill)",'1) Program Reach'!$C$5))</f>
        <v>(autofill)</v>
      </c>
      <c r="C734" s="52" t="str">
        <f>IFERROR(IF(SSIDs[[#This Row],[Entity ID]]="(autofill)","(autofill)",VLOOKUP(SSIDs[[#This Row],[Entity ID]],EntityIDs[],2,0)),"Invalid Entity ID")</f>
        <v>(autofill)</v>
      </c>
      <c r="H734" s="9"/>
      <c r="I734" s="9"/>
      <c r="J734" s="55"/>
      <c r="K734" s="54"/>
      <c r="L7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5" spans="2:12" x14ac:dyDescent="0.25">
      <c r="B735" s="51" t="str">
        <f>IF(SSIDs[[#This Row],[Count]]="-","(autofill)",IF('1) Program Reach'!$C$5="(enter ID)","(autofill)",'1) Program Reach'!$C$5))</f>
        <v>(autofill)</v>
      </c>
      <c r="C735" s="52" t="str">
        <f>IFERROR(IF(SSIDs[[#This Row],[Entity ID]]="(autofill)","(autofill)",VLOOKUP(SSIDs[[#This Row],[Entity ID]],EntityIDs[],2,0)),"Invalid Entity ID")</f>
        <v>(autofill)</v>
      </c>
      <c r="H735" s="9"/>
      <c r="I735" s="9"/>
      <c r="J735" s="55"/>
      <c r="K735" s="54"/>
      <c r="L7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6" spans="2:12" x14ac:dyDescent="0.25">
      <c r="B736" s="51" t="str">
        <f>IF(SSIDs[[#This Row],[Count]]="-","(autofill)",IF('1) Program Reach'!$C$5="(enter ID)","(autofill)",'1) Program Reach'!$C$5))</f>
        <v>(autofill)</v>
      </c>
      <c r="C736" s="52" t="str">
        <f>IFERROR(IF(SSIDs[[#This Row],[Entity ID]]="(autofill)","(autofill)",VLOOKUP(SSIDs[[#This Row],[Entity ID]],EntityIDs[],2,0)),"Invalid Entity ID")</f>
        <v>(autofill)</v>
      </c>
      <c r="H736" s="9"/>
      <c r="I736" s="9"/>
      <c r="J736" s="55"/>
      <c r="K736" s="54"/>
      <c r="L7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7" spans="2:12" x14ac:dyDescent="0.25">
      <c r="B737" s="51" t="str">
        <f>IF(SSIDs[[#This Row],[Count]]="-","(autofill)",IF('1) Program Reach'!$C$5="(enter ID)","(autofill)",'1) Program Reach'!$C$5))</f>
        <v>(autofill)</v>
      </c>
      <c r="C737" s="52" t="str">
        <f>IFERROR(IF(SSIDs[[#This Row],[Entity ID]]="(autofill)","(autofill)",VLOOKUP(SSIDs[[#This Row],[Entity ID]],EntityIDs[],2,0)),"Invalid Entity ID")</f>
        <v>(autofill)</v>
      </c>
      <c r="H737" s="9"/>
      <c r="I737" s="9"/>
      <c r="J737" s="55"/>
      <c r="K737" s="54"/>
      <c r="L7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8" spans="2:12" x14ac:dyDescent="0.25">
      <c r="B738" s="51" t="str">
        <f>IF(SSIDs[[#This Row],[Count]]="-","(autofill)",IF('1) Program Reach'!$C$5="(enter ID)","(autofill)",'1) Program Reach'!$C$5))</f>
        <v>(autofill)</v>
      </c>
      <c r="C738" s="52" t="str">
        <f>IFERROR(IF(SSIDs[[#This Row],[Entity ID]]="(autofill)","(autofill)",VLOOKUP(SSIDs[[#This Row],[Entity ID]],EntityIDs[],2,0)),"Invalid Entity ID")</f>
        <v>(autofill)</v>
      </c>
      <c r="H738" s="9"/>
      <c r="I738" s="9"/>
      <c r="J738" s="55"/>
      <c r="K738" s="54"/>
      <c r="L7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39" spans="2:12" x14ac:dyDescent="0.25">
      <c r="B739" s="51" t="str">
        <f>IF(SSIDs[[#This Row],[Count]]="-","(autofill)",IF('1) Program Reach'!$C$5="(enter ID)","(autofill)",'1) Program Reach'!$C$5))</f>
        <v>(autofill)</v>
      </c>
      <c r="C739" s="52" t="str">
        <f>IFERROR(IF(SSIDs[[#This Row],[Entity ID]]="(autofill)","(autofill)",VLOOKUP(SSIDs[[#This Row],[Entity ID]],EntityIDs[],2,0)),"Invalid Entity ID")</f>
        <v>(autofill)</v>
      </c>
      <c r="H739" s="9"/>
      <c r="I739" s="9"/>
      <c r="J739" s="55"/>
      <c r="K739" s="54"/>
      <c r="L7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0" spans="2:12" x14ac:dyDescent="0.25">
      <c r="B740" s="51" t="str">
        <f>IF(SSIDs[[#This Row],[Count]]="-","(autofill)",IF('1) Program Reach'!$C$5="(enter ID)","(autofill)",'1) Program Reach'!$C$5))</f>
        <v>(autofill)</v>
      </c>
      <c r="C740" s="52" t="str">
        <f>IFERROR(IF(SSIDs[[#This Row],[Entity ID]]="(autofill)","(autofill)",VLOOKUP(SSIDs[[#This Row],[Entity ID]],EntityIDs[],2,0)),"Invalid Entity ID")</f>
        <v>(autofill)</v>
      </c>
      <c r="H740" s="9"/>
      <c r="I740" s="9"/>
      <c r="J740" s="55"/>
      <c r="K740" s="54"/>
      <c r="L7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1" spans="2:12" x14ac:dyDescent="0.25">
      <c r="B741" s="51" t="str">
        <f>IF(SSIDs[[#This Row],[Count]]="-","(autofill)",IF('1) Program Reach'!$C$5="(enter ID)","(autofill)",'1) Program Reach'!$C$5))</f>
        <v>(autofill)</v>
      </c>
      <c r="C741" s="52" t="str">
        <f>IFERROR(IF(SSIDs[[#This Row],[Entity ID]]="(autofill)","(autofill)",VLOOKUP(SSIDs[[#This Row],[Entity ID]],EntityIDs[],2,0)),"Invalid Entity ID")</f>
        <v>(autofill)</v>
      </c>
      <c r="H741" s="9"/>
      <c r="I741" s="9"/>
      <c r="J741" s="55"/>
      <c r="K741" s="54"/>
      <c r="L7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2" spans="2:12" x14ac:dyDescent="0.25">
      <c r="B742" s="51" t="str">
        <f>IF(SSIDs[[#This Row],[Count]]="-","(autofill)",IF('1) Program Reach'!$C$5="(enter ID)","(autofill)",'1) Program Reach'!$C$5))</f>
        <v>(autofill)</v>
      </c>
      <c r="C742" s="52" t="str">
        <f>IFERROR(IF(SSIDs[[#This Row],[Entity ID]]="(autofill)","(autofill)",VLOOKUP(SSIDs[[#This Row],[Entity ID]],EntityIDs[],2,0)),"Invalid Entity ID")</f>
        <v>(autofill)</v>
      </c>
      <c r="H742" s="9"/>
      <c r="I742" s="9"/>
      <c r="J742" s="55"/>
      <c r="K742" s="54"/>
      <c r="L7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3" spans="2:12" x14ac:dyDescent="0.25">
      <c r="B743" s="51" t="str">
        <f>IF(SSIDs[[#This Row],[Count]]="-","(autofill)",IF('1) Program Reach'!$C$5="(enter ID)","(autofill)",'1) Program Reach'!$C$5))</f>
        <v>(autofill)</v>
      </c>
      <c r="C743" s="52" t="str">
        <f>IFERROR(IF(SSIDs[[#This Row],[Entity ID]]="(autofill)","(autofill)",VLOOKUP(SSIDs[[#This Row],[Entity ID]],EntityIDs[],2,0)),"Invalid Entity ID")</f>
        <v>(autofill)</v>
      </c>
      <c r="H743" s="9"/>
      <c r="I743" s="9"/>
      <c r="J743" s="55"/>
      <c r="K743" s="54"/>
      <c r="L7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4" spans="2:12" x14ac:dyDescent="0.25">
      <c r="B744" s="51" t="str">
        <f>IF(SSIDs[[#This Row],[Count]]="-","(autofill)",IF('1) Program Reach'!$C$5="(enter ID)","(autofill)",'1) Program Reach'!$C$5))</f>
        <v>(autofill)</v>
      </c>
      <c r="C744" s="52" t="str">
        <f>IFERROR(IF(SSIDs[[#This Row],[Entity ID]]="(autofill)","(autofill)",VLOOKUP(SSIDs[[#This Row],[Entity ID]],EntityIDs[],2,0)),"Invalid Entity ID")</f>
        <v>(autofill)</v>
      </c>
      <c r="H744" s="9"/>
      <c r="I744" s="9"/>
      <c r="J744" s="55"/>
      <c r="K744" s="54"/>
      <c r="L7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5" spans="2:12" x14ac:dyDescent="0.25">
      <c r="B745" s="51" t="str">
        <f>IF(SSIDs[[#This Row],[Count]]="-","(autofill)",IF('1) Program Reach'!$C$5="(enter ID)","(autofill)",'1) Program Reach'!$C$5))</f>
        <v>(autofill)</v>
      </c>
      <c r="C745" s="52" t="str">
        <f>IFERROR(IF(SSIDs[[#This Row],[Entity ID]]="(autofill)","(autofill)",VLOOKUP(SSIDs[[#This Row],[Entity ID]],EntityIDs[],2,0)),"Invalid Entity ID")</f>
        <v>(autofill)</v>
      </c>
      <c r="H745" s="9"/>
      <c r="I745" s="9"/>
      <c r="J745" s="55"/>
      <c r="K745" s="54"/>
      <c r="L7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6" spans="2:12" x14ac:dyDescent="0.25">
      <c r="B746" s="51" t="str">
        <f>IF(SSIDs[[#This Row],[Count]]="-","(autofill)",IF('1) Program Reach'!$C$5="(enter ID)","(autofill)",'1) Program Reach'!$C$5))</f>
        <v>(autofill)</v>
      </c>
      <c r="C746" s="52" t="str">
        <f>IFERROR(IF(SSIDs[[#This Row],[Entity ID]]="(autofill)","(autofill)",VLOOKUP(SSIDs[[#This Row],[Entity ID]],EntityIDs[],2,0)),"Invalid Entity ID")</f>
        <v>(autofill)</v>
      </c>
      <c r="H746" s="9"/>
      <c r="I746" s="9"/>
      <c r="J746" s="55"/>
      <c r="K746" s="54"/>
      <c r="L7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7" spans="2:12" x14ac:dyDescent="0.25">
      <c r="B747" s="51" t="str">
        <f>IF(SSIDs[[#This Row],[Count]]="-","(autofill)",IF('1) Program Reach'!$C$5="(enter ID)","(autofill)",'1) Program Reach'!$C$5))</f>
        <v>(autofill)</v>
      </c>
      <c r="C747" s="52" t="str">
        <f>IFERROR(IF(SSIDs[[#This Row],[Entity ID]]="(autofill)","(autofill)",VLOOKUP(SSIDs[[#This Row],[Entity ID]],EntityIDs[],2,0)),"Invalid Entity ID")</f>
        <v>(autofill)</v>
      </c>
      <c r="H747" s="9"/>
      <c r="I747" s="9"/>
      <c r="J747" s="55"/>
      <c r="K747" s="54"/>
      <c r="L7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8" spans="2:12" x14ac:dyDescent="0.25">
      <c r="B748" s="51" t="str">
        <f>IF(SSIDs[[#This Row],[Count]]="-","(autofill)",IF('1) Program Reach'!$C$5="(enter ID)","(autofill)",'1) Program Reach'!$C$5))</f>
        <v>(autofill)</v>
      </c>
      <c r="C748" s="52" t="str">
        <f>IFERROR(IF(SSIDs[[#This Row],[Entity ID]]="(autofill)","(autofill)",VLOOKUP(SSIDs[[#This Row],[Entity ID]],EntityIDs[],2,0)),"Invalid Entity ID")</f>
        <v>(autofill)</v>
      </c>
      <c r="H748" s="9"/>
      <c r="I748" s="9"/>
      <c r="J748" s="55"/>
      <c r="K748" s="54"/>
      <c r="L7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49" spans="2:12" x14ac:dyDescent="0.25">
      <c r="B749" s="51" t="str">
        <f>IF(SSIDs[[#This Row],[Count]]="-","(autofill)",IF('1) Program Reach'!$C$5="(enter ID)","(autofill)",'1) Program Reach'!$C$5))</f>
        <v>(autofill)</v>
      </c>
      <c r="C749" s="52" t="str">
        <f>IFERROR(IF(SSIDs[[#This Row],[Entity ID]]="(autofill)","(autofill)",VLOOKUP(SSIDs[[#This Row],[Entity ID]],EntityIDs[],2,0)),"Invalid Entity ID")</f>
        <v>(autofill)</v>
      </c>
      <c r="H749" s="9"/>
      <c r="I749" s="9"/>
      <c r="J749" s="55"/>
      <c r="K749" s="54"/>
      <c r="L7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0" spans="2:12" x14ac:dyDescent="0.25">
      <c r="B750" s="51" t="str">
        <f>IF(SSIDs[[#This Row],[Count]]="-","(autofill)",IF('1) Program Reach'!$C$5="(enter ID)","(autofill)",'1) Program Reach'!$C$5))</f>
        <v>(autofill)</v>
      </c>
      <c r="C750" s="52" t="str">
        <f>IFERROR(IF(SSIDs[[#This Row],[Entity ID]]="(autofill)","(autofill)",VLOOKUP(SSIDs[[#This Row],[Entity ID]],EntityIDs[],2,0)),"Invalid Entity ID")</f>
        <v>(autofill)</v>
      </c>
      <c r="H750" s="9"/>
      <c r="I750" s="9"/>
      <c r="J750" s="55"/>
      <c r="K750" s="54"/>
      <c r="L7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1" spans="2:12" x14ac:dyDescent="0.25">
      <c r="B751" s="51" t="str">
        <f>IF(SSIDs[[#This Row],[Count]]="-","(autofill)",IF('1) Program Reach'!$C$5="(enter ID)","(autofill)",'1) Program Reach'!$C$5))</f>
        <v>(autofill)</v>
      </c>
      <c r="C751" s="52" t="str">
        <f>IFERROR(IF(SSIDs[[#This Row],[Entity ID]]="(autofill)","(autofill)",VLOOKUP(SSIDs[[#This Row],[Entity ID]],EntityIDs[],2,0)),"Invalid Entity ID")</f>
        <v>(autofill)</v>
      </c>
      <c r="H751" s="9"/>
      <c r="I751" s="9"/>
      <c r="J751" s="55"/>
      <c r="K751" s="54"/>
      <c r="L7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2" spans="2:12" x14ac:dyDescent="0.25">
      <c r="B752" s="51" t="str">
        <f>IF(SSIDs[[#This Row],[Count]]="-","(autofill)",IF('1) Program Reach'!$C$5="(enter ID)","(autofill)",'1) Program Reach'!$C$5))</f>
        <v>(autofill)</v>
      </c>
      <c r="C752" s="52" t="str">
        <f>IFERROR(IF(SSIDs[[#This Row],[Entity ID]]="(autofill)","(autofill)",VLOOKUP(SSIDs[[#This Row],[Entity ID]],EntityIDs[],2,0)),"Invalid Entity ID")</f>
        <v>(autofill)</v>
      </c>
      <c r="H752" s="9"/>
      <c r="I752" s="9"/>
      <c r="J752" s="55"/>
      <c r="K752" s="54"/>
      <c r="L7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3" spans="2:12" x14ac:dyDescent="0.25">
      <c r="B753" s="51" t="str">
        <f>IF(SSIDs[[#This Row],[Count]]="-","(autofill)",IF('1) Program Reach'!$C$5="(enter ID)","(autofill)",'1) Program Reach'!$C$5))</f>
        <v>(autofill)</v>
      </c>
      <c r="C753" s="52" t="str">
        <f>IFERROR(IF(SSIDs[[#This Row],[Entity ID]]="(autofill)","(autofill)",VLOOKUP(SSIDs[[#This Row],[Entity ID]],EntityIDs[],2,0)),"Invalid Entity ID")</f>
        <v>(autofill)</v>
      </c>
      <c r="H753" s="9"/>
      <c r="I753" s="9"/>
      <c r="J753" s="55"/>
      <c r="K753" s="54"/>
      <c r="L7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4" spans="2:12" x14ac:dyDescent="0.25">
      <c r="B754" s="51" t="str">
        <f>IF(SSIDs[[#This Row],[Count]]="-","(autofill)",IF('1) Program Reach'!$C$5="(enter ID)","(autofill)",'1) Program Reach'!$C$5))</f>
        <v>(autofill)</v>
      </c>
      <c r="C754" s="52" t="str">
        <f>IFERROR(IF(SSIDs[[#This Row],[Entity ID]]="(autofill)","(autofill)",VLOOKUP(SSIDs[[#This Row],[Entity ID]],EntityIDs[],2,0)),"Invalid Entity ID")</f>
        <v>(autofill)</v>
      </c>
      <c r="H754" s="9"/>
      <c r="I754" s="9"/>
      <c r="J754" s="55"/>
      <c r="K754" s="54"/>
      <c r="L7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5" spans="2:12" x14ac:dyDescent="0.25">
      <c r="B755" s="51" t="str">
        <f>IF(SSIDs[[#This Row],[Count]]="-","(autofill)",IF('1) Program Reach'!$C$5="(enter ID)","(autofill)",'1) Program Reach'!$C$5))</f>
        <v>(autofill)</v>
      </c>
      <c r="C755" s="52" t="str">
        <f>IFERROR(IF(SSIDs[[#This Row],[Entity ID]]="(autofill)","(autofill)",VLOOKUP(SSIDs[[#This Row],[Entity ID]],EntityIDs[],2,0)),"Invalid Entity ID")</f>
        <v>(autofill)</v>
      </c>
      <c r="H755" s="9"/>
      <c r="I755" s="9"/>
      <c r="J755" s="55"/>
      <c r="K755" s="54"/>
      <c r="L7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6" spans="2:12" x14ac:dyDescent="0.25">
      <c r="B756" s="51" t="str">
        <f>IF(SSIDs[[#This Row],[Count]]="-","(autofill)",IF('1) Program Reach'!$C$5="(enter ID)","(autofill)",'1) Program Reach'!$C$5))</f>
        <v>(autofill)</v>
      </c>
      <c r="C756" s="52" t="str">
        <f>IFERROR(IF(SSIDs[[#This Row],[Entity ID]]="(autofill)","(autofill)",VLOOKUP(SSIDs[[#This Row],[Entity ID]],EntityIDs[],2,0)),"Invalid Entity ID")</f>
        <v>(autofill)</v>
      </c>
      <c r="H756" s="9"/>
      <c r="I756" s="9"/>
      <c r="J756" s="55"/>
      <c r="K756" s="54"/>
      <c r="L7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7" spans="2:12" x14ac:dyDescent="0.25">
      <c r="B757" s="51" t="str">
        <f>IF(SSIDs[[#This Row],[Count]]="-","(autofill)",IF('1) Program Reach'!$C$5="(enter ID)","(autofill)",'1) Program Reach'!$C$5))</f>
        <v>(autofill)</v>
      </c>
      <c r="C757" s="52" t="str">
        <f>IFERROR(IF(SSIDs[[#This Row],[Entity ID]]="(autofill)","(autofill)",VLOOKUP(SSIDs[[#This Row],[Entity ID]],EntityIDs[],2,0)),"Invalid Entity ID")</f>
        <v>(autofill)</v>
      </c>
      <c r="H757" s="9"/>
      <c r="I757" s="9"/>
      <c r="J757" s="55"/>
      <c r="K757" s="54"/>
      <c r="L7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8" spans="2:12" x14ac:dyDescent="0.25">
      <c r="B758" s="51" t="str">
        <f>IF(SSIDs[[#This Row],[Count]]="-","(autofill)",IF('1) Program Reach'!$C$5="(enter ID)","(autofill)",'1) Program Reach'!$C$5))</f>
        <v>(autofill)</v>
      </c>
      <c r="C758" s="52" t="str">
        <f>IFERROR(IF(SSIDs[[#This Row],[Entity ID]]="(autofill)","(autofill)",VLOOKUP(SSIDs[[#This Row],[Entity ID]],EntityIDs[],2,0)),"Invalid Entity ID")</f>
        <v>(autofill)</v>
      </c>
      <c r="H758" s="9"/>
      <c r="I758" s="9"/>
      <c r="J758" s="55"/>
      <c r="K758" s="54"/>
      <c r="L7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59" spans="2:12" x14ac:dyDescent="0.25">
      <c r="B759" s="51" t="str">
        <f>IF(SSIDs[[#This Row],[Count]]="-","(autofill)",IF('1) Program Reach'!$C$5="(enter ID)","(autofill)",'1) Program Reach'!$C$5))</f>
        <v>(autofill)</v>
      </c>
      <c r="C759" s="52" t="str">
        <f>IFERROR(IF(SSIDs[[#This Row],[Entity ID]]="(autofill)","(autofill)",VLOOKUP(SSIDs[[#This Row],[Entity ID]],EntityIDs[],2,0)),"Invalid Entity ID")</f>
        <v>(autofill)</v>
      </c>
      <c r="H759" s="9"/>
      <c r="I759" s="9"/>
      <c r="J759" s="55"/>
      <c r="K759" s="54"/>
      <c r="L7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0" spans="2:12" x14ac:dyDescent="0.25">
      <c r="B760" s="51" t="str">
        <f>IF(SSIDs[[#This Row],[Count]]="-","(autofill)",IF('1) Program Reach'!$C$5="(enter ID)","(autofill)",'1) Program Reach'!$C$5))</f>
        <v>(autofill)</v>
      </c>
      <c r="C760" s="52" t="str">
        <f>IFERROR(IF(SSIDs[[#This Row],[Entity ID]]="(autofill)","(autofill)",VLOOKUP(SSIDs[[#This Row],[Entity ID]],EntityIDs[],2,0)),"Invalid Entity ID")</f>
        <v>(autofill)</v>
      </c>
      <c r="H760" s="9"/>
      <c r="I760" s="9"/>
      <c r="J760" s="55"/>
      <c r="K760" s="54"/>
      <c r="L7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1" spans="2:12" x14ac:dyDescent="0.25">
      <c r="B761" s="51" t="str">
        <f>IF(SSIDs[[#This Row],[Count]]="-","(autofill)",IF('1) Program Reach'!$C$5="(enter ID)","(autofill)",'1) Program Reach'!$C$5))</f>
        <v>(autofill)</v>
      </c>
      <c r="C761" s="52" t="str">
        <f>IFERROR(IF(SSIDs[[#This Row],[Entity ID]]="(autofill)","(autofill)",VLOOKUP(SSIDs[[#This Row],[Entity ID]],EntityIDs[],2,0)),"Invalid Entity ID")</f>
        <v>(autofill)</v>
      </c>
      <c r="H761" s="9"/>
      <c r="I761" s="9"/>
      <c r="J761" s="55"/>
      <c r="K761" s="54"/>
      <c r="L7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2" spans="2:12" x14ac:dyDescent="0.25">
      <c r="B762" s="51" t="str">
        <f>IF(SSIDs[[#This Row],[Count]]="-","(autofill)",IF('1) Program Reach'!$C$5="(enter ID)","(autofill)",'1) Program Reach'!$C$5))</f>
        <v>(autofill)</v>
      </c>
      <c r="C762" s="52" t="str">
        <f>IFERROR(IF(SSIDs[[#This Row],[Entity ID]]="(autofill)","(autofill)",VLOOKUP(SSIDs[[#This Row],[Entity ID]],EntityIDs[],2,0)),"Invalid Entity ID")</f>
        <v>(autofill)</v>
      </c>
      <c r="H762" s="9"/>
      <c r="I762" s="9"/>
      <c r="J762" s="55"/>
      <c r="K762" s="54"/>
      <c r="L7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3" spans="2:12" x14ac:dyDescent="0.25">
      <c r="B763" s="51" t="str">
        <f>IF(SSIDs[[#This Row],[Count]]="-","(autofill)",IF('1) Program Reach'!$C$5="(enter ID)","(autofill)",'1) Program Reach'!$C$5))</f>
        <v>(autofill)</v>
      </c>
      <c r="C763" s="52" t="str">
        <f>IFERROR(IF(SSIDs[[#This Row],[Entity ID]]="(autofill)","(autofill)",VLOOKUP(SSIDs[[#This Row],[Entity ID]],EntityIDs[],2,0)),"Invalid Entity ID")</f>
        <v>(autofill)</v>
      </c>
      <c r="H763" s="9"/>
      <c r="I763" s="9"/>
      <c r="J763" s="55"/>
      <c r="K763" s="54"/>
      <c r="L7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4" spans="2:12" x14ac:dyDescent="0.25">
      <c r="B764" s="51" t="str">
        <f>IF(SSIDs[[#This Row],[Count]]="-","(autofill)",IF('1) Program Reach'!$C$5="(enter ID)","(autofill)",'1) Program Reach'!$C$5))</f>
        <v>(autofill)</v>
      </c>
      <c r="C764" s="52" t="str">
        <f>IFERROR(IF(SSIDs[[#This Row],[Entity ID]]="(autofill)","(autofill)",VLOOKUP(SSIDs[[#This Row],[Entity ID]],EntityIDs[],2,0)),"Invalid Entity ID")</f>
        <v>(autofill)</v>
      </c>
      <c r="H764" s="9"/>
      <c r="I764" s="9"/>
      <c r="J764" s="55"/>
      <c r="K764" s="54"/>
      <c r="L7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5" spans="2:12" x14ac:dyDescent="0.25">
      <c r="B765" s="51" t="str">
        <f>IF(SSIDs[[#This Row],[Count]]="-","(autofill)",IF('1) Program Reach'!$C$5="(enter ID)","(autofill)",'1) Program Reach'!$C$5))</f>
        <v>(autofill)</v>
      </c>
      <c r="C765" s="52" t="str">
        <f>IFERROR(IF(SSIDs[[#This Row],[Entity ID]]="(autofill)","(autofill)",VLOOKUP(SSIDs[[#This Row],[Entity ID]],EntityIDs[],2,0)),"Invalid Entity ID")</f>
        <v>(autofill)</v>
      </c>
      <c r="H765" s="9"/>
      <c r="I765" s="9"/>
      <c r="J765" s="55"/>
      <c r="K765" s="54"/>
      <c r="L7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6" spans="2:12" x14ac:dyDescent="0.25">
      <c r="B766" s="51" t="str">
        <f>IF(SSIDs[[#This Row],[Count]]="-","(autofill)",IF('1) Program Reach'!$C$5="(enter ID)","(autofill)",'1) Program Reach'!$C$5))</f>
        <v>(autofill)</v>
      </c>
      <c r="C766" s="52" t="str">
        <f>IFERROR(IF(SSIDs[[#This Row],[Entity ID]]="(autofill)","(autofill)",VLOOKUP(SSIDs[[#This Row],[Entity ID]],EntityIDs[],2,0)),"Invalid Entity ID")</f>
        <v>(autofill)</v>
      </c>
      <c r="H766" s="9"/>
      <c r="I766" s="9"/>
      <c r="J766" s="55"/>
      <c r="K766" s="54"/>
      <c r="L7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7" spans="2:12" x14ac:dyDescent="0.25">
      <c r="B767" s="51" t="str">
        <f>IF(SSIDs[[#This Row],[Count]]="-","(autofill)",IF('1) Program Reach'!$C$5="(enter ID)","(autofill)",'1) Program Reach'!$C$5))</f>
        <v>(autofill)</v>
      </c>
      <c r="C767" s="52" t="str">
        <f>IFERROR(IF(SSIDs[[#This Row],[Entity ID]]="(autofill)","(autofill)",VLOOKUP(SSIDs[[#This Row],[Entity ID]],EntityIDs[],2,0)),"Invalid Entity ID")</f>
        <v>(autofill)</v>
      </c>
      <c r="H767" s="9"/>
      <c r="I767" s="9"/>
      <c r="J767" s="55"/>
      <c r="K767" s="54"/>
      <c r="L7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8" spans="2:12" x14ac:dyDescent="0.25">
      <c r="B768" s="51" t="str">
        <f>IF(SSIDs[[#This Row],[Count]]="-","(autofill)",IF('1) Program Reach'!$C$5="(enter ID)","(autofill)",'1) Program Reach'!$C$5))</f>
        <v>(autofill)</v>
      </c>
      <c r="C768" s="52" t="str">
        <f>IFERROR(IF(SSIDs[[#This Row],[Entity ID]]="(autofill)","(autofill)",VLOOKUP(SSIDs[[#This Row],[Entity ID]],EntityIDs[],2,0)),"Invalid Entity ID")</f>
        <v>(autofill)</v>
      </c>
      <c r="H768" s="9"/>
      <c r="I768" s="9"/>
      <c r="J768" s="55"/>
      <c r="K768" s="54"/>
      <c r="L7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69" spans="2:12" x14ac:dyDescent="0.25">
      <c r="B769" s="51" t="str">
        <f>IF(SSIDs[[#This Row],[Count]]="-","(autofill)",IF('1) Program Reach'!$C$5="(enter ID)","(autofill)",'1) Program Reach'!$C$5))</f>
        <v>(autofill)</v>
      </c>
      <c r="C769" s="52" t="str">
        <f>IFERROR(IF(SSIDs[[#This Row],[Entity ID]]="(autofill)","(autofill)",VLOOKUP(SSIDs[[#This Row],[Entity ID]],EntityIDs[],2,0)),"Invalid Entity ID")</f>
        <v>(autofill)</v>
      </c>
      <c r="H769" s="9"/>
      <c r="I769" s="9"/>
      <c r="J769" s="55"/>
      <c r="K769" s="54"/>
      <c r="L7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0" spans="2:12" x14ac:dyDescent="0.25">
      <c r="B770" s="51" t="str">
        <f>IF(SSIDs[[#This Row],[Count]]="-","(autofill)",IF('1) Program Reach'!$C$5="(enter ID)","(autofill)",'1) Program Reach'!$C$5))</f>
        <v>(autofill)</v>
      </c>
      <c r="C770" s="52" t="str">
        <f>IFERROR(IF(SSIDs[[#This Row],[Entity ID]]="(autofill)","(autofill)",VLOOKUP(SSIDs[[#This Row],[Entity ID]],EntityIDs[],2,0)),"Invalid Entity ID")</f>
        <v>(autofill)</v>
      </c>
      <c r="H770" s="9"/>
      <c r="I770" s="9"/>
      <c r="J770" s="55"/>
      <c r="K770" s="54"/>
      <c r="L7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1" spans="2:12" x14ac:dyDescent="0.25">
      <c r="B771" s="51" t="str">
        <f>IF(SSIDs[[#This Row],[Count]]="-","(autofill)",IF('1) Program Reach'!$C$5="(enter ID)","(autofill)",'1) Program Reach'!$C$5))</f>
        <v>(autofill)</v>
      </c>
      <c r="C771" s="52" t="str">
        <f>IFERROR(IF(SSIDs[[#This Row],[Entity ID]]="(autofill)","(autofill)",VLOOKUP(SSIDs[[#This Row],[Entity ID]],EntityIDs[],2,0)),"Invalid Entity ID")</f>
        <v>(autofill)</v>
      </c>
      <c r="H771" s="9"/>
      <c r="I771" s="9"/>
      <c r="J771" s="55"/>
      <c r="K771" s="54"/>
      <c r="L7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2" spans="2:12" x14ac:dyDescent="0.25">
      <c r="B772" s="51" t="str">
        <f>IF(SSIDs[[#This Row],[Count]]="-","(autofill)",IF('1) Program Reach'!$C$5="(enter ID)","(autofill)",'1) Program Reach'!$C$5))</f>
        <v>(autofill)</v>
      </c>
      <c r="C772" s="52" t="str">
        <f>IFERROR(IF(SSIDs[[#This Row],[Entity ID]]="(autofill)","(autofill)",VLOOKUP(SSIDs[[#This Row],[Entity ID]],EntityIDs[],2,0)),"Invalid Entity ID")</f>
        <v>(autofill)</v>
      </c>
      <c r="H772" s="9"/>
      <c r="I772" s="9"/>
      <c r="J772" s="55"/>
      <c r="K772" s="54"/>
      <c r="L7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3" spans="2:12" x14ac:dyDescent="0.25">
      <c r="B773" s="51" t="str">
        <f>IF(SSIDs[[#This Row],[Count]]="-","(autofill)",IF('1) Program Reach'!$C$5="(enter ID)","(autofill)",'1) Program Reach'!$C$5))</f>
        <v>(autofill)</v>
      </c>
      <c r="C773" s="52" t="str">
        <f>IFERROR(IF(SSIDs[[#This Row],[Entity ID]]="(autofill)","(autofill)",VLOOKUP(SSIDs[[#This Row],[Entity ID]],EntityIDs[],2,0)),"Invalid Entity ID")</f>
        <v>(autofill)</v>
      </c>
      <c r="H773" s="9"/>
      <c r="I773" s="9"/>
      <c r="J773" s="55"/>
      <c r="K773" s="54"/>
      <c r="L7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4" spans="2:12" x14ac:dyDescent="0.25">
      <c r="B774" s="51" t="str">
        <f>IF(SSIDs[[#This Row],[Count]]="-","(autofill)",IF('1) Program Reach'!$C$5="(enter ID)","(autofill)",'1) Program Reach'!$C$5))</f>
        <v>(autofill)</v>
      </c>
      <c r="C774" s="52" t="str">
        <f>IFERROR(IF(SSIDs[[#This Row],[Entity ID]]="(autofill)","(autofill)",VLOOKUP(SSIDs[[#This Row],[Entity ID]],EntityIDs[],2,0)),"Invalid Entity ID")</f>
        <v>(autofill)</v>
      </c>
      <c r="H774" s="9"/>
      <c r="I774" s="9"/>
      <c r="J774" s="55"/>
      <c r="K774" s="54"/>
      <c r="L7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5" spans="2:12" x14ac:dyDescent="0.25">
      <c r="B775" s="51" t="str">
        <f>IF(SSIDs[[#This Row],[Count]]="-","(autofill)",IF('1) Program Reach'!$C$5="(enter ID)","(autofill)",'1) Program Reach'!$C$5))</f>
        <v>(autofill)</v>
      </c>
      <c r="C775" s="52" t="str">
        <f>IFERROR(IF(SSIDs[[#This Row],[Entity ID]]="(autofill)","(autofill)",VLOOKUP(SSIDs[[#This Row],[Entity ID]],EntityIDs[],2,0)),"Invalid Entity ID")</f>
        <v>(autofill)</v>
      </c>
      <c r="H775" s="9"/>
      <c r="I775" s="9"/>
      <c r="J775" s="55"/>
      <c r="K775" s="54"/>
      <c r="L7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6" spans="2:12" x14ac:dyDescent="0.25">
      <c r="B776" s="51" t="str">
        <f>IF(SSIDs[[#This Row],[Count]]="-","(autofill)",IF('1) Program Reach'!$C$5="(enter ID)","(autofill)",'1) Program Reach'!$C$5))</f>
        <v>(autofill)</v>
      </c>
      <c r="C776" s="52" t="str">
        <f>IFERROR(IF(SSIDs[[#This Row],[Entity ID]]="(autofill)","(autofill)",VLOOKUP(SSIDs[[#This Row],[Entity ID]],EntityIDs[],2,0)),"Invalid Entity ID")</f>
        <v>(autofill)</v>
      </c>
      <c r="H776" s="9"/>
      <c r="I776" s="9"/>
      <c r="J776" s="55"/>
      <c r="K776" s="54"/>
      <c r="L7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7" spans="2:12" x14ac:dyDescent="0.25">
      <c r="B777" s="51" t="str">
        <f>IF(SSIDs[[#This Row],[Count]]="-","(autofill)",IF('1) Program Reach'!$C$5="(enter ID)","(autofill)",'1) Program Reach'!$C$5))</f>
        <v>(autofill)</v>
      </c>
      <c r="C777" s="52" t="str">
        <f>IFERROR(IF(SSIDs[[#This Row],[Entity ID]]="(autofill)","(autofill)",VLOOKUP(SSIDs[[#This Row],[Entity ID]],EntityIDs[],2,0)),"Invalid Entity ID")</f>
        <v>(autofill)</v>
      </c>
      <c r="H777" s="9"/>
      <c r="I777" s="9"/>
      <c r="J777" s="55"/>
      <c r="K777" s="54"/>
      <c r="L7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8" spans="2:12" x14ac:dyDescent="0.25">
      <c r="B778" s="51" t="str">
        <f>IF(SSIDs[[#This Row],[Count]]="-","(autofill)",IF('1) Program Reach'!$C$5="(enter ID)","(autofill)",'1) Program Reach'!$C$5))</f>
        <v>(autofill)</v>
      </c>
      <c r="C778" s="52" t="str">
        <f>IFERROR(IF(SSIDs[[#This Row],[Entity ID]]="(autofill)","(autofill)",VLOOKUP(SSIDs[[#This Row],[Entity ID]],EntityIDs[],2,0)),"Invalid Entity ID")</f>
        <v>(autofill)</v>
      </c>
      <c r="H778" s="9"/>
      <c r="I778" s="9"/>
      <c r="J778" s="55"/>
      <c r="K778" s="54"/>
      <c r="L7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79" spans="2:12" x14ac:dyDescent="0.25">
      <c r="B779" s="51" t="str">
        <f>IF(SSIDs[[#This Row],[Count]]="-","(autofill)",IF('1) Program Reach'!$C$5="(enter ID)","(autofill)",'1) Program Reach'!$C$5))</f>
        <v>(autofill)</v>
      </c>
      <c r="C779" s="52" t="str">
        <f>IFERROR(IF(SSIDs[[#This Row],[Entity ID]]="(autofill)","(autofill)",VLOOKUP(SSIDs[[#This Row],[Entity ID]],EntityIDs[],2,0)),"Invalid Entity ID")</f>
        <v>(autofill)</v>
      </c>
      <c r="H779" s="9"/>
      <c r="I779" s="9"/>
      <c r="J779" s="55"/>
      <c r="K779" s="54"/>
      <c r="L7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0" spans="2:12" x14ac:dyDescent="0.25">
      <c r="B780" s="51" t="str">
        <f>IF(SSIDs[[#This Row],[Count]]="-","(autofill)",IF('1) Program Reach'!$C$5="(enter ID)","(autofill)",'1) Program Reach'!$C$5))</f>
        <v>(autofill)</v>
      </c>
      <c r="C780" s="52" t="str">
        <f>IFERROR(IF(SSIDs[[#This Row],[Entity ID]]="(autofill)","(autofill)",VLOOKUP(SSIDs[[#This Row],[Entity ID]],EntityIDs[],2,0)),"Invalid Entity ID")</f>
        <v>(autofill)</v>
      </c>
      <c r="H780" s="9"/>
      <c r="I780" s="9"/>
      <c r="J780" s="55"/>
      <c r="K780" s="54"/>
      <c r="L7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1" spans="2:12" x14ac:dyDescent="0.25">
      <c r="B781" s="51" t="str">
        <f>IF(SSIDs[[#This Row],[Count]]="-","(autofill)",IF('1) Program Reach'!$C$5="(enter ID)","(autofill)",'1) Program Reach'!$C$5))</f>
        <v>(autofill)</v>
      </c>
      <c r="C781" s="52" t="str">
        <f>IFERROR(IF(SSIDs[[#This Row],[Entity ID]]="(autofill)","(autofill)",VLOOKUP(SSIDs[[#This Row],[Entity ID]],EntityIDs[],2,0)),"Invalid Entity ID")</f>
        <v>(autofill)</v>
      </c>
      <c r="H781" s="9"/>
      <c r="I781" s="9"/>
      <c r="J781" s="55"/>
      <c r="K781" s="54"/>
      <c r="L7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2" spans="2:12" x14ac:dyDescent="0.25">
      <c r="B782" s="51" t="str">
        <f>IF(SSIDs[[#This Row],[Count]]="-","(autofill)",IF('1) Program Reach'!$C$5="(enter ID)","(autofill)",'1) Program Reach'!$C$5))</f>
        <v>(autofill)</v>
      </c>
      <c r="C782" s="52" t="str">
        <f>IFERROR(IF(SSIDs[[#This Row],[Entity ID]]="(autofill)","(autofill)",VLOOKUP(SSIDs[[#This Row],[Entity ID]],EntityIDs[],2,0)),"Invalid Entity ID")</f>
        <v>(autofill)</v>
      </c>
      <c r="H782" s="9"/>
      <c r="I782" s="9"/>
      <c r="J782" s="55"/>
      <c r="K782" s="54"/>
      <c r="L7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3" spans="2:12" x14ac:dyDescent="0.25">
      <c r="B783" s="51" t="str">
        <f>IF(SSIDs[[#This Row],[Count]]="-","(autofill)",IF('1) Program Reach'!$C$5="(enter ID)","(autofill)",'1) Program Reach'!$C$5))</f>
        <v>(autofill)</v>
      </c>
      <c r="C783" s="52" t="str">
        <f>IFERROR(IF(SSIDs[[#This Row],[Entity ID]]="(autofill)","(autofill)",VLOOKUP(SSIDs[[#This Row],[Entity ID]],EntityIDs[],2,0)),"Invalid Entity ID")</f>
        <v>(autofill)</v>
      </c>
      <c r="H783" s="9"/>
      <c r="I783" s="9"/>
      <c r="J783" s="55"/>
      <c r="K783" s="54"/>
      <c r="L7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4" spans="2:12" x14ac:dyDescent="0.25">
      <c r="B784" s="51" t="str">
        <f>IF(SSIDs[[#This Row],[Count]]="-","(autofill)",IF('1) Program Reach'!$C$5="(enter ID)","(autofill)",'1) Program Reach'!$C$5))</f>
        <v>(autofill)</v>
      </c>
      <c r="C784" s="52" t="str">
        <f>IFERROR(IF(SSIDs[[#This Row],[Entity ID]]="(autofill)","(autofill)",VLOOKUP(SSIDs[[#This Row],[Entity ID]],EntityIDs[],2,0)),"Invalid Entity ID")</f>
        <v>(autofill)</v>
      </c>
      <c r="H784" s="9"/>
      <c r="I784" s="9"/>
      <c r="J784" s="55"/>
      <c r="K784" s="54"/>
      <c r="L7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5" spans="2:12" x14ac:dyDescent="0.25">
      <c r="B785" s="51" t="str">
        <f>IF(SSIDs[[#This Row],[Count]]="-","(autofill)",IF('1) Program Reach'!$C$5="(enter ID)","(autofill)",'1) Program Reach'!$C$5))</f>
        <v>(autofill)</v>
      </c>
      <c r="C785" s="52" t="str">
        <f>IFERROR(IF(SSIDs[[#This Row],[Entity ID]]="(autofill)","(autofill)",VLOOKUP(SSIDs[[#This Row],[Entity ID]],EntityIDs[],2,0)),"Invalid Entity ID")</f>
        <v>(autofill)</v>
      </c>
      <c r="H785" s="9"/>
      <c r="I785" s="9"/>
      <c r="J785" s="55"/>
      <c r="K785" s="54"/>
      <c r="L7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6" spans="2:12" x14ac:dyDescent="0.25">
      <c r="B786" s="51" t="str">
        <f>IF(SSIDs[[#This Row],[Count]]="-","(autofill)",IF('1) Program Reach'!$C$5="(enter ID)","(autofill)",'1) Program Reach'!$C$5))</f>
        <v>(autofill)</v>
      </c>
      <c r="C786" s="52" t="str">
        <f>IFERROR(IF(SSIDs[[#This Row],[Entity ID]]="(autofill)","(autofill)",VLOOKUP(SSIDs[[#This Row],[Entity ID]],EntityIDs[],2,0)),"Invalid Entity ID")</f>
        <v>(autofill)</v>
      </c>
      <c r="H786" s="9"/>
      <c r="I786" s="9"/>
      <c r="J786" s="55"/>
      <c r="K786" s="54"/>
      <c r="L7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7" spans="2:12" x14ac:dyDescent="0.25">
      <c r="B787" s="51" t="str">
        <f>IF(SSIDs[[#This Row],[Count]]="-","(autofill)",IF('1) Program Reach'!$C$5="(enter ID)","(autofill)",'1) Program Reach'!$C$5))</f>
        <v>(autofill)</v>
      </c>
      <c r="C787" s="52" t="str">
        <f>IFERROR(IF(SSIDs[[#This Row],[Entity ID]]="(autofill)","(autofill)",VLOOKUP(SSIDs[[#This Row],[Entity ID]],EntityIDs[],2,0)),"Invalid Entity ID")</f>
        <v>(autofill)</v>
      </c>
      <c r="H787" s="9"/>
      <c r="I787" s="9"/>
      <c r="J787" s="55"/>
      <c r="K787" s="54"/>
      <c r="L7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8" spans="2:12" x14ac:dyDescent="0.25">
      <c r="B788" s="51" t="str">
        <f>IF(SSIDs[[#This Row],[Count]]="-","(autofill)",IF('1) Program Reach'!$C$5="(enter ID)","(autofill)",'1) Program Reach'!$C$5))</f>
        <v>(autofill)</v>
      </c>
      <c r="C788" s="52" t="str">
        <f>IFERROR(IF(SSIDs[[#This Row],[Entity ID]]="(autofill)","(autofill)",VLOOKUP(SSIDs[[#This Row],[Entity ID]],EntityIDs[],2,0)),"Invalid Entity ID")</f>
        <v>(autofill)</v>
      </c>
      <c r="H788" s="9"/>
      <c r="I788" s="9"/>
      <c r="J788" s="55"/>
      <c r="K788" s="54"/>
      <c r="L7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89" spans="2:12" x14ac:dyDescent="0.25">
      <c r="B789" s="51" t="str">
        <f>IF(SSIDs[[#This Row],[Count]]="-","(autofill)",IF('1) Program Reach'!$C$5="(enter ID)","(autofill)",'1) Program Reach'!$C$5))</f>
        <v>(autofill)</v>
      </c>
      <c r="C789" s="52" t="str">
        <f>IFERROR(IF(SSIDs[[#This Row],[Entity ID]]="(autofill)","(autofill)",VLOOKUP(SSIDs[[#This Row],[Entity ID]],EntityIDs[],2,0)),"Invalid Entity ID")</f>
        <v>(autofill)</v>
      </c>
      <c r="H789" s="9"/>
      <c r="I789" s="9"/>
      <c r="J789" s="55"/>
      <c r="K789" s="54"/>
      <c r="L7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0" spans="2:12" x14ac:dyDescent="0.25">
      <c r="B790" s="51" t="str">
        <f>IF(SSIDs[[#This Row],[Count]]="-","(autofill)",IF('1) Program Reach'!$C$5="(enter ID)","(autofill)",'1) Program Reach'!$C$5))</f>
        <v>(autofill)</v>
      </c>
      <c r="C790" s="52" t="str">
        <f>IFERROR(IF(SSIDs[[#This Row],[Entity ID]]="(autofill)","(autofill)",VLOOKUP(SSIDs[[#This Row],[Entity ID]],EntityIDs[],2,0)),"Invalid Entity ID")</f>
        <v>(autofill)</v>
      </c>
      <c r="H790" s="9"/>
      <c r="I790" s="9"/>
      <c r="J790" s="55"/>
      <c r="K790" s="54"/>
      <c r="L7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1" spans="2:12" x14ac:dyDescent="0.25">
      <c r="B791" s="51" t="str">
        <f>IF(SSIDs[[#This Row],[Count]]="-","(autofill)",IF('1) Program Reach'!$C$5="(enter ID)","(autofill)",'1) Program Reach'!$C$5))</f>
        <v>(autofill)</v>
      </c>
      <c r="C791" s="52" t="str">
        <f>IFERROR(IF(SSIDs[[#This Row],[Entity ID]]="(autofill)","(autofill)",VLOOKUP(SSIDs[[#This Row],[Entity ID]],EntityIDs[],2,0)),"Invalid Entity ID")</f>
        <v>(autofill)</v>
      </c>
      <c r="H791" s="9"/>
      <c r="I791" s="9"/>
      <c r="J791" s="55"/>
      <c r="K791" s="54"/>
      <c r="L7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2" spans="2:12" x14ac:dyDescent="0.25">
      <c r="B792" s="51" t="str">
        <f>IF(SSIDs[[#This Row],[Count]]="-","(autofill)",IF('1) Program Reach'!$C$5="(enter ID)","(autofill)",'1) Program Reach'!$C$5))</f>
        <v>(autofill)</v>
      </c>
      <c r="C792" s="52" t="str">
        <f>IFERROR(IF(SSIDs[[#This Row],[Entity ID]]="(autofill)","(autofill)",VLOOKUP(SSIDs[[#This Row],[Entity ID]],EntityIDs[],2,0)),"Invalid Entity ID")</f>
        <v>(autofill)</v>
      </c>
      <c r="H792" s="9"/>
      <c r="I792" s="9"/>
      <c r="J792" s="55"/>
      <c r="K792" s="54"/>
      <c r="L7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3" spans="2:12" x14ac:dyDescent="0.25">
      <c r="B793" s="51" t="str">
        <f>IF(SSIDs[[#This Row],[Count]]="-","(autofill)",IF('1) Program Reach'!$C$5="(enter ID)","(autofill)",'1) Program Reach'!$C$5))</f>
        <v>(autofill)</v>
      </c>
      <c r="C793" s="52" t="str">
        <f>IFERROR(IF(SSIDs[[#This Row],[Entity ID]]="(autofill)","(autofill)",VLOOKUP(SSIDs[[#This Row],[Entity ID]],EntityIDs[],2,0)),"Invalid Entity ID")</f>
        <v>(autofill)</v>
      </c>
      <c r="H793" s="9"/>
      <c r="I793" s="9"/>
      <c r="J793" s="55"/>
      <c r="K793" s="54"/>
      <c r="L7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4" spans="2:12" x14ac:dyDescent="0.25">
      <c r="B794" s="51" t="str">
        <f>IF(SSIDs[[#This Row],[Count]]="-","(autofill)",IF('1) Program Reach'!$C$5="(enter ID)","(autofill)",'1) Program Reach'!$C$5))</f>
        <v>(autofill)</v>
      </c>
      <c r="C794" s="52" t="str">
        <f>IFERROR(IF(SSIDs[[#This Row],[Entity ID]]="(autofill)","(autofill)",VLOOKUP(SSIDs[[#This Row],[Entity ID]],EntityIDs[],2,0)),"Invalid Entity ID")</f>
        <v>(autofill)</v>
      </c>
      <c r="H794" s="9"/>
      <c r="I794" s="9"/>
      <c r="J794" s="55"/>
      <c r="K794" s="54"/>
      <c r="L7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5" spans="2:12" x14ac:dyDescent="0.25">
      <c r="B795" s="51" t="str">
        <f>IF(SSIDs[[#This Row],[Count]]="-","(autofill)",IF('1) Program Reach'!$C$5="(enter ID)","(autofill)",'1) Program Reach'!$C$5))</f>
        <v>(autofill)</v>
      </c>
      <c r="C795" s="52" t="str">
        <f>IFERROR(IF(SSIDs[[#This Row],[Entity ID]]="(autofill)","(autofill)",VLOOKUP(SSIDs[[#This Row],[Entity ID]],EntityIDs[],2,0)),"Invalid Entity ID")</f>
        <v>(autofill)</v>
      </c>
      <c r="H795" s="9"/>
      <c r="I795" s="9"/>
      <c r="J795" s="55"/>
      <c r="K795" s="54"/>
      <c r="L7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6" spans="2:12" x14ac:dyDescent="0.25">
      <c r="B796" s="51" t="str">
        <f>IF(SSIDs[[#This Row],[Count]]="-","(autofill)",IF('1) Program Reach'!$C$5="(enter ID)","(autofill)",'1) Program Reach'!$C$5))</f>
        <v>(autofill)</v>
      </c>
      <c r="C796" s="52" t="str">
        <f>IFERROR(IF(SSIDs[[#This Row],[Entity ID]]="(autofill)","(autofill)",VLOOKUP(SSIDs[[#This Row],[Entity ID]],EntityIDs[],2,0)),"Invalid Entity ID")</f>
        <v>(autofill)</v>
      </c>
      <c r="H796" s="9"/>
      <c r="I796" s="9"/>
      <c r="J796" s="55"/>
      <c r="K796" s="54"/>
      <c r="L7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7" spans="2:12" x14ac:dyDescent="0.25">
      <c r="B797" s="51" t="str">
        <f>IF(SSIDs[[#This Row],[Count]]="-","(autofill)",IF('1) Program Reach'!$C$5="(enter ID)","(autofill)",'1) Program Reach'!$C$5))</f>
        <v>(autofill)</v>
      </c>
      <c r="C797" s="52" t="str">
        <f>IFERROR(IF(SSIDs[[#This Row],[Entity ID]]="(autofill)","(autofill)",VLOOKUP(SSIDs[[#This Row],[Entity ID]],EntityIDs[],2,0)),"Invalid Entity ID")</f>
        <v>(autofill)</v>
      </c>
      <c r="H797" s="9"/>
      <c r="I797" s="9"/>
      <c r="J797" s="55"/>
      <c r="K797" s="54"/>
      <c r="L7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8" spans="2:12" x14ac:dyDescent="0.25">
      <c r="B798" s="51" t="str">
        <f>IF(SSIDs[[#This Row],[Count]]="-","(autofill)",IF('1) Program Reach'!$C$5="(enter ID)","(autofill)",'1) Program Reach'!$C$5))</f>
        <v>(autofill)</v>
      </c>
      <c r="C798" s="52" t="str">
        <f>IFERROR(IF(SSIDs[[#This Row],[Entity ID]]="(autofill)","(autofill)",VLOOKUP(SSIDs[[#This Row],[Entity ID]],EntityIDs[],2,0)),"Invalid Entity ID")</f>
        <v>(autofill)</v>
      </c>
      <c r="H798" s="9"/>
      <c r="I798" s="9"/>
      <c r="J798" s="55"/>
      <c r="K798" s="54"/>
      <c r="L7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799" spans="2:12" x14ac:dyDescent="0.25">
      <c r="B799" s="51" t="str">
        <f>IF(SSIDs[[#This Row],[Count]]="-","(autofill)",IF('1) Program Reach'!$C$5="(enter ID)","(autofill)",'1) Program Reach'!$C$5))</f>
        <v>(autofill)</v>
      </c>
      <c r="C799" s="52" t="str">
        <f>IFERROR(IF(SSIDs[[#This Row],[Entity ID]]="(autofill)","(autofill)",VLOOKUP(SSIDs[[#This Row],[Entity ID]],EntityIDs[],2,0)),"Invalid Entity ID")</f>
        <v>(autofill)</v>
      </c>
      <c r="H799" s="9"/>
      <c r="I799" s="9"/>
      <c r="J799" s="55"/>
      <c r="K799" s="54"/>
      <c r="L7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0" spans="2:12" x14ac:dyDescent="0.25">
      <c r="B800" s="51" t="str">
        <f>IF(SSIDs[[#This Row],[Count]]="-","(autofill)",IF('1) Program Reach'!$C$5="(enter ID)","(autofill)",'1) Program Reach'!$C$5))</f>
        <v>(autofill)</v>
      </c>
      <c r="C800" s="52" t="str">
        <f>IFERROR(IF(SSIDs[[#This Row],[Entity ID]]="(autofill)","(autofill)",VLOOKUP(SSIDs[[#This Row],[Entity ID]],EntityIDs[],2,0)),"Invalid Entity ID")</f>
        <v>(autofill)</v>
      </c>
      <c r="H800" s="9"/>
      <c r="I800" s="9"/>
      <c r="J800" s="55"/>
      <c r="K800" s="54"/>
      <c r="L8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1" spans="2:12" x14ac:dyDescent="0.25">
      <c r="B801" s="51" t="str">
        <f>IF(SSIDs[[#This Row],[Count]]="-","(autofill)",IF('1) Program Reach'!$C$5="(enter ID)","(autofill)",'1) Program Reach'!$C$5))</f>
        <v>(autofill)</v>
      </c>
      <c r="C801" s="52" t="str">
        <f>IFERROR(IF(SSIDs[[#This Row],[Entity ID]]="(autofill)","(autofill)",VLOOKUP(SSIDs[[#This Row],[Entity ID]],EntityIDs[],2,0)),"Invalid Entity ID")</f>
        <v>(autofill)</v>
      </c>
      <c r="H801" s="9"/>
      <c r="I801" s="9"/>
      <c r="J801" s="55"/>
      <c r="K801" s="54"/>
      <c r="L8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2" spans="2:12" x14ac:dyDescent="0.25">
      <c r="B802" s="51" t="str">
        <f>IF(SSIDs[[#This Row],[Count]]="-","(autofill)",IF('1) Program Reach'!$C$5="(enter ID)","(autofill)",'1) Program Reach'!$C$5))</f>
        <v>(autofill)</v>
      </c>
      <c r="C802" s="52" t="str">
        <f>IFERROR(IF(SSIDs[[#This Row],[Entity ID]]="(autofill)","(autofill)",VLOOKUP(SSIDs[[#This Row],[Entity ID]],EntityIDs[],2,0)),"Invalid Entity ID")</f>
        <v>(autofill)</v>
      </c>
      <c r="H802" s="9"/>
      <c r="I802" s="9"/>
      <c r="J802" s="55"/>
      <c r="K802" s="54"/>
      <c r="L8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3" spans="2:12" x14ac:dyDescent="0.25">
      <c r="B803" s="51" t="str">
        <f>IF(SSIDs[[#This Row],[Count]]="-","(autofill)",IF('1) Program Reach'!$C$5="(enter ID)","(autofill)",'1) Program Reach'!$C$5))</f>
        <v>(autofill)</v>
      </c>
      <c r="C803" s="52" t="str">
        <f>IFERROR(IF(SSIDs[[#This Row],[Entity ID]]="(autofill)","(autofill)",VLOOKUP(SSIDs[[#This Row],[Entity ID]],EntityIDs[],2,0)),"Invalid Entity ID")</f>
        <v>(autofill)</v>
      </c>
      <c r="H803" s="9"/>
      <c r="I803" s="9"/>
      <c r="J803" s="55"/>
      <c r="K803" s="54"/>
      <c r="L8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4" spans="2:12" x14ac:dyDescent="0.25">
      <c r="B804" s="51" t="str">
        <f>IF(SSIDs[[#This Row],[Count]]="-","(autofill)",IF('1) Program Reach'!$C$5="(enter ID)","(autofill)",'1) Program Reach'!$C$5))</f>
        <v>(autofill)</v>
      </c>
      <c r="C804" s="52" t="str">
        <f>IFERROR(IF(SSIDs[[#This Row],[Entity ID]]="(autofill)","(autofill)",VLOOKUP(SSIDs[[#This Row],[Entity ID]],EntityIDs[],2,0)),"Invalid Entity ID")</f>
        <v>(autofill)</v>
      </c>
      <c r="H804" s="9"/>
      <c r="I804" s="9"/>
      <c r="J804" s="55"/>
      <c r="K804" s="54"/>
      <c r="L8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5" spans="2:12" x14ac:dyDescent="0.25">
      <c r="B805" s="51" t="str">
        <f>IF(SSIDs[[#This Row],[Count]]="-","(autofill)",IF('1) Program Reach'!$C$5="(enter ID)","(autofill)",'1) Program Reach'!$C$5))</f>
        <v>(autofill)</v>
      </c>
      <c r="C805" s="52" t="str">
        <f>IFERROR(IF(SSIDs[[#This Row],[Entity ID]]="(autofill)","(autofill)",VLOOKUP(SSIDs[[#This Row],[Entity ID]],EntityIDs[],2,0)),"Invalid Entity ID")</f>
        <v>(autofill)</v>
      </c>
      <c r="H805" s="9"/>
      <c r="I805" s="9"/>
      <c r="J805" s="55"/>
      <c r="K805" s="54"/>
      <c r="L8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6" spans="2:12" x14ac:dyDescent="0.25">
      <c r="B806" s="51" t="str">
        <f>IF(SSIDs[[#This Row],[Count]]="-","(autofill)",IF('1) Program Reach'!$C$5="(enter ID)","(autofill)",'1) Program Reach'!$C$5))</f>
        <v>(autofill)</v>
      </c>
      <c r="C806" s="52" t="str">
        <f>IFERROR(IF(SSIDs[[#This Row],[Entity ID]]="(autofill)","(autofill)",VLOOKUP(SSIDs[[#This Row],[Entity ID]],EntityIDs[],2,0)),"Invalid Entity ID")</f>
        <v>(autofill)</v>
      </c>
      <c r="H806" s="9"/>
      <c r="I806" s="9"/>
      <c r="J806" s="55"/>
      <c r="K806" s="54"/>
      <c r="L8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7" spans="2:12" x14ac:dyDescent="0.25">
      <c r="B807" s="51" t="str">
        <f>IF(SSIDs[[#This Row],[Count]]="-","(autofill)",IF('1) Program Reach'!$C$5="(enter ID)","(autofill)",'1) Program Reach'!$C$5))</f>
        <v>(autofill)</v>
      </c>
      <c r="C807" s="52" t="str">
        <f>IFERROR(IF(SSIDs[[#This Row],[Entity ID]]="(autofill)","(autofill)",VLOOKUP(SSIDs[[#This Row],[Entity ID]],EntityIDs[],2,0)),"Invalid Entity ID")</f>
        <v>(autofill)</v>
      </c>
      <c r="H807" s="9"/>
      <c r="I807" s="9"/>
      <c r="J807" s="55"/>
      <c r="K807" s="54"/>
      <c r="L8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8" spans="2:12" x14ac:dyDescent="0.25">
      <c r="B808" s="51" t="str">
        <f>IF(SSIDs[[#This Row],[Count]]="-","(autofill)",IF('1) Program Reach'!$C$5="(enter ID)","(autofill)",'1) Program Reach'!$C$5))</f>
        <v>(autofill)</v>
      </c>
      <c r="C808" s="52" t="str">
        <f>IFERROR(IF(SSIDs[[#This Row],[Entity ID]]="(autofill)","(autofill)",VLOOKUP(SSIDs[[#This Row],[Entity ID]],EntityIDs[],2,0)),"Invalid Entity ID")</f>
        <v>(autofill)</v>
      </c>
      <c r="H808" s="9"/>
      <c r="I808" s="9"/>
      <c r="J808" s="55"/>
      <c r="K808" s="54"/>
      <c r="L8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09" spans="2:12" x14ac:dyDescent="0.25">
      <c r="B809" s="51" t="str">
        <f>IF(SSIDs[[#This Row],[Count]]="-","(autofill)",IF('1) Program Reach'!$C$5="(enter ID)","(autofill)",'1) Program Reach'!$C$5))</f>
        <v>(autofill)</v>
      </c>
      <c r="C809" s="52" t="str">
        <f>IFERROR(IF(SSIDs[[#This Row],[Entity ID]]="(autofill)","(autofill)",VLOOKUP(SSIDs[[#This Row],[Entity ID]],EntityIDs[],2,0)),"Invalid Entity ID")</f>
        <v>(autofill)</v>
      </c>
      <c r="H809" s="9"/>
      <c r="I809" s="9"/>
      <c r="J809" s="55"/>
      <c r="K809" s="54"/>
      <c r="L8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0" spans="2:12" x14ac:dyDescent="0.25">
      <c r="B810" s="51" t="str">
        <f>IF(SSIDs[[#This Row],[Count]]="-","(autofill)",IF('1) Program Reach'!$C$5="(enter ID)","(autofill)",'1) Program Reach'!$C$5))</f>
        <v>(autofill)</v>
      </c>
      <c r="C810" s="52" t="str">
        <f>IFERROR(IF(SSIDs[[#This Row],[Entity ID]]="(autofill)","(autofill)",VLOOKUP(SSIDs[[#This Row],[Entity ID]],EntityIDs[],2,0)),"Invalid Entity ID")</f>
        <v>(autofill)</v>
      </c>
      <c r="H810" s="9"/>
      <c r="I810" s="9"/>
      <c r="J810" s="55"/>
      <c r="K810" s="54"/>
      <c r="L8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1" spans="2:12" x14ac:dyDescent="0.25">
      <c r="B811" s="51" t="str">
        <f>IF(SSIDs[[#This Row],[Count]]="-","(autofill)",IF('1) Program Reach'!$C$5="(enter ID)","(autofill)",'1) Program Reach'!$C$5))</f>
        <v>(autofill)</v>
      </c>
      <c r="C811" s="52" t="str">
        <f>IFERROR(IF(SSIDs[[#This Row],[Entity ID]]="(autofill)","(autofill)",VLOOKUP(SSIDs[[#This Row],[Entity ID]],EntityIDs[],2,0)),"Invalid Entity ID")</f>
        <v>(autofill)</v>
      </c>
      <c r="H811" s="9"/>
      <c r="I811" s="9"/>
      <c r="J811" s="55"/>
      <c r="K811" s="54"/>
      <c r="L8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2" spans="2:12" x14ac:dyDescent="0.25">
      <c r="B812" s="51" t="str">
        <f>IF(SSIDs[[#This Row],[Count]]="-","(autofill)",IF('1) Program Reach'!$C$5="(enter ID)","(autofill)",'1) Program Reach'!$C$5))</f>
        <v>(autofill)</v>
      </c>
      <c r="C812" s="52" t="str">
        <f>IFERROR(IF(SSIDs[[#This Row],[Entity ID]]="(autofill)","(autofill)",VLOOKUP(SSIDs[[#This Row],[Entity ID]],EntityIDs[],2,0)),"Invalid Entity ID")</f>
        <v>(autofill)</v>
      </c>
      <c r="H812" s="9"/>
      <c r="I812" s="9"/>
      <c r="J812" s="55"/>
      <c r="K812" s="54"/>
      <c r="L8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3" spans="2:12" x14ac:dyDescent="0.25">
      <c r="B813" s="51" t="str">
        <f>IF(SSIDs[[#This Row],[Count]]="-","(autofill)",IF('1) Program Reach'!$C$5="(enter ID)","(autofill)",'1) Program Reach'!$C$5))</f>
        <v>(autofill)</v>
      </c>
      <c r="C813" s="52" t="str">
        <f>IFERROR(IF(SSIDs[[#This Row],[Entity ID]]="(autofill)","(autofill)",VLOOKUP(SSIDs[[#This Row],[Entity ID]],EntityIDs[],2,0)),"Invalid Entity ID")</f>
        <v>(autofill)</v>
      </c>
      <c r="H813" s="9"/>
      <c r="I813" s="9"/>
      <c r="J813" s="55"/>
      <c r="K813" s="54"/>
      <c r="L8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4" spans="2:12" x14ac:dyDescent="0.25">
      <c r="B814" s="51" t="str">
        <f>IF(SSIDs[[#This Row],[Count]]="-","(autofill)",IF('1) Program Reach'!$C$5="(enter ID)","(autofill)",'1) Program Reach'!$C$5))</f>
        <v>(autofill)</v>
      </c>
      <c r="C814" s="52" t="str">
        <f>IFERROR(IF(SSIDs[[#This Row],[Entity ID]]="(autofill)","(autofill)",VLOOKUP(SSIDs[[#This Row],[Entity ID]],EntityIDs[],2,0)),"Invalid Entity ID")</f>
        <v>(autofill)</v>
      </c>
      <c r="H814" s="9"/>
      <c r="I814" s="9"/>
      <c r="J814" s="55"/>
      <c r="K814" s="54"/>
      <c r="L8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5" spans="2:12" x14ac:dyDescent="0.25">
      <c r="B815" s="51" t="str">
        <f>IF(SSIDs[[#This Row],[Count]]="-","(autofill)",IF('1) Program Reach'!$C$5="(enter ID)","(autofill)",'1) Program Reach'!$C$5))</f>
        <v>(autofill)</v>
      </c>
      <c r="C815" s="52" t="str">
        <f>IFERROR(IF(SSIDs[[#This Row],[Entity ID]]="(autofill)","(autofill)",VLOOKUP(SSIDs[[#This Row],[Entity ID]],EntityIDs[],2,0)),"Invalid Entity ID")</f>
        <v>(autofill)</v>
      </c>
      <c r="H815" s="9"/>
      <c r="I815" s="9"/>
      <c r="J815" s="55"/>
      <c r="K815" s="54"/>
      <c r="L8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6" spans="2:12" x14ac:dyDescent="0.25">
      <c r="B816" s="51" t="str">
        <f>IF(SSIDs[[#This Row],[Count]]="-","(autofill)",IF('1) Program Reach'!$C$5="(enter ID)","(autofill)",'1) Program Reach'!$C$5))</f>
        <v>(autofill)</v>
      </c>
      <c r="C816" s="52" t="str">
        <f>IFERROR(IF(SSIDs[[#This Row],[Entity ID]]="(autofill)","(autofill)",VLOOKUP(SSIDs[[#This Row],[Entity ID]],EntityIDs[],2,0)),"Invalid Entity ID")</f>
        <v>(autofill)</v>
      </c>
      <c r="H816" s="9"/>
      <c r="I816" s="9"/>
      <c r="J816" s="55"/>
      <c r="K816" s="54"/>
      <c r="L8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7" spans="2:12" x14ac:dyDescent="0.25">
      <c r="B817" s="51" t="str">
        <f>IF(SSIDs[[#This Row],[Count]]="-","(autofill)",IF('1) Program Reach'!$C$5="(enter ID)","(autofill)",'1) Program Reach'!$C$5))</f>
        <v>(autofill)</v>
      </c>
      <c r="C817" s="52" t="str">
        <f>IFERROR(IF(SSIDs[[#This Row],[Entity ID]]="(autofill)","(autofill)",VLOOKUP(SSIDs[[#This Row],[Entity ID]],EntityIDs[],2,0)),"Invalid Entity ID")</f>
        <v>(autofill)</v>
      </c>
      <c r="H817" s="9"/>
      <c r="I817" s="9"/>
      <c r="J817" s="55"/>
      <c r="K817" s="54"/>
      <c r="L8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8" spans="2:12" x14ac:dyDescent="0.25">
      <c r="B818" s="51" t="str">
        <f>IF(SSIDs[[#This Row],[Count]]="-","(autofill)",IF('1) Program Reach'!$C$5="(enter ID)","(autofill)",'1) Program Reach'!$C$5))</f>
        <v>(autofill)</v>
      </c>
      <c r="C818" s="52" t="str">
        <f>IFERROR(IF(SSIDs[[#This Row],[Entity ID]]="(autofill)","(autofill)",VLOOKUP(SSIDs[[#This Row],[Entity ID]],EntityIDs[],2,0)),"Invalid Entity ID")</f>
        <v>(autofill)</v>
      </c>
      <c r="H818" s="9"/>
      <c r="I818" s="9"/>
      <c r="J818" s="55"/>
      <c r="K818" s="54"/>
      <c r="L8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19" spans="2:12" x14ac:dyDescent="0.25">
      <c r="B819" s="51" t="str">
        <f>IF(SSIDs[[#This Row],[Count]]="-","(autofill)",IF('1) Program Reach'!$C$5="(enter ID)","(autofill)",'1) Program Reach'!$C$5))</f>
        <v>(autofill)</v>
      </c>
      <c r="C819" s="52" t="str">
        <f>IFERROR(IF(SSIDs[[#This Row],[Entity ID]]="(autofill)","(autofill)",VLOOKUP(SSIDs[[#This Row],[Entity ID]],EntityIDs[],2,0)),"Invalid Entity ID")</f>
        <v>(autofill)</v>
      </c>
      <c r="H819" s="9"/>
      <c r="I819" s="9"/>
      <c r="J819" s="55"/>
      <c r="K819" s="54"/>
      <c r="L8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0" spans="2:12" x14ac:dyDescent="0.25">
      <c r="B820" s="51" t="str">
        <f>IF(SSIDs[[#This Row],[Count]]="-","(autofill)",IF('1) Program Reach'!$C$5="(enter ID)","(autofill)",'1) Program Reach'!$C$5))</f>
        <v>(autofill)</v>
      </c>
      <c r="C820" s="52" t="str">
        <f>IFERROR(IF(SSIDs[[#This Row],[Entity ID]]="(autofill)","(autofill)",VLOOKUP(SSIDs[[#This Row],[Entity ID]],EntityIDs[],2,0)),"Invalid Entity ID")</f>
        <v>(autofill)</v>
      </c>
      <c r="H820" s="9"/>
      <c r="I820" s="9"/>
      <c r="J820" s="55"/>
      <c r="K820" s="54"/>
      <c r="L8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1" spans="2:12" x14ac:dyDescent="0.25">
      <c r="B821" s="51" t="str">
        <f>IF(SSIDs[[#This Row],[Count]]="-","(autofill)",IF('1) Program Reach'!$C$5="(enter ID)","(autofill)",'1) Program Reach'!$C$5))</f>
        <v>(autofill)</v>
      </c>
      <c r="C821" s="52" t="str">
        <f>IFERROR(IF(SSIDs[[#This Row],[Entity ID]]="(autofill)","(autofill)",VLOOKUP(SSIDs[[#This Row],[Entity ID]],EntityIDs[],2,0)),"Invalid Entity ID")</f>
        <v>(autofill)</v>
      </c>
      <c r="H821" s="9"/>
      <c r="I821" s="9"/>
      <c r="J821" s="55"/>
      <c r="K821" s="54"/>
      <c r="L8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2" spans="2:12" x14ac:dyDescent="0.25">
      <c r="B822" s="51" t="str">
        <f>IF(SSIDs[[#This Row],[Count]]="-","(autofill)",IF('1) Program Reach'!$C$5="(enter ID)","(autofill)",'1) Program Reach'!$C$5))</f>
        <v>(autofill)</v>
      </c>
      <c r="C822" s="52" t="str">
        <f>IFERROR(IF(SSIDs[[#This Row],[Entity ID]]="(autofill)","(autofill)",VLOOKUP(SSIDs[[#This Row],[Entity ID]],EntityIDs[],2,0)),"Invalid Entity ID")</f>
        <v>(autofill)</v>
      </c>
      <c r="H822" s="9"/>
      <c r="I822" s="9"/>
      <c r="J822" s="55"/>
      <c r="K822" s="54"/>
      <c r="L8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3" spans="2:12" x14ac:dyDescent="0.25">
      <c r="B823" s="51" t="str">
        <f>IF(SSIDs[[#This Row],[Count]]="-","(autofill)",IF('1) Program Reach'!$C$5="(enter ID)","(autofill)",'1) Program Reach'!$C$5))</f>
        <v>(autofill)</v>
      </c>
      <c r="C823" s="52" t="str">
        <f>IFERROR(IF(SSIDs[[#This Row],[Entity ID]]="(autofill)","(autofill)",VLOOKUP(SSIDs[[#This Row],[Entity ID]],EntityIDs[],2,0)),"Invalid Entity ID")</f>
        <v>(autofill)</v>
      </c>
      <c r="H823" s="9"/>
      <c r="I823" s="9"/>
      <c r="J823" s="55"/>
      <c r="K823" s="54"/>
      <c r="L8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4" spans="2:12" x14ac:dyDescent="0.25">
      <c r="B824" s="51" t="str">
        <f>IF(SSIDs[[#This Row],[Count]]="-","(autofill)",IF('1) Program Reach'!$C$5="(enter ID)","(autofill)",'1) Program Reach'!$C$5))</f>
        <v>(autofill)</v>
      </c>
      <c r="C824" s="52" t="str">
        <f>IFERROR(IF(SSIDs[[#This Row],[Entity ID]]="(autofill)","(autofill)",VLOOKUP(SSIDs[[#This Row],[Entity ID]],EntityIDs[],2,0)),"Invalid Entity ID")</f>
        <v>(autofill)</v>
      </c>
      <c r="H824" s="9"/>
      <c r="I824" s="9"/>
      <c r="J824" s="55"/>
      <c r="K824" s="54"/>
      <c r="L8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5" spans="2:12" x14ac:dyDescent="0.25">
      <c r="B825" s="51" t="str">
        <f>IF(SSIDs[[#This Row],[Count]]="-","(autofill)",IF('1) Program Reach'!$C$5="(enter ID)","(autofill)",'1) Program Reach'!$C$5))</f>
        <v>(autofill)</v>
      </c>
      <c r="C825" s="52" t="str">
        <f>IFERROR(IF(SSIDs[[#This Row],[Entity ID]]="(autofill)","(autofill)",VLOOKUP(SSIDs[[#This Row],[Entity ID]],EntityIDs[],2,0)),"Invalid Entity ID")</f>
        <v>(autofill)</v>
      </c>
      <c r="H825" s="9"/>
      <c r="I825" s="9"/>
      <c r="J825" s="55"/>
      <c r="K825" s="54"/>
      <c r="L8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6" spans="2:12" x14ac:dyDescent="0.25">
      <c r="B826" s="51" t="str">
        <f>IF(SSIDs[[#This Row],[Count]]="-","(autofill)",IF('1) Program Reach'!$C$5="(enter ID)","(autofill)",'1) Program Reach'!$C$5))</f>
        <v>(autofill)</v>
      </c>
      <c r="C826" s="52" t="str">
        <f>IFERROR(IF(SSIDs[[#This Row],[Entity ID]]="(autofill)","(autofill)",VLOOKUP(SSIDs[[#This Row],[Entity ID]],EntityIDs[],2,0)),"Invalid Entity ID")</f>
        <v>(autofill)</v>
      </c>
      <c r="H826" s="9"/>
      <c r="I826" s="9"/>
      <c r="J826" s="55"/>
      <c r="K826" s="54"/>
      <c r="L8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7" spans="2:12" x14ac:dyDescent="0.25">
      <c r="B827" s="51" t="str">
        <f>IF(SSIDs[[#This Row],[Count]]="-","(autofill)",IF('1) Program Reach'!$C$5="(enter ID)","(autofill)",'1) Program Reach'!$C$5))</f>
        <v>(autofill)</v>
      </c>
      <c r="C827" s="52" t="str">
        <f>IFERROR(IF(SSIDs[[#This Row],[Entity ID]]="(autofill)","(autofill)",VLOOKUP(SSIDs[[#This Row],[Entity ID]],EntityIDs[],2,0)),"Invalid Entity ID")</f>
        <v>(autofill)</v>
      </c>
      <c r="H827" s="9"/>
      <c r="I827" s="9"/>
      <c r="J827" s="55"/>
      <c r="K827" s="54"/>
      <c r="L8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8" spans="2:12" x14ac:dyDescent="0.25">
      <c r="B828" s="51" t="str">
        <f>IF(SSIDs[[#This Row],[Count]]="-","(autofill)",IF('1) Program Reach'!$C$5="(enter ID)","(autofill)",'1) Program Reach'!$C$5))</f>
        <v>(autofill)</v>
      </c>
      <c r="C828" s="52" t="str">
        <f>IFERROR(IF(SSIDs[[#This Row],[Entity ID]]="(autofill)","(autofill)",VLOOKUP(SSIDs[[#This Row],[Entity ID]],EntityIDs[],2,0)),"Invalid Entity ID")</f>
        <v>(autofill)</v>
      </c>
      <c r="H828" s="9"/>
      <c r="I828" s="9"/>
      <c r="J828" s="55"/>
      <c r="K828" s="54"/>
      <c r="L8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29" spans="2:12" x14ac:dyDescent="0.25">
      <c r="B829" s="51" t="str">
        <f>IF(SSIDs[[#This Row],[Count]]="-","(autofill)",IF('1) Program Reach'!$C$5="(enter ID)","(autofill)",'1) Program Reach'!$C$5))</f>
        <v>(autofill)</v>
      </c>
      <c r="C829" s="52" t="str">
        <f>IFERROR(IF(SSIDs[[#This Row],[Entity ID]]="(autofill)","(autofill)",VLOOKUP(SSIDs[[#This Row],[Entity ID]],EntityIDs[],2,0)),"Invalid Entity ID")</f>
        <v>(autofill)</v>
      </c>
      <c r="H829" s="9"/>
      <c r="I829" s="9"/>
      <c r="J829" s="55"/>
      <c r="K829" s="54"/>
      <c r="L8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0" spans="2:12" x14ac:dyDescent="0.25">
      <c r="B830" s="51" t="str">
        <f>IF(SSIDs[[#This Row],[Count]]="-","(autofill)",IF('1) Program Reach'!$C$5="(enter ID)","(autofill)",'1) Program Reach'!$C$5))</f>
        <v>(autofill)</v>
      </c>
      <c r="C830" s="52" t="str">
        <f>IFERROR(IF(SSIDs[[#This Row],[Entity ID]]="(autofill)","(autofill)",VLOOKUP(SSIDs[[#This Row],[Entity ID]],EntityIDs[],2,0)),"Invalid Entity ID")</f>
        <v>(autofill)</v>
      </c>
      <c r="H830" s="9"/>
      <c r="I830" s="9"/>
      <c r="J830" s="55"/>
      <c r="K830" s="54"/>
      <c r="L8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1" spans="2:12" x14ac:dyDescent="0.25">
      <c r="B831" s="51" t="str">
        <f>IF(SSIDs[[#This Row],[Count]]="-","(autofill)",IF('1) Program Reach'!$C$5="(enter ID)","(autofill)",'1) Program Reach'!$C$5))</f>
        <v>(autofill)</v>
      </c>
      <c r="C831" s="52" t="str">
        <f>IFERROR(IF(SSIDs[[#This Row],[Entity ID]]="(autofill)","(autofill)",VLOOKUP(SSIDs[[#This Row],[Entity ID]],EntityIDs[],2,0)),"Invalid Entity ID")</f>
        <v>(autofill)</v>
      </c>
      <c r="H831" s="9"/>
      <c r="I831" s="9"/>
      <c r="J831" s="55"/>
      <c r="K831" s="54"/>
      <c r="L8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2" spans="2:12" x14ac:dyDescent="0.25">
      <c r="B832" s="51" t="str">
        <f>IF(SSIDs[[#This Row],[Count]]="-","(autofill)",IF('1) Program Reach'!$C$5="(enter ID)","(autofill)",'1) Program Reach'!$C$5))</f>
        <v>(autofill)</v>
      </c>
      <c r="C832" s="52" t="str">
        <f>IFERROR(IF(SSIDs[[#This Row],[Entity ID]]="(autofill)","(autofill)",VLOOKUP(SSIDs[[#This Row],[Entity ID]],EntityIDs[],2,0)),"Invalid Entity ID")</f>
        <v>(autofill)</v>
      </c>
      <c r="H832" s="9"/>
      <c r="I832" s="9"/>
      <c r="J832" s="55"/>
      <c r="K832" s="54"/>
      <c r="L8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3" spans="2:12" x14ac:dyDescent="0.25">
      <c r="B833" s="51" t="str">
        <f>IF(SSIDs[[#This Row],[Count]]="-","(autofill)",IF('1) Program Reach'!$C$5="(enter ID)","(autofill)",'1) Program Reach'!$C$5))</f>
        <v>(autofill)</v>
      </c>
      <c r="C833" s="52" t="str">
        <f>IFERROR(IF(SSIDs[[#This Row],[Entity ID]]="(autofill)","(autofill)",VLOOKUP(SSIDs[[#This Row],[Entity ID]],EntityIDs[],2,0)),"Invalid Entity ID")</f>
        <v>(autofill)</v>
      </c>
      <c r="H833" s="9"/>
      <c r="I833" s="9"/>
      <c r="J833" s="55"/>
      <c r="K833" s="54"/>
      <c r="L8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4" spans="2:12" x14ac:dyDescent="0.25">
      <c r="B834" s="51" t="str">
        <f>IF(SSIDs[[#This Row],[Count]]="-","(autofill)",IF('1) Program Reach'!$C$5="(enter ID)","(autofill)",'1) Program Reach'!$C$5))</f>
        <v>(autofill)</v>
      </c>
      <c r="C834" s="52" t="str">
        <f>IFERROR(IF(SSIDs[[#This Row],[Entity ID]]="(autofill)","(autofill)",VLOOKUP(SSIDs[[#This Row],[Entity ID]],EntityIDs[],2,0)),"Invalid Entity ID")</f>
        <v>(autofill)</v>
      </c>
      <c r="H834" s="9"/>
      <c r="I834" s="9"/>
      <c r="J834" s="55"/>
      <c r="K834" s="54"/>
      <c r="L8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5" spans="2:12" x14ac:dyDescent="0.25">
      <c r="B835" s="51" t="str">
        <f>IF(SSIDs[[#This Row],[Count]]="-","(autofill)",IF('1) Program Reach'!$C$5="(enter ID)","(autofill)",'1) Program Reach'!$C$5))</f>
        <v>(autofill)</v>
      </c>
      <c r="C835" s="52" t="str">
        <f>IFERROR(IF(SSIDs[[#This Row],[Entity ID]]="(autofill)","(autofill)",VLOOKUP(SSIDs[[#This Row],[Entity ID]],EntityIDs[],2,0)),"Invalid Entity ID")</f>
        <v>(autofill)</v>
      </c>
      <c r="H835" s="9"/>
      <c r="I835" s="9"/>
      <c r="J835" s="55"/>
      <c r="K835" s="54"/>
      <c r="L8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6" spans="2:12" x14ac:dyDescent="0.25">
      <c r="B836" s="51" t="str">
        <f>IF(SSIDs[[#This Row],[Count]]="-","(autofill)",IF('1) Program Reach'!$C$5="(enter ID)","(autofill)",'1) Program Reach'!$C$5))</f>
        <v>(autofill)</v>
      </c>
      <c r="C836" s="52" t="str">
        <f>IFERROR(IF(SSIDs[[#This Row],[Entity ID]]="(autofill)","(autofill)",VLOOKUP(SSIDs[[#This Row],[Entity ID]],EntityIDs[],2,0)),"Invalid Entity ID")</f>
        <v>(autofill)</v>
      </c>
      <c r="H836" s="9"/>
      <c r="I836" s="9"/>
      <c r="J836" s="55"/>
      <c r="K836" s="54"/>
      <c r="L8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7" spans="2:12" x14ac:dyDescent="0.25">
      <c r="B837" s="51" t="str">
        <f>IF(SSIDs[[#This Row],[Count]]="-","(autofill)",IF('1) Program Reach'!$C$5="(enter ID)","(autofill)",'1) Program Reach'!$C$5))</f>
        <v>(autofill)</v>
      </c>
      <c r="C837" s="52" t="str">
        <f>IFERROR(IF(SSIDs[[#This Row],[Entity ID]]="(autofill)","(autofill)",VLOOKUP(SSIDs[[#This Row],[Entity ID]],EntityIDs[],2,0)),"Invalid Entity ID")</f>
        <v>(autofill)</v>
      </c>
      <c r="H837" s="9"/>
      <c r="I837" s="9"/>
      <c r="J837" s="55"/>
      <c r="K837" s="54"/>
      <c r="L8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8" spans="2:12" x14ac:dyDescent="0.25">
      <c r="B838" s="51" t="str">
        <f>IF(SSIDs[[#This Row],[Count]]="-","(autofill)",IF('1) Program Reach'!$C$5="(enter ID)","(autofill)",'1) Program Reach'!$C$5))</f>
        <v>(autofill)</v>
      </c>
      <c r="C838" s="52" t="str">
        <f>IFERROR(IF(SSIDs[[#This Row],[Entity ID]]="(autofill)","(autofill)",VLOOKUP(SSIDs[[#This Row],[Entity ID]],EntityIDs[],2,0)),"Invalid Entity ID")</f>
        <v>(autofill)</v>
      </c>
      <c r="H838" s="9"/>
      <c r="I838" s="9"/>
      <c r="J838" s="55"/>
      <c r="K838" s="54"/>
      <c r="L8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39" spans="2:12" x14ac:dyDescent="0.25">
      <c r="B839" s="51" t="str">
        <f>IF(SSIDs[[#This Row],[Count]]="-","(autofill)",IF('1) Program Reach'!$C$5="(enter ID)","(autofill)",'1) Program Reach'!$C$5))</f>
        <v>(autofill)</v>
      </c>
      <c r="C839" s="52" t="str">
        <f>IFERROR(IF(SSIDs[[#This Row],[Entity ID]]="(autofill)","(autofill)",VLOOKUP(SSIDs[[#This Row],[Entity ID]],EntityIDs[],2,0)),"Invalid Entity ID")</f>
        <v>(autofill)</v>
      </c>
      <c r="H839" s="9"/>
      <c r="I839" s="9"/>
      <c r="J839" s="55"/>
      <c r="K839" s="54"/>
      <c r="L8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0" spans="2:12" x14ac:dyDescent="0.25">
      <c r="B840" s="51" t="str">
        <f>IF(SSIDs[[#This Row],[Count]]="-","(autofill)",IF('1) Program Reach'!$C$5="(enter ID)","(autofill)",'1) Program Reach'!$C$5))</f>
        <v>(autofill)</v>
      </c>
      <c r="C840" s="52" t="str">
        <f>IFERROR(IF(SSIDs[[#This Row],[Entity ID]]="(autofill)","(autofill)",VLOOKUP(SSIDs[[#This Row],[Entity ID]],EntityIDs[],2,0)),"Invalid Entity ID")</f>
        <v>(autofill)</v>
      </c>
      <c r="H840" s="9"/>
      <c r="I840" s="9"/>
      <c r="J840" s="55"/>
      <c r="K840" s="54"/>
      <c r="L8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1" spans="2:12" x14ac:dyDescent="0.25">
      <c r="B841" s="51" t="str">
        <f>IF(SSIDs[[#This Row],[Count]]="-","(autofill)",IF('1) Program Reach'!$C$5="(enter ID)","(autofill)",'1) Program Reach'!$C$5))</f>
        <v>(autofill)</v>
      </c>
      <c r="C841" s="52" t="str">
        <f>IFERROR(IF(SSIDs[[#This Row],[Entity ID]]="(autofill)","(autofill)",VLOOKUP(SSIDs[[#This Row],[Entity ID]],EntityIDs[],2,0)),"Invalid Entity ID")</f>
        <v>(autofill)</v>
      </c>
      <c r="H841" s="9"/>
      <c r="I841" s="9"/>
      <c r="J841" s="55"/>
      <c r="K841" s="54"/>
      <c r="L8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2" spans="2:12" x14ac:dyDescent="0.25">
      <c r="B842" s="51" t="str">
        <f>IF(SSIDs[[#This Row],[Count]]="-","(autofill)",IF('1) Program Reach'!$C$5="(enter ID)","(autofill)",'1) Program Reach'!$C$5))</f>
        <v>(autofill)</v>
      </c>
      <c r="C842" s="52" t="str">
        <f>IFERROR(IF(SSIDs[[#This Row],[Entity ID]]="(autofill)","(autofill)",VLOOKUP(SSIDs[[#This Row],[Entity ID]],EntityIDs[],2,0)),"Invalid Entity ID")</f>
        <v>(autofill)</v>
      </c>
      <c r="H842" s="9"/>
      <c r="I842" s="9"/>
      <c r="J842" s="55"/>
      <c r="K842" s="54"/>
      <c r="L8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3" spans="2:12" x14ac:dyDescent="0.25">
      <c r="B843" s="51" t="str">
        <f>IF(SSIDs[[#This Row],[Count]]="-","(autofill)",IF('1) Program Reach'!$C$5="(enter ID)","(autofill)",'1) Program Reach'!$C$5))</f>
        <v>(autofill)</v>
      </c>
      <c r="C843" s="52" t="str">
        <f>IFERROR(IF(SSIDs[[#This Row],[Entity ID]]="(autofill)","(autofill)",VLOOKUP(SSIDs[[#This Row],[Entity ID]],EntityIDs[],2,0)),"Invalid Entity ID")</f>
        <v>(autofill)</v>
      </c>
      <c r="H843" s="9"/>
      <c r="I843" s="9"/>
      <c r="J843" s="55"/>
      <c r="K843" s="54"/>
      <c r="L8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4" spans="2:12" x14ac:dyDescent="0.25">
      <c r="B844" s="51" t="str">
        <f>IF(SSIDs[[#This Row],[Count]]="-","(autofill)",IF('1) Program Reach'!$C$5="(enter ID)","(autofill)",'1) Program Reach'!$C$5))</f>
        <v>(autofill)</v>
      </c>
      <c r="C844" s="52" t="str">
        <f>IFERROR(IF(SSIDs[[#This Row],[Entity ID]]="(autofill)","(autofill)",VLOOKUP(SSIDs[[#This Row],[Entity ID]],EntityIDs[],2,0)),"Invalid Entity ID")</f>
        <v>(autofill)</v>
      </c>
      <c r="H844" s="9"/>
      <c r="I844" s="9"/>
      <c r="J844" s="55"/>
      <c r="K844" s="54"/>
      <c r="L8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5" spans="2:12" x14ac:dyDescent="0.25">
      <c r="B845" s="51" t="str">
        <f>IF(SSIDs[[#This Row],[Count]]="-","(autofill)",IF('1) Program Reach'!$C$5="(enter ID)","(autofill)",'1) Program Reach'!$C$5))</f>
        <v>(autofill)</v>
      </c>
      <c r="C845" s="52" t="str">
        <f>IFERROR(IF(SSIDs[[#This Row],[Entity ID]]="(autofill)","(autofill)",VLOOKUP(SSIDs[[#This Row],[Entity ID]],EntityIDs[],2,0)),"Invalid Entity ID")</f>
        <v>(autofill)</v>
      </c>
      <c r="H845" s="9"/>
      <c r="I845" s="9"/>
      <c r="J845" s="55"/>
      <c r="K845" s="54"/>
      <c r="L8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6" spans="2:12" x14ac:dyDescent="0.25">
      <c r="B846" s="51" t="str">
        <f>IF(SSIDs[[#This Row],[Count]]="-","(autofill)",IF('1) Program Reach'!$C$5="(enter ID)","(autofill)",'1) Program Reach'!$C$5))</f>
        <v>(autofill)</v>
      </c>
      <c r="C846" s="52" t="str">
        <f>IFERROR(IF(SSIDs[[#This Row],[Entity ID]]="(autofill)","(autofill)",VLOOKUP(SSIDs[[#This Row],[Entity ID]],EntityIDs[],2,0)),"Invalid Entity ID")</f>
        <v>(autofill)</v>
      </c>
      <c r="H846" s="9"/>
      <c r="I846" s="9"/>
      <c r="J846" s="55"/>
      <c r="K846" s="54"/>
      <c r="L8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7" spans="2:12" x14ac:dyDescent="0.25">
      <c r="B847" s="51" t="str">
        <f>IF(SSIDs[[#This Row],[Count]]="-","(autofill)",IF('1) Program Reach'!$C$5="(enter ID)","(autofill)",'1) Program Reach'!$C$5))</f>
        <v>(autofill)</v>
      </c>
      <c r="C847" s="52" t="str">
        <f>IFERROR(IF(SSIDs[[#This Row],[Entity ID]]="(autofill)","(autofill)",VLOOKUP(SSIDs[[#This Row],[Entity ID]],EntityIDs[],2,0)),"Invalid Entity ID")</f>
        <v>(autofill)</v>
      </c>
      <c r="H847" s="9"/>
      <c r="I847" s="9"/>
      <c r="J847" s="55"/>
      <c r="K847" s="54"/>
      <c r="L8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8" spans="2:12" x14ac:dyDescent="0.25">
      <c r="B848" s="51" t="str">
        <f>IF(SSIDs[[#This Row],[Count]]="-","(autofill)",IF('1) Program Reach'!$C$5="(enter ID)","(autofill)",'1) Program Reach'!$C$5))</f>
        <v>(autofill)</v>
      </c>
      <c r="C848" s="52" t="str">
        <f>IFERROR(IF(SSIDs[[#This Row],[Entity ID]]="(autofill)","(autofill)",VLOOKUP(SSIDs[[#This Row],[Entity ID]],EntityIDs[],2,0)),"Invalid Entity ID")</f>
        <v>(autofill)</v>
      </c>
      <c r="H848" s="9"/>
      <c r="I848" s="9"/>
      <c r="J848" s="55"/>
      <c r="K848" s="54"/>
      <c r="L8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49" spans="2:12" x14ac:dyDescent="0.25">
      <c r="B849" s="51" t="str">
        <f>IF(SSIDs[[#This Row],[Count]]="-","(autofill)",IF('1) Program Reach'!$C$5="(enter ID)","(autofill)",'1) Program Reach'!$C$5))</f>
        <v>(autofill)</v>
      </c>
      <c r="C849" s="52" t="str">
        <f>IFERROR(IF(SSIDs[[#This Row],[Entity ID]]="(autofill)","(autofill)",VLOOKUP(SSIDs[[#This Row],[Entity ID]],EntityIDs[],2,0)),"Invalid Entity ID")</f>
        <v>(autofill)</v>
      </c>
      <c r="H849" s="9"/>
      <c r="I849" s="9"/>
      <c r="J849" s="55"/>
      <c r="K849" s="54"/>
      <c r="L8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0" spans="2:12" x14ac:dyDescent="0.25">
      <c r="B850" s="51" t="str">
        <f>IF(SSIDs[[#This Row],[Count]]="-","(autofill)",IF('1) Program Reach'!$C$5="(enter ID)","(autofill)",'1) Program Reach'!$C$5))</f>
        <v>(autofill)</v>
      </c>
      <c r="C850" s="52" t="str">
        <f>IFERROR(IF(SSIDs[[#This Row],[Entity ID]]="(autofill)","(autofill)",VLOOKUP(SSIDs[[#This Row],[Entity ID]],EntityIDs[],2,0)),"Invalid Entity ID")</f>
        <v>(autofill)</v>
      </c>
      <c r="H850" s="9"/>
      <c r="I850" s="9"/>
      <c r="J850" s="55"/>
      <c r="K850" s="54"/>
      <c r="L8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1" spans="2:12" x14ac:dyDescent="0.25">
      <c r="B851" s="51" t="str">
        <f>IF(SSIDs[[#This Row],[Count]]="-","(autofill)",IF('1) Program Reach'!$C$5="(enter ID)","(autofill)",'1) Program Reach'!$C$5))</f>
        <v>(autofill)</v>
      </c>
      <c r="C851" s="52" t="str">
        <f>IFERROR(IF(SSIDs[[#This Row],[Entity ID]]="(autofill)","(autofill)",VLOOKUP(SSIDs[[#This Row],[Entity ID]],EntityIDs[],2,0)),"Invalid Entity ID")</f>
        <v>(autofill)</v>
      </c>
      <c r="H851" s="9"/>
      <c r="I851" s="9"/>
      <c r="J851" s="55"/>
      <c r="K851" s="54"/>
      <c r="L8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2" spans="2:12" x14ac:dyDescent="0.25">
      <c r="B852" s="51" t="str">
        <f>IF(SSIDs[[#This Row],[Count]]="-","(autofill)",IF('1) Program Reach'!$C$5="(enter ID)","(autofill)",'1) Program Reach'!$C$5))</f>
        <v>(autofill)</v>
      </c>
      <c r="C852" s="52" t="str">
        <f>IFERROR(IF(SSIDs[[#This Row],[Entity ID]]="(autofill)","(autofill)",VLOOKUP(SSIDs[[#This Row],[Entity ID]],EntityIDs[],2,0)),"Invalid Entity ID")</f>
        <v>(autofill)</v>
      </c>
      <c r="H852" s="9"/>
      <c r="I852" s="9"/>
      <c r="J852" s="55"/>
      <c r="K852" s="54"/>
      <c r="L8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3" spans="2:12" x14ac:dyDescent="0.25">
      <c r="B853" s="51" t="str">
        <f>IF(SSIDs[[#This Row],[Count]]="-","(autofill)",IF('1) Program Reach'!$C$5="(enter ID)","(autofill)",'1) Program Reach'!$C$5))</f>
        <v>(autofill)</v>
      </c>
      <c r="C853" s="52" t="str">
        <f>IFERROR(IF(SSIDs[[#This Row],[Entity ID]]="(autofill)","(autofill)",VLOOKUP(SSIDs[[#This Row],[Entity ID]],EntityIDs[],2,0)),"Invalid Entity ID")</f>
        <v>(autofill)</v>
      </c>
      <c r="H853" s="9"/>
      <c r="I853" s="9"/>
      <c r="J853" s="55"/>
      <c r="K853" s="54"/>
      <c r="L8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4" spans="2:12" x14ac:dyDescent="0.25">
      <c r="B854" s="51" t="str">
        <f>IF(SSIDs[[#This Row],[Count]]="-","(autofill)",IF('1) Program Reach'!$C$5="(enter ID)","(autofill)",'1) Program Reach'!$C$5))</f>
        <v>(autofill)</v>
      </c>
      <c r="C854" s="52" t="str">
        <f>IFERROR(IF(SSIDs[[#This Row],[Entity ID]]="(autofill)","(autofill)",VLOOKUP(SSIDs[[#This Row],[Entity ID]],EntityIDs[],2,0)),"Invalid Entity ID")</f>
        <v>(autofill)</v>
      </c>
      <c r="H854" s="9"/>
      <c r="I854" s="9"/>
      <c r="J854" s="55"/>
      <c r="K854" s="54"/>
      <c r="L8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5" spans="2:12" x14ac:dyDescent="0.25">
      <c r="B855" s="51" t="str">
        <f>IF(SSIDs[[#This Row],[Count]]="-","(autofill)",IF('1) Program Reach'!$C$5="(enter ID)","(autofill)",'1) Program Reach'!$C$5))</f>
        <v>(autofill)</v>
      </c>
      <c r="C855" s="52" t="str">
        <f>IFERROR(IF(SSIDs[[#This Row],[Entity ID]]="(autofill)","(autofill)",VLOOKUP(SSIDs[[#This Row],[Entity ID]],EntityIDs[],2,0)),"Invalid Entity ID")</f>
        <v>(autofill)</v>
      </c>
      <c r="H855" s="9"/>
      <c r="I855" s="9"/>
      <c r="J855" s="55"/>
      <c r="K855" s="54"/>
      <c r="L8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6" spans="2:12" x14ac:dyDescent="0.25">
      <c r="B856" s="51" t="str">
        <f>IF(SSIDs[[#This Row],[Count]]="-","(autofill)",IF('1) Program Reach'!$C$5="(enter ID)","(autofill)",'1) Program Reach'!$C$5))</f>
        <v>(autofill)</v>
      </c>
      <c r="C856" s="52" t="str">
        <f>IFERROR(IF(SSIDs[[#This Row],[Entity ID]]="(autofill)","(autofill)",VLOOKUP(SSIDs[[#This Row],[Entity ID]],EntityIDs[],2,0)),"Invalid Entity ID")</f>
        <v>(autofill)</v>
      </c>
      <c r="H856" s="9"/>
      <c r="I856" s="9"/>
      <c r="J856" s="55"/>
      <c r="K856" s="54"/>
      <c r="L8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7" spans="2:12" x14ac:dyDescent="0.25">
      <c r="B857" s="51" t="str">
        <f>IF(SSIDs[[#This Row],[Count]]="-","(autofill)",IF('1) Program Reach'!$C$5="(enter ID)","(autofill)",'1) Program Reach'!$C$5))</f>
        <v>(autofill)</v>
      </c>
      <c r="C857" s="52" t="str">
        <f>IFERROR(IF(SSIDs[[#This Row],[Entity ID]]="(autofill)","(autofill)",VLOOKUP(SSIDs[[#This Row],[Entity ID]],EntityIDs[],2,0)),"Invalid Entity ID")</f>
        <v>(autofill)</v>
      </c>
      <c r="H857" s="9"/>
      <c r="I857" s="9"/>
      <c r="J857" s="55"/>
      <c r="K857" s="54"/>
      <c r="L8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8" spans="2:12" x14ac:dyDescent="0.25">
      <c r="B858" s="51" t="str">
        <f>IF(SSIDs[[#This Row],[Count]]="-","(autofill)",IF('1) Program Reach'!$C$5="(enter ID)","(autofill)",'1) Program Reach'!$C$5))</f>
        <v>(autofill)</v>
      </c>
      <c r="C858" s="52" t="str">
        <f>IFERROR(IF(SSIDs[[#This Row],[Entity ID]]="(autofill)","(autofill)",VLOOKUP(SSIDs[[#This Row],[Entity ID]],EntityIDs[],2,0)),"Invalid Entity ID")</f>
        <v>(autofill)</v>
      </c>
      <c r="H858" s="9"/>
      <c r="I858" s="9"/>
      <c r="J858" s="55"/>
      <c r="K858" s="54"/>
      <c r="L8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59" spans="2:12" x14ac:dyDescent="0.25">
      <c r="B859" s="51" t="str">
        <f>IF(SSIDs[[#This Row],[Count]]="-","(autofill)",IF('1) Program Reach'!$C$5="(enter ID)","(autofill)",'1) Program Reach'!$C$5))</f>
        <v>(autofill)</v>
      </c>
      <c r="C859" s="52" t="str">
        <f>IFERROR(IF(SSIDs[[#This Row],[Entity ID]]="(autofill)","(autofill)",VLOOKUP(SSIDs[[#This Row],[Entity ID]],EntityIDs[],2,0)),"Invalid Entity ID")</f>
        <v>(autofill)</v>
      </c>
      <c r="H859" s="9"/>
      <c r="I859" s="9"/>
      <c r="J859" s="55"/>
      <c r="K859" s="54"/>
      <c r="L8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0" spans="2:12" x14ac:dyDescent="0.25">
      <c r="B860" s="51" t="str">
        <f>IF(SSIDs[[#This Row],[Count]]="-","(autofill)",IF('1) Program Reach'!$C$5="(enter ID)","(autofill)",'1) Program Reach'!$C$5))</f>
        <v>(autofill)</v>
      </c>
      <c r="C860" s="52" t="str">
        <f>IFERROR(IF(SSIDs[[#This Row],[Entity ID]]="(autofill)","(autofill)",VLOOKUP(SSIDs[[#This Row],[Entity ID]],EntityIDs[],2,0)),"Invalid Entity ID")</f>
        <v>(autofill)</v>
      </c>
      <c r="H860" s="9"/>
      <c r="I860" s="9"/>
      <c r="J860" s="55"/>
      <c r="K860" s="54"/>
      <c r="L8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1" spans="2:12" x14ac:dyDescent="0.25">
      <c r="B861" s="51" t="str">
        <f>IF(SSIDs[[#This Row],[Count]]="-","(autofill)",IF('1) Program Reach'!$C$5="(enter ID)","(autofill)",'1) Program Reach'!$C$5))</f>
        <v>(autofill)</v>
      </c>
      <c r="C861" s="52" t="str">
        <f>IFERROR(IF(SSIDs[[#This Row],[Entity ID]]="(autofill)","(autofill)",VLOOKUP(SSIDs[[#This Row],[Entity ID]],EntityIDs[],2,0)),"Invalid Entity ID")</f>
        <v>(autofill)</v>
      </c>
      <c r="H861" s="9"/>
      <c r="I861" s="9"/>
      <c r="J861" s="55"/>
      <c r="K861" s="54"/>
      <c r="L8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2" spans="2:12" x14ac:dyDescent="0.25">
      <c r="B862" s="51" t="str">
        <f>IF(SSIDs[[#This Row],[Count]]="-","(autofill)",IF('1) Program Reach'!$C$5="(enter ID)","(autofill)",'1) Program Reach'!$C$5))</f>
        <v>(autofill)</v>
      </c>
      <c r="C862" s="52" t="str">
        <f>IFERROR(IF(SSIDs[[#This Row],[Entity ID]]="(autofill)","(autofill)",VLOOKUP(SSIDs[[#This Row],[Entity ID]],EntityIDs[],2,0)),"Invalid Entity ID")</f>
        <v>(autofill)</v>
      </c>
      <c r="H862" s="9"/>
      <c r="I862" s="9"/>
      <c r="J862" s="55"/>
      <c r="K862" s="54"/>
      <c r="L8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3" spans="2:12" x14ac:dyDescent="0.25">
      <c r="B863" s="51" t="str">
        <f>IF(SSIDs[[#This Row],[Count]]="-","(autofill)",IF('1) Program Reach'!$C$5="(enter ID)","(autofill)",'1) Program Reach'!$C$5))</f>
        <v>(autofill)</v>
      </c>
      <c r="C863" s="52" t="str">
        <f>IFERROR(IF(SSIDs[[#This Row],[Entity ID]]="(autofill)","(autofill)",VLOOKUP(SSIDs[[#This Row],[Entity ID]],EntityIDs[],2,0)),"Invalid Entity ID")</f>
        <v>(autofill)</v>
      </c>
      <c r="H863" s="9"/>
      <c r="I863" s="9"/>
      <c r="J863" s="55"/>
      <c r="K863" s="54"/>
      <c r="L8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4" spans="2:12" x14ac:dyDescent="0.25">
      <c r="B864" s="51" t="str">
        <f>IF(SSIDs[[#This Row],[Count]]="-","(autofill)",IF('1) Program Reach'!$C$5="(enter ID)","(autofill)",'1) Program Reach'!$C$5))</f>
        <v>(autofill)</v>
      </c>
      <c r="C864" s="52" t="str">
        <f>IFERROR(IF(SSIDs[[#This Row],[Entity ID]]="(autofill)","(autofill)",VLOOKUP(SSIDs[[#This Row],[Entity ID]],EntityIDs[],2,0)),"Invalid Entity ID")</f>
        <v>(autofill)</v>
      </c>
      <c r="H864" s="9"/>
      <c r="I864" s="9"/>
      <c r="J864" s="55"/>
      <c r="K864" s="54"/>
      <c r="L8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5" spans="2:12" x14ac:dyDescent="0.25">
      <c r="B865" s="51" t="str">
        <f>IF(SSIDs[[#This Row],[Count]]="-","(autofill)",IF('1) Program Reach'!$C$5="(enter ID)","(autofill)",'1) Program Reach'!$C$5))</f>
        <v>(autofill)</v>
      </c>
      <c r="C865" s="52" t="str">
        <f>IFERROR(IF(SSIDs[[#This Row],[Entity ID]]="(autofill)","(autofill)",VLOOKUP(SSIDs[[#This Row],[Entity ID]],EntityIDs[],2,0)),"Invalid Entity ID")</f>
        <v>(autofill)</v>
      </c>
      <c r="H865" s="9"/>
      <c r="I865" s="9"/>
      <c r="J865" s="55"/>
      <c r="K865" s="54"/>
      <c r="L8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6" spans="2:12" x14ac:dyDescent="0.25">
      <c r="B866" s="51" t="str">
        <f>IF(SSIDs[[#This Row],[Count]]="-","(autofill)",IF('1) Program Reach'!$C$5="(enter ID)","(autofill)",'1) Program Reach'!$C$5))</f>
        <v>(autofill)</v>
      </c>
      <c r="C866" s="52" t="str">
        <f>IFERROR(IF(SSIDs[[#This Row],[Entity ID]]="(autofill)","(autofill)",VLOOKUP(SSIDs[[#This Row],[Entity ID]],EntityIDs[],2,0)),"Invalid Entity ID")</f>
        <v>(autofill)</v>
      </c>
      <c r="H866" s="9"/>
      <c r="I866" s="9"/>
      <c r="J866" s="55"/>
      <c r="K866" s="54"/>
      <c r="L8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7" spans="2:12" x14ac:dyDescent="0.25">
      <c r="B867" s="51" t="str">
        <f>IF(SSIDs[[#This Row],[Count]]="-","(autofill)",IF('1) Program Reach'!$C$5="(enter ID)","(autofill)",'1) Program Reach'!$C$5))</f>
        <v>(autofill)</v>
      </c>
      <c r="C867" s="52" t="str">
        <f>IFERROR(IF(SSIDs[[#This Row],[Entity ID]]="(autofill)","(autofill)",VLOOKUP(SSIDs[[#This Row],[Entity ID]],EntityIDs[],2,0)),"Invalid Entity ID")</f>
        <v>(autofill)</v>
      </c>
      <c r="H867" s="9"/>
      <c r="I867" s="9"/>
      <c r="J867" s="55"/>
      <c r="K867" s="54"/>
      <c r="L8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8" spans="2:12" x14ac:dyDescent="0.25">
      <c r="B868" s="51" t="str">
        <f>IF(SSIDs[[#This Row],[Count]]="-","(autofill)",IF('1) Program Reach'!$C$5="(enter ID)","(autofill)",'1) Program Reach'!$C$5))</f>
        <v>(autofill)</v>
      </c>
      <c r="C868" s="52" t="str">
        <f>IFERROR(IF(SSIDs[[#This Row],[Entity ID]]="(autofill)","(autofill)",VLOOKUP(SSIDs[[#This Row],[Entity ID]],EntityIDs[],2,0)),"Invalid Entity ID")</f>
        <v>(autofill)</v>
      </c>
      <c r="H868" s="9"/>
      <c r="I868" s="9"/>
      <c r="J868" s="55"/>
      <c r="K868" s="54"/>
      <c r="L8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69" spans="2:12" x14ac:dyDescent="0.25">
      <c r="B869" s="51" t="str">
        <f>IF(SSIDs[[#This Row],[Count]]="-","(autofill)",IF('1) Program Reach'!$C$5="(enter ID)","(autofill)",'1) Program Reach'!$C$5))</f>
        <v>(autofill)</v>
      </c>
      <c r="C869" s="52" t="str">
        <f>IFERROR(IF(SSIDs[[#This Row],[Entity ID]]="(autofill)","(autofill)",VLOOKUP(SSIDs[[#This Row],[Entity ID]],EntityIDs[],2,0)),"Invalid Entity ID")</f>
        <v>(autofill)</v>
      </c>
      <c r="H869" s="9"/>
      <c r="I869" s="9"/>
      <c r="J869" s="55"/>
      <c r="K869" s="54"/>
      <c r="L8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0" spans="2:12" x14ac:dyDescent="0.25">
      <c r="B870" s="51" t="str">
        <f>IF(SSIDs[[#This Row],[Count]]="-","(autofill)",IF('1) Program Reach'!$C$5="(enter ID)","(autofill)",'1) Program Reach'!$C$5))</f>
        <v>(autofill)</v>
      </c>
      <c r="C870" s="52" t="str">
        <f>IFERROR(IF(SSIDs[[#This Row],[Entity ID]]="(autofill)","(autofill)",VLOOKUP(SSIDs[[#This Row],[Entity ID]],EntityIDs[],2,0)),"Invalid Entity ID")</f>
        <v>(autofill)</v>
      </c>
      <c r="H870" s="9"/>
      <c r="I870" s="9"/>
      <c r="J870" s="55"/>
      <c r="K870" s="54"/>
      <c r="L8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1" spans="2:12" x14ac:dyDescent="0.25">
      <c r="B871" s="51" t="str">
        <f>IF(SSIDs[[#This Row],[Count]]="-","(autofill)",IF('1) Program Reach'!$C$5="(enter ID)","(autofill)",'1) Program Reach'!$C$5))</f>
        <v>(autofill)</v>
      </c>
      <c r="C871" s="52" t="str">
        <f>IFERROR(IF(SSIDs[[#This Row],[Entity ID]]="(autofill)","(autofill)",VLOOKUP(SSIDs[[#This Row],[Entity ID]],EntityIDs[],2,0)),"Invalid Entity ID")</f>
        <v>(autofill)</v>
      </c>
      <c r="H871" s="9"/>
      <c r="I871" s="9"/>
      <c r="J871" s="55"/>
      <c r="K871" s="54"/>
      <c r="L8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2" spans="2:12" x14ac:dyDescent="0.25">
      <c r="B872" s="51" t="str">
        <f>IF(SSIDs[[#This Row],[Count]]="-","(autofill)",IF('1) Program Reach'!$C$5="(enter ID)","(autofill)",'1) Program Reach'!$C$5))</f>
        <v>(autofill)</v>
      </c>
      <c r="C872" s="52" t="str">
        <f>IFERROR(IF(SSIDs[[#This Row],[Entity ID]]="(autofill)","(autofill)",VLOOKUP(SSIDs[[#This Row],[Entity ID]],EntityIDs[],2,0)),"Invalid Entity ID")</f>
        <v>(autofill)</v>
      </c>
      <c r="H872" s="9"/>
      <c r="I872" s="9"/>
      <c r="J872" s="55"/>
      <c r="K872" s="54"/>
      <c r="L8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3" spans="2:12" x14ac:dyDescent="0.25">
      <c r="B873" s="51" t="str">
        <f>IF(SSIDs[[#This Row],[Count]]="-","(autofill)",IF('1) Program Reach'!$C$5="(enter ID)","(autofill)",'1) Program Reach'!$C$5))</f>
        <v>(autofill)</v>
      </c>
      <c r="C873" s="52" t="str">
        <f>IFERROR(IF(SSIDs[[#This Row],[Entity ID]]="(autofill)","(autofill)",VLOOKUP(SSIDs[[#This Row],[Entity ID]],EntityIDs[],2,0)),"Invalid Entity ID")</f>
        <v>(autofill)</v>
      </c>
      <c r="H873" s="9"/>
      <c r="I873" s="9"/>
      <c r="J873" s="55"/>
      <c r="K873" s="54"/>
      <c r="L8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4" spans="2:12" x14ac:dyDescent="0.25">
      <c r="B874" s="51" t="str">
        <f>IF(SSIDs[[#This Row],[Count]]="-","(autofill)",IF('1) Program Reach'!$C$5="(enter ID)","(autofill)",'1) Program Reach'!$C$5))</f>
        <v>(autofill)</v>
      </c>
      <c r="C874" s="52" t="str">
        <f>IFERROR(IF(SSIDs[[#This Row],[Entity ID]]="(autofill)","(autofill)",VLOOKUP(SSIDs[[#This Row],[Entity ID]],EntityIDs[],2,0)),"Invalid Entity ID")</f>
        <v>(autofill)</v>
      </c>
      <c r="H874" s="9"/>
      <c r="I874" s="9"/>
      <c r="J874" s="55"/>
      <c r="K874" s="54"/>
      <c r="L8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5" spans="2:12" x14ac:dyDescent="0.25">
      <c r="B875" s="51" t="str">
        <f>IF(SSIDs[[#This Row],[Count]]="-","(autofill)",IF('1) Program Reach'!$C$5="(enter ID)","(autofill)",'1) Program Reach'!$C$5))</f>
        <v>(autofill)</v>
      </c>
      <c r="C875" s="52" t="str">
        <f>IFERROR(IF(SSIDs[[#This Row],[Entity ID]]="(autofill)","(autofill)",VLOOKUP(SSIDs[[#This Row],[Entity ID]],EntityIDs[],2,0)),"Invalid Entity ID")</f>
        <v>(autofill)</v>
      </c>
      <c r="H875" s="9"/>
      <c r="I875" s="9"/>
      <c r="J875" s="55"/>
      <c r="K875" s="54"/>
      <c r="L8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6" spans="2:12" x14ac:dyDescent="0.25">
      <c r="B876" s="51" t="str">
        <f>IF(SSIDs[[#This Row],[Count]]="-","(autofill)",IF('1) Program Reach'!$C$5="(enter ID)","(autofill)",'1) Program Reach'!$C$5))</f>
        <v>(autofill)</v>
      </c>
      <c r="C876" s="52" t="str">
        <f>IFERROR(IF(SSIDs[[#This Row],[Entity ID]]="(autofill)","(autofill)",VLOOKUP(SSIDs[[#This Row],[Entity ID]],EntityIDs[],2,0)),"Invalid Entity ID")</f>
        <v>(autofill)</v>
      </c>
      <c r="H876" s="9"/>
      <c r="I876" s="9"/>
      <c r="J876" s="55"/>
      <c r="K876" s="54"/>
      <c r="L8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7" spans="2:12" x14ac:dyDescent="0.25">
      <c r="B877" s="51" t="str">
        <f>IF(SSIDs[[#This Row],[Count]]="-","(autofill)",IF('1) Program Reach'!$C$5="(enter ID)","(autofill)",'1) Program Reach'!$C$5))</f>
        <v>(autofill)</v>
      </c>
      <c r="C877" s="52" t="str">
        <f>IFERROR(IF(SSIDs[[#This Row],[Entity ID]]="(autofill)","(autofill)",VLOOKUP(SSIDs[[#This Row],[Entity ID]],EntityIDs[],2,0)),"Invalid Entity ID")</f>
        <v>(autofill)</v>
      </c>
      <c r="H877" s="9"/>
      <c r="I877" s="9"/>
      <c r="J877" s="55"/>
      <c r="K877" s="54"/>
      <c r="L8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8" spans="2:12" x14ac:dyDescent="0.25">
      <c r="B878" s="51" t="str">
        <f>IF(SSIDs[[#This Row],[Count]]="-","(autofill)",IF('1) Program Reach'!$C$5="(enter ID)","(autofill)",'1) Program Reach'!$C$5))</f>
        <v>(autofill)</v>
      </c>
      <c r="C878" s="52" t="str">
        <f>IFERROR(IF(SSIDs[[#This Row],[Entity ID]]="(autofill)","(autofill)",VLOOKUP(SSIDs[[#This Row],[Entity ID]],EntityIDs[],2,0)),"Invalid Entity ID")</f>
        <v>(autofill)</v>
      </c>
      <c r="H878" s="9"/>
      <c r="I878" s="9"/>
      <c r="J878" s="55"/>
      <c r="K878" s="54"/>
      <c r="L8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79" spans="2:12" x14ac:dyDescent="0.25">
      <c r="B879" s="51" t="str">
        <f>IF(SSIDs[[#This Row],[Count]]="-","(autofill)",IF('1) Program Reach'!$C$5="(enter ID)","(autofill)",'1) Program Reach'!$C$5))</f>
        <v>(autofill)</v>
      </c>
      <c r="C879" s="52" t="str">
        <f>IFERROR(IF(SSIDs[[#This Row],[Entity ID]]="(autofill)","(autofill)",VLOOKUP(SSIDs[[#This Row],[Entity ID]],EntityIDs[],2,0)),"Invalid Entity ID")</f>
        <v>(autofill)</v>
      </c>
      <c r="H879" s="9"/>
      <c r="I879" s="9"/>
      <c r="J879" s="55"/>
      <c r="K879" s="54"/>
      <c r="L8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0" spans="2:12" x14ac:dyDescent="0.25">
      <c r="B880" s="51" t="str">
        <f>IF(SSIDs[[#This Row],[Count]]="-","(autofill)",IF('1) Program Reach'!$C$5="(enter ID)","(autofill)",'1) Program Reach'!$C$5))</f>
        <v>(autofill)</v>
      </c>
      <c r="C880" s="52" t="str">
        <f>IFERROR(IF(SSIDs[[#This Row],[Entity ID]]="(autofill)","(autofill)",VLOOKUP(SSIDs[[#This Row],[Entity ID]],EntityIDs[],2,0)),"Invalid Entity ID")</f>
        <v>(autofill)</v>
      </c>
      <c r="H880" s="9"/>
      <c r="I880" s="9"/>
      <c r="J880" s="55"/>
      <c r="K880" s="54"/>
      <c r="L8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1" spans="2:12" x14ac:dyDescent="0.25">
      <c r="B881" s="51" t="str">
        <f>IF(SSIDs[[#This Row],[Count]]="-","(autofill)",IF('1) Program Reach'!$C$5="(enter ID)","(autofill)",'1) Program Reach'!$C$5))</f>
        <v>(autofill)</v>
      </c>
      <c r="C881" s="52" t="str">
        <f>IFERROR(IF(SSIDs[[#This Row],[Entity ID]]="(autofill)","(autofill)",VLOOKUP(SSIDs[[#This Row],[Entity ID]],EntityIDs[],2,0)),"Invalid Entity ID")</f>
        <v>(autofill)</v>
      </c>
      <c r="H881" s="9"/>
      <c r="I881" s="9"/>
      <c r="J881" s="55"/>
      <c r="K881" s="54"/>
      <c r="L8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2" spans="2:12" x14ac:dyDescent="0.25">
      <c r="B882" s="51" t="str">
        <f>IF(SSIDs[[#This Row],[Count]]="-","(autofill)",IF('1) Program Reach'!$C$5="(enter ID)","(autofill)",'1) Program Reach'!$C$5))</f>
        <v>(autofill)</v>
      </c>
      <c r="C882" s="52" t="str">
        <f>IFERROR(IF(SSIDs[[#This Row],[Entity ID]]="(autofill)","(autofill)",VLOOKUP(SSIDs[[#This Row],[Entity ID]],EntityIDs[],2,0)),"Invalid Entity ID")</f>
        <v>(autofill)</v>
      </c>
      <c r="H882" s="9"/>
      <c r="I882" s="9"/>
      <c r="J882" s="55"/>
      <c r="K882" s="54"/>
      <c r="L8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3" spans="2:12" x14ac:dyDescent="0.25">
      <c r="B883" s="51" t="str">
        <f>IF(SSIDs[[#This Row],[Count]]="-","(autofill)",IF('1) Program Reach'!$C$5="(enter ID)","(autofill)",'1) Program Reach'!$C$5))</f>
        <v>(autofill)</v>
      </c>
      <c r="C883" s="52" t="str">
        <f>IFERROR(IF(SSIDs[[#This Row],[Entity ID]]="(autofill)","(autofill)",VLOOKUP(SSIDs[[#This Row],[Entity ID]],EntityIDs[],2,0)),"Invalid Entity ID")</f>
        <v>(autofill)</v>
      </c>
      <c r="H883" s="9"/>
      <c r="I883" s="9"/>
      <c r="J883" s="55"/>
      <c r="K883" s="54"/>
      <c r="L8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4" spans="2:12" x14ac:dyDescent="0.25">
      <c r="B884" s="51" t="str">
        <f>IF(SSIDs[[#This Row],[Count]]="-","(autofill)",IF('1) Program Reach'!$C$5="(enter ID)","(autofill)",'1) Program Reach'!$C$5))</f>
        <v>(autofill)</v>
      </c>
      <c r="C884" s="52" t="str">
        <f>IFERROR(IF(SSIDs[[#This Row],[Entity ID]]="(autofill)","(autofill)",VLOOKUP(SSIDs[[#This Row],[Entity ID]],EntityIDs[],2,0)),"Invalid Entity ID")</f>
        <v>(autofill)</v>
      </c>
      <c r="H884" s="9"/>
      <c r="I884" s="9"/>
      <c r="J884" s="55"/>
      <c r="K884" s="54"/>
      <c r="L8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5" spans="2:12" x14ac:dyDescent="0.25">
      <c r="B885" s="51" t="str">
        <f>IF(SSIDs[[#This Row],[Count]]="-","(autofill)",IF('1) Program Reach'!$C$5="(enter ID)","(autofill)",'1) Program Reach'!$C$5))</f>
        <v>(autofill)</v>
      </c>
      <c r="C885" s="52" t="str">
        <f>IFERROR(IF(SSIDs[[#This Row],[Entity ID]]="(autofill)","(autofill)",VLOOKUP(SSIDs[[#This Row],[Entity ID]],EntityIDs[],2,0)),"Invalid Entity ID")</f>
        <v>(autofill)</v>
      </c>
      <c r="H885" s="9"/>
      <c r="I885" s="9"/>
      <c r="J885" s="55"/>
      <c r="K885" s="54"/>
      <c r="L8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6" spans="2:12" x14ac:dyDescent="0.25">
      <c r="B886" s="51" t="str">
        <f>IF(SSIDs[[#This Row],[Count]]="-","(autofill)",IF('1) Program Reach'!$C$5="(enter ID)","(autofill)",'1) Program Reach'!$C$5))</f>
        <v>(autofill)</v>
      </c>
      <c r="C886" s="52" t="str">
        <f>IFERROR(IF(SSIDs[[#This Row],[Entity ID]]="(autofill)","(autofill)",VLOOKUP(SSIDs[[#This Row],[Entity ID]],EntityIDs[],2,0)),"Invalid Entity ID")</f>
        <v>(autofill)</v>
      </c>
      <c r="H886" s="9"/>
      <c r="I886" s="9"/>
      <c r="J886" s="55"/>
      <c r="K886" s="54"/>
      <c r="L8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7" spans="2:12" x14ac:dyDescent="0.25">
      <c r="B887" s="51" t="str">
        <f>IF(SSIDs[[#This Row],[Count]]="-","(autofill)",IF('1) Program Reach'!$C$5="(enter ID)","(autofill)",'1) Program Reach'!$C$5))</f>
        <v>(autofill)</v>
      </c>
      <c r="C887" s="52" t="str">
        <f>IFERROR(IF(SSIDs[[#This Row],[Entity ID]]="(autofill)","(autofill)",VLOOKUP(SSIDs[[#This Row],[Entity ID]],EntityIDs[],2,0)),"Invalid Entity ID")</f>
        <v>(autofill)</v>
      </c>
      <c r="H887" s="9"/>
      <c r="I887" s="9"/>
      <c r="J887" s="55"/>
      <c r="K887" s="54"/>
      <c r="L8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8" spans="2:12" x14ac:dyDescent="0.25">
      <c r="B888" s="51" t="str">
        <f>IF(SSIDs[[#This Row],[Count]]="-","(autofill)",IF('1) Program Reach'!$C$5="(enter ID)","(autofill)",'1) Program Reach'!$C$5))</f>
        <v>(autofill)</v>
      </c>
      <c r="C888" s="52" t="str">
        <f>IFERROR(IF(SSIDs[[#This Row],[Entity ID]]="(autofill)","(autofill)",VLOOKUP(SSIDs[[#This Row],[Entity ID]],EntityIDs[],2,0)),"Invalid Entity ID")</f>
        <v>(autofill)</v>
      </c>
      <c r="H888" s="9"/>
      <c r="I888" s="9"/>
      <c r="J888" s="55"/>
      <c r="K888" s="54"/>
      <c r="L8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89" spans="2:12" x14ac:dyDescent="0.25">
      <c r="B889" s="51" t="str">
        <f>IF(SSIDs[[#This Row],[Count]]="-","(autofill)",IF('1) Program Reach'!$C$5="(enter ID)","(autofill)",'1) Program Reach'!$C$5))</f>
        <v>(autofill)</v>
      </c>
      <c r="C889" s="52" t="str">
        <f>IFERROR(IF(SSIDs[[#This Row],[Entity ID]]="(autofill)","(autofill)",VLOOKUP(SSIDs[[#This Row],[Entity ID]],EntityIDs[],2,0)),"Invalid Entity ID")</f>
        <v>(autofill)</v>
      </c>
      <c r="H889" s="9"/>
      <c r="I889" s="9"/>
      <c r="J889" s="55"/>
      <c r="K889" s="54"/>
      <c r="L8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0" spans="2:12" x14ac:dyDescent="0.25">
      <c r="B890" s="51" t="str">
        <f>IF(SSIDs[[#This Row],[Count]]="-","(autofill)",IF('1) Program Reach'!$C$5="(enter ID)","(autofill)",'1) Program Reach'!$C$5))</f>
        <v>(autofill)</v>
      </c>
      <c r="C890" s="52" t="str">
        <f>IFERROR(IF(SSIDs[[#This Row],[Entity ID]]="(autofill)","(autofill)",VLOOKUP(SSIDs[[#This Row],[Entity ID]],EntityIDs[],2,0)),"Invalid Entity ID")</f>
        <v>(autofill)</v>
      </c>
      <c r="H890" s="9"/>
      <c r="I890" s="9"/>
      <c r="J890" s="55"/>
      <c r="K890" s="54"/>
      <c r="L8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1" spans="2:12" x14ac:dyDescent="0.25">
      <c r="B891" s="51" t="str">
        <f>IF(SSIDs[[#This Row],[Count]]="-","(autofill)",IF('1) Program Reach'!$C$5="(enter ID)","(autofill)",'1) Program Reach'!$C$5))</f>
        <v>(autofill)</v>
      </c>
      <c r="C891" s="52" t="str">
        <f>IFERROR(IF(SSIDs[[#This Row],[Entity ID]]="(autofill)","(autofill)",VLOOKUP(SSIDs[[#This Row],[Entity ID]],EntityIDs[],2,0)),"Invalid Entity ID")</f>
        <v>(autofill)</v>
      </c>
      <c r="H891" s="9"/>
      <c r="I891" s="9"/>
      <c r="J891" s="55"/>
      <c r="K891" s="54"/>
      <c r="L8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2" spans="2:12" x14ac:dyDescent="0.25">
      <c r="B892" s="51" t="str">
        <f>IF(SSIDs[[#This Row],[Count]]="-","(autofill)",IF('1) Program Reach'!$C$5="(enter ID)","(autofill)",'1) Program Reach'!$C$5))</f>
        <v>(autofill)</v>
      </c>
      <c r="C892" s="52" t="str">
        <f>IFERROR(IF(SSIDs[[#This Row],[Entity ID]]="(autofill)","(autofill)",VLOOKUP(SSIDs[[#This Row],[Entity ID]],EntityIDs[],2,0)),"Invalid Entity ID")</f>
        <v>(autofill)</v>
      </c>
      <c r="H892" s="9"/>
      <c r="I892" s="9"/>
      <c r="J892" s="55"/>
      <c r="K892" s="54"/>
      <c r="L8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3" spans="2:12" x14ac:dyDescent="0.25">
      <c r="B893" s="51" t="str">
        <f>IF(SSIDs[[#This Row],[Count]]="-","(autofill)",IF('1) Program Reach'!$C$5="(enter ID)","(autofill)",'1) Program Reach'!$C$5))</f>
        <v>(autofill)</v>
      </c>
      <c r="C893" s="52" t="str">
        <f>IFERROR(IF(SSIDs[[#This Row],[Entity ID]]="(autofill)","(autofill)",VLOOKUP(SSIDs[[#This Row],[Entity ID]],EntityIDs[],2,0)),"Invalid Entity ID")</f>
        <v>(autofill)</v>
      </c>
      <c r="H893" s="9"/>
      <c r="I893" s="9"/>
      <c r="J893" s="55"/>
      <c r="K893" s="54"/>
      <c r="L8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4" spans="2:12" x14ac:dyDescent="0.25">
      <c r="B894" s="51" t="str">
        <f>IF(SSIDs[[#This Row],[Count]]="-","(autofill)",IF('1) Program Reach'!$C$5="(enter ID)","(autofill)",'1) Program Reach'!$C$5))</f>
        <v>(autofill)</v>
      </c>
      <c r="C894" s="52" t="str">
        <f>IFERROR(IF(SSIDs[[#This Row],[Entity ID]]="(autofill)","(autofill)",VLOOKUP(SSIDs[[#This Row],[Entity ID]],EntityIDs[],2,0)),"Invalid Entity ID")</f>
        <v>(autofill)</v>
      </c>
      <c r="H894" s="9"/>
      <c r="I894" s="9"/>
      <c r="J894" s="55"/>
      <c r="K894" s="54"/>
      <c r="L8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5" spans="2:12" x14ac:dyDescent="0.25">
      <c r="B895" s="51" t="str">
        <f>IF(SSIDs[[#This Row],[Count]]="-","(autofill)",IF('1) Program Reach'!$C$5="(enter ID)","(autofill)",'1) Program Reach'!$C$5))</f>
        <v>(autofill)</v>
      </c>
      <c r="C895" s="52" t="str">
        <f>IFERROR(IF(SSIDs[[#This Row],[Entity ID]]="(autofill)","(autofill)",VLOOKUP(SSIDs[[#This Row],[Entity ID]],EntityIDs[],2,0)),"Invalid Entity ID")</f>
        <v>(autofill)</v>
      </c>
      <c r="H895" s="9"/>
      <c r="I895" s="9"/>
      <c r="J895" s="55"/>
      <c r="K895" s="54"/>
      <c r="L8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6" spans="2:12" x14ac:dyDescent="0.25">
      <c r="B896" s="51" t="str">
        <f>IF(SSIDs[[#This Row],[Count]]="-","(autofill)",IF('1) Program Reach'!$C$5="(enter ID)","(autofill)",'1) Program Reach'!$C$5))</f>
        <v>(autofill)</v>
      </c>
      <c r="C896" s="52" t="str">
        <f>IFERROR(IF(SSIDs[[#This Row],[Entity ID]]="(autofill)","(autofill)",VLOOKUP(SSIDs[[#This Row],[Entity ID]],EntityIDs[],2,0)),"Invalid Entity ID")</f>
        <v>(autofill)</v>
      </c>
      <c r="H896" s="9"/>
      <c r="I896" s="9"/>
      <c r="J896" s="55"/>
      <c r="K896" s="54"/>
      <c r="L8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7" spans="2:12" x14ac:dyDescent="0.25">
      <c r="B897" s="51" t="str">
        <f>IF(SSIDs[[#This Row],[Count]]="-","(autofill)",IF('1) Program Reach'!$C$5="(enter ID)","(autofill)",'1) Program Reach'!$C$5))</f>
        <v>(autofill)</v>
      </c>
      <c r="C897" s="52" t="str">
        <f>IFERROR(IF(SSIDs[[#This Row],[Entity ID]]="(autofill)","(autofill)",VLOOKUP(SSIDs[[#This Row],[Entity ID]],EntityIDs[],2,0)),"Invalid Entity ID")</f>
        <v>(autofill)</v>
      </c>
      <c r="H897" s="9"/>
      <c r="I897" s="9"/>
      <c r="J897" s="55"/>
      <c r="K897" s="54"/>
      <c r="L8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8" spans="2:12" x14ac:dyDescent="0.25">
      <c r="B898" s="51" t="str">
        <f>IF(SSIDs[[#This Row],[Count]]="-","(autofill)",IF('1) Program Reach'!$C$5="(enter ID)","(autofill)",'1) Program Reach'!$C$5))</f>
        <v>(autofill)</v>
      </c>
      <c r="C898" s="52" t="str">
        <f>IFERROR(IF(SSIDs[[#This Row],[Entity ID]]="(autofill)","(autofill)",VLOOKUP(SSIDs[[#This Row],[Entity ID]],EntityIDs[],2,0)),"Invalid Entity ID")</f>
        <v>(autofill)</v>
      </c>
      <c r="H898" s="9"/>
      <c r="I898" s="9"/>
      <c r="J898" s="55"/>
      <c r="K898" s="54"/>
      <c r="L8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899" spans="2:12" x14ac:dyDescent="0.25">
      <c r="B899" s="51" t="str">
        <f>IF(SSIDs[[#This Row],[Count]]="-","(autofill)",IF('1) Program Reach'!$C$5="(enter ID)","(autofill)",'1) Program Reach'!$C$5))</f>
        <v>(autofill)</v>
      </c>
      <c r="C899" s="52" t="str">
        <f>IFERROR(IF(SSIDs[[#This Row],[Entity ID]]="(autofill)","(autofill)",VLOOKUP(SSIDs[[#This Row],[Entity ID]],EntityIDs[],2,0)),"Invalid Entity ID")</f>
        <v>(autofill)</v>
      </c>
      <c r="H899" s="9"/>
      <c r="I899" s="9"/>
      <c r="J899" s="55"/>
      <c r="K899" s="54"/>
      <c r="L8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0" spans="2:12" x14ac:dyDescent="0.25">
      <c r="B900" s="51" t="str">
        <f>IF(SSIDs[[#This Row],[Count]]="-","(autofill)",IF('1) Program Reach'!$C$5="(enter ID)","(autofill)",'1) Program Reach'!$C$5))</f>
        <v>(autofill)</v>
      </c>
      <c r="C900" s="52" t="str">
        <f>IFERROR(IF(SSIDs[[#This Row],[Entity ID]]="(autofill)","(autofill)",VLOOKUP(SSIDs[[#This Row],[Entity ID]],EntityIDs[],2,0)),"Invalid Entity ID")</f>
        <v>(autofill)</v>
      </c>
      <c r="H900" s="9"/>
      <c r="I900" s="9"/>
      <c r="J900" s="55"/>
      <c r="K900" s="54"/>
      <c r="L9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1" spans="2:12" x14ac:dyDescent="0.25">
      <c r="B901" s="51" t="str">
        <f>IF(SSIDs[[#This Row],[Count]]="-","(autofill)",IF('1) Program Reach'!$C$5="(enter ID)","(autofill)",'1) Program Reach'!$C$5))</f>
        <v>(autofill)</v>
      </c>
      <c r="C901" s="52" t="str">
        <f>IFERROR(IF(SSIDs[[#This Row],[Entity ID]]="(autofill)","(autofill)",VLOOKUP(SSIDs[[#This Row],[Entity ID]],EntityIDs[],2,0)),"Invalid Entity ID")</f>
        <v>(autofill)</v>
      </c>
      <c r="H901" s="9"/>
      <c r="I901" s="9"/>
      <c r="J901" s="55"/>
      <c r="K901" s="54"/>
      <c r="L9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2" spans="2:12" x14ac:dyDescent="0.25">
      <c r="B902" s="51" t="str">
        <f>IF(SSIDs[[#This Row],[Count]]="-","(autofill)",IF('1) Program Reach'!$C$5="(enter ID)","(autofill)",'1) Program Reach'!$C$5))</f>
        <v>(autofill)</v>
      </c>
      <c r="C902" s="52" t="str">
        <f>IFERROR(IF(SSIDs[[#This Row],[Entity ID]]="(autofill)","(autofill)",VLOOKUP(SSIDs[[#This Row],[Entity ID]],EntityIDs[],2,0)),"Invalid Entity ID")</f>
        <v>(autofill)</v>
      </c>
      <c r="H902" s="9"/>
      <c r="I902" s="9"/>
      <c r="J902" s="55"/>
      <c r="K902" s="54"/>
      <c r="L9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3" spans="2:12" x14ac:dyDescent="0.25">
      <c r="B903" s="51" t="str">
        <f>IF(SSIDs[[#This Row],[Count]]="-","(autofill)",IF('1) Program Reach'!$C$5="(enter ID)","(autofill)",'1) Program Reach'!$C$5))</f>
        <v>(autofill)</v>
      </c>
      <c r="C903" s="52" t="str">
        <f>IFERROR(IF(SSIDs[[#This Row],[Entity ID]]="(autofill)","(autofill)",VLOOKUP(SSIDs[[#This Row],[Entity ID]],EntityIDs[],2,0)),"Invalid Entity ID")</f>
        <v>(autofill)</v>
      </c>
      <c r="H903" s="9"/>
      <c r="I903" s="9"/>
      <c r="J903" s="55"/>
      <c r="K903" s="54"/>
      <c r="L9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4" spans="2:12" x14ac:dyDescent="0.25">
      <c r="B904" s="51" t="str">
        <f>IF(SSIDs[[#This Row],[Count]]="-","(autofill)",IF('1) Program Reach'!$C$5="(enter ID)","(autofill)",'1) Program Reach'!$C$5))</f>
        <v>(autofill)</v>
      </c>
      <c r="C904" s="52" t="str">
        <f>IFERROR(IF(SSIDs[[#This Row],[Entity ID]]="(autofill)","(autofill)",VLOOKUP(SSIDs[[#This Row],[Entity ID]],EntityIDs[],2,0)),"Invalid Entity ID")</f>
        <v>(autofill)</v>
      </c>
      <c r="H904" s="9"/>
      <c r="I904" s="9"/>
      <c r="J904" s="55"/>
      <c r="K904" s="54"/>
      <c r="L9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5" spans="2:12" x14ac:dyDescent="0.25">
      <c r="B905" s="51" t="str">
        <f>IF(SSIDs[[#This Row],[Count]]="-","(autofill)",IF('1) Program Reach'!$C$5="(enter ID)","(autofill)",'1) Program Reach'!$C$5))</f>
        <v>(autofill)</v>
      </c>
      <c r="C905" s="52" t="str">
        <f>IFERROR(IF(SSIDs[[#This Row],[Entity ID]]="(autofill)","(autofill)",VLOOKUP(SSIDs[[#This Row],[Entity ID]],EntityIDs[],2,0)),"Invalid Entity ID")</f>
        <v>(autofill)</v>
      </c>
      <c r="H905" s="9"/>
      <c r="I905" s="9"/>
      <c r="J905" s="55"/>
      <c r="K905" s="54"/>
      <c r="L9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6" spans="2:12" x14ac:dyDescent="0.25">
      <c r="B906" s="51" t="str">
        <f>IF(SSIDs[[#This Row],[Count]]="-","(autofill)",IF('1) Program Reach'!$C$5="(enter ID)","(autofill)",'1) Program Reach'!$C$5))</f>
        <v>(autofill)</v>
      </c>
      <c r="C906" s="52" t="str">
        <f>IFERROR(IF(SSIDs[[#This Row],[Entity ID]]="(autofill)","(autofill)",VLOOKUP(SSIDs[[#This Row],[Entity ID]],EntityIDs[],2,0)),"Invalid Entity ID")</f>
        <v>(autofill)</v>
      </c>
      <c r="H906" s="9"/>
      <c r="I906" s="9"/>
      <c r="J906" s="55"/>
      <c r="K906" s="54"/>
      <c r="L9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7" spans="2:12" x14ac:dyDescent="0.25">
      <c r="B907" s="51" t="str">
        <f>IF(SSIDs[[#This Row],[Count]]="-","(autofill)",IF('1) Program Reach'!$C$5="(enter ID)","(autofill)",'1) Program Reach'!$C$5))</f>
        <v>(autofill)</v>
      </c>
      <c r="C907" s="52" t="str">
        <f>IFERROR(IF(SSIDs[[#This Row],[Entity ID]]="(autofill)","(autofill)",VLOOKUP(SSIDs[[#This Row],[Entity ID]],EntityIDs[],2,0)),"Invalid Entity ID")</f>
        <v>(autofill)</v>
      </c>
      <c r="H907" s="9"/>
      <c r="I907" s="9"/>
      <c r="J907" s="55"/>
      <c r="K907" s="54"/>
      <c r="L9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8" spans="2:12" x14ac:dyDescent="0.25">
      <c r="B908" s="51" t="str">
        <f>IF(SSIDs[[#This Row],[Count]]="-","(autofill)",IF('1) Program Reach'!$C$5="(enter ID)","(autofill)",'1) Program Reach'!$C$5))</f>
        <v>(autofill)</v>
      </c>
      <c r="C908" s="52" t="str">
        <f>IFERROR(IF(SSIDs[[#This Row],[Entity ID]]="(autofill)","(autofill)",VLOOKUP(SSIDs[[#This Row],[Entity ID]],EntityIDs[],2,0)),"Invalid Entity ID")</f>
        <v>(autofill)</v>
      </c>
      <c r="H908" s="9"/>
      <c r="I908" s="9"/>
      <c r="J908" s="55"/>
      <c r="K908" s="54"/>
      <c r="L9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09" spans="2:12" x14ac:dyDescent="0.25">
      <c r="B909" s="51" t="str">
        <f>IF(SSIDs[[#This Row],[Count]]="-","(autofill)",IF('1) Program Reach'!$C$5="(enter ID)","(autofill)",'1) Program Reach'!$C$5))</f>
        <v>(autofill)</v>
      </c>
      <c r="C909" s="52" t="str">
        <f>IFERROR(IF(SSIDs[[#This Row],[Entity ID]]="(autofill)","(autofill)",VLOOKUP(SSIDs[[#This Row],[Entity ID]],EntityIDs[],2,0)),"Invalid Entity ID")</f>
        <v>(autofill)</v>
      </c>
      <c r="H909" s="9"/>
      <c r="I909" s="9"/>
      <c r="J909" s="55"/>
      <c r="K909" s="54"/>
      <c r="L9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0" spans="2:12" x14ac:dyDescent="0.25">
      <c r="B910" s="51" t="str">
        <f>IF(SSIDs[[#This Row],[Count]]="-","(autofill)",IF('1) Program Reach'!$C$5="(enter ID)","(autofill)",'1) Program Reach'!$C$5))</f>
        <v>(autofill)</v>
      </c>
      <c r="C910" s="52" t="str">
        <f>IFERROR(IF(SSIDs[[#This Row],[Entity ID]]="(autofill)","(autofill)",VLOOKUP(SSIDs[[#This Row],[Entity ID]],EntityIDs[],2,0)),"Invalid Entity ID")</f>
        <v>(autofill)</v>
      </c>
      <c r="H910" s="9"/>
      <c r="I910" s="9"/>
      <c r="J910" s="55"/>
      <c r="K910" s="54"/>
      <c r="L9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1" spans="2:12" x14ac:dyDescent="0.25">
      <c r="B911" s="51" t="str">
        <f>IF(SSIDs[[#This Row],[Count]]="-","(autofill)",IF('1) Program Reach'!$C$5="(enter ID)","(autofill)",'1) Program Reach'!$C$5))</f>
        <v>(autofill)</v>
      </c>
      <c r="C911" s="52" t="str">
        <f>IFERROR(IF(SSIDs[[#This Row],[Entity ID]]="(autofill)","(autofill)",VLOOKUP(SSIDs[[#This Row],[Entity ID]],EntityIDs[],2,0)),"Invalid Entity ID")</f>
        <v>(autofill)</v>
      </c>
      <c r="H911" s="9"/>
      <c r="I911" s="9"/>
      <c r="J911" s="55"/>
      <c r="K911" s="54"/>
      <c r="L9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2" spans="2:12" x14ac:dyDescent="0.25">
      <c r="B912" s="51" t="str">
        <f>IF(SSIDs[[#This Row],[Count]]="-","(autofill)",IF('1) Program Reach'!$C$5="(enter ID)","(autofill)",'1) Program Reach'!$C$5))</f>
        <v>(autofill)</v>
      </c>
      <c r="C912" s="52" t="str">
        <f>IFERROR(IF(SSIDs[[#This Row],[Entity ID]]="(autofill)","(autofill)",VLOOKUP(SSIDs[[#This Row],[Entity ID]],EntityIDs[],2,0)),"Invalid Entity ID")</f>
        <v>(autofill)</v>
      </c>
      <c r="H912" s="9"/>
      <c r="I912" s="9"/>
      <c r="J912" s="55"/>
      <c r="K912" s="54"/>
      <c r="L9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3" spans="2:12" x14ac:dyDescent="0.25">
      <c r="B913" s="51" t="str">
        <f>IF(SSIDs[[#This Row],[Count]]="-","(autofill)",IF('1) Program Reach'!$C$5="(enter ID)","(autofill)",'1) Program Reach'!$C$5))</f>
        <v>(autofill)</v>
      </c>
      <c r="C913" s="52" t="str">
        <f>IFERROR(IF(SSIDs[[#This Row],[Entity ID]]="(autofill)","(autofill)",VLOOKUP(SSIDs[[#This Row],[Entity ID]],EntityIDs[],2,0)),"Invalid Entity ID")</f>
        <v>(autofill)</v>
      </c>
      <c r="H913" s="9"/>
      <c r="I913" s="9"/>
      <c r="J913" s="55"/>
      <c r="K913" s="54"/>
      <c r="L9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4" spans="2:12" x14ac:dyDescent="0.25">
      <c r="B914" s="51" t="str">
        <f>IF(SSIDs[[#This Row],[Count]]="-","(autofill)",IF('1) Program Reach'!$C$5="(enter ID)","(autofill)",'1) Program Reach'!$C$5))</f>
        <v>(autofill)</v>
      </c>
      <c r="C914" s="52" t="str">
        <f>IFERROR(IF(SSIDs[[#This Row],[Entity ID]]="(autofill)","(autofill)",VLOOKUP(SSIDs[[#This Row],[Entity ID]],EntityIDs[],2,0)),"Invalid Entity ID")</f>
        <v>(autofill)</v>
      </c>
      <c r="H914" s="9"/>
      <c r="I914" s="9"/>
      <c r="J914" s="55"/>
      <c r="K914" s="54"/>
      <c r="L9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5" spans="2:12" x14ac:dyDescent="0.25">
      <c r="B915" s="51" t="str">
        <f>IF(SSIDs[[#This Row],[Count]]="-","(autofill)",IF('1) Program Reach'!$C$5="(enter ID)","(autofill)",'1) Program Reach'!$C$5))</f>
        <v>(autofill)</v>
      </c>
      <c r="C915" s="52" t="str">
        <f>IFERROR(IF(SSIDs[[#This Row],[Entity ID]]="(autofill)","(autofill)",VLOOKUP(SSIDs[[#This Row],[Entity ID]],EntityIDs[],2,0)),"Invalid Entity ID")</f>
        <v>(autofill)</v>
      </c>
      <c r="H915" s="9"/>
      <c r="I915" s="9"/>
      <c r="J915" s="55"/>
      <c r="K915" s="54"/>
      <c r="L9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6" spans="2:12" x14ac:dyDescent="0.25">
      <c r="B916" s="51" t="str">
        <f>IF(SSIDs[[#This Row],[Count]]="-","(autofill)",IF('1) Program Reach'!$C$5="(enter ID)","(autofill)",'1) Program Reach'!$C$5))</f>
        <v>(autofill)</v>
      </c>
      <c r="C916" s="52" t="str">
        <f>IFERROR(IF(SSIDs[[#This Row],[Entity ID]]="(autofill)","(autofill)",VLOOKUP(SSIDs[[#This Row],[Entity ID]],EntityIDs[],2,0)),"Invalid Entity ID")</f>
        <v>(autofill)</v>
      </c>
      <c r="H916" s="9"/>
      <c r="I916" s="9"/>
      <c r="J916" s="55"/>
      <c r="K916" s="54"/>
      <c r="L9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7" spans="2:12" x14ac:dyDescent="0.25">
      <c r="B917" s="51" t="str">
        <f>IF(SSIDs[[#This Row],[Count]]="-","(autofill)",IF('1) Program Reach'!$C$5="(enter ID)","(autofill)",'1) Program Reach'!$C$5))</f>
        <v>(autofill)</v>
      </c>
      <c r="C917" s="52" t="str">
        <f>IFERROR(IF(SSIDs[[#This Row],[Entity ID]]="(autofill)","(autofill)",VLOOKUP(SSIDs[[#This Row],[Entity ID]],EntityIDs[],2,0)),"Invalid Entity ID")</f>
        <v>(autofill)</v>
      </c>
      <c r="H917" s="9"/>
      <c r="I917" s="9"/>
      <c r="J917" s="55"/>
      <c r="K917" s="54"/>
      <c r="L9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8" spans="2:12" x14ac:dyDescent="0.25">
      <c r="B918" s="51" t="str">
        <f>IF(SSIDs[[#This Row],[Count]]="-","(autofill)",IF('1) Program Reach'!$C$5="(enter ID)","(autofill)",'1) Program Reach'!$C$5))</f>
        <v>(autofill)</v>
      </c>
      <c r="C918" s="52" t="str">
        <f>IFERROR(IF(SSIDs[[#This Row],[Entity ID]]="(autofill)","(autofill)",VLOOKUP(SSIDs[[#This Row],[Entity ID]],EntityIDs[],2,0)),"Invalid Entity ID")</f>
        <v>(autofill)</v>
      </c>
      <c r="H918" s="9"/>
      <c r="I918" s="9"/>
      <c r="J918" s="55"/>
      <c r="K918" s="54"/>
      <c r="L9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19" spans="2:12" x14ac:dyDescent="0.25">
      <c r="B919" s="51" t="str">
        <f>IF(SSIDs[[#This Row],[Count]]="-","(autofill)",IF('1) Program Reach'!$C$5="(enter ID)","(autofill)",'1) Program Reach'!$C$5))</f>
        <v>(autofill)</v>
      </c>
      <c r="C919" s="52" t="str">
        <f>IFERROR(IF(SSIDs[[#This Row],[Entity ID]]="(autofill)","(autofill)",VLOOKUP(SSIDs[[#This Row],[Entity ID]],EntityIDs[],2,0)),"Invalid Entity ID")</f>
        <v>(autofill)</v>
      </c>
      <c r="H919" s="9"/>
      <c r="I919" s="9"/>
      <c r="J919" s="55"/>
      <c r="K919" s="54"/>
      <c r="L9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0" spans="2:12" x14ac:dyDescent="0.25">
      <c r="B920" s="51" t="str">
        <f>IF(SSIDs[[#This Row],[Count]]="-","(autofill)",IF('1) Program Reach'!$C$5="(enter ID)","(autofill)",'1) Program Reach'!$C$5))</f>
        <v>(autofill)</v>
      </c>
      <c r="C920" s="52" t="str">
        <f>IFERROR(IF(SSIDs[[#This Row],[Entity ID]]="(autofill)","(autofill)",VLOOKUP(SSIDs[[#This Row],[Entity ID]],EntityIDs[],2,0)),"Invalid Entity ID")</f>
        <v>(autofill)</v>
      </c>
      <c r="H920" s="9"/>
      <c r="I920" s="9"/>
      <c r="J920" s="55"/>
      <c r="K920" s="54"/>
      <c r="L9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1" spans="2:12" x14ac:dyDescent="0.25">
      <c r="B921" s="51" t="str">
        <f>IF(SSIDs[[#This Row],[Count]]="-","(autofill)",IF('1) Program Reach'!$C$5="(enter ID)","(autofill)",'1) Program Reach'!$C$5))</f>
        <v>(autofill)</v>
      </c>
      <c r="C921" s="52" t="str">
        <f>IFERROR(IF(SSIDs[[#This Row],[Entity ID]]="(autofill)","(autofill)",VLOOKUP(SSIDs[[#This Row],[Entity ID]],EntityIDs[],2,0)),"Invalid Entity ID")</f>
        <v>(autofill)</v>
      </c>
      <c r="H921" s="9"/>
      <c r="I921" s="9"/>
      <c r="J921" s="55"/>
      <c r="K921" s="54"/>
      <c r="L9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2" spans="2:12" x14ac:dyDescent="0.25">
      <c r="B922" s="51" t="str">
        <f>IF(SSIDs[[#This Row],[Count]]="-","(autofill)",IF('1) Program Reach'!$C$5="(enter ID)","(autofill)",'1) Program Reach'!$C$5))</f>
        <v>(autofill)</v>
      </c>
      <c r="C922" s="52" t="str">
        <f>IFERROR(IF(SSIDs[[#This Row],[Entity ID]]="(autofill)","(autofill)",VLOOKUP(SSIDs[[#This Row],[Entity ID]],EntityIDs[],2,0)),"Invalid Entity ID")</f>
        <v>(autofill)</v>
      </c>
      <c r="H922" s="9"/>
      <c r="I922" s="9"/>
      <c r="J922" s="55"/>
      <c r="K922" s="54"/>
      <c r="L9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3" spans="2:12" x14ac:dyDescent="0.25">
      <c r="B923" s="51" t="str">
        <f>IF(SSIDs[[#This Row],[Count]]="-","(autofill)",IF('1) Program Reach'!$C$5="(enter ID)","(autofill)",'1) Program Reach'!$C$5))</f>
        <v>(autofill)</v>
      </c>
      <c r="C923" s="52" t="str">
        <f>IFERROR(IF(SSIDs[[#This Row],[Entity ID]]="(autofill)","(autofill)",VLOOKUP(SSIDs[[#This Row],[Entity ID]],EntityIDs[],2,0)),"Invalid Entity ID")</f>
        <v>(autofill)</v>
      </c>
      <c r="H923" s="9"/>
      <c r="I923" s="9"/>
      <c r="J923" s="55"/>
      <c r="K923" s="54"/>
      <c r="L9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4" spans="2:12" x14ac:dyDescent="0.25">
      <c r="B924" s="51" t="str">
        <f>IF(SSIDs[[#This Row],[Count]]="-","(autofill)",IF('1) Program Reach'!$C$5="(enter ID)","(autofill)",'1) Program Reach'!$C$5))</f>
        <v>(autofill)</v>
      </c>
      <c r="C924" s="52" t="str">
        <f>IFERROR(IF(SSIDs[[#This Row],[Entity ID]]="(autofill)","(autofill)",VLOOKUP(SSIDs[[#This Row],[Entity ID]],EntityIDs[],2,0)),"Invalid Entity ID")</f>
        <v>(autofill)</v>
      </c>
      <c r="H924" s="9"/>
      <c r="I924" s="9"/>
      <c r="J924" s="55"/>
      <c r="K924" s="54"/>
      <c r="L9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5" spans="2:12" x14ac:dyDescent="0.25">
      <c r="B925" s="51" t="str">
        <f>IF(SSIDs[[#This Row],[Count]]="-","(autofill)",IF('1) Program Reach'!$C$5="(enter ID)","(autofill)",'1) Program Reach'!$C$5))</f>
        <v>(autofill)</v>
      </c>
      <c r="C925" s="52" t="str">
        <f>IFERROR(IF(SSIDs[[#This Row],[Entity ID]]="(autofill)","(autofill)",VLOOKUP(SSIDs[[#This Row],[Entity ID]],EntityIDs[],2,0)),"Invalid Entity ID")</f>
        <v>(autofill)</v>
      </c>
      <c r="H925" s="9"/>
      <c r="I925" s="9"/>
      <c r="J925" s="55"/>
      <c r="K925" s="54"/>
      <c r="L9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6" spans="2:12" x14ac:dyDescent="0.25">
      <c r="B926" s="51" t="str">
        <f>IF(SSIDs[[#This Row],[Count]]="-","(autofill)",IF('1) Program Reach'!$C$5="(enter ID)","(autofill)",'1) Program Reach'!$C$5))</f>
        <v>(autofill)</v>
      </c>
      <c r="C926" s="52" t="str">
        <f>IFERROR(IF(SSIDs[[#This Row],[Entity ID]]="(autofill)","(autofill)",VLOOKUP(SSIDs[[#This Row],[Entity ID]],EntityIDs[],2,0)),"Invalid Entity ID")</f>
        <v>(autofill)</v>
      </c>
      <c r="H926" s="9"/>
      <c r="I926" s="9"/>
      <c r="J926" s="55"/>
      <c r="K926" s="54"/>
      <c r="L9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7" spans="2:12" x14ac:dyDescent="0.25">
      <c r="B927" s="51" t="str">
        <f>IF(SSIDs[[#This Row],[Count]]="-","(autofill)",IF('1) Program Reach'!$C$5="(enter ID)","(autofill)",'1) Program Reach'!$C$5))</f>
        <v>(autofill)</v>
      </c>
      <c r="C927" s="52" t="str">
        <f>IFERROR(IF(SSIDs[[#This Row],[Entity ID]]="(autofill)","(autofill)",VLOOKUP(SSIDs[[#This Row],[Entity ID]],EntityIDs[],2,0)),"Invalid Entity ID")</f>
        <v>(autofill)</v>
      </c>
      <c r="H927" s="9"/>
      <c r="I927" s="9"/>
      <c r="J927" s="55"/>
      <c r="K927" s="54"/>
      <c r="L9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8" spans="2:12" x14ac:dyDescent="0.25">
      <c r="B928" s="51" t="str">
        <f>IF(SSIDs[[#This Row],[Count]]="-","(autofill)",IF('1) Program Reach'!$C$5="(enter ID)","(autofill)",'1) Program Reach'!$C$5))</f>
        <v>(autofill)</v>
      </c>
      <c r="C928" s="52" t="str">
        <f>IFERROR(IF(SSIDs[[#This Row],[Entity ID]]="(autofill)","(autofill)",VLOOKUP(SSIDs[[#This Row],[Entity ID]],EntityIDs[],2,0)),"Invalid Entity ID")</f>
        <v>(autofill)</v>
      </c>
      <c r="H928" s="9"/>
      <c r="I928" s="9"/>
      <c r="J928" s="55"/>
      <c r="K928" s="54"/>
      <c r="L9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29" spans="2:12" x14ac:dyDescent="0.25">
      <c r="B929" s="51" t="str">
        <f>IF(SSIDs[[#This Row],[Count]]="-","(autofill)",IF('1) Program Reach'!$C$5="(enter ID)","(autofill)",'1) Program Reach'!$C$5))</f>
        <v>(autofill)</v>
      </c>
      <c r="C929" s="52" t="str">
        <f>IFERROR(IF(SSIDs[[#This Row],[Entity ID]]="(autofill)","(autofill)",VLOOKUP(SSIDs[[#This Row],[Entity ID]],EntityIDs[],2,0)),"Invalid Entity ID")</f>
        <v>(autofill)</v>
      </c>
      <c r="H929" s="9"/>
      <c r="I929" s="9"/>
      <c r="J929" s="55"/>
      <c r="K929" s="54"/>
      <c r="L9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0" spans="2:12" x14ac:dyDescent="0.25">
      <c r="B930" s="51" t="str">
        <f>IF(SSIDs[[#This Row],[Count]]="-","(autofill)",IF('1) Program Reach'!$C$5="(enter ID)","(autofill)",'1) Program Reach'!$C$5))</f>
        <v>(autofill)</v>
      </c>
      <c r="C930" s="52" t="str">
        <f>IFERROR(IF(SSIDs[[#This Row],[Entity ID]]="(autofill)","(autofill)",VLOOKUP(SSIDs[[#This Row],[Entity ID]],EntityIDs[],2,0)),"Invalid Entity ID")</f>
        <v>(autofill)</v>
      </c>
      <c r="H930" s="9"/>
      <c r="I930" s="9"/>
      <c r="J930" s="55"/>
      <c r="K930" s="54"/>
      <c r="L9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1" spans="2:12" x14ac:dyDescent="0.25">
      <c r="B931" s="51" t="str">
        <f>IF(SSIDs[[#This Row],[Count]]="-","(autofill)",IF('1) Program Reach'!$C$5="(enter ID)","(autofill)",'1) Program Reach'!$C$5))</f>
        <v>(autofill)</v>
      </c>
      <c r="C931" s="52" t="str">
        <f>IFERROR(IF(SSIDs[[#This Row],[Entity ID]]="(autofill)","(autofill)",VLOOKUP(SSIDs[[#This Row],[Entity ID]],EntityIDs[],2,0)),"Invalid Entity ID")</f>
        <v>(autofill)</v>
      </c>
      <c r="H931" s="9"/>
      <c r="I931" s="9"/>
      <c r="J931" s="55"/>
      <c r="K931" s="54"/>
      <c r="L9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2" spans="2:12" x14ac:dyDescent="0.25">
      <c r="B932" s="51" t="str">
        <f>IF(SSIDs[[#This Row],[Count]]="-","(autofill)",IF('1) Program Reach'!$C$5="(enter ID)","(autofill)",'1) Program Reach'!$C$5))</f>
        <v>(autofill)</v>
      </c>
      <c r="C932" s="52" t="str">
        <f>IFERROR(IF(SSIDs[[#This Row],[Entity ID]]="(autofill)","(autofill)",VLOOKUP(SSIDs[[#This Row],[Entity ID]],EntityIDs[],2,0)),"Invalid Entity ID")</f>
        <v>(autofill)</v>
      </c>
      <c r="H932" s="9"/>
      <c r="I932" s="9"/>
      <c r="J932" s="55"/>
      <c r="K932" s="54"/>
      <c r="L9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3" spans="2:12" x14ac:dyDescent="0.25">
      <c r="B933" s="51" t="str">
        <f>IF(SSIDs[[#This Row],[Count]]="-","(autofill)",IF('1) Program Reach'!$C$5="(enter ID)","(autofill)",'1) Program Reach'!$C$5))</f>
        <v>(autofill)</v>
      </c>
      <c r="C933" s="52" t="str">
        <f>IFERROR(IF(SSIDs[[#This Row],[Entity ID]]="(autofill)","(autofill)",VLOOKUP(SSIDs[[#This Row],[Entity ID]],EntityIDs[],2,0)),"Invalid Entity ID")</f>
        <v>(autofill)</v>
      </c>
      <c r="H933" s="9"/>
      <c r="I933" s="9"/>
      <c r="J933" s="55"/>
      <c r="K933" s="54"/>
      <c r="L9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4" spans="2:12" x14ac:dyDescent="0.25">
      <c r="B934" s="51" t="str">
        <f>IF(SSIDs[[#This Row],[Count]]="-","(autofill)",IF('1) Program Reach'!$C$5="(enter ID)","(autofill)",'1) Program Reach'!$C$5))</f>
        <v>(autofill)</v>
      </c>
      <c r="C934" s="52" t="str">
        <f>IFERROR(IF(SSIDs[[#This Row],[Entity ID]]="(autofill)","(autofill)",VLOOKUP(SSIDs[[#This Row],[Entity ID]],EntityIDs[],2,0)),"Invalid Entity ID")</f>
        <v>(autofill)</v>
      </c>
      <c r="H934" s="9"/>
      <c r="I934" s="9"/>
      <c r="J934" s="55"/>
      <c r="K934" s="54"/>
      <c r="L9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5" spans="2:12" x14ac:dyDescent="0.25">
      <c r="B935" s="51" t="str">
        <f>IF(SSIDs[[#This Row],[Count]]="-","(autofill)",IF('1) Program Reach'!$C$5="(enter ID)","(autofill)",'1) Program Reach'!$C$5))</f>
        <v>(autofill)</v>
      </c>
      <c r="C935" s="52" t="str">
        <f>IFERROR(IF(SSIDs[[#This Row],[Entity ID]]="(autofill)","(autofill)",VLOOKUP(SSIDs[[#This Row],[Entity ID]],EntityIDs[],2,0)),"Invalid Entity ID")</f>
        <v>(autofill)</v>
      </c>
      <c r="H935" s="9"/>
      <c r="I935" s="9"/>
      <c r="J935" s="55"/>
      <c r="K935" s="54"/>
      <c r="L9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6" spans="2:12" x14ac:dyDescent="0.25">
      <c r="B936" s="51" t="str">
        <f>IF(SSIDs[[#This Row],[Count]]="-","(autofill)",IF('1) Program Reach'!$C$5="(enter ID)","(autofill)",'1) Program Reach'!$C$5))</f>
        <v>(autofill)</v>
      </c>
      <c r="C936" s="52" t="str">
        <f>IFERROR(IF(SSIDs[[#This Row],[Entity ID]]="(autofill)","(autofill)",VLOOKUP(SSIDs[[#This Row],[Entity ID]],EntityIDs[],2,0)),"Invalid Entity ID")</f>
        <v>(autofill)</v>
      </c>
      <c r="H936" s="9"/>
      <c r="I936" s="9"/>
      <c r="J936" s="55"/>
      <c r="K936" s="54"/>
      <c r="L9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7" spans="2:12" x14ac:dyDescent="0.25">
      <c r="B937" s="51" t="str">
        <f>IF(SSIDs[[#This Row],[Count]]="-","(autofill)",IF('1) Program Reach'!$C$5="(enter ID)","(autofill)",'1) Program Reach'!$C$5))</f>
        <v>(autofill)</v>
      </c>
      <c r="C937" s="52" t="str">
        <f>IFERROR(IF(SSIDs[[#This Row],[Entity ID]]="(autofill)","(autofill)",VLOOKUP(SSIDs[[#This Row],[Entity ID]],EntityIDs[],2,0)),"Invalid Entity ID")</f>
        <v>(autofill)</v>
      </c>
      <c r="H937" s="9"/>
      <c r="I937" s="9"/>
      <c r="J937" s="55"/>
      <c r="K937" s="54"/>
      <c r="L9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8" spans="2:12" x14ac:dyDescent="0.25">
      <c r="B938" s="51" t="str">
        <f>IF(SSIDs[[#This Row],[Count]]="-","(autofill)",IF('1) Program Reach'!$C$5="(enter ID)","(autofill)",'1) Program Reach'!$C$5))</f>
        <v>(autofill)</v>
      </c>
      <c r="C938" s="52" t="str">
        <f>IFERROR(IF(SSIDs[[#This Row],[Entity ID]]="(autofill)","(autofill)",VLOOKUP(SSIDs[[#This Row],[Entity ID]],EntityIDs[],2,0)),"Invalid Entity ID")</f>
        <v>(autofill)</v>
      </c>
      <c r="H938" s="9"/>
      <c r="I938" s="9"/>
      <c r="J938" s="55"/>
      <c r="K938" s="54"/>
      <c r="L9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39" spans="2:12" x14ac:dyDescent="0.25">
      <c r="B939" s="51" t="str">
        <f>IF(SSIDs[[#This Row],[Count]]="-","(autofill)",IF('1) Program Reach'!$C$5="(enter ID)","(autofill)",'1) Program Reach'!$C$5))</f>
        <v>(autofill)</v>
      </c>
      <c r="C939" s="52" t="str">
        <f>IFERROR(IF(SSIDs[[#This Row],[Entity ID]]="(autofill)","(autofill)",VLOOKUP(SSIDs[[#This Row],[Entity ID]],EntityIDs[],2,0)),"Invalid Entity ID")</f>
        <v>(autofill)</v>
      </c>
      <c r="H939" s="9"/>
      <c r="I939" s="9"/>
      <c r="J939" s="55"/>
      <c r="K939" s="54"/>
      <c r="L9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0" spans="2:12" x14ac:dyDescent="0.25">
      <c r="B940" s="51" t="str">
        <f>IF(SSIDs[[#This Row],[Count]]="-","(autofill)",IF('1) Program Reach'!$C$5="(enter ID)","(autofill)",'1) Program Reach'!$C$5))</f>
        <v>(autofill)</v>
      </c>
      <c r="C940" s="52" t="str">
        <f>IFERROR(IF(SSIDs[[#This Row],[Entity ID]]="(autofill)","(autofill)",VLOOKUP(SSIDs[[#This Row],[Entity ID]],EntityIDs[],2,0)),"Invalid Entity ID")</f>
        <v>(autofill)</v>
      </c>
      <c r="H940" s="9"/>
      <c r="I940" s="9"/>
      <c r="J940" s="55"/>
      <c r="K940" s="54"/>
      <c r="L9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1" spans="2:12" x14ac:dyDescent="0.25">
      <c r="B941" s="51" t="str">
        <f>IF(SSIDs[[#This Row],[Count]]="-","(autofill)",IF('1) Program Reach'!$C$5="(enter ID)","(autofill)",'1) Program Reach'!$C$5))</f>
        <v>(autofill)</v>
      </c>
      <c r="C941" s="52" t="str">
        <f>IFERROR(IF(SSIDs[[#This Row],[Entity ID]]="(autofill)","(autofill)",VLOOKUP(SSIDs[[#This Row],[Entity ID]],EntityIDs[],2,0)),"Invalid Entity ID")</f>
        <v>(autofill)</v>
      </c>
      <c r="H941" s="9"/>
      <c r="I941" s="9"/>
      <c r="J941" s="55"/>
      <c r="K941" s="54"/>
      <c r="L9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2" spans="2:12" x14ac:dyDescent="0.25">
      <c r="B942" s="51" t="str">
        <f>IF(SSIDs[[#This Row],[Count]]="-","(autofill)",IF('1) Program Reach'!$C$5="(enter ID)","(autofill)",'1) Program Reach'!$C$5))</f>
        <v>(autofill)</v>
      </c>
      <c r="C942" s="52" t="str">
        <f>IFERROR(IF(SSIDs[[#This Row],[Entity ID]]="(autofill)","(autofill)",VLOOKUP(SSIDs[[#This Row],[Entity ID]],EntityIDs[],2,0)),"Invalid Entity ID")</f>
        <v>(autofill)</v>
      </c>
      <c r="H942" s="9"/>
      <c r="I942" s="9"/>
      <c r="J942" s="55"/>
      <c r="K942" s="54"/>
      <c r="L9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3" spans="2:12" x14ac:dyDescent="0.25">
      <c r="B943" s="51" t="str">
        <f>IF(SSIDs[[#This Row],[Count]]="-","(autofill)",IF('1) Program Reach'!$C$5="(enter ID)","(autofill)",'1) Program Reach'!$C$5))</f>
        <v>(autofill)</v>
      </c>
      <c r="C943" s="52" t="str">
        <f>IFERROR(IF(SSIDs[[#This Row],[Entity ID]]="(autofill)","(autofill)",VLOOKUP(SSIDs[[#This Row],[Entity ID]],EntityIDs[],2,0)),"Invalid Entity ID")</f>
        <v>(autofill)</v>
      </c>
      <c r="H943" s="9"/>
      <c r="I943" s="9"/>
      <c r="J943" s="55"/>
      <c r="K943" s="54"/>
      <c r="L9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4" spans="2:12" x14ac:dyDescent="0.25">
      <c r="B944" s="51" t="str">
        <f>IF(SSIDs[[#This Row],[Count]]="-","(autofill)",IF('1) Program Reach'!$C$5="(enter ID)","(autofill)",'1) Program Reach'!$C$5))</f>
        <v>(autofill)</v>
      </c>
      <c r="C944" s="52" t="str">
        <f>IFERROR(IF(SSIDs[[#This Row],[Entity ID]]="(autofill)","(autofill)",VLOOKUP(SSIDs[[#This Row],[Entity ID]],EntityIDs[],2,0)),"Invalid Entity ID")</f>
        <v>(autofill)</v>
      </c>
      <c r="H944" s="9"/>
      <c r="I944" s="9"/>
      <c r="J944" s="55"/>
      <c r="K944" s="54"/>
      <c r="L9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5" spans="2:12" x14ac:dyDescent="0.25">
      <c r="B945" s="51" t="str">
        <f>IF(SSIDs[[#This Row],[Count]]="-","(autofill)",IF('1) Program Reach'!$C$5="(enter ID)","(autofill)",'1) Program Reach'!$C$5))</f>
        <v>(autofill)</v>
      </c>
      <c r="C945" s="52" t="str">
        <f>IFERROR(IF(SSIDs[[#This Row],[Entity ID]]="(autofill)","(autofill)",VLOOKUP(SSIDs[[#This Row],[Entity ID]],EntityIDs[],2,0)),"Invalid Entity ID")</f>
        <v>(autofill)</v>
      </c>
      <c r="H945" s="9"/>
      <c r="I945" s="9"/>
      <c r="J945" s="55"/>
      <c r="K945" s="54"/>
      <c r="L9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6" spans="2:12" x14ac:dyDescent="0.25">
      <c r="B946" s="51" t="str">
        <f>IF(SSIDs[[#This Row],[Count]]="-","(autofill)",IF('1) Program Reach'!$C$5="(enter ID)","(autofill)",'1) Program Reach'!$C$5))</f>
        <v>(autofill)</v>
      </c>
      <c r="C946" s="52" t="str">
        <f>IFERROR(IF(SSIDs[[#This Row],[Entity ID]]="(autofill)","(autofill)",VLOOKUP(SSIDs[[#This Row],[Entity ID]],EntityIDs[],2,0)),"Invalid Entity ID")</f>
        <v>(autofill)</v>
      </c>
      <c r="H946" s="9"/>
      <c r="I946" s="9"/>
      <c r="J946" s="55"/>
      <c r="K946" s="54"/>
      <c r="L9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7" spans="2:12" x14ac:dyDescent="0.25">
      <c r="B947" s="51" t="str">
        <f>IF(SSIDs[[#This Row],[Count]]="-","(autofill)",IF('1) Program Reach'!$C$5="(enter ID)","(autofill)",'1) Program Reach'!$C$5))</f>
        <v>(autofill)</v>
      </c>
      <c r="C947" s="52" t="str">
        <f>IFERROR(IF(SSIDs[[#This Row],[Entity ID]]="(autofill)","(autofill)",VLOOKUP(SSIDs[[#This Row],[Entity ID]],EntityIDs[],2,0)),"Invalid Entity ID")</f>
        <v>(autofill)</v>
      </c>
      <c r="H947" s="9"/>
      <c r="I947" s="9"/>
      <c r="J947" s="55"/>
      <c r="K947" s="54"/>
      <c r="L9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8" spans="2:12" x14ac:dyDescent="0.25">
      <c r="B948" s="51" t="str">
        <f>IF(SSIDs[[#This Row],[Count]]="-","(autofill)",IF('1) Program Reach'!$C$5="(enter ID)","(autofill)",'1) Program Reach'!$C$5))</f>
        <v>(autofill)</v>
      </c>
      <c r="C948" s="52" t="str">
        <f>IFERROR(IF(SSIDs[[#This Row],[Entity ID]]="(autofill)","(autofill)",VLOOKUP(SSIDs[[#This Row],[Entity ID]],EntityIDs[],2,0)),"Invalid Entity ID")</f>
        <v>(autofill)</v>
      </c>
      <c r="H948" s="9"/>
      <c r="I948" s="9"/>
      <c r="J948" s="55"/>
      <c r="K948" s="54"/>
      <c r="L9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49" spans="2:12" x14ac:dyDescent="0.25">
      <c r="B949" s="51" t="str">
        <f>IF(SSIDs[[#This Row],[Count]]="-","(autofill)",IF('1) Program Reach'!$C$5="(enter ID)","(autofill)",'1) Program Reach'!$C$5))</f>
        <v>(autofill)</v>
      </c>
      <c r="C949" s="52" t="str">
        <f>IFERROR(IF(SSIDs[[#This Row],[Entity ID]]="(autofill)","(autofill)",VLOOKUP(SSIDs[[#This Row],[Entity ID]],EntityIDs[],2,0)),"Invalid Entity ID")</f>
        <v>(autofill)</v>
      </c>
      <c r="H949" s="9"/>
      <c r="I949" s="9"/>
      <c r="J949" s="55"/>
      <c r="K949" s="54"/>
      <c r="L9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0" spans="2:12" x14ac:dyDescent="0.25">
      <c r="B950" s="51" t="str">
        <f>IF(SSIDs[[#This Row],[Count]]="-","(autofill)",IF('1) Program Reach'!$C$5="(enter ID)","(autofill)",'1) Program Reach'!$C$5))</f>
        <v>(autofill)</v>
      </c>
      <c r="C950" s="52" t="str">
        <f>IFERROR(IF(SSIDs[[#This Row],[Entity ID]]="(autofill)","(autofill)",VLOOKUP(SSIDs[[#This Row],[Entity ID]],EntityIDs[],2,0)),"Invalid Entity ID")</f>
        <v>(autofill)</v>
      </c>
      <c r="H950" s="9"/>
      <c r="I950" s="9"/>
      <c r="J950" s="55"/>
      <c r="K950" s="54"/>
      <c r="L9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1" spans="2:12" x14ac:dyDescent="0.25">
      <c r="B951" s="51" t="str">
        <f>IF(SSIDs[[#This Row],[Count]]="-","(autofill)",IF('1) Program Reach'!$C$5="(enter ID)","(autofill)",'1) Program Reach'!$C$5))</f>
        <v>(autofill)</v>
      </c>
      <c r="C951" s="52" t="str">
        <f>IFERROR(IF(SSIDs[[#This Row],[Entity ID]]="(autofill)","(autofill)",VLOOKUP(SSIDs[[#This Row],[Entity ID]],EntityIDs[],2,0)),"Invalid Entity ID")</f>
        <v>(autofill)</v>
      </c>
      <c r="H951" s="9"/>
      <c r="I951" s="9"/>
      <c r="J951" s="55"/>
      <c r="K951" s="54"/>
      <c r="L9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2" spans="2:12" x14ac:dyDescent="0.25">
      <c r="B952" s="51" t="str">
        <f>IF(SSIDs[[#This Row],[Count]]="-","(autofill)",IF('1) Program Reach'!$C$5="(enter ID)","(autofill)",'1) Program Reach'!$C$5))</f>
        <v>(autofill)</v>
      </c>
      <c r="C952" s="52" t="str">
        <f>IFERROR(IF(SSIDs[[#This Row],[Entity ID]]="(autofill)","(autofill)",VLOOKUP(SSIDs[[#This Row],[Entity ID]],EntityIDs[],2,0)),"Invalid Entity ID")</f>
        <v>(autofill)</v>
      </c>
      <c r="H952" s="9"/>
      <c r="I952" s="9"/>
      <c r="J952" s="55"/>
      <c r="K952" s="54"/>
      <c r="L9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3" spans="2:12" x14ac:dyDescent="0.25">
      <c r="B953" s="51" t="str">
        <f>IF(SSIDs[[#This Row],[Count]]="-","(autofill)",IF('1) Program Reach'!$C$5="(enter ID)","(autofill)",'1) Program Reach'!$C$5))</f>
        <v>(autofill)</v>
      </c>
      <c r="C953" s="52" t="str">
        <f>IFERROR(IF(SSIDs[[#This Row],[Entity ID]]="(autofill)","(autofill)",VLOOKUP(SSIDs[[#This Row],[Entity ID]],EntityIDs[],2,0)),"Invalid Entity ID")</f>
        <v>(autofill)</v>
      </c>
      <c r="H953" s="9"/>
      <c r="I953" s="9"/>
      <c r="J953" s="55"/>
      <c r="K953" s="54"/>
      <c r="L9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4" spans="2:12" x14ac:dyDescent="0.25">
      <c r="B954" s="51" t="str">
        <f>IF(SSIDs[[#This Row],[Count]]="-","(autofill)",IF('1) Program Reach'!$C$5="(enter ID)","(autofill)",'1) Program Reach'!$C$5))</f>
        <v>(autofill)</v>
      </c>
      <c r="C954" s="52" t="str">
        <f>IFERROR(IF(SSIDs[[#This Row],[Entity ID]]="(autofill)","(autofill)",VLOOKUP(SSIDs[[#This Row],[Entity ID]],EntityIDs[],2,0)),"Invalid Entity ID")</f>
        <v>(autofill)</v>
      </c>
      <c r="H954" s="9"/>
      <c r="I954" s="9"/>
      <c r="J954" s="55"/>
      <c r="K954" s="54"/>
      <c r="L9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5" spans="2:12" x14ac:dyDescent="0.25">
      <c r="B955" s="51" t="str">
        <f>IF(SSIDs[[#This Row],[Count]]="-","(autofill)",IF('1) Program Reach'!$C$5="(enter ID)","(autofill)",'1) Program Reach'!$C$5))</f>
        <v>(autofill)</v>
      </c>
      <c r="C955" s="52" t="str">
        <f>IFERROR(IF(SSIDs[[#This Row],[Entity ID]]="(autofill)","(autofill)",VLOOKUP(SSIDs[[#This Row],[Entity ID]],EntityIDs[],2,0)),"Invalid Entity ID")</f>
        <v>(autofill)</v>
      </c>
      <c r="H955" s="9"/>
      <c r="I955" s="9"/>
      <c r="J955" s="55"/>
      <c r="K955" s="54"/>
      <c r="L9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6" spans="2:12" x14ac:dyDescent="0.25">
      <c r="B956" s="51" t="str">
        <f>IF(SSIDs[[#This Row],[Count]]="-","(autofill)",IF('1) Program Reach'!$C$5="(enter ID)","(autofill)",'1) Program Reach'!$C$5))</f>
        <v>(autofill)</v>
      </c>
      <c r="C956" s="52" t="str">
        <f>IFERROR(IF(SSIDs[[#This Row],[Entity ID]]="(autofill)","(autofill)",VLOOKUP(SSIDs[[#This Row],[Entity ID]],EntityIDs[],2,0)),"Invalid Entity ID")</f>
        <v>(autofill)</v>
      </c>
      <c r="H956" s="9"/>
      <c r="I956" s="9"/>
      <c r="J956" s="55"/>
      <c r="K956" s="54"/>
      <c r="L9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7" spans="2:12" x14ac:dyDescent="0.25">
      <c r="B957" s="51" t="str">
        <f>IF(SSIDs[[#This Row],[Count]]="-","(autofill)",IF('1) Program Reach'!$C$5="(enter ID)","(autofill)",'1) Program Reach'!$C$5))</f>
        <v>(autofill)</v>
      </c>
      <c r="C957" s="52" t="str">
        <f>IFERROR(IF(SSIDs[[#This Row],[Entity ID]]="(autofill)","(autofill)",VLOOKUP(SSIDs[[#This Row],[Entity ID]],EntityIDs[],2,0)),"Invalid Entity ID")</f>
        <v>(autofill)</v>
      </c>
      <c r="H957" s="9"/>
      <c r="I957" s="9"/>
      <c r="J957" s="55"/>
      <c r="K957" s="54"/>
      <c r="L9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8" spans="2:12" x14ac:dyDescent="0.25">
      <c r="B958" s="51" t="str">
        <f>IF(SSIDs[[#This Row],[Count]]="-","(autofill)",IF('1) Program Reach'!$C$5="(enter ID)","(autofill)",'1) Program Reach'!$C$5))</f>
        <v>(autofill)</v>
      </c>
      <c r="C958" s="52" t="str">
        <f>IFERROR(IF(SSIDs[[#This Row],[Entity ID]]="(autofill)","(autofill)",VLOOKUP(SSIDs[[#This Row],[Entity ID]],EntityIDs[],2,0)),"Invalid Entity ID")</f>
        <v>(autofill)</v>
      </c>
      <c r="H958" s="9"/>
      <c r="I958" s="9"/>
      <c r="J958" s="55"/>
      <c r="K958" s="54"/>
      <c r="L9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59" spans="2:12" x14ac:dyDescent="0.25">
      <c r="B959" s="51" t="str">
        <f>IF(SSIDs[[#This Row],[Count]]="-","(autofill)",IF('1) Program Reach'!$C$5="(enter ID)","(autofill)",'1) Program Reach'!$C$5))</f>
        <v>(autofill)</v>
      </c>
      <c r="C959" s="52" t="str">
        <f>IFERROR(IF(SSIDs[[#This Row],[Entity ID]]="(autofill)","(autofill)",VLOOKUP(SSIDs[[#This Row],[Entity ID]],EntityIDs[],2,0)),"Invalid Entity ID")</f>
        <v>(autofill)</v>
      </c>
      <c r="H959" s="9"/>
      <c r="I959" s="9"/>
      <c r="J959" s="55"/>
      <c r="K959" s="54"/>
      <c r="L9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0" spans="2:12" x14ac:dyDescent="0.25">
      <c r="B960" s="51" t="str">
        <f>IF(SSIDs[[#This Row],[Count]]="-","(autofill)",IF('1) Program Reach'!$C$5="(enter ID)","(autofill)",'1) Program Reach'!$C$5))</f>
        <v>(autofill)</v>
      </c>
      <c r="C960" s="52" t="str">
        <f>IFERROR(IF(SSIDs[[#This Row],[Entity ID]]="(autofill)","(autofill)",VLOOKUP(SSIDs[[#This Row],[Entity ID]],EntityIDs[],2,0)),"Invalid Entity ID")</f>
        <v>(autofill)</v>
      </c>
      <c r="H960" s="9"/>
      <c r="I960" s="9"/>
      <c r="J960" s="55"/>
      <c r="K960" s="54"/>
      <c r="L9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1" spans="2:12" x14ac:dyDescent="0.25">
      <c r="B961" s="51" t="str">
        <f>IF(SSIDs[[#This Row],[Count]]="-","(autofill)",IF('1) Program Reach'!$C$5="(enter ID)","(autofill)",'1) Program Reach'!$C$5))</f>
        <v>(autofill)</v>
      </c>
      <c r="C961" s="52" t="str">
        <f>IFERROR(IF(SSIDs[[#This Row],[Entity ID]]="(autofill)","(autofill)",VLOOKUP(SSIDs[[#This Row],[Entity ID]],EntityIDs[],2,0)),"Invalid Entity ID")</f>
        <v>(autofill)</v>
      </c>
      <c r="H961" s="9"/>
      <c r="I961" s="9"/>
      <c r="J961" s="55"/>
      <c r="K961" s="54"/>
      <c r="L9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2" spans="2:12" x14ac:dyDescent="0.25">
      <c r="B962" s="51" t="str">
        <f>IF(SSIDs[[#This Row],[Count]]="-","(autofill)",IF('1) Program Reach'!$C$5="(enter ID)","(autofill)",'1) Program Reach'!$C$5))</f>
        <v>(autofill)</v>
      </c>
      <c r="C962" s="52" t="str">
        <f>IFERROR(IF(SSIDs[[#This Row],[Entity ID]]="(autofill)","(autofill)",VLOOKUP(SSIDs[[#This Row],[Entity ID]],EntityIDs[],2,0)),"Invalid Entity ID")</f>
        <v>(autofill)</v>
      </c>
      <c r="H962" s="9"/>
      <c r="I962" s="9"/>
      <c r="J962" s="55"/>
      <c r="K962" s="54"/>
      <c r="L9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3" spans="2:12" x14ac:dyDescent="0.25">
      <c r="B963" s="51" t="str">
        <f>IF(SSIDs[[#This Row],[Count]]="-","(autofill)",IF('1) Program Reach'!$C$5="(enter ID)","(autofill)",'1) Program Reach'!$C$5))</f>
        <v>(autofill)</v>
      </c>
      <c r="C963" s="52" t="str">
        <f>IFERROR(IF(SSIDs[[#This Row],[Entity ID]]="(autofill)","(autofill)",VLOOKUP(SSIDs[[#This Row],[Entity ID]],EntityIDs[],2,0)),"Invalid Entity ID")</f>
        <v>(autofill)</v>
      </c>
      <c r="H963" s="9"/>
      <c r="I963" s="9"/>
      <c r="J963" s="55"/>
      <c r="K963" s="54"/>
      <c r="L9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4" spans="2:12" x14ac:dyDescent="0.25">
      <c r="B964" s="51" t="str">
        <f>IF(SSIDs[[#This Row],[Count]]="-","(autofill)",IF('1) Program Reach'!$C$5="(enter ID)","(autofill)",'1) Program Reach'!$C$5))</f>
        <v>(autofill)</v>
      </c>
      <c r="C964" s="52" t="str">
        <f>IFERROR(IF(SSIDs[[#This Row],[Entity ID]]="(autofill)","(autofill)",VLOOKUP(SSIDs[[#This Row],[Entity ID]],EntityIDs[],2,0)),"Invalid Entity ID")</f>
        <v>(autofill)</v>
      </c>
      <c r="H964" s="9"/>
      <c r="I964" s="9"/>
      <c r="J964" s="55"/>
      <c r="K964" s="54"/>
      <c r="L9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5" spans="2:12" x14ac:dyDescent="0.25">
      <c r="B965" s="51" t="str">
        <f>IF(SSIDs[[#This Row],[Count]]="-","(autofill)",IF('1) Program Reach'!$C$5="(enter ID)","(autofill)",'1) Program Reach'!$C$5))</f>
        <v>(autofill)</v>
      </c>
      <c r="C965" s="52" t="str">
        <f>IFERROR(IF(SSIDs[[#This Row],[Entity ID]]="(autofill)","(autofill)",VLOOKUP(SSIDs[[#This Row],[Entity ID]],EntityIDs[],2,0)),"Invalid Entity ID")</f>
        <v>(autofill)</v>
      </c>
      <c r="H965" s="9"/>
      <c r="I965" s="9"/>
      <c r="J965" s="55"/>
      <c r="K965" s="54"/>
      <c r="L9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6" spans="2:12" x14ac:dyDescent="0.25">
      <c r="B966" s="51" t="str">
        <f>IF(SSIDs[[#This Row],[Count]]="-","(autofill)",IF('1) Program Reach'!$C$5="(enter ID)","(autofill)",'1) Program Reach'!$C$5))</f>
        <v>(autofill)</v>
      </c>
      <c r="C966" s="52" t="str">
        <f>IFERROR(IF(SSIDs[[#This Row],[Entity ID]]="(autofill)","(autofill)",VLOOKUP(SSIDs[[#This Row],[Entity ID]],EntityIDs[],2,0)),"Invalid Entity ID")</f>
        <v>(autofill)</v>
      </c>
      <c r="H966" s="9"/>
      <c r="I966" s="9"/>
      <c r="J966" s="55"/>
      <c r="K966" s="54"/>
      <c r="L9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7" spans="2:12" x14ac:dyDescent="0.25">
      <c r="B967" s="51" t="str">
        <f>IF(SSIDs[[#This Row],[Count]]="-","(autofill)",IF('1) Program Reach'!$C$5="(enter ID)","(autofill)",'1) Program Reach'!$C$5))</f>
        <v>(autofill)</v>
      </c>
      <c r="C967" s="52" t="str">
        <f>IFERROR(IF(SSIDs[[#This Row],[Entity ID]]="(autofill)","(autofill)",VLOOKUP(SSIDs[[#This Row],[Entity ID]],EntityIDs[],2,0)),"Invalid Entity ID")</f>
        <v>(autofill)</v>
      </c>
      <c r="H967" s="9"/>
      <c r="I967" s="9"/>
      <c r="J967" s="55"/>
      <c r="K967" s="54"/>
      <c r="L9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8" spans="2:12" x14ac:dyDescent="0.25">
      <c r="B968" s="51" t="str">
        <f>IF(SSIDs[[#This Row],[Count]]="-","(autofill)",IF('1) Program Reach'!$C$5="(enter ID)","(autofill)",'1) Program Reach'!$C$5))</f>
        <v>(autofill)</v>
      </c>
      <c r="C968" s="52" t="str">
        <f>IFERROR(IF(SSIDs[[#This Row],[Entity ID]]="(autofill)","(autofill)",VLOOKUP(SSIDs[[#This Row],[Entity ID]],EntityIDs[],2,0)),"Invalid Entity ID")</f>
        <v>(autofill)</v>
      </c>
      <c r="H968" s="9"/>
      <c r="I968" s="9"/>
      <c r="J968" s="55"/>
      <c r="K968" s="54"/>
      <c r="L9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69" spans="2:12" x14ac:dyDescent="0.25">
      <c r="B969" s="51" t="str">
        <f>IF(SSIDs[[#This Row],[Count]]="-","(autofill)",IF('1) Program Reach'!$C$5="(enter ID)","(autofill)",'1) Program Reach'!$C$5))</f>
        <v>(autofill)</v>
      </c>
      <c r="C969" s="52" t="str">
        <f>IFERROR(IF(SSIDs[[#This Row],[Entity ID]]="(autofill)","(autofill)",VLOOKUP(SSIDs[[#This Row],[Entity ID]],EntityIDs[],2,0)),"Invalid Entity ID")</f>
        <v>(autofill)</v>
      </c>
      <c r="H969" s="9"/>
      <c r="I969" s="9"/>
      <c r="J969" s="55"/>
      <c r="K969" s="54"/>
      <c r="L9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0" spans="2:12" x14ac:dyDescent="0.25">
      <c r="B970" s="51" t="str">
        <f>IF(SSIDs[[#This Row],[Count]]="-","(autofill)",IF('1) Program Reach'!$C$5="(enter ID)","(autofill)",'1) Program Reach'!$C$5))</f>
        <v>(autofill)</v>
      </c>
      <c r="C970" s="52" t="str">
        <f>IFERROR(IF(SSIDs[[#This Row],[Entity ID]]="(autofill)","(autofill)",VLOOKUP(SSIDs[[#This Row],[Entity ID]],EntityIDs[],2,0)),"Invalid Entity ID")</f>
        <v>(autofill)</v>
      </c>
      <c r="H970" s="9"/>
      <c r="I970" s="9"/>
      <c r="J970" s="55"/>
      <c r="K970" s="54"/>
      <c r="L9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1" spans="2:12" x14ac:dyDescent="0.25">
      <c r="B971" s="51" t="str">
        <f>IF(SSIDs[[#This Row],[Count]]="-","(autofill)",IF('1) Program Reach'!$C$5="(enter ID)","(autofill)",'1) Program Reach'!$C$5))</f>
        <v>(autofill)</v>
      </c>
      <c r="C971" s="52" t="str">
        <f>IFERROR(IF(SSIDs[[#This Row],[Entity ID]]="(autofill)","(autofill)",VLOOKUP(SSIDs[[#This Row],[Entity ID]],EntityIDs[],2,0)),"Invalid Entity ID")</f>
        <v>(autofill)</v>
      </c>
      <c r="H971" s="9"/>
      <c r="I971" s="9"/>
      <c r="J971" s="55"/>
      <c r="K971" s="54"/>
      <c r="L9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2" spans="2:12" x14ac:dyDescent="0.25">
      <c r="B972" s="51" t="str">
        <f>IF(SSIDs[[#This Row],[Count]]="-","(autofill)",IF('1) Program Reach'!$C$5="(enter ID)","(autofill)",'1) Program Reach'!$C$5))</f>
        <v>(autofill)</v>
      </c>
      <c r="C972" s="52" t="str">
        <f>IFERROR(IF(SSIDs[[#This Row],[Entity ID]]="(autofill)","(autofill)",VLOOKUP(SSIDs[[#This Row],[Entity ID]],EntityIDs[],2,0)),"Invalid Entity ID")</f>
        <v>(autofill)</v>
      </c>
      <c r="H972" s="9"/>
      <c r="I972" s="9"/>
      <c r="J972" s="55"/>
      <c r="K972" s="54"/>
      <c r="L9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3" spans="2:12" x14ac:dyDescent="0.25">
      <c r="B973" s="51" t="str">
        <f>IF(SSIDs[[#This Row],[Count]]="-","(autofill)",IF('1) Program Reach'!$C$5="(enter ID)","(autofill)",'1) Program Reach'!$C$5))</f>
        <v>(autofill)</v>
      </c>
      <c r="C973" s="52" t="str">
        <f>IFERROR(IF(SSIDs[[#This Row],[Entity ID]]="(autofill)","(autofill)",VLOOKUP(SSIDs[[#This Row],[Entity ID]],EntityIDs[],2,0)),"Invalid Entity ID")</f>
        <v>(autofill)</v>
      </c>
      <c r="H973" s="9"/>
      <c r="I973" s="9"/>
      <c r="J973" s="55"/>
      <c r="K973" s="54"/>
      <c r="L9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4" spans="2:12" x14ac:dyDescent="0.25">
      <c r="B974" s="51" t="str">
        <f>IF(SSIDs[[#This Row],[Count]]="-","(autofill)",IF('1) Program Reach'!$C$5="(enter ID)","(autofill)",'1) Program Reach'!$C$5))</f>
        <v>(autofill)</v>
      </c>
      <c r="C974" s="52" t="str">
        <f>IFERROR(IF(SSIDs[[#This Row],[Entity ID]]="(autofill)","(autofill)",VLOOKUP(SSIDs[[#This Row],[Entity ID]],EntityIDs[],2,0)),"Invalid Entity ID")</f>
        <v>(autofill)</v>
      </c>
      <c r="H974" s="9"/>
      <c r="I974" s="9"/>
      <c r="J974" s="55"/>
      <c r="K974" s="54"/>
      <c r="L9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5" spans="2:12" x14ac:dyDescent="0.25">
      <c r="B975" s="51" t="str">
        <f>IF(SSIDs[[#This Row],[Count]]="-","(autofill)",IF('1) Program Reach'!$C$5="(enter ID)","(autofill)",'1) Program Reach'!$C$5))</f>
        <v>(autofill)</v>
      </c>
      <c r="C975" s="52" t="str">
        <f>IFERROR(IF(SSIDs[[#This Row],[Entity ID]]="(autofill)","(autofill)",VLOOKUP(SSIDs[[#This Row],[Entity ID]],EntityIDs[],2,0)),"Invalid Entity ID")</f>
        <v>(autofill)</v>
      </c>
      <c r="H975" s="9"/>
      <c r="I975" s="9"/>
      <c r="J975" s="55"/>
      <c r="K975" s="54"/>
      <c r="L9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6" spans="2:12" x14ac:dyDescent="0.25">
      <c r="B976" s="51" t="str">
        <f>IF(SSIDs[[#This Row],[Count]]="-","(autofill)",IF('1) Program Reach'!$C$5="(enter ID)","(autofill)",'1) Program Reach'!$C$5))</f>
        <v>(autofill)</v>
      </c>
      <c r="C976" s="52" t="str">
        <f>IFERROR(IF(SSIDs[[#This Row],[Entity ID]]="(autofill)","(autofill)",VLOOKUP(SSIDs[[#This Row],[Entity ID]],EntityIDs[],2,0)),"Invalid Entity ID")</f>
        <v>(autofill)</v>
      </c>
      <c r="H976" s="9"/>
      <c r="I976" s="9"/>
      <c r="J976" s="55"/>
      <c r="K976" s="54"/>
      <c r="L9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7" spans="2:12" x14ac:dyDescent="0.25">
      <c r="B977" s="51" t="str">
        <f>IF(SSIDs[[#This Row],[Count]]="-","(autofill)",IF('1) Program Reach'!$C$5="(enter ID)","(autofill)",'1) Program Reach'!$C$5))</f>
        <v>(autofill)</v>
      </c>
      <c r="C977" s="52" t="str">
        <f>IFERROR(IF(SSIDs[[#This Row],[Entity ID]]="(autofill)","(autofill)",VLOOKUP(SSIDs[[#This Row],[Entity ID]],EntityIDs[],2,0)),"Invalid Entity ID")</f>
        <v>(autofill)</v>
      </c>
      <c r="H977" s="9"/>
      <c r="I977" s="9"/>
      <c r="J977" s="55"/>
      <c r="K977" s="54"/>
      <c r="L9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8" spans="2:12" x14ac:dyDescent="0.25">
      <c r="B978" s="51" t="str">
        <f>IF(SSIDs[[#This Row],[Count]]="-","(autofill)",IF('1) Program Reach'!$C$5="(enter ID)","(autofill)",'1) Program Reach'!$C$5))</f>
        <v>(autofill)</v>
      </c>
      <c r="C978" s="52" t="str">
        <f>IFERROR(IF(SSIDs[[#This Row],[Entity ID]]="(autofill)","(autofill)",VLOOKUP(SSIDs[[#This Row],[Entity ID]],EntityIDs[],2,0)),"Invalid Entity ID")</f>
        <v>(autofill)</v>
      </c>
      <c r="H978" s="9"/>
      <c r="I978" s="9"/>
      <c r="J978" s="55"/>
      <c r="K978" s="54"/>
      <c r="L9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79" spans="2:12" x14ac:dyDescent="0.25">
      <c r="B979" s="51" t="str">
        <f>IF(SSIDs[[#This Row],[Count]]="-","(autofill)",IF('1) Program Reach'!$C$5="(enter ID)","(autofill)",'1) Program Reach'!$C$5))</f>
        <v>(autofill)</v>
      </c>
      <c r="C979" s="52" t="str">
        <f>IFERROR(IF(SSIDs[[#This Row],[Entity ID]]="(autofill)","(autofill)",VLOOKUP(SSIDs[[#This Row],[Entity ID]],EntityIDs[],2,0)),"Invalid Entity ID")</f>
        <v>(autofill)</v>
      </c>
      <c r="H979" s="9"/>
      <c r="I979" s="9"/>
      <c r="J979" s="55"/>
      <c r="K979" s="54"/>
      <c r="L9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0" spans="2:12" x14ac:dyDescent="0.25">
      <c r="B980" s="51" t="str">
        <f>IF(SSIDs[[#This Row],[Count]]="-","(autofill)",IF('1) Program Reach'!$C$5="(enter ID)","(autofill)",'1) Program Reach'!$C$5))</f>
        <v>(autofill)</v>
      </c>
      <c r="C980" s="52" t="str">
        <f>IFERROR(IF(SSIDs[[#This Row],[Entity ID]]="(autofill)","(autofill)",VLOOKUP(SSIDs[[#This Row],[Entity ID]],EntityIDs[],2,0)),"Invalid Entity ID")</f>
        <v>(autofill)</v>
      </c>
      <c r="H980" s="9"/>
      <c r="I980" s="9"/>
      <c r="J980" s="55"/>
      <c r="K980" s="54"/>
      <c r="L9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1" spans="2:12" x14ac:dyDescent="0.25">
      <c r="B981" s="51" t="str">
        <f>IF(SSIDs[[#This Row],[Count]]="-","(autofill)",IF('1) Program Reach'!$C$5="(enter ID)","(autofill)",'1) Program Reach'!$C$5))</f>
        <v>(autofill)</v>
      </c>
      <c r="C981" s="52" t="str">
        <f>IFERROR(IF(SSIDs[[#This Row],[Entity ID]]="(autofill)","(autofill)",VLOOKUP(SSIDs[[#This Row],[Entity ID]],EntityIDs[],2,0)),"Invalid Entity ID")</f>
        <v>(autofill)</v>
      </c>
      <c r="H981" s="9"/>
      <c r="I981" s="9"/>
      <c r="J981" s="55"/>
      <c r="K981" s="54"/>
      <c r="L9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2" spans="2:12" x14ac:dyDescent="0.25">
      <c r="B982" s="51" t="str">
        <f>IF(SSIDs[[#This Row],[Count]]="-","(autofill)",IF('1) Program Reach'!$C$5="(enter ID)","(autofill)",'1) Program Reach'!$C$5))</f>
        <v>(autofill)</v>
      </c>
      <c r="C982" s="52" t="str">
        <f>IFERROR(IF(SSIDs[[#This Row],[Entity ID]]="(autofill)","(autofill)",VLOOKUP(SSIDs[[#This Row],[Entity ID]],EntityIDs[],2,0)),"Invalid Entity ID")</f>
        <v>(autofill)</v>
      </c>
      <c r="H982" s="9"/>
      <c r="I982" s="9"/>
      <c r="J982" s="55"/>
      <c r="K982" s="54"/>
      <c r="L9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3" spans="2:12" x14ac:dyDescent="0.25">
      <c r="B983" s="51" t="str">
        <f>IF(SSIDs[[#This Row],[Count]]="-","(autofill)",IF('1) Program Reach'!$C$5="(enter ID)","(autofill)",'1) Program Reach'!$C$5))</f>
        <v>(autofill)</v>
      </c>
      <c r="C983" s="52" t="str">
        <f>IFERROR(IF(SSIDs[[#This Row],[Entity ID]]="(autofill)","(autofill)",VLOOKUP(SSIDs[[#This Row],[Entity ID]],EntityIDs[],2,0)),"Invalid Entity ID")</f>
        <v>(autofill)</v>
      </c>
      <c r="H983" s="9"/>
      <c r="I983" s="9"/>
      <c r="J983" s="55"/>
      <c r="K983" s="54"/>
      <c r="L9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4" spans="2:12" x14ac:dyDescent="0.25">
      <c r="B984" s="51" t="str">
        <f>IF(SSIDs[[#This Row],[Count]]="-","(autofill)",IF('1) Program Reach'!$C$5="(enter ID)","(autofill)",'1) Program Reach'!$C$5))</f>
        <v>(autofill)</v>
      </c>
      <c r="C984" s="52" t="str">
        <f>IFERROR(IF(SSIDs[[#This Row],[Entity ID]]="(autofill)","(autofill)",VLOOKUP(SSIDs[[#This Row],[Entity ID]],EntityIDs[],2,0)),"Invalid Entity ID")</f>
        <v>(autofill)</v>
      </c>
      <c r="H984" s="9"/>
      <c r="I984" s="9"/>
      <c r="J984" s="55"/>
      <c r="K984" s="54"/>
      <c r="L9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5" spans="2:12" x14ac:dyDescent="0.25">
      <c r="B985" s="51" t="str">
        <f>IF(SSIDs[[#This Row],[Count]]="-","(autofill)",IF('1) Program Reach'!$C$5="(enter ID)","(autofill)",'1) Program Reach'!$C$5))</f>
        <v>(autofill)</v>
      </c>
      <c r="C985" s="52" t="str">
        <f>IFERROR(IF(SSIDs[[#This Row],[Entity ID]]="(autofill)","(autofill)",VLOOKUP(SSIDs[[#This Row],[Entity ID]],EntityIDs[],2,0)),"Invalid Entity ID")</f>
        <v>(autofill)</v>
      </c>
      <c r="H985" s="9"/>
      <c r="I985" s="9"/>
      <c r="J985" s="55"/>
      <c r="K985" s="54"/>
      <c r="L9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6" spans="2:12" x14ac:dyDescent="0.25">
      <c r="B986" s="51" t="str">
        <f>IF(SSIDs[[#This Row],[Count]]="-","(autofill)",IF('1) Program Reach'!$C$5="(enter ID)","(autofill)",'1) Program Reach'!$C$5))</f>
        <v>(autofill)</v>
      </c>
      <c r="C986" s="52" t="str">
        <f>IFERROR(IF(SSIDs[[#This Row],[Entity ID]]="(autofill)","(autofill)",VLOOKUP(SSIDs[[#This Row],[Entity ID]],EntityIDs[],2,0)),"Invalid Entity ID")</f>
        <v>(autofill)</v>
      </c>
      <c r="H986" s="9"/>
      <c r="I986" s="9"/>
      <c r="J986" s="55"/>
      <c r="K986" s="54"/>
      <c r="L9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7" spans="2:12" x14ac:dyDescent="0.25">
      <c r="B987" s="51" t="str">
        <f>IF(SSIDs[[#This Row],[Count]]="-","(autofill)",IF('1) Program Reach'!$C$5="(enter ID)","(autofill)",'1) Program Reach'!$C$5))</f>
        <v>(autofill)</v>
      </c>
      <c r="C987" s="52" t="str">
        <f>IFERROR(IF(SSIDs[[#This Row],[Entity ID]]="(autofill)","(autofill)",VLOOKUP(SSIDs[[#This Row],[Entity ID]],EntityIDs[],2,0)),"Invalid Entity ID")</f>
        <v>(autofill)</v>
      </c>
      <c r="H987" s="9"/>
      <c r="I987" s="9"/>
      <c r="J987" s="55"/>
      <c r="K987" s="54"/>
      <c r="L9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8" spans="2:12" x14ac:dyDescent="0.25">
      <c r="B988" s="51" t="str">
        <f>IF(SSIDs[[#This Row],[Count]]="-","(autofill)",IF('1) Program Reach'!$C$5="(enter ID)","(autofill)",'1) Program Reach'!$C$5))</f>
        <v>(autofill)</v>
      </c>
      <c r="C988" s="52" t="str">
        <f>IFERROR(IF(SSIDs[[#This Row],[Entity ID]]="(autofill)","(autofill)",VLOOKUP(SSIDs[[#This Row],[Entity ID]],EntityIDs[],2,0)),"Invalid Entity ID")</f>
        <v>(autofill)</v>
      </c>
      <c r="H988" s="9"/>
      <c r="I988" s="9"/>
      <c r="J988" s="55"/>
      <c r="K988" s="54"/>
      <c r="L9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89" spans="2:12" x14ac:dyDescent="0.25">
      <c r="B989" s="51" t="str">
        <f>IF(SSIDs[[#This Row],[Count]]="-","(autofill)",IF('1) Program Reach'!$C$5="(enter ID)","(autofill)",'1) Program Reach'!$C$5))</f>
        <v>(autofill)</v>
      </c>
      <c r="C989" s="52" t="str">
        <f>IFERROR(IF(SSIDs[[#This Row],[Entity ID]]="(autofill)","(autofill)",VLOOKUP(SSIDs[[#This Row],[Entity ID]],EntityIDs[],2,0)),"Invalid Entity ID")</f>
        <v>(autofill)</v>
      </c>
      <c r="H989" s="9"/>
      <c r="I989" s="9"/>
      <c r="J989" s="55"/>
      <c r="K989" s="54"/>
      <c r="L9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0" spans="2:12" x14ac:dyDescent="0.25">
      <c r="B990" s="51" t="str">
        <f>IF(SSIDs[[#This Row],[Count]]="-","(autofill)",IF('1) Program Reach'!$C$5="(enter ID)","(autofill)",'1) Program Reach'!$C$5))</f>
        <v>(autofill)</v>
      </c>
      <c r="C990" s="52" t="str">
        <f>IFERROR(IF(SSIDs[[#This Row],[Entity ID]]="(autofill)","(autofill)",VLOOKUP(SSIDs[[#This Row],[Entity ID]],EntityIDs[],2,0)),"Invalid Entity ID")</f>
        <v>(autofill)</v>
      </c>
      <c r="H990" s="9"/>
      <c r="I990" s="9"/>
      <c r="J990" s="55"/>
      <c r="K990" s="54"/>
      <c r="L9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1" spans="2:12" x14ac:dyDescent="0.25">
      <c r="B991" s="51" t="str">
        <f>IF(SSIDs[[#This Row],[Count]]="-","(autofill)",IF('1) Program Reach'!$C$5="(enter ID)","(autofill)",'1) Program Reach'!$C$5))</f>
        <v>(autofill)</v>
      </c>
      <c r="C991" s="52" t="str">
        <f>IFERROR(IF(SSIDs[[#This Row],[Entity ID]]="(autofill)","(autofill)",VLOOKUP(SSIDs[[#This Row],[Entity ID]],EntityIDs[],2,0)),"Invalid Entity ID")</f>
        <v>(autofill)</v>
      </c>
      <c r="H991" s="9"/>
      <c r="I991" s="9"/>
      <c r="J991" s="55"/>
      <c r="K991" s="54"/>
      <c r="L9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2" spans="2:12" x14ac:dyDescent="0.25">
      <c r="B992" s="51" t="str">
        <f>IF(SSIDs[[#This Row],[Count]]="-","(autofill)",IF('1) Program Reach'!$C$5="(enter ID)","(autofill)",'1) Program Reach'!$C$5))</f>
        <v>(autofill)</v>
      </c>
      <c r="C992" s="52" t="str">
        <f>IFERROR(IF(SSIDs[[#This Row],[Entity ID]]="(autofill)","(autofill)",VLOOKUP(SSIDs[[#This Row],[Entity ID]],EntityIDs[],2,0)),"Invalid Entity ID")</f>
        <v>(autofill)</v>
      </c>
      <c r="H992" s="9"/>
      <c r="I992" s="9"/>
      <c r="J992" s="55"/>
      <c r="K992" s="54"/>
      <c r="L9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3" spans="2:12" x14ac:dyDescent="0.25">
      <c r="B993" s="51" t="str">
        <f>IF(SSIDs[[#This Row],[Count]]="-","(autofill)",IF('1) Program Reach'!$C$5="(enter ID)","(autofill)",'1) Program Reach'!$C$5))</f>
        <v>(autofill)</v>
      </c>
      <c r="C993" s="52" t="str">
        <f>IFERROR(IF(SSIDs[[#This Row],[Entity ID]]="(autofill)","(autofill)",VLOOKUP(SSIDs[[#This Row],[Entity ID]],EntityIDs[],2,0)),"Invalid Entity ID")</f>
        <v>(autofill)</v>
      </c>
      <c r="H993" s="9"/>
      <c r="I993" s="9"/>
      <c r="J993" s="55"/>
      <c r="K993" s="54"/>
      <c r="L9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4" spans="2:12" x14ac:dyDescent="0.25">
      <c r="B994" s="51" t="str">
        <f>IF(SSIDs[[#This Row],[Count]]="-","(autofill)",IF('1) Program Reach'!$C$5="(enter ID)","(autofill)",'1) Program Reach'!$C$5))</f>
        <v>(autofill)</v>
      </c>
      <c r="C994" s="52" t="str">
        <f>IFERROR(IF(SSIDs[[#This Row],[Entity ID]]="(autofill)","(autofill)",VLOOKUP(SSIDs[[#This Row],[Entity ID]],EntityIDs[],2,0)),"Invalid Entity ID")</f>
        <v>(autofill)</v>
      </c>
      <c r="H994" s="9"/>
      <c r="I994" s="9"/>
      <c r="J994" s="55"/>
      <c r="K994" s="54"/>
      <c r="L9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5" spans="2:12" x14ac:dyDescent="0.25">
      <c r="B995" s="51" t="str">
        <f>IF(SSIDs[[#This Row],[Count]]="-","(autofill)",IF('1) Program Reach'!$C$5="(enter ID)","(autofill)",'1) Program Reach'!$C$5))</f>
        <v>(autofill)</v>
      </c>
      <c r="C995" s="52" t="str">
        <f>IFERROR(IF(SSIDs[[#This Row],[Entity ID]]="(autofill)","(autofill)",VLOOKUP(SSIDs[[#This Row],[Entity ID]],EntityIDs[],2,0)),"Invalid Entity ID")</f>
        <v>(autofill)</v>
      </c>
      <c r="H995" s="9"/>
      <c r="I995" s="9"/>
      <c r="J995" s="55"/>
      <c r="K995" s="54"/>
      <c r="L9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6" spans="2:12" x14ac:dyDescent="0.25">
      <c r="B996" s="51" t="str">
        <f>IF(SSIDs[[#This Row],[Count]]="-","(autofill)",IF('1) Program Reach'!$C$5="(enter ID)","(autofill)",'1) Program Reach'!$C$5))</f>
        <v>(autofill)</v>
      </c>
      <c r="C996" s="52" t="str">
        <f>IFERROR(IF(SSIDs[[#This Row],[Entity ID]]="(autofill)","(autofill)",VLOOKUP(SSIDs[[#This Row],[Entity ID]],EntityIDs[],2,0)),"Invalid Entity ID")</f>
        <v>(autofill)</v>
      </c>
      <c r="H996" s="9"/>
      <c r="I996" s="9"/>
      <c r="J996" s="55"/>
      <c r="K996" s="54"/>
      <c r="L9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7" spans="2:12" x14ac:dyDescent="0.25">
      <c r="B997" s="51" t="str">
        <f>IF(SSIDs[[#This Row],[Count]]="-","(autofill)",IF('1) Program Reach'!$C$5="(enter ID)","(autofill)",'1) Program Reach'!$C$5))</f>
        <v>(autofill)</v>
      </c>
      <c r="C997" s="52" t="str">
        <f>IFERROR(IF(SSIDs[[#This Row],[Entity ID]]="(autofill)","(autofill)",VLOOKUP(SSIDs[[#This Row],[Entity ID]],EntityIDs[],2,0)),"Invalid Entity ID")</f>
        <v>(autofill)</v>
      </c>
      <c r="H997" s="9"/>
      <c r="I997" s="9"/>
      <c r="J997" s="55"/>
      <c r="K997" s="54"/>
      <c r="L9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8" spans="2:12" x14ac:dyDescent="0.25">
      <c r="B998" s="51" t="str">
        <f>IF(SSIDs[[#This Row],[Count]]="-","(autofill)",IF('1) Program Reach'!$C$5="(enter ID)","(autofill)",'1) Program Reach'!$C$5))</f>
        <v>(autofill)</v>
      </c>
      <c r="C998" s="52" t="str">
        <f>IFERROR(IF(SSIDs[[#This Row],[Entity ID]]="(autofill)","(autofill)",VLOOKUP(SSIDs[[#This Row],[Entity ID]],EntityIDs[],2,0)),"Invalid Entity ID")</f>
        <v>(autofill)</v>
      </c>
      <c r="H998" s="9"/>
      <c r="I998" s="9"/>
      <c r="J998" s="55"/>
      <c r="K998" s="54"/>
      <c r="L9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999" spans="2:12" x14ac:dyDescent="0.25">
      <c r="B999" s="51" t="str">
        <f>IF(SSIDs[[#This Row],[Count]]="-","(autofill)",IF('1) Program Reach'!$C$5="(enter ID)","(autofill)",'1) Program Reach'!$C$5))</f>
        <v>(autofill)</v>
      </c>
      <c r="C999" s="52" t="str">
        <f>IFERROR(IF(SSIDs[[#This Row],[Entity ID]]="(autofill)","(autofill)",VLOOKUP(SSIDs[[#This Row],[Entity ID]],EntityIDs[],2,0)),"Invalid Entity ID")</f>
        <v>(autofill)</v>
      </c>
      <c r="H999" s="9"/>
      <c r="I999" s="9"/>
      <c r="J999" s="55"/>
      <c r="K999" s="54"/>
      <c r="L9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0" spans="2:12" x14ac:dyDescent="0.25">
      <c r="B1000" s="51" t="str">
        <f>IF(SSIDs[[#This Row],[Count]]="-","(autofill)",IF('1) Program Reach'!$C$5="(enter ID)","(autofill)",'1) Program Reach'!$C$5))</f>
        <v>(autofill)</v>
      </c>
      <c r="C1000" s="52" t="str">
        <f>IFERROR(IF(SSIDs[[#This Row],[Entity ID]]="(autofill)","(autofill)",VLOOKUP(SSIDs[[#This Row],[Entity ID]],EntityIDs[],2,0)),"Invalid Entity ID")</f>
        <v>(autofill)</v>
      </c>
      <c r="H1000" s="9"/>
      <c r="I1000" s="9"/>
      <c r="J1000" s="55"/>
      <c r="K1000" s="54"/>
      <c r="L10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1" spans="2:12" x14ac:dyDescent="0.25">
      <c r="B1001" s="51" t="str">
        <f>IF(SSIDs[[#This Row],[Count]]="-","(autofill)",IF('1) Program Reach'!$C$5="(enter ID)","(autofill)",'1) Program Reach'!$C$5))</f>
        <v>(autofill)</v>
      </c>
      <c r="C1001" s="52" t="str">
        <f>IFERROR(IF(SSIDs[[#This Row],[Entity ID]]="(autofill)","(autofill)",VLOOKUP(SSIDs[[#This Row],[Entity ID]],EntityIDs[],2,0)),"Invalid Entity ID")</f>
        <v>(autofill)</v>
      </c>
      <c r="H1001" s="9"/>
      <c r="I1001" s="9"/>
      <c r="J1001" s="55"/>
      <c r="K1001" s="54"/>
      <c r="L10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2" spans="2:12" x14ac:dyDescent="0.25">
      <c r="B1002" s="51" t="str">
        <f>IF(SSIDs[[#This Row],[Count]]="-","(autofill)",IF('1) Program Reach'!$C$5="(enter ID)","(autofill)",'1) Program Reach'!$C$5))</f>
        <v>(autofill)</v>
      </c>
      <c r="C1002" s="52" t="str">
        <f>IFERROR(IF(SSIDs[[#This Row],[Entity ID]]="(autofill)","(autofill)",VLOOKUP(SSIDs[[#This Row],[Entity ID]],EntityIDs[],2,0)),"Invalid Entity ID")</f>
        <v>(autofill)</v>
      </c>
      <c r="H1002" s="9"/>
      <c r="I1002" s="9"/>
      <c r="J1002" s="55"/>
      <c r="K1002" s="54"/>
      <c r="L10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3" spans="2:12" x14ac:dyDescent="0.25">
      <c r="B1003" s="51" t="str">
        <f>IF(SSIDs[[#This Row],[Count]]="-","(autofill)",IF('1) Program Reach'!$C$5="(enter ID)","(autofill)",'1) Program Reach'!$C$5))</f>
        <v>(autofill)</v>
      </c>
      <c r="C1003" s="52" t="str">
        <f>IFERROR(IF(SSIDs[[#This Row],[Entity ID]]="(autofill)","(autofill)",VLOOKUP(SSIDs[[#This Row],[Entity ID]],EntityIDs[],2,0)),"Invalid Entity ID")</f>
        <v>(autofill)</v>
      </c>
      <c r="H1003" s="9"/>
      <c r="I1003" s="9"/>
      <c r="J1003" s="55"/>
      <c r="K1003" s="54"/>
      <c r="L10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4" spans="2:12" x14ac:dyDescent="0.25">
      <c r="B1004" s="51" t="str">
        <f>IF(SSIDs[[#This Row],[Count]]="-","(autofill)",IF('1) Program Reach'!$C$5="(enter ID)","(autofill)",'1) Program Reach'!$C$5))</f>
        <v>(autofill)</v>
      </c>
      <c r="C1004" s="52" t="str">
        <f>IFERROR(IF(SSIDs[[#This Row],[Entity ID]]="(autofill)","(autofill)",VLOOKUP(SSIDs[[#This Row],[Entity ID]],EntityIDs[],2,0)),"Invalid Entity ID")</f>
        <v>(autofill)</v>
      </c>
      <c r="H1004" s="9"/>
      <c r="I1004" s="9"/>
      <c r="J1004" s="55"/>
      <c r="K1004" s="54"/>
      <c r="L10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5" spans="2:12" x14ac:dyDescent="0.25">
      <c r="B1005" s="51" t="str">
        <f>IF(SSIDs[[#This Row],[Count]]="-","(autofill)",IF('1) Program Reach'!$C$5="(enter ID)","(autofill)",'1) Program Reach'!$C$5))</f>
        <v>(autofill)</v>
      </c>
      <c r="C1005" s="52" t="str">
        <f>IFERROR(IF(SSIDs[[#This Row],[Entity ID]]="(autofill)","(autofill)",VLOOKUP(SSIDs[[#This Row],[Entity ID]],EntityIDs[],2,0)),"Invalid Entity ID")</f>
        <v>(autofill)</v>
      </c>
      <c r="H1005" s="9"/>
      <c r="I1005" s="9"/>
      <c r="J1005" s="55"/>
      <c r="K1005" s="54"/>
      <c r="L10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6" spans="2:12" x14ac:dyDescent="0.25">
      <c r="B1006" s="51" t="str">
        <f>IF(SSIDs[[#This Row],[Count]]="-","(autofill)",IF('1) Program Reach'!$C$5="(enter ID)","(autofill)",'1) Program Reach'!$C$5))</f>
        <v>(autofill)</v>
      </c>
      <c r="C1006" s="52" t="str">
        <f>IFERROR(IF(SSIDs[[#This Row],[Entity ID]]="(autofill)","(autofill)",VLOOKUP(SSIDs[[#This Row],[Entity ID]],EntityIDs[],2,0)),"Invalid Entity ID")</f>
        <v>(autofill)</v>
      </c>
      <c r="H1006" s="9"/>
      <c r="I1006" s="9"/>
      <c r="J1006" s="55"/>
      <c r="K1006" s="54"/>
      <c r="L10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7" spans="2:12" x14ac:dyDescent="0.25">
      <c r="B1007" s="51" t="str">
        <f>IF(SSIDs[[#This Row],[Count]]="-","(autofill)",IF('1) Program Reach'!$C$5="(enter ID)","(autofill)",'1) Program Reach'!$C$5))</f>
        <v>(autofill)</v>
      </c>
      <c r="C1007" s="52" t="str">
        <f>IFERROR(IF(SSIDs[[#This Row],[Entity ID]]="(autofill)","(autofill)",VLOOKUP(SSIDs[[#This Row],[Entity ID]],EntityIDs[],2,0)),"Invalid Entity ID")</f>
        <v>(autofill)</v>
      </c>
      <c r="H1007" s="9"/>
      <c r="I1007" s="9"/>
      <c r="J1007" s="55"/>
      <c r="K1007" s="54"/>
      <c r="L10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8" spans="2:12" x14ac:dyDescent="0.25">
      <c r="B1008" s="51" t="str">
        <f>IF(SSIDs[[#This Row],[Count]]="-","(autofill)",IF('1) Program Reach'!$C$5="(enter ID)","(autofill)",'1) Program Reach'!$C$5))</f>
        <v>(autofill)</v>
      </c>
      <c r="C1008" s="52" t="str">
        <f>IFERROR(IF(SSIDs[[#This Row],[Entity ID]]="(autofill)","(autofill)",VLOOKUP(SSIDs[[#This Row],[Entity ID]],EntityIDs[],2,0)),"Invalid Entity ID")</f>
        <v>(autofill)</v>
      </c>
      <c r="H1008" s="9"/>
      <c r="I1008" s="9"/>
      <c r="J1008" s="55"/>
      <c r="K1008" s="54"/>
      <c r="L10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09" spans="2:12" x14ac:dyDescent="0.25">
      <c r="B1009" s="51" t="str">
        <f>IF(SSIDs[[#This Row],[Count]]="-","(autofill)",IF('1) Program Reach'!$C$5="(enter ID)","(autofill)",'1) Program Reach'!$C$5))</f>
        <v>(autofill)</v>
      </c>
      <c r="C1009" s="52" t="str">
        <f>IFERROR(IF(SSIDs[[#This Row],[Entity ID]]="(autofill)","(autofill)",VLOOKUP(SSIDs[[#This Row],[Entity ID]],EntityIDs[],2,0)),"Invalid Entity ID")</f>
        <v>(autofill)</v>
      </c>
      <c r="H1009" s="9"/>
      <c r="I1009" s="9"/>
      <c r="J1009" s="55"/>
      <c r="K1009" s="54"/>
      <c r="L10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0" spans="2:12" x14ac:dyDescent="0.25">
      <c r="B1010" s="51" t="str">
        <f>IF(SSIDs[[#This Row],[Count]]="-","(autofill)",IF('1) Program Reach'!$C$5="(enter ID)","(autofill)",'1) Program Reach'!$C$5))</f>
        <v>(autofill)</v>
      </c>
      <c r="C1010" s="52" t="str">
        <f>IFERROR(IF(SSIDs[[#This Row],[Entity ID]]="(autofill)","(autofill)",VLOOKUP(SSIDs[[#This Row],[Entity ID]],EntityIDs[],2,0)),"Invalid Entity ID")</f>
        <v>(autofill)</v>
      </c>
      <c r="H1010" s="9"/>
      <c r="I1010" s="9"/>
      <c r="J1010" s="55"/>
      <c r="K1010" s="54"/>
      <c r="L10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1" spans="2:12" x14ac:dyDescent="0.25">
      <c r="B1011" s="51" t="str">
        <f>IF(SSIDs[[#This Row],[Count]]="-","(autofill)",IF('1) Program Reach'!$C$5="(enter ID)","(autofill)",'1) Program Reach'!$C$5))</f>
        <v>(autofill)</v>
      </c>
      <c r="C1011" s="52" t="str">
        <f>IFERROR(IF(SSIDs[[#This Row],[Entity ID]]="(autofill)","(autofill)",VLOOKUP(SSIDs[[#This Row],[Entity ID]],EntityIDs[],2,0)),"Invalid Entity ID")</f>
        <v>(autofill)</v>
      </c>
      <c r="H1011" s="9"/>
      <c r="I1011" s="9"/>
      <c r="J1011" s="55"/>
      <c r="K1011" s="54"/>
      <c r="L10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2" spans="2:12" x14ac:dyDescent="0.25">
      <c r="B1012" s="51" t="str">
        <f>IF(SSIDs[[#This Row],[Count]]="-","(autofill)",IF('1) Program Reach'!$C$5="(enter ID)","(autofill)",'1) Program Reach'!$C$5))</f>
        <v>(autofill)</v>
      </c>
      <c r="C1012" s="52" t="str">
        <f>IFERROR(IF(SSIDs[[#This Row],[Entity ID]]="(autofill)","(autofill)",VLOOKUP(SSIDs[[#This Row],[Entity ID]],EntityIDs[],2,0)),"Invalid Entity ID")</f>
        <v>(autofill)</v>
      </c>
      <c r="H1012" s="9"/>
      <c r="I1012" s="9"/>
      <c r="J1012" s="55"/>
      <c r="K1012" s="54"/>
      <c r="L10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3" spans="2:12" x14ac:dyDescent="0.25">
      <c r="B1013" s="51" t="str">
        <f>IF(SSIDs[[#This Row],[Count]]="-","(autofill)",IF('1) Program Reach'!$C$5="(enter ID)","(autofill)",'1) Program Reach'!$C$5))</f>
        <v>(autofill)</v>
      </c>
      <c r="C1013" s="52" t="str">
        <f>IFERROR(IF(SSIDs[[#This Row],[Entity ID]]="(autofill)","(autofill)",VLOOKUP(SSIDs[[#This Row],[Entity ID]],EntityIDs[],2,0)),"Invalid Entity ID")</f>
        <v>(autofill)</v>
      </c>
      <c r="H1013" s="9"/>
      <c r="I1013" s="9"/>
      <c r="J1013" s="55"/>
      <c r="K1013" s="54"/>
      <c r="L10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4" spans="2:12" x14ac:dyDescent="0.25">
      <c r="B1014" s="51" t="str">
        <f>IF(SSIDs[[#This Row],[Count]]="-","(autofill)",IF('1) Program Reach'!$C$5="(enter ID)","(autofill)",'1) Program Reach'!$C$5))</f>
        <v>(autofill)</v>
      </c>
      <c r="C1014" s="52" t="str">
        <f>IFERROR(IF(SSIDs[[#This Row],[Entity ID]]="(autofill)","(autofill)",VLOOKUP(SSIDs[[#This Row],[Entity ID]],EntityIDs[],2,0)),"Invalid Entity ID")</f>
        <v>(autofill)</v>
      </c>
      <c r="H1014" s="9"/>
      <c r="I1014" s="9"/>
      <c r="J1014" s="55"/>
      <c r="K1014" s="54"/>
      <c r="L10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5" spans="2:12" x14ac:dyDescent="0.25">
      <c r="B1015" s="51" t="str">
        <f>IF(SSIDs[[#This Row],[Count]]="-","(autofill)",IF('1) Program Reach'!$C$5="(enter ID)","(autofill)",'1) Program Reach'!$C$5))</f>
        <v>(autofill)</v>
      </c>
      <c r="C1015" s="52" t="str">
        <f>IFERROR(IF(SSIDs[[#This Row],[Entity ID]]="(autofill)","(autofill)",VLOOKUP(SSIDs[[#This Row],[Entity ID]],EntityIDs[],2,0)),"Invalid Entity ID")</f>
        <v>(autofill)</v>
      </c>
      <c r="F1015" s="242"/>
      <c r="G1015" s="242"/>
      <c r="H1015" s="9"/>
      <c r="I1015" s="9"/>
      <c r="J1015" s="55"/>
      <c r="K1015" s="54"/>
      <c r="L10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6" spans="2:12" x14ac:dyDescent="0.25">
      <c r="B1016" s="51" t="str">
        <f>IF(SSIDs[[#This Row],[Count]]="-","(autofill)",IF('1) Program Reach'!$C$5="(enter ID)","(autofill)",'1) Program Reach'!$C$5))</f>
        <v>(autofill)</v>
      </c>
      <c r="C1016" s="52" t="str">
        <f>IFERROR(IF(SSIDs[[#This Row],[Entity ID]]="(autofill)","(autofill)",VLOOKUP(SSIDs[[#This Row],[Entity ID]],EntityIDs[],2,0)),"Invalid Entity ID")</f>
        <v>(autofill)</v>
      </c>
      <c r="F1016" s="242"/>
      <c r="G1016" s="242"/>
      <c r="H1016" s="9"/>
      <c r="I1016" s="9"/>
      <c r="J1016" s="55"/>
      <c r="K1016" s="54"/>
      <c r="L10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7" spans="2:12" x14ac:dyDescent="0.25">
      <c r="B1017" s="51" t="str">
        <f>IF(SSIDs[[#This Row],[Count]]="-","(autofill)",IF('1) Program Reach'!$C$5="(enter ID)","(autofill)",'1) Program Reach'!$C$5))</f>
        <v>(autofill)</v>
      </c>
      <c r="C1017" s="52" t="str">
        <f>IFERROR(IF(SSIDs[[#This Row],[Entity ID]]="(autofill)","(autofill)",VLOOKUP(SSIDs[[#This Row],[Entity ID]],EntityIDs[],2,0)),"Invalid Entity ID")</f>
        <v>(autofill)</v>
      </c>
      <c r="F1017" s="242"/>
      <c r="G1017" s="242"/>
      <c r="H1017" s="9"/>
      <c r="I1017" s="9"/>
      <c r="J1017" s="55"/>
      <c r="K1017" s="54"/>
      <c r="L10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8" spans="2:12" x14ac:dyDescent="0.25">
      <c r="B1018" s="51" t="str">
        <f>IF(SSIDs[[#This Row],[Count]]="-","(autofill)",IF('1) Program Reach'!$C$5="(enter ID)","(autofill)",'1) Program Reach'!$C$5))</f>
        <v>(autofill)</v>
      </c>
      <c r="C1018" s="52" t="str">
        <f>IFERROR(IF(SSIDs[[#This Row],[Entity ID]]="(autofill)","(autofill)",VLOOKUP(SSIDs[[#This Row],[Entity ID]],EntityIDs[],2,0)),"Invalid Entity ID")</f>
        <v>(autofill)</v>
      </c>
      <c r="F1018" s="242"/>
      <c r="G1018" s="242"/>
      <c r="H1018" s="9"/>
      <c r="I1018" s="9"/>
      <c r="J1018" s="55"/>
      <c r="K1018" s="54"/>
      <c r="L10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19" spans="2:12" x14ac:dyDescent="0.25">
      <c r="B1019" s="51" t="str">
        <f>IF(SSIDs[[#This Row],[Count]]="-","(autofill)",IF('1) Program Reach'!$C$5="(enter ID)","(autofill)",'1) Program Reach'!$C$5))</f>
        <v>(autofill)</v>
      </c>
      <c r="C1019" s="52" t="str">
        <f>IFERROR(IF(SSIDs[[#This Row],[Entity ID]]="(autofill)","(autofill)",VLOOKUP(SSIDs[[#This Row],[Entity ID]],EntityIDs[],2,0)),"Invalid Entity ID")</f>
        <v>(autofill)</v>
      </c>
      <c r="F1019" s="242"/>
      <c r="G1019" s="242"/>
      <c r="H1019" s="9"/>
      <c r="I1019" s="9"/>
      <c r="J1019" s="55"/>
      <c r="K1019" s="54"/>
      <c r="L10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0" spans="2:12" x14ac:dyDescent="0.25">
      <c r="B1020" s="51" t="str">
        <f>IF(SSIDs[[#This Row],[Count]]="-","(autofill)",IF('1) Program Reach'!$C$5="(enter ID)","(autofill)",'1) Program Reach'!$C$5))</f>
        <v>(autofill)</v>
      </c>
      <c r="C1020" s="52" t="str">
        <f>IFERROR(IF(SSIDs[[#This Row],[Entity ID]]="(autofill)","(autofill)",VLOOKUP(SSIDs[[#This Row],[Entity ID]],EntityIDs[],2,0)),"Invalid Entity ID")</f>
        <v>(autofill)</v>
      </c>
      <c r="F1020" s="242"/>
      <c r="G1020" s="242"/>
      <c r="H1020" s="9"/>
      <c r="I1020" s="9"/>
      <c r="J1020" s="55"/>
      <c r="K1020" s="54"/>
      <c r="L10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1" spans="2:12" x14ac:dyDescent="0.25">
      <c r="B1021" s="51" t="str">
        <f>IF(SSIDs[[#This Row],[Count]]="-","(autofill)",IF('1) Program Reach'!$C$5="(enter ID)","(autofill)",'1) Program Reach'!$C$5))</f>
        <v>(autofill)</v>
      </c>
      <c r="C1021" s="52" t="str">
        <f>IFERROR(IF(SSIDs[[#This Row],[Entity ID]]="(autofill)","(autofill)",VLOOKUP(SSIDs[[#This Row],[Entity ID]],EntityIDs[],2,0)),"Invalid Entity ID")</f>
        <v>(autofill)</v>
      </c>
      <c r="F1021" s="242"/>
      <c r="G1021" s="242"/>
      <c r="H1021" s="9"/>
      <c r="I1021" s="9"/>
      <c r="J1021" s="55"/>
      <c r="K1021" s="54"/>
      <c r="L10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2" spans="2:12" x14ac:dyDescent="0.25">
      <c r="B1022" s="51" t="str">
        <f>IF(SSIDs[[#This Row],[Count]]="-","(autofill)",IF('1) Program Reach'!$C$5="(enter ID)","(autofill)",'1) Program Reach'!$C$5))</f>
        <v>(autofill)</v>
      </c>
      <c r="C1022" s="52" t="str">
        <f>IFERROR(IF(SSIDs[[#This Row],[Entity ID]]="(autofill)","(autofill)",VLOOKUP(SSIDs[[#This Row],[Entity ID]],EntityIDs[],2,0)),"Invalid Entity ID")</f>
        <v>(autofill)</v>
      </c>
      <c r="F1022" s="242"/>
      <c r="G1022" s="242"/>
      <c r="H1022" s="9"/>
      <c r="I1022" s="9"/>
      <c r="J1022" s="55"/>
      <c r="K1022" s="54"/>
      <c r="L10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3" spans="2:12" x14ac:dyDescent="0.25">
      <c r="B1023" s="51" t="str">
        <f>IF(SSIDs[[#This Row],[Count]]="-","(autofill)",IF('1) Program Reach'!$C$5="(enter ID)","(autofill)",'1) Program Reach'!$C$5))</f>
        <v>(autofill)</v>
      </c>
      <c r="C1023" s="52" t="str">
        <f>IFERROR(IF(SSIDs[[#This Row],[Entity ID]]="(autofill)","(autofill)",VLOOKUP(SSIDs[[#This Row],[Entity ID]],EntityIDs[],2,0)),"Invalid Entity ID")</f>
        <v>(autofill)</v>
      </c>
      <c r="F1023" s="242"/>
      <c r="G1023" s="242"/>
      <c r="H1023" s="9"/>
      <c r="I1023" s="9"/>
      <c r="J1023" s="55"/>
      <c r="K1023" s="54"/>
      <c r="L10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4" spans="2:12" x14ac:dyDescent="0.25">
      <c r="B1024" s="51" t="str">
        <f>IF(SSIDs[[#This Row],[Count]]="-","(autofill)",IF('1) Program Reach'!$C$5="(enter ID)","(autofill)",'1) Program Reach'!$C$5))</f>
        <v>(autofill)</v>
      </c>
      <c r="C1024" s="52" t="str">
        <f>IFERROR(IF(SSIDs[[#This Row],[Entity ID]]="(autofill)","(autofill)",VLOOKUP(SSIDs[[#This Row],[Entity ID]],EntityIDs[],2,0)),"Invalid Entity ID")</f>
        <v>(autofill)</v>
      </c>
      <c r="F1024" s="242"/>
      <c r="G1024" s="242"/>
      <c r="H1024" s="9"/>
      <c r="I1024" s="9"/>
      <c r="J1024" s="55"/>
      <c r="K1024" s="54"/>
      <c r="L10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5" spans="2:12" x14ac:dyDescent="0.25">
      <c r="B1025" s="51" t="str">
        <f>IF(SSIDs[[#This Row],[Count]]="-","(autofill)",IF('1) Program Reach'!$C$5="(enter ID)","(autofill)",'1) Program Reach'!$C$5))</f>
        <v>(autofill)</v>
      </c>
      <c r="C1025" s="52" t="str">
        <f>IFERROR(IF(SSIDs[[#This Row],[Entity ID]]="(autofill)","(autofill)",VLOOKUP(SSIDs[[#This Row],[Entity ID]],EntityIDs[],2,0)),"Invalid Entity ID")</f>
        <v>(autofill)</v>
      </c>
      <c r="F1025" s="242"/>
      <c r="G1025" s="242"/>
      <c r="H1025" s="9"/>
      <c r="I1025" s="9"/>
      <c r="J1025" s="55"/>
      <c r="K1025" s="54"/>
      <c r="L10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6" spans="2:12" x14ac:dyDescent="0.25">
      <c r="B1026" s="51" t="str">
        <f>IF(SSIDs[[#This Row],[Count]]="-","(autofill)",IF('1) Program Reach'!$C$5="(enter ID)","(autofill)",'1) Program Reach'!$C$5))</f>
        <v>(autofill)</v>
      </c>
      <c r="C1026" s="52" t="str">
        <f>IFERROR(IF(SSIDs[[#This Row],[Entity ID]]="(autofill)","(autofill)",VLOOKUP(SSIDs[[#This Row],[Entity ID]],EntityIDs[],2,0)),"Invalid Entity ID")</f>
        <v>(autofill)</v>
      </c>
      <c r="F1026" s="242"/>
      <c r="G1026" s="242"/>
      <c r="H1026" s="9"/>
      <c r="I1026" s="9"/>
      <c r="J1026" s="55"/>
      <c r="K1026" s="54"/>
      <c r="L10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7" spans="2:12" x14ac:dyDescent="0.25">
      <c r="B1027" s="51" t="str">
        <f>IF(SSIDs[[#This Row],[Count]]="-","(autofill)",IF('1) Program Reach'!$C$5="(enter ID)","(autofill)",'1) Program Reach'!$C$5))</f>
        <v>(autofill)</v>
      </c>
      <c r="C1027" s="52" t="str">
        <f>IFERROR(IF(SSIDs[[#This Row],[Entity ID]]="(autofill)","(autofill)",VLOOKUP(SSIDs[[#This Row],[Entity ID]],EntityIDs[],2,0)),"Invalid Entity ID")</f>
        <v>(autofill)</v>
      </c>
      <c r="F1027" s="242"/>
      <c r="G1027" s="242"/>
      <c r="H1027" s="9"/>
      <c r="I1027" s="9"/>
      <c r="J1027" s="55"/>
      <c r="K1027" s="54"/>
      <c r="L10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8" spans="2:12" x14ac:dyDescent="0.25">
      <c r="B1028" s="51" t="str">
        <f>IF(SSIDs[[#This Row],[Count]]="-","(autofill)",IF('1) Program Reach'!$C$5="(enter ID)","(autofill)",'1) Program Reach'!$C$5))</f>
        <v>(autofill)</v>
      </c>
      <c r="C1028" s="52" t="str">
        <f>IFERROR(IF(SSIDs[[#This Row],[Entity ID]]="(autofill)","(autofill)",VLOOKUP(SSIDs[[#This Row],[Entity ID]],EntityIDs[],2,0)),"Invalid Entity ID")</f>
        <v>(autofill)</v>
      </c>
      <c r="F1028" s="242"/>
      <c r="G1028" s="242"/>
      <c r="H1028" s="9"/>
      <c r="I1028" s="9"/>
      <c r="J1028" s="55"/>
      <c r="K1028" s="54"/>
      <c r="L10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29" spans="2:12" x14ac:dyDescent="0.25">
      <c r="B1029" s="51" t="str">
        <f>IF(SSIDs[[#This Row],[Count]]="-","(autofill)",IF('1) Program Reach'!$C$5="(enter ID)","(autofill)",'1) Program Reach'!$C$5))</f>
        <v>(autofill)</v>
      </c>
      <c r="C1029" s="52" t="str">
        <f>IFERROR(IF(SSIDs[[#This Row],[Entity ID]]="(autofill)","(autofill)",VLOOKUP(SSIDs[[#This Row],[Entity ID]],EntityIDs[],2,0)),"Invalid Entity ID")</f>
        <v>(autofill)</v>
      </c>
      <c r="F1029" s="242"/>
      <c r="G1029" s="242"/>
      <c r="H1029" s="9"/>
      <c r="I1029" s="9"/>
      <c r="J1029" s="55"/>
      <c r="K1029" s="54"/>
      <c r="L10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0" spans="2:12" x14ac:dyDescent="0.25">
      <c r="B1030" s="51" t="str">
        <f>IF(SSIDs[[#This Row],[Count]]="-","(autofill)",IF('1) Program Reach'!$C$5="(enter ID)","(autofill)",'1) Program Reach'!$C$5))</f>
        <v>(autofill)</v>
      </c>
      <c r="C1030" s="52" t="str">
        <f>IFERROR(IF(SSIDs[[#This Row],[Entity ID]]="(autofill)","(autofill)",VLOOKUP(SSIDs[[#This Row],[Entity ID]],EntityIDs[],2,0)),"Invalid Entity ID")</f>
        <v>(autofill)</v>
      </c>
      <c r="F1030" s="242"/>
      <c r="G1030" s="242"/>
      <c r="H1030" s="9"/>
      <c r="I1030" s="9"/>
      <c r="J1030" s="55"/>
      <c r="K1030" s="54"/>
      <c r="L10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1" spans="2:12" x14ac:dyDescent="0.25">
      <c r="B1031" s="51" t="str">
        <f>IF(SSIDs[[#This Row],[Count]]="-","(autofill)",IF('1) Program Reach'!$C$5="(enter ID)","(autofill)",'1) Program Reach'!$C$5))</f>
        <v>(autofill)</v>
      </c>
      <c r="C1031" s="52" t="str">
        <f>IFERROR(IF(SSIDs[[#This Row],[Entity ID]]="(autofill)","(autofill)",VLOOKUP(SSIDs[[#This Row],[Entity ID]],EntityIDs[],2,0)),"Invalid Entity ID")</f>
        <v>(autofill)</v>
      </c>
      <c r="F1031" s="242"/>
      <c r="G1031" s="242"/>
      <c r="H1031" s="9"/>
      <c r="I1031" s="9"/>
      <c r="J1031" s="55"/>
      <c r="K1031" s="54"/>
      <c r="L10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2" spans="2:12" x14ac:dyDescent="0.25">
      <c r="B1032" s="51" t="str">
        <f>IF(SSIDs[[#This Row],[Count]]="-","(autofill)",IF('1) Program Reach'!$C$5="(enter ID)","(autofill)",'1) Program Reach'!$C$5))</f>
        <v>(autofill)</v>
      </c>
      <c r="C1032" s="52" t="str">
        <f>IFERROR(IF(SSIDs[[#This Row],[Entity ID]]="(autofill)","(autofill)",VLOOKUP(SSIDs[[#This Row],[Entity ID]],EntityIDs[],2,0)),"Invalid Entity ID")</f>
        <v>(autofill)</v>
      </c>
      <c r="F1032" s="242"/>
      <c r="G1032" s="242"/>
      <c r="H1032" s="9"/>
      <c r="I1032" s="9"/>
      <c r="J1032" s="55"/>
      <c r="K1032" s="54"/>
      <c r="L10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3" spans="2:12" x14ac:dyDescent="0.25">
      <c r="B1033" s="51" t="str">
        <f>IF(SSIDs[[#This Row],[Count]]="-","(autofill)",IF('1) Program Reach'!$C$5="(enter ID)","(autofill)",'1) Program Reach'!$C$5))</f>
        <v>(autofill)</v>
      </c>
      <c r="C1033" s="52" t="str">
        <f>IFERROR(IF(SSIDs[[#This Row],[Entity ID]]="(autofill)","(autofill)",VLOOKUP(SSIDs[[#This Row],[Entity ID]],EntityIDs[],2,0)),"Invalid Entity ID")</f>
        <v>(autofill)</v>
      </c>
      <c r="F1033" s="242"/>
      <c r="G1033" s="242"/>
      <c r="H1033" s="9"/>
      <c r="I1033" s="9"/>
      <c r="J1033" s="55"/>
      <c r="K1033" s="54"/>
      <c r="L10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4" spans="2:12" x14ac:dyDescent="0.25">
      <c r="B1034" s="51" t="str">
        <f>IF(SSIDs[[#This Row],[Count]]="-","(autofill)",IF('1) Program Reach'!$C$5="(enter ID)","(autofill)",'1) Program Reach'!$C$5))</f>
        <v>(autofill)</v>
      </c>
      <c r="C1034" s="52" t="str">
        <f>IFERROR(IF(SSIDs[[#This Row],[Entity ID]]="(autofill)","(autofill)",VLOOKUP(SSIDs[[#This Row],[Entity ID]],EntityIDs[],2,0)),"Invalid Entity ID")</f>
        <v>(autofill)</v>
      </c>
      <c r="F1034" s="242"/>
      <c r="G1034" s="242"/>
      <c r="H1034" s="9"/>
      <c r="I1034" s="9"/>
      <c r="J1034" s="55"/>
      <c r="K1034" s="54"/>
      <c r="L10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5" spans="2:12" x14ac:dyDescent="0.25">
      <c r="B1035" s="51" t="str">
        <f>IF(SSIDs[[#This Row],[Count]]="-","(autofill)",IF('1) Program Reach'!$C$5="(enter ID)","(autofill)",'1) Program Reach'!$C$5))</f>
        <v>(autofill)</v>
      </c>
      <c r="C1035" s="52" t="str">
        <f>IFERROR(IF(SSIDs[[#This Row],[Entity ID]]="(autofill)","(autofill)",VLOOKUP(SSIDs[[#This Row],[Entity ID]],EntityIDs[],2,0)),"Invalid Entity ID")</f>
        <v>(autofill)</v>
      </c>
      <c r="F1035" s="242"/>
      <c r="G1035" s="242"/>
      <c r="H1035" s="9"/>
      <c r="I1035" s="9"/>
      <c r="J1035" s="55"/>
      <c r="K1035" s="54"/>
      <c r="L10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6" spans="2:12" x14ac:dyDescent="0.25">
      <c r="B1036" s="51" t="str">
        <f>IF(SSIDs[[#This Row],[Count]]="-","(autofill)",IF('1) Program Reach'!$C$5="(enter ID)","(autofill)",'1) Program Reach'!$C$5))</f>
        <v>(autofill)</v>
      </c>
      <c r="C1036" s="52" t="str">
        <f>IFERROR(IF(SSIDs[[#This Row],[Entity ID]]="(autofill)","(autofill)",VLOOKUP(SSIDs[[#This Row],[Entity ID]],EntityIDs[],2,0)),"Invalid Entity ID")</f>
        <v>(autofill)</v>
      </c>
      <c r="F1036" s="242"/>
      <c r="G1036" s="242"/>
      <c r="H1036" s="9"/>
      <c r="I1036" s="9"/>
      <c r="J1036" s="55"/>
      <c r="K1036" s="54"/>
      <c r="L10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7" spans="2:12" x14ac:dyDescent="0.25">
      <c r="B1037" s="51" t="str">
        <f>IF(SSIDs[[#This Row],[Count]]="-","(autofill)",IF('1) Program Reach'!$C$5="(enter ID)","(autofill)",'1) Program Reach'!$C$5))</f>
        <v>(autofill)</v>
      </c>
      <c r="C1037" s="52" t="str">
        <f>IFERROR(IF(SSIDs[[#This Row],[Entity ID]]="(autofill)","(autofill)",VLOOKUP(SSIDs[[#This Row],[Entity ID]],EntityIDs[],2,0)),"Invalid Entity ID")</f>
        <v>(autofill)</v>
      </c>
      <c r="F1037" s="242"/>
      <c r="G1037" s="242"/>
      <c r="H1037" s="9"/>
      <c r="I1037" s="9"/>
      <c r="J1037" s="55"/>
      <c r="K1037" s="54"/>
      <c r="L10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8" spans="2:12" x14ac:dyDescent="0.25">
      <c r="B1038" s="51" t="str">
        <f>IF(SSIDs[[#This Row],[Count]]="-","(autofill)",IF('1) Program Reach'!$C$5="(enter ID)","(autofill)",'1) Program Reach'!$C$5))</f>
        <v>(autofill)</v>
      </c>
      <c r="C1038" s="52" t="str">
        <f>IFERROR(IF(SSIDs[[#This Row],[Entity ID]]="(autofill)","(autofill)",VLOOKUP(SSIDs[[#This Row],[Entity ID]],EntityIDs[],2,0)),"Invalid Entity ID")</f>
        <v>(autofill)</v>
      </c>
      <c r="F1038" s="242"/>
      <c r="G1038" s="242"/>
      <c r="H1038" s="9"/>
      <c r="I1038" s="9"/>
      <c r="J1038" s="55"/>
      <c r="K1038" s="54"/>
      <c r="L10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39" spans="2:12" x14ac:dyDescent="0.25">
      <c r="B1039" s="51" t="str">
        <f>IF(SSIDs[[#This Row],[Count]]="-","(autofill)",IF('1) Program Reach'!$C$5="(enter ID)","(autofill)",'1) Program Reach'!$C$5))</f>
        <v>(autofill)</v>
      </c>
      <c r="C1039" s="52" t="str">
        <f>IFERROR(IF(SSIDs[[#This Row],[Entity ID]]="(autofill)","(autofill)",VLOOKUP(SSIDs[[#This Row],[Entity ID]],EntityIDs[],2,0)),"Invalid Entity ID")</f>
        <v>(autofill)</v>
      </c>
      <c r="F1039" s="242"/>
      <c r="G1039" s="242"/>
      <c r="H1039" s="9"/>
      <c r="I1039" s="9"/>
      <c r="J1039" s="55"/>
      <c r="K1039" s="54"/>
      <c r="L10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0" spans="2:12" x14ac:dyDescent="0.25">
      <c r="B1040" s="51" t="str">
        <f>IF(SSIDs[[#This Row],[Count]]="-","(autofill)",IF('1) Program Reach'!$C$5="(enter ID)","(autofill)",'1) Program Reach'!$C$5))</f>
        <v>(autofill)</v>
      </c>
      <c r="C1040" s="52" t="str">
        <f>IFERROR(IF(SSIDs[[#This Row],[Entity ID]]="(autofill)","(autofill)",VLOOKUP(SSIDs[[#This Row],[Entity ID]],EntityIDs[],2,0)),"Invalid Entity ID")</f>
        <v>(autofill)</v>
      </c>
      <c r="F1040" s="242"/>
      <c r="G1040" s="242"/>
      <c r="H1040" s="9"/>
      <c r="I1040" s="9"/>
      <c r="J1040" s="55"/>
      <c r="K1040" s="54"/>
      <c r="L10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1" spans="2:12" x14ac:dyDescent="0.25">
      <c r="B1041" s="51" t="str">
        <f>IF(SSIDs[[#This Row],[Count]]="-","(autofill)",IF('1) Program Reach'!$C$5="(enter ID)","(autofill)",'1) Program Reach'!$C$5))</f>
        <v>(autofill)</v>
      </c>
      <c r="C1041" s="52" t="str">
        <f>IFERROR(IF(SSIDs[[#This Row],[Entity ID]]="(autofill)","(autofill)",VLOOKUP(SSIDs[[#This Row],[Entity ID]],EntityIDs[],2,0)),"Invalid Entity ID")</f>
        <v>(autofill)</v>
      </c>
      <c r="F1041" s="242"/>
      <c r="G1041" s="242"/>
      <c r="H1041" s="9"/>
      <c r="I1041" s="9"/>
      <c r="J1041" s="55"/>
      <c r="K1041" s="54"/>
      <c r="L10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2" spans="2:12" x14ac:dyDescent="0.25">
      <c r="B1042" s="51" t="str">
        <f>IF(SSIDs[[#This Row],[Count]]="-","(autofill)",IF('1) Program Reach'!$C$5="(enter ID)","(autofill)",'1) Program Reach'!$C$5))</f>
        <v>(autofill)</v>
      </c>
      <c r="C1042" s="52" t="str">
        <f>IFERROR(IF(SSIDs[[#This Row],[Entity ID]]="(autofill)","(autofill)",VLOOKUP(SSIDs[[#This Row],[Entity ID]],EntityIDs[],2,0)),"Invalid Entity ID")</f>
        <v>(autofill)</v>
      </c>
      <c r="F1042" s="242"/>
      <c r="G1042" s="242"/>
      <c r="H1042" s="9"/>
      <c r="I1042" s="9"/>
      <c r="J1042" s="55"/>
      <c r="K1042" s="54"/>
      <c r="L10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3" spans="2:12" x14ac:dyDescent="0.25">
      <c r="B1043" s="51" t="str">
        <f>IF(SSIDs[[#This Row],[Count]]="-","(autofill)",IF('1) Program Reach'!$C$5="(enter ID)","(autofill)",'1) Program Reach'!$C$5))</f>
        <v>(autofill)</v>
      </c>
      <c r="C1043" s="52" t="str">
        <f>IFERROR(IF(SSIDs[[#This Row],[Entity ID]]="(autofill)","(autofill)",VLOOKUP(SSIDs[[#This Row],[Entity ID]],EntityIDs[],2,0)),"Invalid Entity ID")</f>
        <v>(autofill)</v>
      </c>
      <c r="F1043" s="242"/>
      <c r="G1043" s="242"/>
      <c r="H1043" s="9"/>
      <c r="I1043" s="9"/>
      <c r="J1043" s="55"/>
      <c r="K1043" s="54"/>
      <c r="L10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4" spans="2:12" x14ac:dyDescent="0.25">
      <c r="B1044" s="51" t="str">
        <f>IF(SSIDs[[#This Row],[Count]]="-","(autofill)",IF('1) Program Reach'!$C$5="(enter ID)","(autofill)",'1) Program Reach'!$C$5))</f>
        <v>(autofill)</v>
      </c>
      <c r="C1044" s="52" t="str">
        <f>IFERROR(IF(SSIDs[[#This Row],[Entity ID]]="(autofill)","(autofill)",VLOOKUP(SSIDs[[#This Row],[Entity ID]],EntityIDs[],2,0)),"Invalid Entity ID")</f>
        <v>(autofill)</v>
      </c>
      <c r="F1044" s="242"/>
      <c r="G1044" s="242"/>
      <c r="H1044" s="9"/>
      <c r="I1044" s="9"/>
      <c r="J1044" s="55"/>
      <c r="K1044" s="54"/>
      <c r="L10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5" spans="2:12" x14ac:dyDescent="0.25">
      <c r="B1045" s="51" t="str">
        <f>IF(SSIDs[[#This Row],[Count]]="-","(autofill)",IF('1) Program Reach'!$C$5="(enter ID)","(autofill)",'1) Program Reach'!$C$5))</f>
        <v>(autofill)</v>
      </c>
      <c r="C1045" s="52" t="str">
        <f>IFERROR(IF(SSIDs[[#This Row],[Entity ID]]="(autofill)","(autofill)",VLOOKUP(SSIDs[[#This Row],[Entity ID]],EntityIDs[],2,0)),"Invalid Entity ID")</f>
        <v>(autofill)</v>
      </c>
      <c r="F1045" s="242"/>
      <c r="G1045" s="242"/>
      <c r="H1045" s="9"/>
      <c r="I1045" s="9"/>
      <c r="J1045" s="55"/>
      <c r="K1045" s="54"/>
      <c r="L10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6" spans="2:12" x14ac:dyDescent="0.25">
      <c r="B1046" s="51" t="str">
        <f>IF(SSIDs[[#This Row],[Count]]="-","(autofill)",IF('1) Program Reach'!$C$5="(enter ID)","(autofill)",'1) Program Reach'!$C$5))</f>
        <v>(autofill)</v>
      </c>
      <c r="C1046" s="52" t="str">
        <f>IFERROR(IF(SSIDs[[#This Row],[Entity ID]]="(autofill)","(autofill)",VLOOKUP(SSIDs[[#This Row],[Entity ID]],EntityIDs[],2,0)),"Invalid Entity ID")</f>
        <v>(autofill)</v>
      </c>
      <c r="F1046" s="242"/>
      <c r="G1046" s="242"/>
      <c r="H1046" s="9"/>
      <c r="I1046" s="9"/>
      <c r="J1046" s="55"/>
      <c r="K1046" s="54"/>
      <c r="L10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7" spans="2:12" x14ac:dyDescent="0.25">
      <c r="B1047" s="51" t="str">
        <f>IF(SSIDs[[#This Row],[Count]]="-","(autofill)",IF('1) Program Reach'!$C$5="(enter ID)","(autofill)",'1) Program Reach'!$C$5))</f>
        <v>(autofill)</v>
      </c>
      <c r="C1047" s="52" t="str">
        <f>IFERROR(IF(SSIDs[[#This Row],[Entity ID]]="(autofill)","(autofill)",VLOOKUP(SSIDs[[#This Row],[Entity ID]],EntityIDs[],2,0)),"Invalid Entity ID")</f>
        <v>(autofill)</v>
      </c>
      <c r="F1047" s="242"/>
      <c r="G1047" s="242"/>
      <c r="H1047" s="9"/>
      <c r="I1047" s="9"/>
      <c r="J1047" s="55"/>
      <c r="K1047" s="54"/>
      <c r="L10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8" spans="2:12" x14ac:dyDescent="0.25">
      <c r="B1048" s="51" t="str">
        <f>IF(SSIDs[[#This Row],[Count]]="-","(autofill)",IF('1) Program Reach'!$C$5="(enter ID)","(autofill)",'1) Program Reach'!$C$5))</f>
        <v>(autofill)</v>
      </c>
      <c r="C1048" s="52" t="str">
        <f>IFERROR(IF(SSIDs[[#This Row],[Entity ID]]="(autofill)","(autofill)",VLOOKUP(SSIDs[[#This Row],[Entity ID]],EntityIDs[],2,0)),"Invalid Entity ID")</f>
        <v>(autofill)</v>
      </c>
      <c r="F1048" s="242"/>
      <c r="G1048" s="242"/>
      <c r="H1048" s="9"/>
      <c r="I1048" s="9"/>
      <c r="J1048" s="55"/>
      <c r="K1048" s="54"/>
      <c r="L10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49" spans="2:12" x14ac:dyDescent="0.25">
      <c r="B1049" s="51" t="str">
        <f>IF(SSIDs[[#This Row],[Count]]="-","(autofill)",IF('1) Program Reach'!$C$5="(enter ID)","(autofill)",'1) Program Reach'!$C$5))</f>
        <v>(autofill)</v>
      </c>
      <c r="C1049" s="52" t="str">
        <f>IFERROR(IF(SSIDs[[#This Row],[Entity ID]]="(autofill)","(autofill)",VLOOKUP(SSIDs[[#This Row],[Entity ID]],EntityIDs[],2,0)),"Invalid Entity ID")</f>
        <v>(autofill)</v>
      </c>
      <c r="F1049" s="242"/>
      <c r="G1049" s="242"/>
      <c r="H1049" s="9"/>
      <c r="I1049" s="9"/>
      <c r="J1049" s="55"/>
      <c r="K1049" s="54"/>
      <c r="L10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0" spans="2:12" x14ac:dyDescent="0.25">
      <c r="B1050" s="51" t="str">
        <f>IF(SSIDs[[#This Row],[Count]]="-","(autofill)",IF('1) Program Reach'!$C$5="(enter ID)","(autofill)",'1) Program Reach'!$C$5))</f>
        <v>(autofill)</v>
      </c>
      <c r="C1050" s="52" t="str">
        <f>IFERROR(IF(SSIDs[[#This Row],[Entity ID]]="(autofill)","(autofill)",VLOOKUP(SSIDs[[#This Row],[Entity ID]],EntityIDs[],2,0)),"Invalid Entity ID")</f>
        <v>(autofill)</v>
      </c>
      <c r="F1050" s="242"/>
      <c r="G1050" s="242"/>
      <c r="H1050" s="9"/>
      <c r="I1050" s="9"/>
      <c r="J1050" s="55"/>
      <c r="K1050" s="54"/>
      <c r="L10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1" spans="2:12" x14ac:dyDescent="0.25">
      <c r="B1051" s="51" t="str">
        <f>IF(SSIDs[[#This Row],[Count]]="-","(autofill)",IF('1) Program Reach'!$C$5="(enter ID)","(autofill)",'1) Program Reach'!$C$5))</f>
        <v>(autofill)</v>
      </c>
      <c r="C1051" s="52" t="str">
        <f>IFERROR(IF(SSIDs[[#This Row],[Entity ID]]="(autofill)","(autofill)",VLOOKUP(SSIDs[[#This Row],[Entity ID]],EntityIDs[],2,0)),"Invalid Entity ID")</f>
        <v>(autofill)</v>
      </c>
      <c r="F1051" s="242"/>
      <c r="G1051" s="242"/>
      <c r="H1051" s="9"/>
      <c r="I1051" s="9"/>
      <c r="J1051" s="55"/>
      <c r="K1051" s="54"/>
      <c r="L10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2" spans="2:12" x14ac:dyDescent="0.25">
      <c r="B1052" s="51" t="str">
        <f>IF(SSIDs[[#This Row],[Count]]="-","(autofill)",IF('1) Program Reach'!$C$5="(enter ID)","(autofill)",'1) Program Reach'!$C$5))</f>
        <v>(autofill)</v>
      </c>
      <c r="C1052" s="52" t="str">
        <f>IFERROR(IF(SSIDs[[#This Row],[Entity ID]]="(autofill)","(autofill)",VLOOKUP(SSIDs[[#This Row],[Entity ID]],EntityIDs[],2,0)),"Invalid Entity ID")</f>
        <v>(autofill)</v>
      </c>
      <c r="F1052" s="242"/>
      <c r="G1052" s="242"/>
      <c r="H1052" s="9"/>
      <c r="I1052" s="9"/>
      <c r="J1052" s="55"/>
      <c r="K1052" s="54"/>
      <c r="L10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3" spans="2:12" x14ac:dyDescent="0.25">
      <c r="B1053" s="51" t="str">
        <f>IF(SSIDs[[#This Row],[Count]]="-","(autofill)",IF('1) Program Reach'!$C$5="(enter ID)","(autofill)",'1) Program Reach'!$C$5))</f>
        <v>(autofill)</v>
      </c>
      <c r="C1053" s="52" t="str">
        <f>IFERROR(IF(SSIDs[[#This Row],[Entity ID]]="(autofill)","(autofill)",VLOOKUP(SSIDs[[#This Row],[Entity ID]],EntityIDs[],2,0)),"Invalid Entity ID")</f>
        <v>(autofill)</v>
      </c>
      <c r="F1053" s="242"/>
      <c r="G1053" s="242"/>
      <c r="H1053" s="9"/>
      <c r="I1053" s="9"/>
      <c r="J1053" s="55"/>
      <c r="K1053" s="54"/>
      <c r="L10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4" spans="2:12" x14ac:dyDescent="0.25">
      <c r="B1054" s="51" t="str">
        <f>IF(SSIDs[[#This Row],[Count]]="-","(autofill)",IF('1) Program Reach'!$C$5="(enter ID)","(autofill)",'1) Program Reach'!$C$5))</f>
        <v>(autofill)</v>
      </c>
      <c r="C1054" s="52" t="str">
        <f>IFERROR(IF(SSIDs[[#This Row],[Entity ID]]="(autofill)","(autofill)",VLOOKUP(SSIDs[[#This Row],[Entity ID]],EntityIDs[],2,0)),"Invalid Entity ID")</f>
        <v>(autofill)</v>
      </c>
      <c r="F1054" s="242"/>
      <c r="G1054" s="242"/>
      <c r="H1054" s="9"/>
      <c r="I1054" s="9"/>
      <c r="J1054" s="55"/>
      <c r="K1054" s="54"/>
      <c r="L10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5" spans="2:12" x14ac:dyDescent="0.25">
      <c r="B1055" s="51" t="str">
        <f>IF(SSIDs[[#This Row],[Count]]="-","(autofill)",IF('1) Program Reach'!$C$5="(enter ID)","(autofill)",'1) Program Reach'!$C$5))</f>
        <v>(autofill)</v>
      </c>
      <c r="C1055" s="52" t="str">
        <f>IFERROR(IF(SSIDs[[#This Row],[Entity ID]]="(autofill)","(autofill)",VLOOKUP(SSIDs[[#This Row],[Entity ID]],EntityIDs[],2,0)),"Invalid Entity ID")</f>
        <v>(autofill)</v>
      </c>
      <c r="F1055" s="242"/>
      <c r="G1055" s="242"/>
      <c r="H1055" s="9"/>
      <c r="I1055" s="9"/>
      <c r="J1055" s="55"/>
      <c r="K1055" s="54"/>
      <c r="L10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6" spans="2:12" x14ac:dyDescent="0.25">
      <c r="B1056" s="51" t="str">
        <f>IF(SSIDs[[#This Row],[Count]]="-","(autofill)",IF('1) Program Reach'!$C$5="(enter ID)","(autofill)",'1) Program Reach'!$C$5))</f>
        <v>(autofill)</v>
      </c>
      <c r="C1056" s="52" t="str">
        <f>IFERROR(IF(SSIDs[[#This Row],[Entity ID]]="(autofill)","(autofill)",VLOOKUP(SSIDs[[#This Row],[Entity ID]],EntityIDs[],2,0)),"Invalid Entity ID")</f>
        <v>(autofill)</v>
      </c>
      <c r="F1056" s="242"/>
      <c r="G1056" s="242"/>
      <c r="H1056" s="9"/>
      <c r="I1056" s="9"/>
      <c r="J1056" s="55"/>
      <c r="K1056" s="54"/>
      <c r="L10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7" spans="2:12" x14ac:dyDescent="0.25">
      <c r="B1057" s="51" t="str">
        <f>IF(SSIDs[[#This Row],[Count]]="-","(autofill)",IF('1) Program Reach'!$C$5="(enter ID)","(autofill)",'1) Program Reach'!$C$5))</f>
        <v>(autofill)</v>
      </c>
      <c r="C1057" s="52" t="str">
        <f>IFERROR(IF(SSIDs[[#This Row],[Entity ID]]="(autofill)","(autofill)",VLOOKUP(SSIDs[[#This Row],[Entity ID]],EntityIDs[],2,0)),"Invalid Entity ID")</f>
        <v>(autofill)</v>
      </c>
      <c r="F1057" s="242"/>
      <c r="G1057" s="242"/>
      <c r="H1057" s="9"/>
      <c r="I1057" s="9"/>
      <c r="J1057" s="55"/>
      <c r="K1057" s="54"/>
      <c r="L10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8" spans="2:12" x14ac:dyDescent="0.25">
      <c r="B1058" s="51" t="str">
        <f>IF(SSIDs[[#This Row],[Count]]="-","(autofill)",IF('1) Program Reach'!$C$5="(enter ID)","(autofill)",'1) Program Reach'!$C$5))</f>
        <v>(autofill)</v>
      </c>
      <c r="C1058" s="52" t="str">
        <f>IFERROR(IF(SSIDs[[#This Row],[Entity ID]]="(autofill)","(autofill)",VLOOKUP(SSIDs[[#This Row],[Entity ID]],EntityIDs[],2,0)),"Invalid Entity ID")</f>
        <v>(autofill)</v>
      </c>
      <c r="F1058" s="242"/>
      <c r="G1058" s="242"/>
      <c r="H1058" s="9"/>
      <c r="I1058" s="9"/>
      <c r="J1058" s="55"/>
      <c r="K1058" s="54"/>
      <c r="L10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59" spans="2:12" x14ac:dyDescent="0.25">
      <c r="B1059" s="51" t="str">
        <f>IF(SSIDs[[#This Row],[Count]]="-","(autofill)",IF('1) Program Reach'!$C$5="(enter ID)","(autofill)",'1) Program Reach'!$C$5))</f>
        <v>(autofill)</v>
      </c>
      <c r="C1059" s="52" t="str">
        <f>IFERROR(IF(SSIDs[[#This Row],[Entity ID]]="(autofill)","(autofill)",VLOOKUP(SSIDs[[#This Row],[Entity ID]],EntityIDs[],2,0)),"Invalid Entity ID")</f>
        <v>(autofill)</v>
      </c>
      <c r="F1059" s="242"/>
      <c r="G1059" s="242"/>
      <c r="H1059" s="9"/>
      <c r="I1059" s="9"/>
      <c r="J1059" s="55"/>
      <c r="K1059" s="54"/>
      <c r="L10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0" spans="2:12" x14ac:dyDescent="0.25">
      <c r="B1060" s="51" t="str">
        <f>IF(SSIDs[[#This Row],[Count]]="-","(autofill)",IF('1) Program Reach'!$C$5="(enter ID)","(autofill)",'1) Program Reach'!$C$5))</f>
        <v>(autofill)</v>
      </c>
      <c r="C1060" s="52" t="str">
        <f>IFERROR(IF(SSIDs[[#This Row],[Entity ID]]="(autofill)","(autofill)",VLOOKUP(SSIDs[[#This Row],[Entity ID]],EntityIDs[],2,0)),"Invalid Entity ID")</f>
        <v>(autofill)</v>
      </c>
      <c r="F1060" s="242"/>
      <c r="G1060" s="242"/>
      <c r="H1060" s="9"/>
      <c r="I1060" s="9"/>
      <c r="J1060" s="55"/>
      <c r="K1060" s="54"/>
      <c r="L10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1" spans="2:12" x14ac:dyDescent="0.25">
      <c r="B1061" s="51" t="str">
        <f>IF(SSIDs[[#This Row],[Count]]="-","(autofill)",IF('1) Program Reach'!$C$5="(enter ID)","(autofill)",'1) Program Reach'!$C$5))</f>
        <v>(autofill)</v>
      </c>
      <c r="C1061" s="52" t="str">
        <f>IFERROR(IF(SSIDs[[#This Row],[Entity ID]]="(autofill)","(autofill)",VLOOKUP(SSIDs[[#This Row],[Entity ID]],EntityIDs[],2,0)),"Invalid Entity ID")</f>
        <v>(autofill)</v>
      </c>
      <c r="F1061" s="242"/>
      <c r="G1061" s="242"/>
      <c r="H1061" s="9"/>
      <c r="I1061" s="9"/>
      <c r="J1061" s="55"/>
      <c r="K1061" s="54"/>
      <c r="L10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2" spans="2:12" x14ac:dyDescent="0.25">
      <c r="B1062" s="51" t="str">
        <f>IF(SSIDs[[#This Row],[Count]]="-","(autofill)",IF('1) Program Reach'!$C$5="(enter ID)","(autofill)",'1) Program Reach'!$C$5))</f>
        <v>(autofill)</v>
      </c>
      <c r="C1062" s="52" t="str">
        <f>IFERROR(IF(SSIDs[[#This Row],[Entity ID]]="(autofill)","(autofill)",VLOOKUP(SSIDs[[#This Row],[Entity ID]],EntityIDs[],2,0)),"Invalid Entity ID")</f>
        <v>(autofill)</v>
      </c>
      <c r="F1062" s="242"/>
      <c r="G1062" s="242"/>
      <c r="H1062" s="9"/>
      <c r="I1062" s="9"/>
      <c r="J1062" s="55"/>
      <c r="K1062" s="54"/>
      <c r="L10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3" spans="2:12" x14ac:dyDescent="0.25">
      <c r="B1063" s="51" t="str">
        <f>IF(SSIDs[[#This Row],[Count]]="-","(autofill)",IF('1) Program Reach'!$C$5="(enter ID)","(autofill)",'1) Program Reach'!$C$5))</f>
        <v>(autofill)</v>
      </c>
      <c r="C1063" s="52" t="str">
        <f>IFERROR(IF(SSIDs[[#This Row],[Entity ID]]="(autofill)","(autofill)",VLOOKUP(SSIDs[[#This Row],[Entity ID]],EntityIDs[],2,0)),"Invalid Entity ID")</f>
        <v>(autofill)</v>
      </c>
      <c r="F1063" s="242"/>
      <c r="G1063" s="242"/>
      <c r="H1063" s="9"/>
      <c r="I1063" s="9"/>
      <c r="J1063" s="55"/>
      <c r="K1063" s="54"/>
      <c r="L10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4" spans="2:12" x14ac:dyDescent="0.25">
      <c r="B1064" s="51" t="str">
        <f>IF(SSIDs[[#This Row],[Count]]="-","(autofill)",IF('1) Program Reach'!$C$5="(enter ID)","(autofill)",'1) Program Reach'!$C$5))</f>
        <v>(autofill)</v>
      </c>
      <c r="C1064" s="52" t="str">
        <f>IFERROR(IF(SSIDs[[#This Row],[Entity ID]]="(autofill)","(autofill)",VLOOKUP(SSIDs[[#This Row],[Entity ID]],EntityIDs[],2,0)),"Invalid Entity ID")</f>
        <v>(autofill)</v>
      </c>
      <c r="F1064" s="242"/>
      <c r="G1064" s="242"/>
      <c r="H1064" s="9"/>
      <c r="I1064" s="9"/>
      <c r="J1064" s="55"/>
      <c r="K1064" s="54"/>
      <c r="L10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5" spans="2:12" x14ac:dyDescent="0.25">
      <c r="B1065" s="51" t="str">
        <f>IF(SSIDs[[#This Row],[Count]]="-","(autofill)",IF('1) Program Reach'!$C$5="(enter ID)","(autofill)",'1) Program Reach'!$C$5))</f>
        <v>(autofill)</v>
      </c>
      <c r="C1065" s="52" t="str">
        <f>IFERROR(IF(SSIDs[[#This Row],[Entity ID]]="(autofill)","(autofill)",VLOOKUP(SSIDs[[#This Row],[Entity ID]],EntityIDs[],2,0)),"Invalid Entity ID")</f>
        <v>(autofill)</v>
      </c>
      <c r="F1065" s="242"/>
      <c r="G1065" s="242"/>
      <c r="H1065" s="9"/>
      <c r="I1065" s="9"/>
      <c r="J1065" s="55"/>
      <c r="K1065" s="54"/>
      <c r="L10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6" spans="2:12" x14ac:dyDescent="0.25">
      <c r="B1066" s="51" t="str">
        <f>IF(SSIDs[[#This Row],[Count]]="-","(autofill)",IF('1) Program Reach'!$C$5="(enter ID)","(autofill)",'1) Program Reach'!$C$5))</f>
        <v>(autofill)</v>
      </c>
      <c r="C1066" s="52" t="str">
        <f>IFERROR(IF(SSIDs[[#This Row],[Entity ID]]="(autofill)","(autofill)",VLOOKUP(SSIDs[[#This Row],[Entity ID]],EntityIDs[],2,0)),"Invalid Entity ID")</f>
        <v>(autofill)</v>
      </c>
      <c r="F1066" s="242"/>
      <c r="G1066" s="242"/>
      <c r="H1066" s="9"/>
      <c r="I1066" s="9"/>
      <c r="J1066" s="55"/>
      <c r="K1066" s="54"/>
      <c r="L10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7" spans="2:12" x14ac:dyDescent="0.25">
      <c r="B1067" s="51" t="str">
        <f>IF(SSIDs[[#This Row],[Count]]="-","(autofill)",IF('1) Program Reach'!$C$5="(enter ID)","(autofill)",'1) Program Reach'!$C$5))</f>
        <v>(autofill)</v>
      </c>
      <c r="C1067" s="52" t="str">
        <f>IFERROR(IF(SSIDs[[#This Row],[Entity ID]]="(autofill)","(autofill)",VLOOKUP(SSIDs[[#This Row],[Entity ID]],EntityIDs[],2,0)),"Invalid Entity ID")</f>
        <v>(autofill)</v>
      </c>
      <c r="F1067" s="242"/>
      <c r="G1067" s="242"/>
      <c r="H1067" s="9"/>
      <c r="I1067" s="9"/>
      <c r="J1067" s="55"/>
      <c r="K1067" s="54"/>
      <c r="L10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8" spans="2:12" x14ac:dyDescent="0.25">
      <c r="B1068" s="51" t="str">
        <f>IF(SSIDs[[#This Row],[Count]]="-","(autofill)",IF('1) Program Reach'!$C$5="(enter ID)","(autofill)",'1) Program Reach'!$C$5))</f>
        <v>(autofill)</v>
      </c>
      <c r="C1068" s="52" t="str">
        <f>IFERROR(IF(SSIDs[[#This Row],[Entity ID]]="(autofill)","(autofill)",VLOOKUP(SSIDs[[#This Row],[Entity ID]],EntityIDs[],2,0)),"Invalid Entity ID")</f>
        <v>(autofill)</v>
      </c>
      <c r="F1068" s="242"/>
      <c r="G1068" s="242"/>
      <c r="H1068" s="9"/>
      <c r="I1068" s="9"/>
      <c r="J1068" s="55"/>
      <c r="K1068" s="54"/>
      <c r="L10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69" spans="2:12" x14ac:dyDescent="0.25">
      <c r="B1069" s="51" t="str">
        <f>IF(SSIDs[[#This Row],[Count]]="-","(autofill)",IF('1) Program Reach'!$C$5="(enter ID)","(autofill)",'1) Program Reach'!$C$5))</f>
        <v>(autofill)</v>
      </c>
      <c r="C1069" s="52" t="str">
        <f>IFERROR(IF(SSIDs[[#This Row],[Entity ID]]="(autofill)","(autofill)",VLOOKUP(SSIDs[[#This Row],[Entity ID]],EntityIDs[],2,0)),"Invalid Entity ID")</f>
        <v>(autofill)</v>
      </c>
      <c r="F1069" s="242"/>
      <c r="G1069" s="242"/>
      <c r="H1069" s="9"/>
      <c r="I1069" s="9"/>
      <c r="J1069" s="55"/>
      <c r="K1069" s="54"/>
      <c r="L10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0" spans="2:12" x14ac:dyDescent="0.25">
      <c r="B1070" s="51" t="str">
        <f>IF(SSIDs[[#This Row],[Count]]="-","(autofill)",IF('1) Program Reach'!$C$5="(enter ID)","(autofill)",'1) Program Reach'!$C$5))</f>
        <v>(autofill)</v>
      </c>
      <c r="C1070" s="52" t="str">
        <f>IFERROR(IF(SSIDs[[#This Row],[Entity ID]]="(autofill)","(autofill)",VLOOKUP(SSIDs[[#This Row],[Entity ID]],EntityIDs[],2,0)),"Invalid Entity ID")</f>
        <v>(autofill)</v>
      </c>
      <c r="F1070" s="242"/>
      <c r="G1070" s="242"/>
      <c r="H1070" s="9"/>
      <c r="I1070" s="9"/>
      <c r="J1070" s="55"/>
      <c r="K1070" s="54"/>
      <c r="L10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1" spans="2:12" x14ac:dyDescent="0.25">
      <c r="B1071" s="51" t="str">
        <f>IF(SSIDs[[#This Row],[Count]]="-","(autofill)",IF('1) Program Reach'!$C$5="(enter ID)","(autofill)",'1) Program Reach'!$C$5))</f>
        <v>(autofill)</v>
      </c>
      <c r="C1071" s="52" t="str">
        <f>IFERROR(IF(SSIDs[[#This Row],[Entity ID]]="(autofill)","(autofill)",VLOOKUP(SSIDs[[#This Row],[Entity ID]],EntityIDs[],2,0)),"Invalid Entity ID")</f>
        <v>(autofill)</v>
      </c>
      <c r="F1071" s="242"/>
      <c r="G1071" s="242"/>
      <c r="H1071" s="9"/>
      <c r="I1071" s="9"/>
      <c r="J1071" s="55"/>
      <c r="K1071" s="54"/>
      <c r="L10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2" spans="2:12" x14ac:dyDescent="0.25">
      <c r="B1072" s="51" t="str">
        <f>IF(SSIDs[[#This Row],[Count]]="-","(autofill)",IF('1) Program Reach'!$C$5="(enter ID)","(autofill)",'1) Program Reach'!$C$5))</f>
        <v>(autofill)</v>
      </c>
      <c r="C1072" s="52" t="str">
        <f>IFERROR(IF(SSIDs[[#This Row],[Entity ID]]="(autofill)","(autofill)",VLOOKUP(SSIDs[[#This Row],[Entity ID]],EntityIDs[],2,0)),"Invalid Entity ID")</f>
        <v>(autofill)</v>
      </c>
      <c r="F1072" s="242"/>
      <c r="G1072" s="242"/>
      <c r="H1072" s="9"/>
      <c r="I1072" s="9"/>
      <c r="J1072" s="55"/>
      <c r="K1072" s="54"/>
      <c r="L10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3" spans="2:12" x14ac:dyDescent="0.25">
      <c r="B1073" s="51" t="str">
        <f>IF(SSIDs[[#This Row],[Count]]="-","(autofill)",IF('1) Program Reach'!$C$5="(enter ID)","(autofill)",'1) Program Reach'!$C$5))</f>
        <v>(autofill)</v>
      </c>
      <c r="C1073" s="52" t="str">
        <f>IFERROR(IF(SSIDs[[#This Row],[Entity ID]]="(autofill)","(autofill)",VLOOKUP(SSIDs[[#This Row],[Entity ID]],EntityIDs[],2,0)),"Invalid Entity ID")</f>
        <v>(autofill)</v>
      </c>
      <c r="F1073" s="242"/>
      <c r="G1073" s="242"/>
      <c r="H1073" s="9"/>
      <c r="I1073" s="9"/>
      <c r="J1073" s="55"/>
      <c r="K1073" s="54"/>
      <c r="L10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4" spans="2:12" x14ac:dyDescent="0.25">
      <c r="B1074" s="51" t="str">
        <f>IF(SSIDs[[#This Row],[Count]]="-","(autofill)",IF('1) Program Reach'!$C$5="(enter ID)","(autofill)",'1) Program Reach'!$C$5))</f>
        <v>(autofill)</v>
      </c>
      <c r="C1074" s="52" t="str">
        <f>IFERROR(IF(SSIDs[[#This Row],[Entity ID]]="(autofill)","(autofill)",VLOOKUP(SSIDs[[#This Row],[Entity ID]],EntityIDs[],2,0)),"Invalid Entity ID")</f>
        <v>(autofill)</v>
      </c>
      <c r="F1074" s="242"/>
      <c r="G1074" s="242"/>
      <c r="H1074" s="9"/>
      <c r="I1074" s="9"/>
      <c r="J1074" s="55"/>
      <c r="K1074" s="54"/>
      <c r="L10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5" spans="2:12" x14ac:dyDescent="0.25">
      <c r="B1075" s="51" t="str">
        <f>IF(SSIDs[[#This Row],[Count]]="-","(autofill)",IF('1) Program Reach'!$C$5="(enter ID)","(autofill)",'1) Program Reach'!$C$5))</f>
        <v>(autofill)</v>
      </c>
      <c r="C1075" s="52" t="str">
        <f>IFERROR(IF(SSIDs[[#This Row],[Entity ID]]="(autofill)","(autofill)",VLOOKUP(SSIDs[[#This Row],[Entity ID]],EntityIDs[],2,0)),"Invalid Entity ID")</f>
        <v>(autofill)</v>
      </c>
      <c r="F1075" s="242"/>
      <c r="G1075" s="242"/>
      <c r="H1075" s="9"/>
      <c r="I1075" s="9"/>
      <c r="J1075" s="55"/>
      <c r="K1075" s="54"/>
      <c r="L10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6" spans="2:12" x14ac:dyDescent="0.25">
      <c r="B1076" s="51" t="str">
        <f>IF(SSIDs[[#This Row],[Count]]="-","(autofill)",IF('1) Program Reach'!$C$5="(enter ID)","(autofill)",'1) Program Reach'!$C$5))</f>
        <v>(autofill)</v>
      </c>
      <c r="C1076" s="52" t="str">
        <f>IFERROR(IF(SSIDs[[#This Row],[Entity ID]]="(autofill)","(autofill)",VLOOKUP(SSIDs[[#This Row],[Entity ID]],EntityIDs[],2,0)),"Invalid Entity ID")</f>
        <v>(autofill)</v>
      </c>
      <c r="F1076" s="242"/>
      <c r="G1076" s="242"/>
      <c r="H1076" s="9"/>
      <c r="I1076" s="9"/>
      <c r="J1076" s="55"/>
      <c r="K1076" s="54"/>
      <c r="L10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7" spans="2:12" x14ac:dyDescent="0.25">
      <c r="B1077" s="51" t="str">
        <f>IF(SSIDs[[#This Row],[Count]]="-","(autofill)",IF('1) Program Reach'!$C$5="(enter ID)","(autofill)",'1) Program Reach'!$C$5))</f>
        <v>(autofill)</v>
      </c>
      <c r="C1077" s="52" t="str">
        <f>IFERROR(IF(SSIDs[[#This Row],[Entity ID]]="(autofill)","(autofill)",VLOOKUP(SSIDs[[#This Row],[Entity ID]],EntityIDs[],2,0)),"Invalid Entity ID")</f>
        <v>(autofill)</v>
      </c>
      <c r="F1077" s="242"/>
      <c r="G1077" s="242"/>
      <c r="H1077" s="9"/>
      <c r="I1077" s="9"/>
      <c r="J1077" s="55"/>
      <c r="K1077" s="54"/>
      <c r="L10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8" spans="2:12" x14ac:dyDescent="0.25">
      <c r="B1078" s="51" t="str">
        <f>IF(SSIDs[[#This Row],[Count]]="-","(autofill)",IF('1) Program Reach'!$C$5="(enter ID)","(autofill)",'1) Program Reach'!$C$5))</f>
        <v>(autofill)</v>
      </c>
      <c r="C1078" s="52" t="str">
        <f>IFERROR(IF(SSIDs[[#This Row],[Entity ID]]="(autofill)","(autofill)",VLOOKUP(SSIDs[[#This Row],[Entity ID]],EntityIDs[],2,0)),"Invalid Entity ID")</f>
        <v>(autofill)</v>
      </c>
      <c r="F1078" s="242"/>
      <c r="G1078" s="242"/>
      <c r="H1078" s="9"/>
      <c r="I1078" s="9"/>
      <c r="J1078" s="55"/>
      <c r="K1078" s="54"/>
      <c r="L10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79" spans="2:12" x14ac:dyDescent="0.25">
      <c r="B1079" s="51" t="str">
        <f>IF(SSIDs[[#This Row],[Count]]="-","(autofill)",IF('1) Program Reach'!$C$5="(enter ID)","(autofill)",'1) Program Reach'!$C$5))</f>
        <v>(autofill)</v>
      </c>
      <c r="C1079" s="52" t="str">
        <f>IFERROR(IF(SSIDs[[#This Row],[Entity ID]]="(autofill)","(autofill)",VLOOKUP(SSIDs[[#This Row],[Entity ID]],EntityIDs[],2,0)),"Invalid Entity ID")</f>
        <v>(autofill)</v>
      </c>
      <c r="F1079" s="242"/>
      <c r="G1079" s="242"/>
      <c r="H1079" s="9"/>
      <c r="I1079" s="9"/>
      <c r="J1079" s="55"/>
      <c r="K1079" s="54"/>
      <c r="L10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0" spans="2:12" x14ac:dyDescent="0.25">
      <c r="B1080" s="51" t="str">
        <f>IF(SSIDs[[#This Row],[Count]]="-","(autofill)",IF('1) Program Reach'!$C$5="(enter ID)","(autofill)",'1) Program Reach'!$C$5))</f>
        <v>(autofill)</v>
      </c>
      <c r="C1080" s="52" t="str">
        <f>IFERROR(IF(SSIDs[[#This Row],[Entity ID]]="(autofill)","(autofill)",VLOOKUP(SSIDs[[#This Row],[Entity ID]],EntityIDs[],2,0)),"Invalid Entity ID")</f>
        <v>(autofill)</v>
      </c>
      <c r="F1080" s="242"/>
      <c r="G1080" s="242"/>
      <c r="H1080" s="9"/>
      <c r="I1080" s="9"/>
      <c r="J1080" s="55"/>
      <c r="K1080" s="54"/>
      <c r="L10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1" spans="2:12" x14ac:dyDescent="0.25">
      <c r="B1081" s="51" t="str">
        <f>IF(SSIDs[[#This Row],[Count]]="-","(autofill)",IF('1) Program Reach'!$C$5="(enter ID)","(autofill)",'1) Program Reach'!$C$5))</f>
        <v>(autofill)</v>
      </c>
      <c r="C1081" s="52" t="str">
        <f>IFERROR(IF(SSIDs[[#This Row],[Entity ID]]="(autofill)","(autofill)",VLOOKUP(SSIDs[[#This Row],[Entity ID]],EntityIDs[],2,0)),"Invalid Entity ID")</f>
        <v>(autofill)</v>
      </c>
      <c r="F1081" s="242"/>
      <c r="G1081" s="242"/>
      <c r="H1081" s="9"/>
      <c r="I1081" s="9"/>
      <c r="J1081" s="55"/>
      <c r="K1081" s="54"/>
      <c r="L10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2" spans="2:12" x14ac:dyDescent="0.25">
      <c r="B1082" s="51" t="str">
        <f>IF(SSIDs[[#This Row],[Count]]="-","(autofill)",IF('1) Program Reach'!$C$5="(enter ID)","(autofill)",'1) Program Reach'!$C$5))</f>
        <v>(autofill)</v>
      </c>
      <c r="C1082" s="52" t="str">
        <f>IFERROR(IF(SSIDs[[#This Row],[Entity ID]]="(autofill)","(autofill)",VLOOKUP(SSIDs[[#This Row],[Entity ID]],EntityIDs[],2,0)),"Invalid Entity ID")</f>
        <v>(autofill)</v>
      </c>
      <c r="F1082" s="242"/>
      <c r="G1082" s="242"/>
      <c r="H1082" s="9"/>
      <c r="I1082" s="9"/>
      <c r="J1082" s="55"/>
      <c r="K1082" s="54"/>
      <c r="L10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3" spans="2:12" x14ac:dyDescent="0.25">
      <c r="B1083" s="51" t="str">
        <f>IF(SSIDs[[#This Row],[Count]]="-","(autofill)",IF('1) Program Reach'!$C$5="(enter ID)","(autofill)",'1) Program Reach'!$C$5))</f>
        <v>(autofill)</v>
      </c>
      <c r="C1083" s="52" t="str">
        <f>IFERROR(IF(SSIDs[[#This Row],[Entity ID]]="(autofill)","(autofill)",VLOOKUP(SSIDs[[#This Row],[Entity ID]],EntityIDs[],2,0)),"Invalid Entity ID")</f>
        <v>(autofill)</v>
      </c>
      <c r="F1083" s="242"/>
      <c r="G1083" s="242"/>
      <c r="H1083" s="9"/>
      <c r="I1083" s="9"/>
      <c r="J1083" s="55"/>
      <c r="K1083" s="54"/>
      <c r="L10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4" spans="2:12" x14ac:dyDescent="0.25">
      <c r="B1084" s="51" t="str">
        <f>IF(SSIDs[[#This Row],[Count]]="-","(autofill)",IF('1) Program Reach'!$C$5="(enter ID)","(autofill)",'1) Program Reach'!$C$5))</f>
        <v>(autofill)</v>
      </c>
      <c r="C1084" s="52" t="str">
        <f>IFERROR(IF(SSIDs[[#This Row],[Entity ID]]="(autofill)","(autofill)",VLOOKUP(SSIDs[[#This Row],[Entity ID]],EntityIDs[],2,0)),"Invalid Entity ID")</f>
        <v>(autofill)</v>
      </c>
      <c r="F1084" s="242"/>
      <c r="G1084" s="242"/>
      <c r="H1084" s="9"/>
      <c r="I1084" s="9"/>
      <c r="J1084" s="55"/>
      <c r="K1084" s="54"/>
      <c r="L10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5" spans="2:12" x14ac:dyDescent="0.25">
      <c r="B1085" s="51" t="str">
        <f>IF(SSIDs[[#This Row],[Count]]="-","(autofill)",IF('1) Program Reach'!$C$5="(enter ID)","(autofill)",'1) Program Reach'!$C$5))</f>
        <v>(autofill)</v>
      </c>
      <c r="C1085" s="52" t="str">
        <f>IFERROR(IF(SSIDs[[#This Row],[Entity ID]]="(autofill)","(autofill)",VLOOKUP(SSIDs[[#This Row],[Entity ID]],EntityIDs[],2,0)),"Invalid Entity ID")</f>
        <v>(autofill)</v>
      </c>
      <c r="F1085" s="242"/>
      <c r="G1085" s="242"/>
      <c r="H1085" s="9"/>
      <c r="I1085" s="9"/>
      <c r="J1085" s="55"/>
      <c r="K1085" s="54"/>
      <c r="L10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6" spans="2:12" x14ac:dyDescent="0.25">
      <c r="B1086" s="51" t="str">
        <f>IF(SSIDs[[#This Row],[Count]]="-","(autofill)",IF('1) Program Reach'!$C$5="(enter ID)","(autofill)",'1) Program Reach'!$C$5))</f>
        <v>(autofill)</v>
      </c>
      <c r="C1086" s="52" t="str">
        <f>IFERROR(IF(SSIDs[[#This Row],[Entity ID]]="(autofill)","(autofill)",VLOOKUP(SSIDs[[#This Row],[Entity ID]],EntityIDs[],2,0)),"Invalid Entity ID")</f>
        <v>(autofill)</v>
      </c>
      <c r="F1086" s="242"/>
      <c r="G1086" s="242"/>
      <c r="H1086" s="9"/>
      <c r="I1086" s="9"/>
      <c r="J1086" s="55"/>
      <c r="K1086" s="54"/>
      <c r="L10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7" spans="2:12" x14ac:dyDescent="0.25">
      <c r="B1087" s="51" t="str">
        <f>IF(SSIDs[[#This Row],[Count]]="-","(autofill)",IF('1) Program Reach'!$C$5="(enter ID)","(autofill)",'1) Program Reach'!$C$5))</f>
        <v>(autofill)</v>
      </c>
      <c r="C1087" s="52" t="str">
        <f>IFERROR(IF(SSIDs[[#This Row],[Entity ID]]="(autofill)","(autofill)",VLOOKUP(SSIDs[[#This Row],[Entity ID]],EntityIDs[],2,0)),"Invalid Entity ID")</f>
        <v>(autofill)</v>
      </c>
      <c r="F1087" s="242"/>
      <c r="G1087" s="242"/>
      <c r="H1087" s="9"/>
      <c r="I1087" s="9"/>
      <c r="J1087" s="55"/>
      <c r="K1087" s="54"/>
      <c r="L10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8" spans="2:12" x14ac:dyDescent="0.25">
      <c r="B1088" s="51" t="str">
        <f>IF(SSIDs[[#This Row],[Count]]="-","(autofill)",IF('1) Program Reach'!$C$5="(enter ID)","(autofill)",'1) Program Reach'!$C$5))</f>
        <v>(autofill)</v>
      </c>
      <c r="C1088" s="52" t="str">
        <f>IFERROR(IF(SSIDs[[#This Row],[Entity ID]]="(autofill)","(autofill)",VLOOKUP(SSIDs[[#This Row],[Entity ID]],EntityIDs[],2,0)),"Invalid Entity ID")</f>
        <v>(autofill)</v>
      </c>
      <c r="F1088" s="242"/>
      <c r="G1088" s="242"/>
      <c r="H1088" s="9"/>
      <c r="I1088" s="9"/>
      <c r="J1088" s="55"/>
      <c r="K1088" s="54"/>
      <c r="L10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89" spans="2:12" x14ac:dyDescent="0.25">
      <c r="B1089" s="51" t="str">
        <f>IF(SSIDs[[#This Row],[Count]]="-","(autofill)",IF('1) Program Reach'!$C$5="(enter ID)","(autofill)",'1) Program Reach'!$C$5))</f>
        <v>(autofill)</v>
      </c>
      <c r="C1089" s="52" t="str">
        <f>IFERROR(IF(SSIDs[[#This Row],[Entity ID]]="(autofill)","(autofill)",VLOOKUP(SSIDs[[#This Row],[Entity ID]],EntityIDs[],2,0)),"Invalid Entity ID")</f>
        <v>(autofill)</v>
      </c>
      <c r="F1089" s="242"/>
      <c r="G1089" s="242"/>
      <c r="H1089" s="9"/>
      <c r="I1089" s="9"/>
      <c r="J1089" s="55"/>
      <c r="K1089" s="54"/>
      <c r="L10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0" spans="2:12" x14ac:dyDescent="0.25">
      <c r="B1090" s="51" t="str">
        <f>IF(SSIDs[[#This Row],[Count]]="-","(autofill)",IF('1) Program Reach'!$C$5="(enter ID)","(autofill)",'1) Program Reach'!$C$5))</f>
        <v>(autofill)</v>
      </c>
      <c r="C1090" s="52" t="str">
        <f>IFERROR(IF(SSIDs[[#This Row],[Entity ID]]="(autofill)","(autofill)",VLOOKUP(SSIDs[[#This Row],[Entity ID]],EntityIDs[],2,0)),"Invalid Entity ID")</f>
        <v>(autofill)</v>
      </c>
      <c r="F1090" s="242"/>
      <c r="G1090" s="242"/>
      <c r="H1090" s="9"/>
      <c r="I1090" s="9"/>
      <c r="J1090" s="55"/>
      <c r="K1090" s="54"/>
      <c r="L10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1" spans="2:12" x14ac:dyDescent="0.25">
      <c r="B1091" s="51" t="str">
        <f>IF(SSIDs[[#This Row],[Count]]="-","(autofill)",IF('1) Program Reach'!$C$5="(enter ID)","(autofill)",'1) Program Reach'!$C$5))</f>
        <v>(autofill)</v>
      </c>
      <c r="C1091" s="52" t="str">
        <f>IFERROR(IF(SSIDs[[#This Row],[Entity ID]]="(autofill)","(autofill)",VLOOKUP(SSIDs[[#This Row],[Entity ID]],EntityIDs[],2,0)),"Invalid Entity ID")</f>
        <v>(autofill)</v>
      </c>
      <c r="F1091" s="242"/>
      <c r="G1091" s="242"/>
      <c r="H1091" s="9"/>
      <c r="I1091" s="9"/>
      <c r="J1091" s="55"/>
      <c r="K1091" s="54"/>
      <c r="L10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2" spans="2:12" x14ac:dyDescent="0.25">
      <c r="B1092" s="51" t="str">
        <f>IF(SSIDs[[#This Row],[Count]]="-","(autofill)",IF('1) Program Reach'!$C$5="(enter ID)","(autofill)",'1) Program Reach'!$C$5))</f>
        <v>(autofill)</v>
      </c>
      <c r="C1092" s="52" t="str">
        <f>IFERROR(IF(SSIDs[[#This Row],[Entity ID]]="(autofill)","(autofill)",VLOOKUP(SSIDs[[#This Row],[Entity ID]],EntityIDs[],2,0)),"Invalid Entity ID")</f>
        <v>(autofill)</v>
      </c>
      <c r="F1092" s="242"/>
      <c r="G1092" s="242"/>
      <c r="H1092" s="9"/>
      <c r="I1092" s="9"/>
      <c r="J1092" s="55"/>
      <c r="K1092" s="54"/>
      <c r="L10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3" spans="2:12" x14ac:dyDescent="0.25">
      <c r="B1093" s="51" t="str">
        <f>IF(SSIDs[[#This Row],[Count]]="-","(autofill)",IF('1) Program Reach'!$C$5="(enter ID)","(autofill)",'1) Program Reach'!$C$5))</f>
        <v>(autofill)</v>
      </c>
      <c r="C1093" s="52" t="str">
        <f>IFERROR(IF(SSIDs[[#This Row],[Entity ID]]="(autofill)","(autofill)",VLOOKUP(SSIDs[[#This Row],[Entity ID]],EntityIDs[],2,0)),"Invalid Entity ID")</f>
        <v>(autofill)</v>
      </c>
      <c r="F1093" s="242"/>
      <c r="G1093" s="242"/>
      <c r="H1093" s="9"/>
      <c r="I1093" s="9"/>
      <c r="J1093" s="55"/>
      <c r="K1093" s="54"/>
      <c r="L10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4" spans="2:12" x14ac:dyDescent="0.25">
      <c r="B1094" s="51" t="str">
        <f>IF(SSIDs[[#This Row],[Count]]="-","(autofill)",IF('1) Program Reach'!$C$5="(enter ID)","(autofill)",'1) Program Reach'!$C$5))</f>
        <v>(autofill)</v>
      </c>
      <c r="C1094" s="52" t="str">
        <f>IFERROR(IF(SSIDs[[#This Row],[Entity ID]]="(autofill)","(autofill)",VLOOKUP(SSIDs[[#This Row],[Entity ID]],EntityIDs[],2,0)),"Invalid Entity ID")</f>
        <v>(autofill)</v>
      </c>
      <c r="F1094" s="242"/>
      <c r="G1094" s="242"/>
      <c r="H1094" s="9"/>
      <c r="I1094" s="9"/>
      <c r="J1094" s="55"/>
      <c r="K1094" s="54"/>
      <c r="L10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5" spans="2:12" x14ac:dyDescent="0.25">
      <c r="B1095" s="51" t="str">
        <f>IF(SSIDs[[#This Row],[Count]]="-","(autofill)",IF('1) Program Reach'!$C$5="(enter ID)","(autofill)",'1) Program Reach'!$C$5))</f>
        <v>(autofill)</v>
      </c>
      <c r="C1095" s="52" t="str">
        <f>IFERROR(IF(SSIDs[[#This Row],[Entity ID]]="(autofill)","(autofill)",VLOOKUP(SSIDs[[#This Row],[Entity ID]],EntityIDs[],2,0)),"Invalid Entity ID")</f>
        <v>(autofill)</v>
      </c>
      <c r="F1095" s="242"/>
      <c r="G1095" s="242"/>
      <c r="H1095" s="9"/>
      <c r="I1095" s="9"/>
      <c r="J1095" s="55"/>
      <c r="K1095" s="54"/>
      <c r="L10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6" spans="2:12" x14ac:dyDescent="0.25">
      <c r="B1096" s="51" t="str">
        <f>IF(SSIDs[[#This Row],[Count]]="-","(autofill)",IF('1) Program Reach'!$C$5="(enter ID)","(autofill)",'1) Program Reach'!$C$5))</f>
        <v>(autofill)</v>
      </c>
      <c r="C1096" s="52" t="str">
        <f>IFERROR(IF(SSIDs[[#This Row],[Entity ID]]="(autofill)","(autofill)",VLOOKUP(SSIDs[[#This Row],[Entity ID]],EntityIDs[],2,0)),"Invalid Entity ID")</f>
        <v>(autofill)</v>
      </c>
      <c r="F1096" s="242"/>
      <c r="G1096" s="242"/>
      <c r="H1096" s="9"/>
      <c r="I1096" s="9"/>
      <c r="J1096" s="55"/>
      <c r="K1096" s="54"/>
      <c r="L10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7" spans="2:12" x14ac:dyDescent="0.25">
      <c r="B1097" s="51" t="str">
        <f>IF(SSIDs[[#This Row],[Count]]="-","(autofill)",IF('1) Program Reach'!$C$5="(enter ID)","(autofill)",'1) Program Reach'!$C$5))</f>
        <v>(autofill)</v>
      </c>
      <c r="C1097" s="52" t="str">
        <f>IFERROR(IF(SSIDs[[#This Row],[Entity ID]]="(autofill)","(autofill)",VLOOKUP(SSIDs[[#This Row],[Entity ID]],EntityIDs[],2,0)),"Invalid Entity ID")</f>
        <v>(autofill)</v>
      </c>
      <c r="F1097" s="242"/>
      <c r="G1097" s="242"/>
      <c r="H1097" s="9"/>
      <c r="I1097" s="9"/>
      <c r="J1097" s="55"/>
      <c r="K1097" s="54"/>
      <c r="L10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8" spans="2:12" x14ac:dyDescent="0.25">
      <c r="B1098" s="51" t="str">
        <f>IF(SSIDs[[#This Row],[Count]]="-","(autofill)",IF('1) Program Reach'!$C$5="(enter ID)","(autofill)",'1) Program Reach'!$C$5))</f>
        <v>(autofill)</v>
      </c>
      <c r="C1098" s="52" t="str">
        <f>IFERROR(IF(SSIDs[[#This Row],[Entity ID]]="(autofill)","(autofill)",VLOOKUP(SSIDs[[#This Row],[Entity ID]],EntityIDs[],2,0)),"Invalid Entity ID")</f>
        <v>(autofill)</v>
      </c>
      <c r="F1098" s="242"/>
      <c r="G1098" s="242"/>
      <c r="H1098" s="9"/>
      <c r="I1098" s="9"/>
      <c r="J1098" s="55"/>
      <c r="K1098" s="54"/>
      <c r="L10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099" spans="2:12" x14ac:dyDescent="0.25">
      <c r="B1099" s="51" t="str">
        <f>IF(SSIDs[[#This Row],[Count]]="-","(autofill)",IF('1) Program Reach'!$C$5="(enter ID)","(autofill)",'1) Program Reach'!$C$5))</f>
        <v>(autofill)</v>
      </c>
      <c r="C1099" s="52" t="str">
        <f>IFERROR(IF(SSIDs[[#This Row],[Entity ID]]="(autofill)","(autofill)",VLOOKUP(SSIDs[[#This Row],[Entity ID]],EntityIDs[],2,0)),"Invalid Entity ID")</f>
        <v>(autofill)</v>
      </c>
      <c r="F1099" s="242"/>
      <c r="G1099" s="242"/>
      <c r="H1099" s="9"/>
      <c r="I1099" s="9"/>
      <c r="J1099" s="55"/>
      <c r="K1099" s="54"/>
      <c r="L10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0" spans="2:12" x14ac:dyDescent="0.25">
      <c r="B1100" s="51" t="str">
        <f>IF(SSIDs[[#This Row],[Count]]="-","(autofill)",IF('1) Program Reach'!$C$5="(enter ID)","(autofill)",'1) Program Reach'!$C$5))</f>
        <v>(autofill)</v>
      </c>
      <c r="C1100" s="52" t="str">
        <f>IFERROR(IF(SSIDs[[#This Row],[Entity ID]]="(autofill)","(autofill)",VLOOKUP(SSIDs[[#This Row],[Entity ID]],EntityIDs[],2,0)),"Invalid Entity ID")</f>
        <v>(autofill)</v>
      </c>
      <c r="F1100" s="242"/>
      <c r="G1100" s="242"/>
      <c r="H1100" s="9"/>
      <c r="I1100" s="9"/>
      <c r="J1100" s="55"/>
      <c r="K1100" s="54"/>
      <c r="L11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1" spans="2:12" x14ac:dyDescent="0.25">
      <c r="B1101" s="51" t="str">
        <f>IF(SSIDs[[#This Row],[Count]]="-","(autofill)",IF('1) Program Reach'!$C$5="(enter ID)","(autofill)",'1) Program Reach'!$C$5))</f>
        <v>(autofill)</v>
      </c>
      <c r="C1101" s="52" t="str">
        <f>IFERROR(IF(SSIDs[[#This Row],[Entity ID]]="(autofill)","(autofill)",VLOOKUP(SSIDs[[#This Row],[Entity ID]],EntityIDs[],2,0)),"Invalid Entity ID")</f>
        <v>(autofill)</v>
      </c>
      <c r="F1101" s="242"/>
      <c r="G1101" s="242"/>
      <c r="H1101" s="9"/>
      <c r="I1101" s="9"/>
      <c r="J1101" s="55"/>
      <c r="K1101" s="54"/>
      <c r="L11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2" spans="2:12" x14ac:dyDescent="0.25">
      <c r="B1102" s="51" t="str">
        <f>IF(SSIDs[[#This Row],[Count]]="-","(autofill)",IF('1) Program Reach'!$C$5="(enter ID)","(autofill)",'1) Program Reach'!$C$5))</f>
        <v>(autofill)</v>
      </c>
      <c r="C1102" s="52" t="str">
        <f>IFERROR(IF(SSIDs[[#This Row],[Entity ID]]="(autofill)","(autofill)",VLOOKUP(SSIDs[[#This Row],[Entity ID]],EntityIDs[],2,0)),"Invalid Entity ID")</f>
        <v>(autofill)</v>
      </c>
      <c r="F1102" s="242"/>
      <c r="G1102" s="242"/>
      <c r="H1102" s="9"/>
      <c r="I1102" s="9"/>
      <c r="J1102" s="55"/>
      <c r="K1102" s="54"/>
      <c r="L11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3" spans="2:12" x14ac:dyDescent="0.25">
      <c r="B1103" s="51" t="str">
        <f>IF(SSIDs[[#This Row],[Count]]="-","(autofill)",IF('1) Program Reach'!$C$5="(enter ID)","(autofill)",'1) Program Reach'!$C$5))</f>
        <v>(autofill)</v>
      </c>
      <c r="C1103" s="52" t="str">
        <f>IFERROR(IF(SSIDs[[#This Row],[Entity ID]]="(autofill)","(autofill)",VLOOKUP(SSIDs[[#This Row],[Entity ID]],EntityIDs[],2,0)),"Invalid Entity ID")</f>
        <v>(autofill)</v>
      </c>
      <c r="F1103" s="242"/>
      <c r="G1103" s="242"/>
      <c r="H1103" s="9"/>
      <c r="I1103" s="9"/>
      <c r="J1103" s="55"/>
      <c r="K1103" s="54"/>
      <c r="L11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4" spans="2:12" x14ac:dyDescent="0.25">
      <c r="B1104" s="51" t="str">
        <f>IF(SSIDs[[#This Row],[Count]]="-","(autofill)",IF('1) Program Reach'!$C$5="(enter ID)","(autofill)",'1) Program Reach'!$C$5))</f>
        <v>(autofill)</v>
      </c>
      <c r="C1104" s="52" t="str">
        <f>IFERROR(IF(SSIDs[[#This Row],[Entity ID]]="(autofill)","(autofill)",VLOOKUP(SSIDs[[#This Row],[Entity ID]],EntityIDs[],2,0)),"Invalid Entity ID")</f>
        <v>(autofill)</v>
      </c>
      <c r="F1104" s="242"/>
      <c r="G1104" s="242"/>
      <c r="H1104" s="9"/>
      <c r="I1104" s="9"/>
      <c r="J1104" s="55"/>
      <c r="K1104" s="54"/>
      <c r="L11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5" spans="2:12" x14ac:dyDescent="0.25">
      <c r="B1105" s="51" t="str">
        <f>IF(SSIDs[[#This Row],[Count]]="-","(autofill)",IF('1) Program Reach'!$C$5="(enter ID)","(autofill)",'1) Program Reach'!$C$5))</f>
        <v>(autofill)</v>
      </c>
      <c r="C1105" s="52" t="str">
        <f>IFERROR(IF(SSIDs[[#This Row],[Entity ID]]="(autofill)","(autofill)",VLOOKUP(SSIDs[[#This Row],[Entity ID]],EntityIDs[],2,0)),"Invalid Entity ID")</f>
        <v>(autofill)</v>
      </c>
      <c r="F1105" s="242"/>
      <c r="G1105" s="242"/>
      <c r="H1105" s="9"/>
      <c r="I1105" s="9"/>
      <c r="J1105" s="55"/>
      <c r="K1105" s="54"/>
      <c r="L11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6" spans="2:12" x14ac:dyDescent="0.25">
      <c r="B1106" s="51" t="str">
        <f>IF(SSIDs[[#This Row],[Count]]="-","(autofill)",IF('1) Program Reach'!$C$5="(enter ID)","(autofill)",'1) Program Reach'!$C$5))</f>
        <v>(autofill)</v>
      </c>
      <c r="C1106" s="52" t="str">
        <f>IFERROR(IF(SSIDs[[#This Row],[Entity ID]]="(autofill)","(autofill)",VLOOKUP(SSIDs[[#This Row],[Entity ID]],EntityIDs[],2,0)),"Invalid Entity ID")</f>
        <v>(autofill)</v>
      </c>
      <c r="F1106" s="242"/>
      <c r="G1106" s="242"/>
      <c r="H1106" s="9"/>
      <c r="I1106" s="9"/>
      <c r="J1106" s="55"/>
      <c r="K1106" s="54"/>
      <c r="L11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7" spans="2:12" x14ac:dyDescent="0.25">
      <c r="B1107" s="51" t="str">
        <f>IF(SSIDs[[#This Row],[Count]]="-","(autofill)",IF('1) Program Reach'!$C$5="(enter ID)","(autofill)",'1) Program Reach'!$C$5))</f>
        <v>(autofill)</v>
      </c>
      <c r="C1107" s="52" t="str">
        <f>IFERROR(IF(SSIDs[[#This Row],[Entity ID]]="(autofill)","(autofill)",VLOOKUP(SSIDs[[#This Row],[Entity ID]],EntityIDs[],2,0)),"Invalid Entity ID")</f>
        <v>(autofill)</v>
      </c>
      <c r="F1107" s="242"/>
      <c r="G1107" s="242"/>
      <c r="H1107" s="9"/>
      <c r="I1107" s="9"/>
      <c r="J1107" s="55"/>
      <c r="K1107" s="54"/>
      <c r="L11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8" spans="2:12" x14ac:dyDescent="0.25">
      <c r="B1108" s="51" t="str">
        <f>IF(SSIDs[[#This Row],[Count]]="-","(autofill)",IF('1) Program Reach'!$C$5="(enter ID)","(autofill)",'1) Program Reach'!$C$5))</f>
        <v>(autofill)</v>
      </c>
      <c r="C1108" s="52" t="str">
        <f>IFERROR(IF(SSIDs[[#This Row],[Entity ID]]="(autofill)","(autofill)",VLOOKUP(SSIDs[[#This Row],[Entity ID]],EntityIDs[],2,0)),"Invalid Entity ID")</f>
        <v>(autofill)</v>
      </c>
      <c r="F1108" s="242"/>
      <c r="G1108" s="242"/>
      <c r="H1108" s="9"/>
      <c r="I1108" s="9"/>
      <c r="J1108" s="55"/>
      <c r="K1108" s="54"/>
      <c r="L11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09" spans="2:12" x14ac:dyDescent="0.25">
      <c r="B1109" s="51" t="str">
        <f>IF(SSIDs[[#This Row],[Count]]="-","(autofill)",IF('1) Program Reach'!$C$5="(enter ID)","(autofill)",'1) Program Reach'!$C$5))</f>
        <v>(autofill)</v>
      </c>
      <c r="C1109" s="52" t="str">
        <f>IFERROR(IF(SSIDs[[#This Row],[Entity ID]]="(autofill)","(autofill)",VLOOKUP(SSIDs[[#This Row],[Entity ID]],EntityIDs[],2,0)),"Invalid Entity ID")</f>
        <v>(autofill)</v>
      </c>
      <c r="F1109" s="242"/>
      <c r="G1109" s="242"/>
      <c r="H1109" s="9"/>
      <c r="I1109" s="9"/>
      <c r="J1109" s="55"/>
      <c r="K1109" s="54"/>
      <c r="L11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0" spans="2:12" x14ac:dyDescent="0.25">
      <c r="B1110" s="51" t="str">
        <f>IF(SSIDs[[#This Row],[Count]]="-","(autofill)",IF('1) Program Reach'!$C$5="(enter ID)","(autofill)",'1) Program Reach'!$C$5))</f>
        <v>(autofill)</v>
      </c>
      <c r="C1110" s="52" t="str">
        <f>IFERROR(IF(SSIDs[[#This Row],[Entity ID]]="(autofill)","(autofill)",VLOOKUP(SSIDs[[#This Row],[Entity ID]],EntityIDs[],2,0)),"Invalid Entity ID")</f>
        <v>(autofill)</v>
      </c>
      <c r="F1110" s="242"/>
      <c r="G1110" s="242"/>
      <c r="H1110" s="9"/>
      <c r="I1110" s="9"/>
      <c r="J1110" s="55"/>
      <c r="K1110" s="54"/>
      <c r="L11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1" spans="2:12" x14ac:dyDescent="0.25">
      <c r="B1111" s="51" t="str">
        <f>IF(SSIDs[[#This Row],[Count]]="-","(autofill)",IF('1) Program Reach'!$C$5="(enter ID)","(autofill)",'1) Program Reach'!$C$5))</f>
        <v>(autofill)</v>
      </c>
      <c r="C1111" s="52" t="str">
        <f>IFERROR(IF(SSIDs[[#This Row],[Entity ID]]="(autofill)","(autofill)",VLOOKUP(SSIDs[[#This Row],[Entity ID]],EntityIDs[],2,0)),"Invalid Entity ID")</f>
        <v>(autofill)</v>
      </c>
      <c r="F1111" s="242"/>
      <c r="G1111" s="242"/>
      <c r="H1111" s="9"/>
      <c r="I1111" s="9"/>
      <c r="J1111" s="55"/>
      <c r="K1111" s="54"/>
      <c r="L11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2" spans="2:12" x14ac:dyDescent="0.25">
      <c r="B1112" s="51" t="str">
        <f>IF(SSIDs[[#This Row],[Count]]="-","(autofill)",IF('1) Program Reach'!$C$5="(enter ID)","(autofill)",'1) Program Reach'!$C$5))</f>
        <v>(autofill)</v>
      </c>
      <c r="C1112" s="52" t="str">
        <f>IFERROR(IF(SSIDs[[#This Row],[Entity ID]]="(autofill)","(autofill)",VLOOKUP(SSIDs[[#This Row],[Entity ID]],EntityIDs[],2,0)),"Invalid Entity ID")</f>
        <v>(autofill)</v>
      </c>
      <c r="F1112" s="242"/>
      <c r="G1112" s="242"/>
      <c r="H1112" s="9"/>
      <c r="I1112" s="9"/>
      <c r="J1112" s="55"/>
      <c r="K1112" s="54"/>
      <c r="L11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3" spans="2:12" x14ac:dyDescent="0.25">
      <c r="B1113" s="51" t="str">
        <f>IF(SSIDs[[#This Row],[Count]]="-","(autofill)",IF('1) Program Reach'!$C$5="(enter ID)","(autofill)",'1) Program Reach'!$C$5))</f>
        <v>(autofill)</v>
      </c>
      <c r="C1113" s="52" t="str">
        <f>IFERROR(IF(SSIDs[[#This Row],[Entity ID]]="(autofill)","(autofill)",VLOOKUP(SSIDs[[#This Row],[Entity ID]],EntityIDs[],2,0)),"Invalid Entity ID")</f>
        <v>(autofill)</v>
      </c>
      <c r="F1113" s="242"/>
      <c r="G1113" s="242"/>
      <c r="H1113" s="9"/>
      <c r="I1113" s="9"/>
      <c r="J1113" s="55"/>
      <c r="K1113" s="54"/>
      <c r="L11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4" spans="2:12" x14ac:dyDescent="0.25">
      <c r="B1114" s="51" t="str">
        <f>IF(SSIDs[[#This Row],[Count]]="-","(autofill)",IF('1) Program Reach'!$C$5="(enter ID)","(autofill)",'1) Program Reach'!$C$5))</f>
        <v>(autofill)</v>
      </c>
      <c r="C1114" s="52" t="str">
        <f>IFERROR(IF(SSIDs[[#This Row],[Entity ID]]="(autofill)","(autofill)",VLOOKUP(SSIDs[[#This Row],[Entity ID]],EntityIDs[],2,0)),"Invalid Entity ID")</f>
        <v>(autofill)</v>
      </c>
      <c r="F1114" s="242"/>
      <c r="G1114" s="242"/>
      <c r="H1114" s="9"/>
      <c r="I1114" s="9"/>
      <c r="J1114" s="55"/>
      <c r="K1114" s="54"/>
      <c r="L11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5" spans="2:12" x14ac:dyDescent="0.25">
      <c r="B1115" s="51" t="str">
        <f>IF(SSIDs[[#This Row],[Count]]="-","(autofill)",IF('1) Program Reach'!$C$5="(enter ID)","(autofill)",'1) Program Reach'!$C$5))</f>
        <v>(autofill)</v>
      </c>
      <c r="C1115" s="52" t="str">
        <f>IFERROR(IF(SSIDs[[#This Row],[Entity ID]]="(autofill)","(autofill)",VLOOKUP(SSIDs[[#This Row],[Entity ID]],EntityIDs[],2,0)),"Invalid Entity ID")</f>
        <v>(autofill)</v>
      </c>
      <c r="F1115" s="242"/>
      <c r="G1115" s="242"/>
      <c r="H1115" s="9"/>
      <c r="I1115" s="9"/>
      <c r="J1115" s="55"/>
      <c r="K1115" s="54"/>
      <c r="L11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6" spans="2:12" x14ac:dyDescent="0.25">
      <c r="B1116" s="51" t="str">
        <f>IF(SSIDs[[#This Row],[Count]]="-","(autofill)",IF('1) Program Reach'!$C$5="(enter ID)","(autofill)",'1) Program Reach'!$C$5))</f>
        <v>(autofill)</v>
      </c>
      <c r="C1116" s="52" t="str">
        <f>IFERROR(IF(SSIDs[[#This Row],[Entity ID]]="(autofill)","(autofill)",VLOOKUP(SSIDs[[#This Row],[Entity ID]],EntityIDs[],2,0)),"Invalid Entity ID")</f>
        <v>(autofill)</v>
      </c>
      <c r="F1116" s="242"/>
      <c r="G1116" s="242"/>
      <c r="H1116" s="9"/>
      <c r="I1116" s="9"/>
      <c r="J1116" s="55"/>
      <c r="K1116" s="54"/>
      <c r="L11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7" spans="2:12" x14ac:dyDescent="0.25">
      <c r="B1117" s="51" t="str">
        <f>IF(SSIDs[[#This Row],[Count]]="-","(autofill)",IF('1) Program Reach'!$C$5="(enter ID)","(autofill)",'1) Program Reach'!$C$5))</f>
        <v>(autofill)</v>
      </c>
      <c r="C1117" s="52" t="str">
        <f>IFERROR(IF(SSIDs[[#This Row],[Entity ID]]="(autofill)","(autofill)",VLOOKUP(SSIDs[[#This Row],[Entity ID]],EntityIDs[],2,0)),"Invalid Entity ID")</f>
        <v>(autofill)</v>
      </c>
      <c r="F1117" s="242"/>
      <c r="G1117" s="242"/>
      <c r="H1117" s="9"/>
      <c r="I1117" s="9"/>
      <c r="J1117" s="55"/>
      <c r="K1117" s="54"/>
      <c r="L11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8" spans="2:12" x14ac:dyDescent="0.25">
      <c r="B1118" s="51" t="str">
        <f>IF(SSIDs[[#This Row],[Count]]="-","(autofill)",IF('1) Program Reach'!$C$5="(enter ID)","(autofill)",'1) Program Reach'!$C$5))</f>
        <v>(autofill)</v>
      </c>
      <c r="C1118" s="52" t="str">
        <f>IFERROR(IF(SSIDs[[#This Row],[Entity ID]]="(autofill)","(autofill)",VLOOKUP(SSIDs[[#This Row],[Entity ID]],EntityIDs[],2,0)),"Invalid Entity ID")</f>
        <v>(autofill)</v>
      </c>
      <c r="F1118" s="242"/>
      <c r="G1118" s="242"/>
      <c r="H1118" s="9"/>
      <c r="I1118" s="9"/>
      <c r="J1118" s="55"/>
      <c r="K1118" s="54"/>
      <c r="L11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19" spans="2:12" x14ac:dyDescent="0.25">
      <c r="B1119" s="51" t="str">
        <f>IF(SSIDs[[#This Row],[Count]]="-","(autofill)",IF('1) Program Reach'!$C$5="(enter ID)","(autofill)",'1) Program Reach'!$C$5))</f>
        <v>(autofill)</v>
      </c>
      <c r="C1119" s="52" t="str">
        <f>IFERROR(IF(SSIDs[[#This Row],[Entity ID]]="(autofill)","(autofill)",VLOOKUP(SSIDs[[#This Row],[Entity ID]],EntityIDs[],2,0)),"Invalid Entity ID")</f>
        <v>(autofill)</v>
      </c>
      <c r="F1119" s="242"/>
      <c r="G1119" s="242"/>
      <c r="H1119" s="9"/>
      <c r="I1119" s="9"/>
      <c r="J1119" s="55"/>
      <c r="K1119" s="54"/>
      <c r="L11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0" spans="2:12" x14ac:dyDescent="0.25">
      <c r="B1120" s="51" t="str">
        <f>IF(SSIDs[[#This Row],[Count]]="-","(autofill)",IF('1) Program Reach'!$C$5="(enter ID)","(autofill)",'1) Program Reach'!$C$5))</f>
        <v>(autofill)</v>
      </c>
      <c r="C1120" s="52" t="str">
        <f>IFERROR(IF(SSIDs[[#This Row],[Entity ID]]="(autofill)","(autofill)",VLOOKUP(SSIDs[[#This Row],[Entity ID]],EntityIDs[],2,0)),"Invalid Entity ID")</f>
        <v>(autofill)</v>
      </c>
      <c r="F1120" s="242"/>
      <c r="G1120" s="242"/>
      <c r="H1120" s="9"/>
      <c r="I1120" s="9"/>
      <c r="J1120" s="55"/>
      <c r="K1120" s="54"/>
      <c r="L11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1" spans="2:12" x14ac:dyDescent="0.25">
      <c r="B1121" s="51" t="str">
        <f>IF(SSIDs[[#This Row],[Count]]="-","(autofill)",IF('1) Program Reach'!$C$5="(enter ID)","(autofill)",'1) Program Reach'!$C$5))</f>
        <v>(autofill)</v>
      </c>
      <c r="C1121" s="52" t="str">
        <f>IFERROR(IF(SSIDs[[#This Row],[Entity ID]]="(autofill)","(autofill)",VLOOKUP(SSIDs[[#This Row],[Entity ID]],EntityIDs[],2,0)),"Invalid Entity ID")</f>
        <v>(autofill)</v>
      </c>
      <c r="F1121" s="242"/>
      <c r="G1121" s="242"/>
      <c r="H1121" s="9"/>
      <c r="I1121" s="9"/>
      <c r="J1121" s="55"/>
      <c r="K1121" s="54"/>
      <c r="L11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2" spans="2:12" x14ac:dyDescent="0.25">
      <c r="B1122" s="51" t="str">
        <f>IF(SSIDs[[#This Row],[Count]]="-","(autofill)",IF('1) Program Reach'!$C$5="(enter ID)","(autofill)",'1) Program Reach'!$C$5))</f>
        <v>(autofill)</v>
      </c>
      <c r="C1122" s="52" t="str">
        <f>IFERROR(IF(SSIDs[[#This Row],[Entity ID]]="(autofill)","(autofill)",VLOOKUP(SSIDs[[#This Row],[Entity ID]],EntityIDs[],2,0)),"Invalid Entity ID")</f>
        <v>(autofill)</v>
      </c>
      <c r="F1122" s="242"/>
      <c r="G1122" s="242"/>
      <c r="H1122" s="9"/>
      <c r="I1122" s="9"/>
      <c r="J1122" s="55"/>
      <c r="K1122" s="54"/>
      <c r="L11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3" spans="2:12" x14ac:dyDescent="0.25">
      <c r="B1123" s="51" t="str">
        <f>IF(SSIDs[[#This Row],[Count]]="-","(autofill)",IF('1) Program Reach'!$C$5="(enter ID)","(autofill)",'1) Program Reach'!$C$5))</f>
        <v>(autofill)</v>
      </c>
      <c r="C1123" s="52" t="str">
        <f>IFERROR(IF(SSIDs[[#This Row],[Entity ID]]="(autofill)","(autofill)",VLOOKUP(SSIDs[[#This Row],[Entity ID]],EntityIDs[],2,0)),"Invalid Entity ID")</f>
        <v>(autofill)</v>
      </c>
      <c r="F1123" s="242"/>
      <c r="G1123" s="242"/>
      <c r="H1123" s="9"/>
      <c r="I1123" s="9"/>
      <c r="J1123" s="55"/>
      <c r="K1123" s="54"/>
      <c r="L11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4" spans="2:12" x14ac:dyDescent="0.25">
      <c r="B1124" s="51" t="str">
        <f>IF(SSIDs[[#This Row],[Count]]="-","(autofill)",IF('1) Program Reach'!$C$5="(enter ID)","(autofill)",'1) Program Reach'!$C$5))</f>
        <v>(autofill)</v>
      </c>
      <c r="C1124" s="52" t="str">
        <f>IFERROR(IF(SSIDs[[#This Row],[Entity ID]]="(autofill)","(autofill)",VLOOKUP(SSIDs[[#This Row],[Entity ID]],EntityIDs[],2,0)),"Invalid Entity ID")</f>
        <v>(autofill)</v>
      </c>
      <c r="F1124" s="242"/>
      <c r="G1124" s="242"/>
      <c r="H1124" s="9"/>
      <c r="I1124" s="9"/>
      <c r="J1124" s="55"/>
      <c r="K1124" s="54"/>
      <c r="L11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5" spans="2:12" x14ac:dyDescent="0.25">
      <c r="B1125" s="51" t="str">
        <f>IF(SSIDs[[#This Row],[Count]]="-","(autofill)",IF('1) Program Reach'!$C$5="(enter ID)","(autofill)",'1) Program Reach'!$C$5))</f>
        <v>(autofill)</v>
      </c>
      <c r="C1125" s="52" t="str">
        <f>IFERROR(IF(SSIDs[[#This Row],[Entity ID]]="(autofill)","(autofill)",VLOOKUP(SSIDs[[#This Row],[Entity ID]],EntityIDs[],2,0)),"Invalid Entity ID")</f>
        <v>(autofill)</v>
      </c>
      <c r="F1125" s="242"/>
      <c r="G1125" s="242"/>
      <c r="H1125" s="9"/>
      <c r="I1125" s="9"/>
      <c r="J1125" s="55"/>
      <c r="K1125" s="54"/>
      <c r="L11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6" spans="2:12" x14ac:dyDescent="0.25">
      <c r="B1126" s="51" t="str">
        <f>IF(SSIDs[[#This Row],[Count]]="-","(autofill)",IF('1) Program Reach'!$C$5="(enter ID)","(autofill)",'1) Program Reach'!$C$5))</f>
        <v>(autofill)</v>
      </c>
      <c r="C1126" s="52" t="str">
        <f>IFERROR(IF(SSIDs[[#This Row],[Entity ID]]="(autofill)","(autofill)",VLOOKUP(SSIDs[[#This Row],[Entity ID]],EntityIDs[],2,0)),"Invalid Entity ID")</f>
        <v>(autofill)</v>
      </c>
      <c r="F1126" s="242"/>
      <c r="G1126" s="242"/>
      <c r="H1126" s="9"/>
      <c r="I1126" s="9"/>
      <c r="J1126" s="55"/>
      <c r="K1126" s="54"/>
      <c r="L11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7" spans="2:12" x14ac:dyDescent="0.25">
      <c r="B1127" s="51" t="str">
        <f>IF(SSIDs[[#This Row],[Count]]="-","(autofill)",IF('1) Program Reach'!$C$5="(enter ID)","(autofill)",'1) Program Reach'!$C$5))</f>
        <v>(autofill)</v>
      </c>
      <c r="C1127" s="52" t="str">
        <f>IFERROR(IF(SSIDs[[#This Row],[Entity ID]]="(autofill)","(autofill)",VLOOKUP(SSIDs[[#This Row],[Entity ID]],EntityIDs[],2,0)),"Invalid Entity ID")</f>
        <v>(autofill)</v>
      </c>
      <c r="F1127" s="242"/>
      <c r="G1127" s="242"/>
      <c r="H1127" s="9"/>
      <c r="I1127" s="9"/>
      <c r="J1127" s="55"/>
      <c r="K1127" s="54"/>
      <c r="L11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8" spans="2:12" x14ac:dyDescent="0.25">
      <c r="B1128" s="51" t="str">
        <f>IF(SSIDs[[#This Row],[Count]]="-","(autofill)",IF('1) Program Reach'!$C$5="(enter ID)","(autofill)",'1) Program Reach'!$C$5))</f>
        <v>(autofill)</v>
      </c>
      <c r="C1128" s="52" t="str">
        <f>IFERROR(IF(SSIDs[[#This Row],[Entity ID]]="(autofill)","(autofill)",VLOOKUP(SSIDs[[#This Row],[Entity ID]],EntityIDs[],2,0)),"Invalid Entity ID")</f>
        <v>(autofill)</v>
      </c>
      <c r="F1128" s="242"/>
      <c r="G1128" s="242"/>
      <c r="H1128" s="9"/>
      <c r="I1128" s="9"/>
      <c r="J1128" s="55"/>
      <c r="K1128" s="54"/>
      <c r="L11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29" spans="2:12" x14ac:dyDescent="0.25">
      <c r="B1129" s="51" t="str">
        <f>IF(SSIDs[[#This Row],[Count]]="-","(autofill)",IF('1) Program Reach'!$C$5="(enter ID)","(autofill)",'1) Program Reach'!$C$5))</f>
        <v>(autofill)</v>
      </c>
      <c r="C1129" s="52" t="str">
        <f>IFERROR(IF(SSIDs[[#This Row],[Entity ID]]="(autofill)","(autofill)",VLOOKUP(SSIDs[[#This Row],[Entity ID]],EntityIDs[],2,0)),"Invalid Entity ID")</f>
        <v>(autofill)</v>
      </c>
      <c r="F1129" s="242"/>
      <c r="G1129" s="242"/>
      <c r="H1129" s="9"/>
      <c r="I1129" s="9"/>
      <c r="J1129" s="55"/>
      <c r="K1129" s="54"/>
      <c r="L11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0" spans="2:12" x14ac:dyDescent="0.25">
      <c r="B1130" s="51" t="str">
        <f>IF(SSIDs[[#This Row],[Count]]="-","(autofill)",IF('1) Program Reach'!$C$5="(enter ID)","(autofill)",'1) Program Reach'!$C$5))</f>
        <v>(autofill)</v>
      </c>
      <c r="C1130" s="52" t="str">
        <f>IFERROR(IF(SSIDs[[#This Row],[Entity ID]]="(autofill)","(autofill)",VLOOKUP(SSIDs[[#This Row],[Entity ID]],EntityIDs[],2,0)),"Invalid Entity ID")</f>
        <v>(autofill)</v>
      </c>
      <c r="F1130" s="242"/>
      <c r="G1130" s="242"/>
      <c r="H1130" s="9"/>
      <c r="I1130" s="9"/>
      <c r="J1130" s="55"/>
      <c r="K1130" s="54"/>
      <c r="L11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1" spans="2:12" x14ac:dyDescent="0.25">
      <c r="B1131" s="51" t="str">
        <f>IF(SSIDs[[#This Row],[Count]]="-","(autofill)",IF('1) Program Reach'!$C$5="(enter ID)","(autofill)",'1) Program Reach'!$C$5))</f>
        <v>(autofill)</v>
      </c>
      <c r="C1131" s="52" t="str">
        <f>IFERROR(IF(SSIDs[[#This Row],[Entity ID]]="(autofill)","(autofill)",VLOOKUP(SSIDs[[#This Row],[Entity ID]],EntityIDs[],2,0)),"Invalid Entity ID")</f>
        <v>(autofill)</v>
      </c>
      <c r="F1131" s="242"/>
      <c r="G1131" s="242"/>
      <c r="H1131" s="9"/>
      <c r="I1131" s="9"/>
      <c r="J1131" s="55"/>
      <c r="K1131" s="54"/>
      <c r="L11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2" spans="2:12" x14ac:dyDescent="0.25">
      <c r="B1132" s="51" t="str">
        <f>IF(SSIDs[[#This Row],[Count]]="-","(autofill)",IF('1) Program Reach'!$C$5="(enter ID)","(autofill)",'1) Program Reach'!$C$5))</f>
        <v>(autofill)</v>
      </c>
      <c r="C1132" s="52" t="str">
        <f>IFERROR(IF(SSIDs[[#This Row],[Entity ID]]="(autofill)","(autofill)",VLOOKUP(SSIDs[[#This Row],[Entity ID]],EntityIDs[],2,0)),"Invalid Entity ID")</f>
        <v>(autofill)</v>
      </c>
      <c r="F1132" s="242"/>
      <c r="G1132" s="242"/>
      <c r="H1132" s="9"/>
      <c r="I1132" s="9"/>
      <c r="J1132" s="55"/>
      <c r="K1132" s="54"/>
      <c r="L11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3" spans="2:12" x14ac:dyDescent="0.25">
      <c r="B1133" s="51" t="str">
        <f>IF(SSIDs[[#This Row],[Count]]="-","(autofill)",IF('1) Program Reach'!$C$5="(enter ID)","(autofill)",'1) Program Reach'!$C$5))</f>
        <v>(autofill)</v>
      </c>
      <c r="C1133" s="52" t="str">
        <f>IFERROR(IF(SSIDs[[#This Row],[Entity ID]]="(autofill)","(autofill)",VLOOKUP(SSIDs[[#This Row],[Entity ID]],EntityIDs[],2,0)),"Invalid Entity ID")</f>
        <v>(autofill)</v>
      </c>
      <c r="F1133" s="242"/>
      <c r="G1133" s="242"/>
      <c r="H1133" s="9"/>
      <c r="I1133" s="9"/>
      <c r="J1133" s="55"/>
      <c r="K1133" s="54"/>
      <c r="L11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4" spans="2:12" x14ac:dyDescent="0.25">
      <c r="B1134" s="51" t="str">
        <f>IF(SSIDs[[#This Row],[Count]]="-","(autofill)",IF('1) Program Reach'!$C$5="(enter ID)","(autofill)",'1) Program Reach'!$C$5))</f>
        <v>(autofill)</v>
      </c>
      <c r="C1134" s="52" t="str">
        <f>IFERROR(IF(SSIDs[[#This Row],[Entity ID]]="(autofill)","(autofill)",VLOOKUP(SSIDs[[#This Row],[Entity ID]],EntityIDs[],2,0)),"Invalid Entity ID")</f>
        <v>(autofill)</v>
      </c>
      <c r="F1134" s="242"/>
      <c r="G1134" s="242"/>
      <c r="H1134" s="9"/>
      <c r="I1134" s="9"/>
      <c r="J1134" s="55"/>
      <c r="K1134" s="54"/>
      <c r="L11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5" spans="2:12" x14ac:dyDescent="0.25">
      <c r="B1135" s="51" t="str">
        <f>IF(SSIDs[[#This Row],[Count]]="-","(autofill)",IF('1) Program Reach'!$C$5="(enter ID)","(autofill)",'1) Program Reach'!$C$5))</f>
        <v>(autofill)</v>
      </c>
      <c r="C1135" s="52" t="str">
        <f>IFERROR(IF(SSIDs[[#This Row],[Entity ID]]="(autofill)","(autofill)",VLOOKUP(SSIDs[[#This Row],[Entity ID]],EntityIDs[],2,0)),"Invalid Entity ID")</f>
        <v>(autofill)</v>
      </c>
      <c r="F1135" s="242"/>
      <c r="G1135" s="242"/>
      <c r="H1135" s="9"/>
      <c r="I1135" s="9"/>
      <c r="J1135" s="55"/>
      <c r="K1135" s="54"/>
      <c r="L11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6" spans="2:12" x14ac:dyDescent="0.25">
      <c r="B1136" s="51" t="str">
        <f>IF(SSIDs[[#This Row],[Count]]="-","(autofill)",IF('1) Program Reach'!$C$5="(enter ID)","(autofill)",'1) Program Reach'!$C$5))</f>
        <v>(autofill)</v>
      </c>
      <c r="C1136" s="52" t="str">
        <f>IFERROR(IF(SSIDs[[#This Row],[Entity ID]]="(autofill)","(autofill)",VLOOKUP(SSIDs[[#This Row],[Entity ID]],EntityIDs[],2,0)),"Invalid Entity ID")</f>
        <v>(autofill)</v>
      </c>
      <c r="F1136" s="242"/>
      <c r="G1136" s="242"/>
      <c r="H1136" s="9"/>
      <c r="I1136" s="9"/>
      <c r="J1136" s="55"/>
      <c r="K1136" s="54"/>
      <c r="L11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7" spans="2:12" x14ac:dyDescent="0.25">
      <c r="B1137" s="51" t="str">
        <f>IF(SSIDs[[#This Row],[Count]]="-","(autofill)",IF('1) Program Reach'!$C$5="(enter ID)","(autofill)",'1) Program Reach'!$C$5))</f>
        <v>(autofill)</v>
      </c>
      <c r="C1137" s="52" t="str">
        <f>IFERROR(IF(SSIDs[[#This Row],[Entity ID]]="(autofill)","(autofill)",VLOOKUP(SSIDs[[#This Row],[Entity ID]],EntityIDs[],2,0)),"Invalid Entity ID")</f>
        <v>(autofill)</v>
      </c>
      <c r="F1137" s="242"/>
      <c r="G1137" s="242"/>
      <c r="H1137" s="9"/>
      <c r="I1137" s="9"/>
      <c r="J1137" s="55"/>
      <c r="K1137" s="54"/>
      <c r="L11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8" spans="2:12" x14ac:dyDescent="0.25">
      <c r="B1138" s="51" t="str">
        <f>IF(SSIDs[[#This Row],[Count]]="-","(autofill)",IF('1) Program Reach'!$C$5="(enter ID)","(autofill)",'1) Program Reach'!$C$5))</f>
        <v>(autofill)</v>
      </c>
      <c r="C1138" s="52" t="str">
        <f>IFERROR(IF(SSIDs[[#This Row],[Entity ID]]="(autofill)","(autofill)",VLOOKUP(SSIDs[[#This Row],[Entity ID]],EntityIDs[],2,0)),"Invalid Entity ID")</f>
        <v>(autofill)</v>
      </c>
      <c r="F1138" s="242"/>
      <c r="G1138" s="242"/>
      <c r="H1138" s="9"/>
      <c r="I1138" s="9"/>
      <c r="J1138" s="55"/>
      <c r="K1138" s="54"/>
      <c r="L11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39" spans="2:12" x14ac:dyDescent="0.25">
      <c r="B1139" s="51" t="str">
        <f>IF(SSIDs[[#This Row],[Count]]="-","(autofill)",IF('1) Program Reach'!$C$5="(enter ID)","(autofill)",'1) Program Reach'!$C$5))</f>
        <v>(autofill)</v>
      </c>
      <c r="C1139" s="52" t="str">
        <f>IFERROR(IF(SSIDs[[#This Row],[Entity ID]]="(autofill)","(autofill)",VLOOKUP(SSIDs[[#This Row],[Entity ID]],EntityIDs[],2,0)),"Invalid Entity ID")</f>
        <v>(autofill)</v>
      </c>
      <c r="F1139" s="242"/>
      <c r="G1139" s="242"/>
      <c r="H1139" s="9"/>
      <c r="I1139" s="9"/>
      <c r="J1139" s="55"/>
      <c r="K1139" s="54"/>
      <c r="L11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0" spans="2:12" x14ac:dyDescent="0.25">
      <c r="B1140" s="51" t="str">
        <f>IF(SSIDs[[#This Row],[Count]]="-","(autofill)",IF('1) Program Reach'!$C$5="(enter ID)","(autofill)",'1) Program Reach'!$C$5))</f>
        <v>(autofill)</v>
      </c>
      <c r="C1140" s="52" t="str">
        <f>IFERROR(IF(SSIDs[[#This Row],[Entity ID]]="(autofill)","(autofill)",VLOOKUP(SSIDs[[#This Row],[Entity ID]],EntityIDs[],2,0)),"Invalid Entity ID")</f>
        <v>(autofill)</v>
      </c>
      <c r="F1140" s="242"/>
      <c r="G1140" s="242"/>
      <c r="H1140" s="9"/>
      <c r="I1140" s="9"/>
      <c r="J1140" s="55"/>
      <c r="K1140" s="54"/>
      <c r="L11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1" spans="2:12" x14ac:dyDescent="0.25">
      <c r="B1141" s="51" t="str">
        <f>IF(SSIDs[[#This Row],[Count]]="-","(autofill)",IF('1) Program Reach'!$C$5="(enter ID)","(autofill)",'1) Program Reach'!$C$5))</f>
        <v>(autofill)</v>
      </c>
      <c r="C1141" s="52" t="str">
        <f>IFERROR(IF(SSIDs[[#This Row],[Entity ID]]="(autofill)","(autofill)",VLOOKUP(SSIDs[[#This Row],[Entity ID]],EntityIDs[],2,0)),"Invalid Entity ID")</f>
        <v>(autofill)</v>
      </c>
      <c r="F1141" s="242"/>
      <c r="G1141" s="242"/>
      <c r="H1141" s="9"/>
      <c r="I1141" s="9"/>
      <c r="J1141" s="55"/>
      <c r="K1141" s="54"/>
      <c r="L11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2" spans="2:12" x14ac:dyDescent="0.25">
      <c r="B1142" s="51" t="str">
        <f>IF(SSIDs[[#This Row],[Count]]="-","(autofill)",IF('1) Program Reach'!$C$5="(enter ID)","(autofill)",'1) Program Reach'!$C$5))</f>
        <v>(autofill)</v>
      </c>
      <c r="C1142" s="52" t="str">
        <f>IFERROR(IF(SSIDs[[#This Row],[Entity ID]]="(autofill)","(autofill)",VLOOKUP(SSIDs[[#This Row],[Entity ID]],EntityIDs[],2,0)),"Invalid Entity ID")</f>
        <v>(autofill)</v>
      </c>
      <c r="F1142" s="242"/>
      <c r="G1142" s="242"/>
      <c r="H1142" s="9"/>
      <c r="I1142" s="9"/>
      <c r="J1142" s="55"/>
      <c r="K1142" s="54"/>
      <c r="L11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3" spans="2:12" x14ac:dyDescent="0.25">
      <c r="B1143" s="51" t="str">
        <f>IF(SSIDs[[#This Row],[Count]]="-","(autofill)",IF('1) Program Reach'!$C$5="(enter ID)","(autofill)",'1) Program Reach'!$C$5))</f>
        <v>(autofill)</v>
      </c>
      <c r="C1143" s="52" t="str">
        <f>IFERROR(IF(SSIDs[[#This Row],[Entity ID]]="(autofill)","(autofill)",VLOOKUP(SSIDs[[#This Row],[Entity ID]],EntityIDs[],2,0)),"Invalid Entity ID")</f>
        <v>(autofill)</v>
      </c>
      <c r="F1143" s="242"/>
      <c r="G1143" s="242"/>
      <c r="H1143" s="9"/>
      <c r="I1143" s="9"/>
      <c r="J1143" s="55"/>
      <c r="K1143" s="54"/>
      <c r="L11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4" spans="2:12" x14ac:dyDescent="0.25">
      <c r="B1144" s="51" t="str">
        <f>IF(SSIDs[[#This Row],[Count]]="-","(autofill)",IF('1) Program Reach'!$C$5="(enter ID)","(autofill)",'1) Program Reach'!$C$5))</f>
        <v>(autofill)</v>
      </c>
      <c r="C1144" s="52" t="str">
        <f>IFERROR(IF(SSIDs[[#This Row],[Entity ID]]="(autofill)","(autofill)",VLOOKUP(SSIDs[[#This Row],[Entity ID]],EntityIDs[],2,0)),"Invalid Entity ID")</f>
        <v>(autofill)</v>
      </c>
      <c r="F1144" s="242"/>
      <c r="G1144" s="242"/>
      <c r="H1144" s="9"/>
      <c r="I1144" s="9"/>
      <c r="J1144" s="55"/>
      <c r="K1144" s="54"/>
      <c r="L11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5" spans="2:12" x14ac:dyDescent="0.25">
      <c r="B1145" s="51" t="str">
        <f>IF(SSIDs[[#This Row],[Count]]="-","(autofill)",IF('1) Program Reach'!$C$5="(enter ID)","(autofill)",'1) Program Reach'!$C$5))</f>
        <v>(autofill)</v>
      </c>
      <c r="C1145" s="52" t="str">
        <f>IFERROR(IF(SSIDs[[#This Row],[Entity ID]]="(autofill)","(autofill)",VLOOKUP(SSIDs[[#This Row],[Entity ID]],EntityIDs[],2,0)),"Invalid Entity ID")</f>
        <v>(autofill)</v>
      </c>
      <c r="F1145" s="242"/>
      <c r="G1145" s="242"/>
      <c r="H1145" s="9"/>
      <c r="I1145" s="9"/>
      <c r="J1145" s="55"/>
      <c r="K1145" s="54"/>
      <c r="L11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6" spans="2:12" x14ac:dyDescent="0.25">
      <c r="B1146" s="51" t="str">
        <f>IF(SSIDs[[#This Row],[Count]]="-","(autofill)",IF('1) Program Reach'!$C$5="(enter ID)","(autofill)",'1) Program Reach'!$C$5))</f>
        <v>(autofill)</v>
      </c>
      <c r="C1146" s="52" t="str">
        <f>IFERROR(IF(SSIDs[[#This Row],[Entity ID]]="(autofill)","(autofill)",VLOOKUP(SSIDs[[#This Row],[Entity ID]],EntityIDs[],2,0)),"Invalid Entity ID")</f>
        <v>(autofill)</v>
      </c>
      <c r="F1146" s="242"/>
      <c r="G1146" s="242"/>
      <c r="H1146" s="9"/>
      <c r="I1146" s="9"/>
      <c r="J1146" s="55"/>
      <c r="K1146" s="54"/>
      <c r="L11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7" spans="2:12" x14ac:dyDescent="0.25">
      <c r="B1147" s="51" t="str">
        <f>IF(SSIDs[[#This Row],[Count]]="-","(autofill)",IF('1) Program Reach'!$C$5="(enter ID)","(autofill)",'1) Program Reach'!$C$5))</f>
        <v>(autofill)</v>
      </c>
      <c r="C1147" s="52" t="str">
        <f>IFERROR(IF(SSIDs[[#This Row],[Entity ID]]="(autofill)","(autofill)",VLOOKUP(SSIDs[[#This Row],[Entity ID]],EntityIDs[],2,0)),"Invalid Entity ID")</f>
        <v>(autofill)</v>
      </c>
      <c r="F1147" s="242"/>
      <c r="G1147" s="242"/>
      <c r="H1147" s="9"/>
      <c r="I1147" s="9"/>
      <c r="J1147" s="55"/>
      <c r="K1147" s="54"/>
      <c r="L11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8" spans="2:12" x14ac:dyDescent="0.25">
      <c r="B1148" s="51" t="str">
        <f>IF(SSIDs[[#This Row],[Count]]="-","(autofill)",IF('1) Program Reach'!$C$5="(enter ID)","(autofill)",'1) Program Reach'!$C$5))</f>
        <v>(autofill)</v>
      </c>
      <c r="C1148" s="52" t="str">
        <f>IFERROR(IF(SSIDs[[#This Row],[Entity ID]]="(autofill)","(autofill)",VLOOKUP(SSIDs[[#This Row],[Entity ID]],EntityIDs[],2,0)),"Invalid Entity ID")</f>
        <v>(autofill)</v>
      </c>
      <c r="F1148" s="242"/>
      <c r="G1148" s="242"/>
      <c r="H1148" s="9"/>
      <c r="I1148" s="9"/>
      <c r="J1148" s="55"/>
      <c r="K1148" s="54"/>
      <c r="L11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49" spans="2:12" x14ac:dyDescent="0.25">
      <c r="B1149" s="51" t="str">
        <f>IF(SSIDs[[#This Row],[Count]]="-","(autofill)",IF('1) Program Reach'!$C$5="(enter ID)","(autofill)",'1) Program Reach'!$C$5))</f>
        <v>(autofill)</v>
      </c>
      <c r="C1149" s="52" t="str">
        <f>IFERROR(IF(SSIDs[[#This Row],[Entity ID]]="(autofill)","(autofill)",VLOOKUP(SSIDs[[#This Row],[Entity ID]],EntityIDs[],2,0)),"Invalid Entity ID")</f>
        <v>(autofill)</v>
      </c>
      <c r="F1149" s="242"/>
      <c r="G1149" s="242"/>
      <c r="H1149" s="9"/>
      <c r="I1149" s="9"/>
      <c r="J1149" s="55"/>
      <c r="K1149" s="54"/>
      <c r="L11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0" spans="2:12" x14ac:dyDescent="0.25">
      <c r="B1150" s="51" t="str">
        <f>IF(SSIDs[[#This Row],[Count]]="-","(autofill)",IF('1) Program Reach'!$C$5="(enter ID)","(autofill)",'1) Program Reach'!$C$5))</f>
        <v>(autofill)</v>
      </c>
      <c r="C1150" s="52" t="str">
        <f>IFERROR(IF(SSIDs[[#This Row],[Entity ID]]="(autofill)","(autofill)",VLOOKUP(SSIDs[[#This Row],[Entity ID]],EntityIDs[],2,0)),"Invalid Entity ID")</f>
        <v>(autofill)</v>
      </c>
      <c r="F1150" s="242"/>
      <c r="G1150" s="242"/>
      <c r="H1150" s="9"/>
      <c r="I1150" s="9"/>
      <c r="J1150" s="55"/>
      <c r="K1150" s="54"/>
      <c r="L11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1" spans="2:12" x14ac:dyDescent="0.25">
      <c r="B1151" s="51" t="str">
        <f>IF(SSIDs[[#This Row],[Count]]="-","(autofill)",IF('1) Program Reach'!$C$5="(enter ID)","(autofill)",'1) Program Reach'!$C$5))</f>
        <v>(autofill)</v>
      </c>
      <c r="C1151" s="52" t="str">
        <f>IFERROR(IF(SSIDs[[#This Row],[Entity ID]]="(autofill)","(autofill)",VLOOKUP(SSIDs[[#This Row],[Entity ID]],EntityIDs[],2,0)),"Invalid Entity ID")</f>
        <v>(autofill)</v>
      </c>
      <c r="F1151" s="242"/>
      <c r="G1151" s="242"/>
      <c r="H1151" s="9"/>
      <c r="I1151" s="9"/>
      <c r="J1151" s="55"/>
      <c r="K1151" s="54"/>
      <c r="L11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2" spans="2:12" x14ac:dyDescent="0.25">
      <c r="B1152" s="51" t="str">
        <f>IF(SSIDs[[#This Row],[Count]]="-","(autofill)",IF('1) Program Reach'!$C$5="(enter ID)","(autofill)",'1) Program Reach'!$C$5))</f>
        <v>(autofill)</v>
      </c>
      <c r="C1152" s="52" t="str">
        <f>IFERROR(IF(SSIDs[[#This Row],[Entity ID]]="(autofill)","(autofill)",VLOOKUP(SSIDs[[#This Row],[Entity ID]],EntityIDs[],2,0)),"Invalid Entity ID")</f>
        <v>(autofill)</v>
      </c>
      <c r="F1152" s="242"/>
      <c r="G1152" s="242"/>
      <c r="H1152" s="9"/>
      <c r="I1152" s="9"/>
      <c r="J1152" s="55"/>
      <c r="K1152" s="54"/>
      <c r="L11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3" spans="2:12" x14ac:dyDescent="0.25">
      <c r="B1153" s="51" t="str">
        <f>IF(SSIDs[[#This Row],[Count]]="-","(autofill)",IF('1) Program Reach'!$C$5="(enter ID)","(autofill)",'1) Program Reach'!$C$5))</f>
        <v>(autofill)</v>
      </c>
      <c r="C1153" s="52" t="str">
        <f>IFERROR(IF(SSIDs[[#This Row],[Entity ID]]="(autofill)","(autofill)",VLOOKUP(SSIDs[[#This Row],[Entity ID]],EntityIDs[],2,0)),"Invalid Entity ID")</f>
        <v>(autofill)</v>
      </c>
      <c r="F1153" s="242"/>
      <c r="G1153" s="242"/>
      <c r="H1153" s="9"/>
      <c r="I1153" s="9"/>
      <c r="J1153" s="55"/>
      <c r="K1153" s="54"/>
      <c r="L11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4" spans="2:12" x14ac:dyDescent="0.25">
      <c r="B1154" s="51" t="str">
        <f>IF(SSIDs[[#This Row],[Count]]="-","(autofill)",IF('1) Program Reach'!$C$5="(enter ID)","(autofill)",'1) Program Reach'!$C$5))</f>
        <v>(autofill)</v>
      </c>
      <c r="C1154" s="52" t="str">
        <f>IFERROR(IF(SSIDs[[#This Row],[Entity ID]]="(autofill)","(autofill)",VLOOKUP(SSIDs[[#This Row],[Entity ID]],EntityIDs[],2,0)),"Invalid Entity ID")</f>
        <v>(autofill)</v>
      </c>
      <c r="F1154" s="242"/>
      <c r="G1154" s="242"/>
      <c r="H1154" s="9"/>
      <c r="I1154" s="9"/>
      <c r="J1154" s="55"/>
      <c r="K1154" s="54"/>
      <c r="L11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5" spans="2:12" x14ac:dyDescent="0.25">
      <c r="B1155" s="51" t="str">
        <f>IF(SSIDs[[#This Row],[Count]]="-","(autofill)",IF('1) Program Reach'!$C$5="(enter ID)","(autofill)",'1) Program Reach'!$C$5))</f>
        <v>(autofill)</v>
      </c>
      <c r="C1155" s="52" t="str">
        <f>IFERROR(IF(SSIDs[[#This Row],[Entity ID]]="(autofill)","(autofill)",VLOOKUP(SSIDs[[#This Row],[Entity ID]],EntityIDs[],2,0)),"Invalid Entity ID")</f>
        <v>(autofill)</v>
      </c>
      <c r="F1155" s="242"/>
      <c r="G1155" s="242"/>
      <c r="H1155" s="9"/>
      <c r="I1155" s="9"/>
      <c r="J1155" s="55"/>
      <c r="K1155" s="54"/>
      <c r="L11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6" spans="2:12" x14ac:dyDescent="0.25">
      <c r="B1156" s="51" t="str">
        <f>IF(SSIDs[[#This Row],[Count]]="-","(autofill)",IF('1) Program Reach'!$C$5="(enter ID)","(autofill)",'1) Program Reach'!$C$5))</f>
        <v>(autofill)</v>
      </c>
      <c r="C1156" s="52" t="str">
        <f>IFERROR(IF(SSIDs[[#This Row],[Entity ID]]="(autofill)","(autofill)",VLOOKUP(SSIDs[[#This Row],[Entity ID]],EntityIDs[],2,0)),"Invalid Entity ID")</f>
        <v>(autofill)</v>
      </c>
      <c r="F1156" s="242"/>
      <c r="G1156" s="242"/>
      <c r="H1156" s="9"/>
      <c r="I1156" s="9"/>
      <c r="J1156" s="55"/>
      <c r="K1156" s="54"/>
      <c r="L11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7" spans="2:12" x14ac:dyDescent="0.25">
      <c r="B1157" s="51" t="str">
        <f>IF(SSIDs[[#This Row],[Count]]="-","(autofill)",IF('1) Program Reach'!$C$5="(enter ID)","(autofill)",'1) Program Reach'!$C$5))</f>
        <v>(autofill)</v>
      </c>
      <c r="C1157" s="52" t="str">
        <f>IFERROR(IF(SSIDs[[#This Row],[Entity ID]]="(autofill)","(autofill)",VLOOKUP(SSIDs[[#This Row],[Entity ID]],EntityIDs[],2,0)),"Invalid Entity ID")</f>
        <v>(autofill)</v>
      </c>
      <c r="F1157" s="242"/>
      <c r="G1157" s="242"/>
      <c r="H1157" s="9"/>
      <c r="I1157" s="9"/>
      <c r="J1157" s="55"/>
      <c r="K1157" s="54"/>
      <c r="L11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8" spans="2:12" x14ac:dyDescent="0.25">
      <c r="B1158" s="51" t="str">
        <f>IF(SSIDs[[#This Row],[Count]]="-","(autofill)",IF('1) Program Reach'!$C$5="(enter ID)","(autofill)",'1) Program Reach'!$C$5))</f>
        <v>(autofill)</v>
      </c>
      <c r="C1158" s="52" t="str">
        <f>IFERROR(IF(SSIDs[[#This Row],[Entity ID]]="(autofill)","(autofill)",VLOOKUP(SSIDs[[#This Row],[Entity ID]],EntityIDs[],2,0)),"Invalid Entity ID")</f>
        <v>(autofill)</v>
      </c>
      <c r="F1158" s="242"/>
      <c r="G1158" s="242"/>
      <c r="H1158" s="9"/>
      <c r="I1158" s="9"/>
      <c r="J1158" s="55"/>
      <c r="K1158" s="54"/>
      <c r="L11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59" spans="2:12" x14ac:dyDescent="0.25">
      <c r="B1159" s="51" t="str">
        <f>IF(SSIDs[[#This Row],[Count]]="-","(autofill)",IF('1) Program Reach'!$C$5="(enter ID)","(autofill)",'1) Program Reach'!$C$5))</f>
        <v>(autofill)</v>
      </c>
      <c r="C1159" s="52" t="str">
        <f>IFERROR(IF(SSIDs[[#This Row],[Entity ID]]="(autofill)","(autofill)",VLOOKUP(SSIDs[[#This Row],[Entity ID]],EntityIDs[],2,0)),"Invalid Entity ID")</f>
        <v>(autofill)</v>
      </c>
      <c r="F1159" s="242"/>
      <c r="G1159" s="242"/>
      <c r="H1159" s="9"/>
      <c r="I1159" s="9"/>
      <c r="J1159" s="55"/>
      <c r="K1159" s="54"/>
      <c r="L11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0" spans="2:12" x14ac:dyDescent="0.25">
      <c r="B1160" s="51" t="str">
        <f>IF(SSIDs[[#This Row],[Count]]="-","(autofill)",IF('1) Program Reach'!$C$5="(enter ID)","(autofill)",'1) Program Reach'!$C$5))</f>
        <v>(autofill)</v>
      </c>
      <c r="C1160" s="52" t="str">
        <f>IFERROR(IF(SSIDs[[#This Row],[Entity ID]]="(autofill)","(autofill)",VLOOKUP(SSIDs[[#This Row],[Entity ID]],EntityIDs[],2,0)),"Invalid Entity ID")</f>
        <v>(autofill)</v>
      </c>
      <c r="F1160" s="242"/>
      <c r="G1160" s="242"/>
      <c r="H1160" s="9"/>
      <c r="I1160" s="9"/>
      <c r="J1160" s="55"/>
      <c r="K1160" s="54"/>
      <c r="L11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1" spans="2:12" x14ac:dyDescent="0.25">
      <c r="B1161" s="51" t="str">
        <f>IF(SSIDs[[#This Row],[Count]]="-","(autofill)",IF('1) Program Reach'!$C$5="(enter ID)","(autofill)",'1) Program Reach'!$C$5))</f>
        <v>(autofill)</v>
      </c>
      <c r="C1161" s="52" t="str">
        <f>IFERROR(IF(SSIDs[[#This Row],[Entity ID]]="(autofill)","(autofill)",VLOOKUP(SSIDs[[#This Row],[Entity ID]],EntityIDs[],2,0)),"Invalid Entity ID")</f>
        <v>(autofill)</v>
      </c>
      <c r="F1161" s="242"/>
      <c r="G1161" s="242"/>
      <c r="H1161" s="9"/>
      <c r="I1161" s="9"/>
      <c r="J1161" s="55"/>
      <c r="K1161" s="54"/>
      <c r="L11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2" spans="2:12" x14ac:dyDescent="0.25">
      <c r="B1162" s="51" t="str">
        <f>IF(SSIDs[[#This Row],[Count]]="-","(autofill)",IF('1) Program Reach'!$C$5="(enter ID)","(autofill)",'1) Program Reach'!$C$5))</f>
        <v>(autofill)</v>
      </c>
      <c r="C1162" s="52" t="str">
        <f>IFERROR(IF(SSIDs[[#This Row],[Entity ID]]="(autofill)","(autofill)",VLOOKUP(SSIDs[[#This Row],[Entity ID]],EntityIDs[],2,0)),"Invalid Entity ID")</f>
        <v>(autofill)</v>
      </c>
      <c r="F1162" s="242"/>
      <c r="G1162" s="242"/>
      <c r="H1162" s="9"/>
      <c r="I1162" s="9"/>
      <c r="J1162" s="55"/>
      <c r="K1162" s="54"/>
      <c r="L11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3" spans="2:12" x14ac:dyDescent="0.25">
      <c r="B1163" s="51" t="str">
        <f>IF(SSIDs[[#This Row],[Count]]="-","(autofill)",IF('1) Program Reach'!$C$5="(enter ID)","(autofill)",'1) Program Reach'!$C$5))</f>
        <v>(autofill)</v>
      </c>
      <c r="C1163" s="52" t="str">
        <f>IFERROR(IF(SSIDs[[#This Row],[Entity ID]]="(autofill)","(autofill)",VLOOKUP(SSIDs[[#This Row],[Entity ID]],EntityIDs[],2,0)),"Invalid Entity ID")</f>
        <v>(autofill)</v>
      </c>
      <c r="F1163" s="242"/>
      <c r="G1163" s="242"/>
      <c r="H1163" s="9"/>
      <c r="I1163" s="9"/>
      <c r="J1163" s="55"/>
      <c r="K1163" s="54"/>
      <c r="L11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4" spans="2:12" x14ac:dyDescent="0.25">
      <c r="B1164" s="51" t="str">
        <f>IF(SSIDs[[#This Row],[Count]]="-","(autofill)",IF('1) Program Reach'!$C$5="(enter ID)","(autofill)",'1) Program Reach'!$C$5))</f>
        <v>(autofill)</v>
      </c>
      <c r="C1164" s="52" t="str">
        <f>IFERROR(IF(SSIDs[[#This Row],[Entity ID]]="(autofill)","(autofill)",VLOOKUP(SSIDs[[#This Row],[Entity ID]],EntityIDs[],2,0)),"Invalid Entity ID")</f>
        <v>(autofill)</v>
      </c>
      <c r="F1164" s="242"/>
      <c r="G1164" s="242"/>
      <c r="H1164" s="9"/>
      <c r="I1164" s="9"/>
      <c r="J1164" s="55"/>
      <c r="K1164" s="54"/>
      <c r="L11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5" spans="2:12" x14ac:dyDescent="0.25">
      <c r="B1165" s="51" t="str">
        <f>IF(SSIDs[[#This Row],[Count]]="-","(autofill)",IF('1) Program Reach'!$C$5="(enter ID)","(autofill)",'1) Program Reach'!$C$5))</f>
        <v>(autofill)</v>
      </c>
      <c r="C1165" s="52" t="str">
        <f>IFERROR(IF(SSIDs[[#This Row],[Entity ID]]="(autofill)","(autofill)",VLOOKUP(SSIDs[[#This Row],[Entity ID]],EntityIDs[],2,0)),"Invalid Entity ID")</f>
        <v>(autofill)</v>
      </c>
      <c r="F1165" s="242"/>
      <c r="G1165" s="242"/>
      <c r="H1165" s="9"/>
      <c r="I1165" s="9"/>
      <c r="J1165" s="55"/>
      <c r="K1165" s="54"/>
      <c r="L11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6" spans="2:12" x14ac:dyDescent="0.25">
      <c r="B1166" s="51" t="str">
        <f>IF(SSIDs[[#This Row],[Count]]="-","(autofill)",IF('1) Program Reach'!$C$5="(enter ID)","(autofill)",'1) Program Reach'!$C$5))</f>
        <v>(autofill)</v>
      </c>
      <c r="C1166" s="52" t="str">
        <f>IFERROR(IF(SSIDs[[#This Row],[Entity ID]]="(autofill)","(autofill)",VLOOKUP(SSIDs[[#This Row],[Entity ID]],EntityIDs[],2,0)),"Invalid Entity ID")</f>
        <v>(autofill)</v>
      </c>
      <c r="F1166" s="242"/>
      <c r="G1166" s="242"/>
      <c r="H1166" s="9"/>
      <c r="I1166" s="9"/>
      <c r="J1166" s="55"/>
      <c r="K1166" s="54"/>
      <c r="L11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7" spans="2:12" x14ac:dyDescent="0.25">
      <c r="B1167" s="51" t="str">
        <f>IF(SSIDs[[#This Row],[Count]]="-","(autofill)",IF('1) Program Reach'!$C$5="(enter ID)","(autofill)",'1) Program Reach'!$C$5))</f>
        <v>(autofill)</v>
      </c>
      <c r="C1167" s="52" t="str">
        <f>IFERROR(IF(SSIDs[[#This Row],[Entity ID]]="(autofill)","(autofill)",VLOOKUP(SSIDs[[#This Row],[Entity ID]],EntityIDs[],2,0)),"Invalid Entity ID")</f>
        <v>(autofill)</v>
      </c>
      <c r="F1167" s="242"/>
      <c r="G1167" s="242"/>
      <c r="H1167" s="9"/>
      <c r="I1167" s="9"/>
      <c r="J1167" s="55"/>
      <c r="K1167" s="54"/>
      <c r="L11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8" spans="2:12" x14ac:dyDescent="0.25">
      <c r="B1168" s="51" t="str">
        <f>IF(SSIDs[[#This Row],[Count]]="-","(autofill)",IF('1) Program Reach'!$C$5="(enter ID)","(autofill)",'1) Program Reach'!$C$5))</f>
        <v>(autofill)</v>
      </c>
      <c r="C1168" s="52" t="str">
        <f>IFERROR(IF(SSIDs[[#This Row],[Entity ID]]="(autofill)","(autofill)",VLOOKUP(SSIDs[[#This Row],[Entity ID]],EntityIDs[],2,0)),"Invalid Entity ID")</f>
        <v>(autofill)</v>
      </c>
      <c r="F1168" s="242"/>
      <c r="G1168" s="242"/>
      <c r="H1168" s="9"/>
      <c r="I1168" s="9"/>
      <c r="J1168" s="55"/>
      <c r="K1168" s="54"/>
      <c r="L11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69" spans="2:12" x14ac:dyDescent="0.25">
      <c r="B1169" s="51" t="str">
        <f>IF(SSIDs[[#This Row],[Count]]="-","(autofill)",IF('1) Program Reach'!$C$5="(enter ID)","(autofill)",'1) Program Reach'!$C$5))</f>
        <v>(autofill)</v>
      </c>
      <c r="C1169" s="52" t="str">
        <f>IFERROR(IF(SSIDs[[#This Row],[Entity ID]]="(autofill)","(autofill)",VLOOKUP(SSIDs[[#This Row],[Entity ID]],EntityIDs[],2,0)),"Invalid Entity ID")</f>
        <v>(autofill)</v>
      </c>
      <c r="F1169" s="242"/>
      <c r="G1169" s="242"/>
      <c r="H1169" s="9"/>
      <c r="I1169" s="9"/>
      <c r="J1169" s="55"/>
      <c r="K1169" s="54"/>
      <c r="L11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0" spans="2:12" x14ac:dyDescent="0.25">
      <c r="B1170" s="51" t="str">
        <f>IF(SSIDs[[#This Row],[Count]]="-","(autofill)",IF('1) Program Reach'!$C$5="(enter ID)","(autofill)",'1) Program Reach'!$C$5))</f>
        <v>(autofill)</v>
      </c>
      <c r="C1170" s="52" t="str">
        <f>IFERROR(IF(SSIDs[[#This Row],[Entity ID]]="(autofill)","(autofill)",VLOOKUP(SSIDs[[#This Row],[Entity ID]],EntityIDs[],2,0)),"Invalid Entity ID")</f>
        <v>(autofill)</v>
      </c>
      <c r="F1170" s="242"/>
      <c r="G1170" s="242"/>
      <c r="H1170" s="9"/>
      <c r="I1170" s="9"/>
      <c r="J1170" s="55"/>
      <c r="K1170" s="54"/>
      <c r="L11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1" spans="2:12" x14ac:dyDescent="0.25">
      <c r="B1171" s="51" t="str">
        <f>IF(SSIDs[[#This Row],[Count]]="-","(autofill)",IF('1) Program Reach'!$C$5="(enter ID)","(autofill)",'1) Program Reach'!$C$5))</f>
        <v>(autofill)</v>
      </c>
      <c r="C1171" s="52" t="str">
        <f>IFERROR(IF(SSIDs[[#This Row],[Entity ID]]="(autofill)","(autofill)",VLOOKUP(SSIDs[[#This Row],[Entity ID]],EntityIDs[],2,0)),"Invalid Entity ID")</f>
        <v>(autofill)</v>
      </c>
      <c r="F1171" s="242"/>
      <c r="G1171" s="242"/>
      <c r="H1171" s="9"/>
      <c r="I1171" s="9"/>
      <c r="J1171" s="55"/>
      <c r="K1171" s="54"/>
      <c r="L11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2" spans="2:12" x14ac:dyDescent="0.25">
      <c r="B1172" s="51" t="str">
        <f>IF(SSIDs[[#This Row],[Count]]="-","(autofill)",IF('1) Program Reach'!$C$5="(enter ID)","(autofill)",'1) Program Reach'!$C$5))</f>
        <v>(autofill)</v>
      </c>
      <c r="C1172" s="52" t="str">
        <f>IFERROR(IF(SSIDs[[#This Row],[Entity ID]]="(autofill)","(autofill)",VLOOKUP(SSIDs[[#This Row],[Entity ID]],EntityIDs[],2,0)),"Invalid Entity ID")</f>
        <v>(autofill)</v>
      </c>
      <c r="F1172" s="242"/>
      <c r="G1172" s="242"/>
      <c r="H1172" s="9"/>
      <c r="I1172" s="9"/>
      <c r="J1172" s="55"/>
      <c r="K1172" s="54"/>
      <c r="L11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3" spans="2:12" x14ac:dyDescent="0.25">
      <c r="B1173" s="51" t="str">
        <f>IF(SSIDs[[#This Row],[Count]]="-","(autofill)",IF('1) Program Reach'!$C$5="(enter ID)","(autofill)",'1) Program Reach'!$C$5))</f>
        <v>(autofill)</v>
      </c>
      <c r="C1173" s="52" t="str">
        <f>IFERROR(IF(SSIDs[[#This Row],[Entity ID]]="(autofill)","(autofill)",VLOOKUP(SSIDs[[#This Row],[Entity ID]],EntityIDs[],2,0)),"Invalid Entity ID")</f>
        <v>(autofill)</v>
      </c>
      <c r="F1173" s="242"/>
      <c r="G1173" s="242"/>
      <c r="H1173" s="9"/>
      <c r="I1173" s="9"/>
      <c r="J1173" s="55"/>
      <c r="K1173" s="54"/>
      <c r="L11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4" spans="2:12" x14ac:dyDescent="0.25">
      <c r="B1174" s="51" t="str">
        <f>IF(SSIDs[[#This Row],[Count]]="-","(autofill)",IF('1) Program Reach'!$C$5="(enter ID)","(autofill)",'1) Program Reach'!$C$5))</f>
        <v>(autofill)</v>
      </c>
      <c r="C1174" s="52" t="str">
        <f>IFERROR(IF(SSIDs[[#This Row],[Entity ID]]="(autofill)","(autofill)",VLOOKUP(SSIDs[[#This Row],[Entity ID]],EntityIDs[],2,0)),"Invalid Entity ID")</f>
        <v>(autofill)</v>
      </c>
      <c r="F1174" s="242"/>
      <c r="G1174" s="242"/>
      <c r="H1174" s="9"/>
      <c r="I1174" s="9"/>
      <c r="J1174" s="55"/>
      <c r="K1174" s="54"/>
      <c r="L11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5" spans="2:12" x14ac:dyDescent="0.25">
      <c r="B1175" s="51" t="str">
        <f>IF(SSIDs[[#This Row],[Count]]="-","(autofill)",IF('1) Program Reach'!$C$5="(enter ID)","(autofill)",'1) Program Reach'!$C$5))</f>
        <v>(autofill)</v>
      </c>
      <c r="C1175" s="52" t="str">
        <f>IFERROR(IF(SSIDs[[#This Row],[Entity ID]]="(autofill)","(autofill)",VLOOKUP(SSIDs[[#This Row],[Entity ID]],EntityIDs[],2,0)),"Invalid Entity ID")</f>
        <v>(autofill)</v>
      </c>
      <c r="F1175" s="242"/>
      <c r="G1175" s="242"/>
      <c r="H1175" s="9"/>
      <c r="I1175" s="9"/>
      <c r="J1175" s="55"/>
      <c r="K1175" s="54"/>
      <c r="L11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6" spans="2:12" x14ac:dyDescent="0.25">
      <c r="B1176" s="51" t="str">
        <f>IF(SSIDs[[#This Row],[Count]]="-","(autofill)",IF('1) Program Reach'!$C$5="(enter ID)","(autofill)",'1) Program Reach'!$C$5))</f>
        <v>(autofill)</v>
      </c>
      <c r="C1176" s="52" t="str">
        <f>IFERROR(IF(SSIDs[[#This Row],[Entity ID]]="(autofill)","(autofill)",VLOOKUP(SSIDs[[#This Row],[Entity ID]],EntityIDs[],2,0)),"Invalid Entity ID")</f>
        <v>(autofill)</v>
      </c>
      <c r="F1176" s="242"/>
      <c r="G1176" s="242"/>
      <c r="H1176" s="9"/>
      <c r="I1176" s="9"/>
      <c r="J1176" s="55"/>
      <c r="K1176" s="54"/>
      <c r="L11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7" spans="2:12" x14ac:dyDescent="0.25">
      <c r="B1177" s="51" t="str">
        <f>IF(SSIDs[[#This Row],[Count]]="-","(autofill)",IF('1) Program Reach'!$C$5="(enter ID)","(autofill)",'1) Program Reach'!$C$5))</f>
        <v>(autofill)</v>
      </c>
      <c r="C1177" s="52" t="str">
        <f>IFERROR(IF(SSIDs[[#This Row],[Entity ID]]="(autofill)","(autofill)",VLOOKUP(SSIDs[[#This Row],[Entity ID]],EntityIDs[],2,0)),"Invalid Entity ID")</f>
        <v>(autofill)</v>
      </c>
      <c r="F1177" s="242"/>
      <c r="G1177" s="242"/>
      <c r="H1177" s="9"/>
      <c r="I1177" s="9"/>
      <c r="J1177" s="55"/>
      <c r="K1177" s="54"/>
      <c r="L11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8" spans="2:12" x14ac:dyDescent="0.25">
      <c r="B1178" s="51" t="str">
        <f>IF(SSIDs[[#This Row],[Count]]="-","(autofill)",IF('1) Program Reach'!$C$5="(enter ID)","(autofill)",'1) Program Reach'!$C$5))</f>
        <v>(autofill)</v>
      </c>
      <c r="C1178" s="52" t="str">
        <f>IFERROR(IF(SSIDs[[#This Row],[Entity ID]]="(autofill)","(autofill)",VLOOKUP(SSIDs[[#This Row],[Entity ID]],EntityIDs[],2,0)),"Invalid Entity ID")</f>
        <v>(autofill)</v>
      </c>
      <c r="F1178" s="242"/>
      <c r="G1178" s="242"/>
      <c r="H1178" s="9"/>
      <c r="I1178" s="9"/>
      <c r="J1178" s="55"/>
      <c r="K1178" s="54"/>
      <c r="L11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79" spans="2:12" x14ac:dyDescent="0.25">
      <c r="B1179" s="51" t="str">
        <f>IF(SSIDs[[#This Row],[Count]]="-","(autofill)",IF('1) Program Reach'!$C$5="(enter ID)","(autofill)",'1) Program Reach'!$C$5))</f>
        <v>(autofill)</v>
      </c>
      <c r="C1179" s="52" t="str">
        <f>IFERROR(IF(SSIDs[[#This Row],[Entity ID]]="(autofill)","(autofill)",VLOOKUP(SSIDs[[#This Row],[Entity ID]],EntityIDs[],2,0)),"Invalid Entity ID")</f>
        <v>(autofill)</v>
      </c>
      <c r="F1179" s="242"/>
      <c r="G1179" s="242"/>
      <c r="H1179" s="9"/>
      <c r="I1179" s="9"/>
      <c r="J1179" s="55"/>
      <c r="K1179" s="54"/>
      <c r="L11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0" spans="2:12" x14ac:dyDescent="0.25">
      <c r="B1180" s="51" t="str">
        <f>IF(SSIDs[[#This Row],[Count]]="-","(autofill)",IF('1) Program Reach'!$C$5="(enter ID)","(autofill)",'1) Program Reach'!$C$5))</f>
        <v>(autofill)</v>
      </c>
      <c r="C1180" s="52" t="str">
        <f>IFERROR(IF(SSIDs[[#This Row],[Entity ID]]="(autofill)","(autofill)",VLOOKUP(SSIDs[[#This Row],[Entity ID]],EntityIDs[],2,0)),"Invalid Entity ID")</f>
        <v>(autofill)</v>
      </c>
      <c r="F1180" s="242"/>
      <c r="G1180" s="242"/>
      <c r="H1180" s="9"/>
      <c r="I1180" s="9"/>
      <c r="J1180" s="55"/>
      <c r="K1180" s="54"/>
      <c r="L11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1" spans="2:12" x14ac:dyDescent="0.25">
      <c r="B1181" s="51" t="str">
        <f>IF(SSIDs[[#This Row],[Count]]="-","(autofill)",IF('1) Program Reach'!$C$5="(enter ID)","(autofill)",'1) Program Reach'!$C$5))</f>
        <v>(autofill)</v>
      </c>
      <c r="C1181" s="52" t="str">
        <f>IFERROR(IF(SSIDs[[#This Row],[Entity ID]]="(autofill)","(autofill)",VLOOKUP(SSIDs[[#This Row],[Entity ID]],EntityIDs[],2,0)),"Invalid Entity ID")</f>
        <v>(autofill)</v>
      </c>
      <c r="F1181" s="242"/>
      <c r="G1181" s="242"/>
      <c r="H1181" s="9"/>
      <c r="I1181" s="9"/>
      <c r="J1181" s="55"/>
      <c r="K1181" s="54"/>
      <c r="L11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2" spans="2:12" x14ac:dyDescent="0.25">
      <c r="B1182" s="51" t="str">
        <f>IF(SSIDs[[#This Row],[Count]]="-","(autofill)",IF('1) Program Reach'!$C$5="(enter ID)","(autofill)",'1) Program Reach'!$C$5))</f>
        <v>(autofill)</v>
      </c>
      <c r="C1182" s="52" t="str">
        <f>IFERROR(IF(SSIDs[[#This Row],[Entity ID]]="(autofill)","(autofill)",VLOOKUP(SSIDs[[#This Row],[Entity ID]],EntityIDs[],2,0)),"Invalid Entity ID")</f>
        <v>(autofill)</v>
      </c>
      <c r="F1182" s="242"/>
      <c r="G1182" s="242"/>
      <c r="H1182" s="9"/>
      <c r="I1182" s="9"/>
      <c r="J1182" s="55"/>
      <c r="K1182" s="54"/>
      <c r="L11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3" spans="2:12" x14ac:dyDescent="0.25">
      <c r="B1183" s="51" t="str">
        <f>IF(SSIDs[[#This Row],[Count]]="-","(autofill)",IF('1) Program Reach'!$C$5="(enter ID)","(autofill)",'1) Program Reach'!$C$5))</f>
        <v>(autofill)</v>
      </c>
      <c r="C1183" s="52" t="str">
        <f>IFERROR(IF(SSIDs[[#This Row],[Entity ID]]="(autofill)","(autofill)",VLOOKUP(SSIDs[[#This Row],[Entity ID]],EntityIDs[],2,0)),"Invalid Entity ID")</f>
        <v>(autofill)</v>
      </c>
      <c r="F1183" s="242"/>
      <c r="G1183" s="242"/>
      <c r="H1183" s="9"/>
      <c r="I1183" s="9"/>
      <c r="J1183" s="55"/>
      <c r="K1183" s="54"/>
      <c r="L11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4" spans="2:12" x14ac:dyDescent="0.25">
      <c r="B1184" s="51" t="str">
        <f>IF(SSIDs[[#This Row],[Count]]="-","(autofill)",IF('1) Program Reach'!$C$5="(enter ID)","(autofill)",'1) Program Reach'!$C$5))</f>
        <v>(autofill)</v>
      </c>
      <c r="C1184" s="52" t="str">
        <f>IFERROR(IF(SSIDs[[#This Row],[Entity ID]]="(autofill)","(autofill)",VLOOKUP(SSIDs[[#This Row],[Entity ID]],EntityIDs[],2,0)),"Invalid Entity ID")</f>
        <v>(autofill)</v>
      </c>
      <c r="F1184" s="242"/>
      <c r="G1184" s="242"/>
      <c r="H1184" s="9"/>
      <c r="I1184" s="9"/>
      <c r="J1184" s="55"/>
      <c r="K1184" s="54"/>
      <c r="L11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5" spans="2:12" x14ac:dyDescent="0.25">
      <c r="B1185" s="51" t="str">
        <f>IF(SSIDs[[#This Row],[Count]]="-","(autofill)",IF('1) Program Reach'!$C$5="(enter ID)","(autofill)",'1) Program Reach'!$C$5))</f>
        <v>(autofill)</v>
      </c>
      <c r="C1185" s="52" t="str">
        <f>IFERROR(IF(SSIDs[[#This Row],[Entity ID]]="(autofill)","(autofill)",VLOOKUP(SSIDs[[#This Row],[Entity ID]],EntityIDs[],2,0)),"Invalid Entity ID")</f>
        <v>(autofill)</v>
      </c>
      <c r="F1185" s="242"/>
      <c r="G1185" s="242"/>
      <c r="H1185" s="9"/>
      <c r="I1185" s="9"/>
      <c r="J1185" s="55"/>
      <c r="K1185" s="54"/>
      <c r="L11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6" spans="2:12" x14ac:dyDescent="0.25">
      <c r="B1186" s="51" t="str">
        <f>IF(SSIDs[[#This Row],[Count]]="-","(autofill)",IF('1) Program Reach'!$C$5="(enter ID)","(autofill)",'1) Program Reach'!$C$5))</f>
        <v>(autofill)</v>
      </c>
      <c r="C1186" s="52" t="str">
        <f>IFERROR(IF(SSIDs[[#This Row],[Entity ID]]="(autofill)","(autofill)",VLOOKUP(SSIDs[[#This Row],[Entity ID]],EntityIDs[],2,0)),"Invalid Entity ID")</f>
        <v>(autofill)</v>
      </c>
      <c r="F1186" s="242"/>
      <c r="G1186" s="242"/>
      <c r="H1186" s="9"/>
      <c r="I1186" s="9"/>
      <c r="J1186" s="55"/>
      <c r="K1186" s="54"/>
      <c r="L11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7" spans="2:12" x14ac:dyDescent="0.25">
      <c r="B1187" s="51" t="str">
        <f>IF(SSIDs[[#This Row],[Count]]="-","(autofill)",IF('1) Program Reach'!$C$5="(enter ID)","(autofill)",'1) Program Reach'!$C$5))</f>
        <v>(autofill)</v>
      </c>
      <c r="C1187" s="52" t="str">
        <f>IFERROR(IF(SSIDs[[#This Row],[Entity ID]]="(autofill)","(autofill)",VLOOKUP(SSIDs[[#This Row],[Entity ID]],EntityIDs[],2,0)),"Invalid Entity ID")</f>
        <v>(autofill)</v>
      </c>
      <c r="F1187" s="242"/>
      <c r="G1187" s="242"/>
      <c r="H1187" s="9"/>
      <c r="I1187" s="9"/>
      <c r="J1187" s="55"/>
      <c r="K1187" s="54"/>
      <c r="L11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8" spans="2:12" x14ac:dyDescent="0.25">
      <c r="B1188" s="51" t="str">
        <f>IF(SSIDs[[#This Row],[Count]]="-","(autofill)",IF('1) Program Reach'!$C$5="(enter ID)","(autofill)",'1) Program Reach'!$C$5))</f>
        <v>(autofill)</v>
      </c>
      <c r="C1188" s="52" t="str">
        <f>IFERROR(IF(SSIDs[[#This Row],[Entity ID]]="(autofill)","(autofill)",VLOOKUP(SSIDs[[#This Row],[Entity ID]],EntityIDs[],2,0)),"Invalid Entity ID")</f>
        <v>(autofill)</v>
      </c>
      <c r="F1188" s="242"/>
      <c r="G1188" s="242"/>
      <c r="H1188" s="9"/>
      <c r="I1188" s="9"/>
      <c r="J1188" s="55"/>
      <c r="K1188" s="54"/>
      <c r="L11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89" spans="2:12" x14ac:dyDescent="0.25">
      <c r="B1189" s="51" t="str">
        <f>IF(SSIDs[[#This Row],[Count]]="-","(autofill)",IF('1) Program Reach'!$C$5="(enter ID)","(autofill)",'1) Program Reach'!$C$5))</f>
        <v>(autofill)</v>
      </c>
      <c r="C1189" s="52" t="str">
        <f>IFERROR(IF(SSIDs[[#This Row],[Entity ID]]="(autofill)","(autofill)",VLOOKUP(SSIDs[[#This Row],[Entity ID]],EntityIDs[],2,0)),"Invalid Entity ID")</f>
        <v>(autofill)</v>
      </c>
      <c r="F1189" s="242"/>
      <c r="G1189" s="242"/>
      <c r="H1189" s="9"/>
      <c r="I1189" s="9"/>
      <c r="J1189" s="55"/>
      <c r="K1189" s="54"/>
      <c r="L11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0" spans="2:12" x14ac:dyDescent="0.25">
      <c r="B1190" s="51" t="str">
        <f>IF(SSIDs[[#This Row],[Count]]="-","(autofill)",IF('1) Program Reach'!$C$5="(enter ID)","(autofill)",'1) Program Reach'!$C$5))</f>
        <v>(autofill)</v>
      </c>
      <c r="C1190" s="52" t="str">
        <f>IFERROR(IF(SSIDs[[#This Row],[Entity ID]]="(autofill)","(autofill)",VLOOKUP(SSIDs[[#This Row],[Entity ID]],EntityIDs[],2,0)),"Invalid Entity ID")</f>
        <v>(autofill)</v>
      </c>
      <c r="F1190" s="242"/>
      <c r="G1190" s="242"/>
      <c r="H1190" s="9"/>
      <c r="I1190" s="9"/>
      <c r="J1190" s="55"/>
      <c r="K1190" s="54"/>
      <c r="L11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1" spans="2:12" x14ac:dyDescent="0.25">
      <c r="B1191" s="51" t="str">
        <f>IF(SSIDs[[#This Row],[Count]]="-","(autofill)",IF('1) Program Reach'!$C$5="(enter ID)","(autofill)",'1) Program Reach'!$C$5))</f>
        <v>(autofill)</v>
      </c>
      <c r="C1191" s="52" t="str">
        <f>IFERROR(IF(SSIDs[[#This Row],[Entity ID]]="(autofill)","(autofill)",VLOOKUP(SSIDs[[#This Row],[Entity ID]],EntityIDs[],2,0)),"Invalid Entity ID")</f>
        <v>(autofill)</v>
      </c>
      <c r="F1191" s="242"/>
      <c r="G1191" s="242"/>
      <c r="H1191" s="9"/>
      <c r="I1191" s="9"/>
      <c r="J1191" s="55"/>
      <c r="K1191" s="54"/>
      <c r="L11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2" spans="2:12" x14ac:dyDescent="0.25">
      <c r="B1192" s="51" t="str">
        <f>IF(SSIDs[[#This Row],[Count]]="-","(autofill)",IF('1) Program Reach'!$C$5="(enter ID)","(autofill)",'1) Program Reach'!$C$5))</f>
        <v>(autofill)</v>
      </c>
      <c r="C1192" s="52" t="str">
        <f>IFERROR(IF(SSIDs[[#This Row],[Entity ID]]="(autofill)","(autofill)",VLOOKUP(SSIDs[[#This Row],[Entity ID]],EntityIDs[],2,0)),"Invalid Entity ID")</f>
        <v>(autofill)</v>
      </c>
      <c r="F1192" s="242"/>
      <c r="G1192" s="242"/>
      <c r="H1192" s="9"/>
      <c r="I1192" s="9"/>
      <c r="J1192" s="55"/>
      <c r="K1192" s="54"/>
      <c r="L11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3" spans="2:12" x14ac:dyDescent="0.25">
      <c r="B1193" s="51" t="str">
        <f>IF(SSIDs[[#This Row],[Count]]="-","(autofill)",IF('1) Program Reach'!$C$5="(enter ID)","(autofill)",'1) Program Reach'!$C$5))</f>
        <v>(autofill)</v>
      </c>
      <c r="C1193" s="52" t="str">
        <f>IFERROR(IF(SSIDs[[#This Row],[Entity ID]]="(autofill)","(autofill)",VLOOKUP(SSIDs[[#This Row],[Entity ID]],EntityIDs[],2,0)),"Invalid Entity ID")</f>
        <v>(autofill)</v>
      </c>
      <c r="F1193" s="242"/>
      <c r="G1193" s="242"/>
      <c r="H1193" s="9"/>
      <c r="I1193" s="9"/>
      <c r="J1193" s="55"/>
      <c r="K1193" s="54"/>
      <c r="L11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4" spans="2:12" x14ac:dyDescent="0.25">
      <c r="B1194" s="51" t="str">
        <f>IF(SSIDs[[#This Row],[Count]]="-","(autofill)",IF('1) Program Reach'!$C$5="(enter ID)","(autofill)",'1) Program Reach'!$C$5))</f>
        <v>(autofill)</v>
      </c>
      <c r="C1194" s="52" t="str">
        <f>IFERROR(IF(SSIDs[[#This Row],[Entity ID]]="(autofill)","(autofill)",VLOOKUP(SSIDs[[#This Row],[Entity ID]],EntityIDs[],2,0)),"Invalid Entity ID")</f>
        <v>(autofill)</v>
      </c>
      <c r="F1194" s="242"/>
      <c r="G1194" s="242"/>
      <c r="H1194" s="9"/>
      <c r="I1194" s="9"/>
      <c r="J1194" s="55"/>
      <c r="K1194" s="54"/>
      <c r="L11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5" spans="2:12" x14ac:dyDescent="0.25">
      <c r="B1195" s="51" t="str">
        <f>IF(SSIDs[[#This Row],[Count]]="-","(autofill)",IF('1) Program Reach'!$C$5="(enter ID)","(autofill)",'1) Program Reach'!$C$5))</f>
        <v>(autofill)</v>
      </c>
      <c r="C1195" s="52" t="str">
        <f>IFERROR(IF(SSIDs[[#This Row],[Entity ID]]="(autofill)","(autofill)",VLOOKUP(SSIDs[[#This Row],[Entity ID]],EntityIDs[],2,0)),"Invalid Entity ID")</f>
        <v>(autofill)</v>
      </c>
      <c r="F1195" s="242"/>
      <c r="G1195" s="242"/>
      <c r="H1195" s="9"/>
      <c r="I1195" s="9"/>
      <c r="J1195" s="55"/>
      <c r="K1195" s="54"/>
      <c r="L11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6" spans="2:12" x14ac:dyDescent="0.25">
      <c r="B1196" s="51" t="str">
        <f>IF(SSIDs[[#This Row],[Count]]="-","(autofill)",IF('1) Program Reach'!$C$5="(enter ID)","(autofill)",'1) Program Reach'!$C$5))</f>
        <v>(autofill)</v>
      </c>
      <c r="C1196" s="52" t="str">
        <f>IFERROR(IF(SSIDs[[#This Row],[Entity ID]]="(autofill)","(autofill)",VLOOKUP(SSIDs[[#This Row],[Entity ID]],EntityIDs[],2,0)),"Invalid Entity ID")</f>
        <v>(autofill)</v>
      </c>
      <c r="F1196" s="242"/>
      <c r="G1196" s="242"/>
      <c r="H1196" s="9"/>
      <c r="I1196" s="9"/>
      <c r="J1196" s="55"/>
      <c r="K1196" s="54"/>
      <c r="L11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7" spans="2:12" x14ac:dyDescent="0.25">
      <c r="B1197" s="51" t="str">
        <f>IF(SSIDs[[#This Row],[Count]]="-","(autofill)",IF('1) Program Reach'!$C$5="(enter ID)","(autofill)",'1) Program Reach'!$C$5))</f>
        <v>(autofill)</v>
      </c>
      <c r="C1197" s="52" t="str">
        <f>IFERROR(IF(SSIDs[[#This Row],[Entity ID]]="(autofill)","(autofill)",VLOOKUP(SSIDs[[#This Row],[Entity ID]],EntityIDs[],2,0)),"Invalid Entity ID")</f>
        <v>(autofill)</v>
      </c>
      <c r="F1197" s="242"/>
      <c r="G1197" s="242"/>
      <c r="H1197" s="9"/>
      <c r="I1197" s="9"/>
      <c r="J1197" s="55"/>
      <c r="K1197" s="54"/>
      <c r="L11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8" spans="2:12" x14ac:dyDescent="0.25">
      <c r="B1198" s="51" t="str">
        <f>IF(SSIDs[[#This Row],[Count]]="-","(autofill)",IF('1) Program Reach'!$C$5="(enter ID)","(autofill)",'1) Program Reach'!$C$5))</f>
        <v>(autofill)</v>
      </c>
      <c r="C1198" s="52" t="str">
        <f>IFERROR(IF(SSIDs[[#This Row],[Entity ID]]="(autofill)","(autofill)",VLOOKUP(SSIDs[[#This Row],[Entity ID]],EntityIDs[],2,0)),"Invalid Entity ID")</f>
        <v>(autofill)</v>
      </c>
      <c r="F1198" s="242"/>
      <c r="G1198" s="242"/>
      <c r="H1198" s="9"/>
      <c r="I1198" s="9"/>
      <c r="J1198" s="55"/>
      <c r="K1198" s="54"/>
      <c r="L11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199" spans="2:12" x14ac:dyDescent="0.25">
      <c r="B1199" s="51" t="str">
        <f>IF(SSIDs[[#This Row],[Count]]="-","(autofill)",IF('1) Program Reach'!$C$5="(enter ID)","(autofill)",'1) Program Reach'!$C$5))</f>
        <v>(autofill)</v>
      </c>
      <c r="C1199" s="52" t="str">
        <f>IFERROR(IF(SSIDs[[#This Row],[Entity ID]]="(autofill)","(autofill)",VLOOKUP(SSIDs[[#This Row],[Entity ID]],EntityIDs[],2,0)),"Invalid Entity ID")</f>
        <v>(autofill)</v>
      </c>
      <c r="F1199" s="242"/>
      <c r="G1199" s="242"/>
      <c r="H1199" s="9"/>
      <c r="I1199" s="9"/>
      <c r="J1199" s="55"/>
      <c r="K1199" s="54"/>
      <c r="L11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0" spans="2:12" x14ac:dyDescent="0.25">
      <c r="B1200" s="51" t="str">
        <f>IF(SSIDs[[#This Row],[Count]]="-","(autofill)",IF('1) Program Reach'!$C$5="(enter ID)","(autofill)",'1) Program Reach'!$C$5))</f>
        <v>(autofill)</v>
      </c>
      <c r="C1200" s="52" t="str">
        <f>IFERROR(IF(SSIDs[[#This Row],[Entity ID]]="(autofill)","(autofill)",VLOOKUP(SSIDs[[#This Row],[Entity ID]],EntityIDs[],2,0)),"Invalid Entity ID")</f>
        <v>(autofill)</v>
      </c>
      <c r="F1200" s="242"/>
      <c r="G1200" s="242"/>
      <c r="H1200" s="9"/>
      <c r="I1200" s="9"/>
      <c r="J1200" s="55"/>
      <c r="K1200" s="54"/>
      <c r="L12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1" spans="2:12" x14ac:dyDescent="0.25">
      <c r="B1201" s="51" t="str">
        <f>IF(SSIDs[[#This Row],[Count]]="-","(autofill)",IF('1) Program Reach'!$C$5="(enter ID)","(autofill)",'1) Program Reach'!$C$5))</f>
        <v>(autofill)</v>
      </c>
      <c r="C1201" s="52" t="str">
        <f>IFERROR(IF(SSIDs[[#This Row],[Entity ID]]="(autofill)","(autofill)",VLOOKUP(SSIDs[[#This Row],[Entity ID]],EntityIDs[],2,0)),"Invalid Entity ID")</f>
        <v>(autofill)</v>
      </c>
      <c r="F1201" s="242"/>
      <c r="G1201" s="242"/>
      <c r="H1201" s="9"/>
      <c r="I1201" s="9"/>
      <c r="J1201" s="55"/>
      <c r="K1201" s="54"/>
      <c r="L12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2" spans="2:12" x14ac:dyDescent="0.25">
      <c r="B1202" s="51" t="str">
        <f>IF(SSIDs[[#This Row],[Count]]="-","(autofill)",IF('1) Program Reach'!$C$5="(enter ID)","(autofill)",'1) Program Reach'!$C$5))</f>
        <v>(autofill)</v>
      </c>
      <c r="C1202" s="52" t="str">
        <f>IFERROR(IF(SSIDs[[#This Row],[Entity ID]]="(autofill)","(autofill)",VLOOKUP(SSIDs[[#This Row],[Entity ID]],EntityIDs[],2,0)),"Invalid Entity ID")</f>
        <v>(autofill)</v>
      </c>
      <c r="F1202" s="242"/>
      <c r="G1202" s="242"/>
      <c r="H1202" s="9"/>
      <c r="I1202" s="9"/>
      <c r="J1202" s="55"/>
      <c r="K1202" s="54"/>
      <c r="L12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3" spans="2:12" x14ac:dyDescent="0.25">
      <c r="B1203" s="51" t="str">
        <f>IF(SSIDs[[#This Row],[Count]]="-","(autofill)",IF('1) Program Reach'!$C$5="(enter ID)","(autofill)",'1) Program Reach'!$C$5))</f>
        <v>(autofill)</v>
      </c>
      <c r="C1203" s="52" t="str">
        <f>IFERROR(IF(SSIDs[[#This Row],[Entity ID]]="(autofill)","(autofill)",VLOOKUP(SSIDs[[#This Row],[Entity ID]],EntityIDs[],2,0)),"Invalid Entity ID")</f>
        <v>(autofill)</v>
      </c>
      <c r="F1203" s="242"/>
      <c r="G1203" s="242"/>
      <c r="H1203" s="9"/>
      <c r="I1203" s="9"/>
      <c r="J1203" s="55"/>
      <c r="K1203" s="54"/>
      <c r="L12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4" spans="2:12" x14ac:dyDescent="0.25">
      <c r="B1204" s="51" t="str">
        <f>IF(SSIDs[[#This Row],[Count]]="-","(autofill)",IF('1) Program Reach'!$C$5="(enter ID)","(autofill)",'1) Program Reach'!$C$5))</f>
        <v>(autofill)</v>
      </c>
      <c r="C1204" s="52" t="str">
        <f>IFERROR(IF(SSIDs[[#This Row],[Entity ID]]="(autofill)","(autofill)",VLOOKUP(SSIDs[[#This Row],[Entity ID]],EntityIDs[],2,0)),"Invalid Entity ID")</f>
        <v>(autofill)</v>
      </c>
      <c r="F1204" s="242"/>
      <c r="G1204" s="242"/>
      <c r="H1204" s="9"/>
      <c r="I1204" s="9"/>
      <c r="J1204" s="55"/>
      <c r="K1204" s="54"/>
      <c r="L12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5" spans="2:12" x14ac:dyDescent="0.25">
      <c r="B1205" s="51" t="str">
        <f>IF(SSIDs[[#This Row],[Count]]="-","(autofill)",IF('1) Program Reach'!$C$5="(enter ID)","(autofill)",'1) Program Reach'!$C$5))</f>
        <v>(autofill)</v>
      </c>
      <c r="C1205" s="52" t="str">
        <f>IFERROR(IF(SSIDs[[#This Row],[Entity ID]]="(autofill)","(autofill)",VLOOKUP(SSIDs[[#This Row],[Entity ID]],EntityIDs[],2,0)),"Invalid Entity ID")</f>
        <v>(autofill)</v>
      </c>
      <c r="F1205" s="242"/>
      <c r="G1205" s="242"/>
      <c r="H1205" s="9"/>
      <c r="I1205" s="9"/>
      <c r="J1205" s="55"/>
      <c r="K1205" s="54"/>
      <c r="L12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6" spans="2:12" x14ac:dyDescent="0.25">
      <c r="B1206" s="51" t="str">
        <f>IF(SSIDs[[#This Row],[Count]]="-","(autofill)",IF('1) Program Reach'!$C$5="(enter ID)","(autofill)",'1) Program Reach'!$C$5))</f>
        <v>(autofill)</v>
      </c>
      <c r="C1206" s="52" t="str">
        <f>IFERROR(IF(SSIDs[[#This Row],[Entity ID]]="(autofill)","(autofill)",VLOOKUP(SSIDs[[#This Row],[Entity ID]],EntityIDs[],2,0)),"Invalid Entity ID")</f>
        <v>(autofill)</v>
      </c>
      <c r="F1206" s="242"/>
      <c r="G1206" s="242"/>
      <c r="H1206" s="9"/>
      <c r="I1206" s="9"/>
      <c r="J1206" s="55"/>
      <c r="K1206" s="54"/>
      <c r="L12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7" spans="2:12" x14ac:dyDescent="0.25">
      <c r="B1207" s="51" t="str">
        <f>IF(SSIDs[[#This Row],[Count]]="-","(autofill)",IF('1) Program Reach'!$C$5="(enter ID)","(autofill)",'1) Program Reach'!$C$5))</f>
        <v>(autofill)</v>
      </c>
      <c r="C1207" s="52" t="str">
        <f>IFERROR(IF(SSIDs[[#This Row],[Entity ID]]="(autofill)","(autofill)",VLOOKUP(SSIDs[[#This Row],[Entity ID]],EntityIDs[],2,0)),"Invalid Entity ID")</f>
        <v>(autofill)</v>
      </c>
      <c r="F1207" s="242"/>
      <c r="G1207" s="242"/>
      <c r="H1207" s="9"/>
      <c r="I1207" s="9"/>
      <c r="J1207" s="55"/>
      <c r="K1207" s="54"/>
      <c r="L12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8" spans="2:12" x14ac:dyDescent="0.25">
      <c r="B1208" s="51" t="str">
        <f>IF(SSIDs[[#This Row],[Count]]="-","(autofill)",IF('1) Program Reach'!$C$5="(enter ID)","(autofill)",'1) Program Reach'!$C$5))</f>
        <v>(autofill)</v>
      </c>
      <c r="C1208" s="52" t="str">
        <f>IFERROR(IF(SSIDs[[#This Row],[Entity ID]]="(autofill)","(autofill)",VLOOKUP(SSIDs[[#This Row],[Entity ID]],EntityIDs[],2,0)),"Invalid Entity ID")</f>
        <v>(autofill)</v>
      </c>
      <c r="F1208" s="242"/>
      <c r="G1208" s="242"/>
      <c r="H1208" s="9"/>
      <c r="I1208" s="9"/>
      <c r="J1208" s="55"/>
      <c r="K1208" s="54"/>
      <c r="L12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09" spans="2:12" x14ac:dyDescent="0.25">
      <c r="B1209" s="51" t="str">
        <f>IF(SSIDs[[#This Row],[Count]]="-","(autofill)",IF('1) Program Reach'!$C$5="(enter ID)","(autofill)",'1) Program Reach'!$C$5))</f>
        <v>(autofill)</v>
      </c>
      <c r="C1209" s="52" t="str">
        <f>IFERROR(IF(SSIDs[[#This Row],[Entity ID]]="(autofill)","(autofill)",VLOOKUP(SSIDs[[#This Row],[Entity ID]],EntityIDs[],2,0)),"Invalid Entity ID")</f>
        <v>(autofill)</v>
      </c>
      <c r="F1209" s="242"/>
      <c r="G1209" s="242"/>
      <c r="H1209" s="9"/>
      <c r="I1209" s="9"/>
      <c r="J1209" s="55"/>
      <c r="K1209" s="54"/>
      <c r="L12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0" spans="2:12" x14ac:dyDescent="0.25">
      <c r="B1210" s="51" t="str">
        <f>IF(SSIDs[[#This Row],[Count]]="-","(autofill)",IF('1) Program Reach'!$C$5="(enter ID)","(autofill)",'1) Program Reach'!$C$5))</f>
        <v>(autofill)</v>
      </c>
      <c r="C1210" s="52" t="str">
        <f>IFERROR(IF(SSIDs[[#This Row],[Entity ID]]="(autofill)","(autofill)",VLOOKUP(SSIDs[[#This Row],[Entity ID]],EntityIDs[],2,0)),"Invalid Entity ID")</f>
        <v>(autofill)</v>
      </c>
      <c r="F1210" s="242"/>
      <c r="G1210" s="242"/>
      <c r="H1210" s="9"/>
      <c r="I1210" s="9"/>
      <c r="J1210" s="55"/>
      <c r="K1210" s="54"/>
      <c r="L12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1" spans="2:12" x14ac:dyDescent="0.25">
      <c r="B1211" s="51" t="str">
        <f>IF(SSIDs[[#This Row],[Count]]="-","(autofill)",IF('1) Program Reach'!$C$5="(enter ID)","(autofill)",'1) Program Reach'!$C$5))</f>
        <v>(autofill)</v>
      </c>
      <c r="C1211" s="52" t="str">
        <f>IFERROR(IF(SSIDs[[#This Row],[Entity ID]]="(autofill)","(autofill)",VLOOKUP(SSIDs[[#This Row],[Entity ID]],EntityIDs[],2,0)),"Invalid Entity ID")</f>
        <v>(autofill)</v>
      </c>
      <c r="F1211" s="242"/>
      <c r="G1211" s="242"/>
      <c r="H1211" s="9"/>
      <c r="I1211" s="9"/>
      <c r="J1211" s="55"/>
      <c r="K1211" s="54"/>
      <c r="L12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2" spans="2:12" x14ac:dyDescent="0.25">
      <c r="B1212" s="51" t="str">
        <f>IF(SSIDs[[#This Row],[Count]]="-","(autofill)",IF('1) Program Reach'!$C$5="(enter ID)","(autofill)",'1) Program Reach'!$C$5))</f>
        <v>(autofill)</v>
      </c>
      <c r="C1212" s="52" t="str">
        <f>IFERROR(IF(SSIDs[[#This Row],[Entity ID]]="(autofill)","(autofill)",VLOOKUP(SSIDs[[#This Row],[Entity ID]],EntityIDs[],2,0)),"Invalid Entity ID")</f>
        <v>(autofill)</v>
      </c>
      <c r="F1212" s="242"/>
      <c r="G1212" s="242"/>
      <c r="H1212" s="9"/>
      <c r="I1212" s="9"/>
      <c r="J1212" s="55"/>
      <c r="K1212" s="54"/>
      <c r="L12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3" spans="2:12" x14ac:dyDescent="0.25">
      <c r="B1213" s="51" t="str">
        <f>IF(SSIDs[[#This Row],[Count]]="-","(autofill)",IF('1) Program Reach'!$C$5="(enter ID)","(autofill)",'1) Program Reach'!$C$5))</f>
        <v>(autofill)</v>
      </c>
      <c r="C1213" s="52" t="str">
        <f>IFERROR(IF(SSIDs[[#This Row],[Entity ID]]="(autofill)","(autofill)",VLOOKUP(SSIDs[[#This Row],[Entity ID]],EntityIDs[],2,0)),"Invalid Entity ID")</f>
        <v>(autofill)</v>
      </c>
      <c r="F1213" s="242"/>
      <c r="G1213" s="242"/>
      <c r="H1213" s="9"/>
      <c r="I1213" s="9"/>
      <c r="J1213" s="55"/>
      <c r="K1213" s="54"/>
      <c r="L12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4" spans="2:12" x14ac:dyDescent="0.25">
      <c r="B1214" s="51" t="str">
        <f>IF(SSIDs[[#This Row],[Count]]="-","(autofill)",IF('1) Program Reach'!$C$5="(enter ID)","(autofill)",'1) Program Reach'!$C$5))</f>
        <v>(autofill)</v>
      </c>
      <c r="C1214" s="52" t="str">
        <f>IFERROR(IF(SSIDs[[#This Row],[Entity ID]]="(autofill)","(autofill)",VLOOKUP(SSIDs[[#This Row],[Entity ID]],EntityIDs[],2,0)),"Invalid Entity ID")</f>
        <v>(autofill)</v>
      </c>
      <c r="F1214" s="242"/>
      <c r="G1214" s="242"/>
      <c r="H1214" s="9"/>
      <c r="I1214" s="9"/>
      <c r="J1214" s="55"/>
      <c r="K1214" s="54"/>
      <c r="L12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5" spans="2:12" x14ac:dyDescent="0.25">
      <c r="B1215" s="51" t="str">
        <f>IF(SSIDs[[#This Row],[Count]]="-","(autofill)",IF('1) Program Reach'!$C$5="(enter ID)","(autofill)",'1) Program Reach'!$C$5))</f>
        <v>(autofill)</v>
      </c>
      <c r="C1215" s="52" t="str">
        <f>IFERROR(IF(SSIDs[[#This Row],[Entity ID]]="(autofill)","(autofill)",VLOOKUP(SSIDs[[#This Row],[Entity ID]],EntityIDs[],2,0)),"Invalid Entity ID")</f>
        <v>(autofill)</v>
      </c>
      <c r="F1215" s="242"/>
      <c r="G1215" s="242"/>
      <c r="H1215" s="9"/>
      <c r="I1215" s="9"/>
      <c r="J1215" s="55"/>
      <c r="K1215" s="54"/>
      <c r="L12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6" spans="2:12" x14ac:dyDescent="0.25">
      <c r="B1216" s="51" t="str">
        <f>IF(SSIDs[[#This Row],[Count]]="-","(autofill)",IF('1) Program Reach'!$C$5="(enter ID)","(autofill)",'1) Program Reach'!$C$5))</f>
        <v>(autofill)</v>
      </c>
      <c r="C1216" s="52" t="str">
        <f>IFERROR(IF(SSIDs[[#This Row],[Entity ID]]="(autofill)","(autofill)",VLOOKUP(SSIDs[[#This Row],[Entity ID]],EntityIDs[],2,0)),"Invalid Entity ID")</f>
        <v>(autofill)</v>
      </c>
      <c r="F1216" s="242"/>
      <c r="G1216" s="242"/>
      <c r="H1216" s="9"/>
      <c r="I1216" s="9"/>
      <c r="J1216" s="55"/>
      <c r="K1216" s="54"/>
      <c r="L12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7" spans="2:12" x14ac:dyDescent="0.25">
      <c r="B1217" s="51" t="str">
        <f>IF(SSIDs[[#This Row],[Count]]="-","(autofill)",IF('1) Program Reach'!$C$5="(enter ID)","(autofill)",'1) Program Reach'!$C$5))</f>
        <v>(autofill)</v>
      </c>
      <c r="C1217" s="52" t="str">
        <f>IFERROR(IF(SSIDs[[#This Row],[Entity ID]]="(autofill)","(autofill)",VLOOKUP(SSIDs[[#This Row],[Entity ID]],EntityIDs[],2,0)),"Invalid Entity ID")</f>
        <v>(autofill)</v>
      </c>
      <c r="F1217" s="242"/>
      <c r="G1217" s="242"/>
      <c r="H1217" s="9"/>
      <c r="I1217" s="9"/>
      <c r="J1217" s="55"/>
      <c r="K1217" s="54"/>
      <c r="L12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8" spans="2:12" x14ac:dyDescent="0.25">
      <c r="B1218" s="51" t="str">
        <f>IF(SSIDs[[#This Row],[Count]]="-","(autofill)",IF('1) Program Reach'!$C$5="(enter ID)","(autofill)",'1) Program Reach'!$C$5))</f>
        <v>(autofill)</v>
      </c>
      <c r="C1218" s="52" t="str">
        <f>IFERROR(IF(SSIDs[[#This Row],[Entity ID]]="(autofill)","(autofill)",VLOOKUP(SSIDs[[#This Row],[Entity ID]],EntityIDs[],2,0)),"Invalid Entity ID")</f>
        <v>(autofill)</v>
      </c>
      <c r="F1218" s="242"/>
      <c r="G1218" s="242"/>
      <c r="H1218" s="9"/>
      <c r="I1218" s="9"/>
      <c r="J1218" s="55"/>
      <c r="K1218" s="54"/>
      <c r="L12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19" spans="2:12" x14ac:dyDescent="0.25">
      <c r="B1219" s="51" t="str">
        <f>IF(SSIDs[[#This Row],[Count]]="-","(autofill)",IF('1) Program Reach'!$C$5="(enter ID)","(autofill)",'1) Program Reach'!$C$5))</f>
        <v>(autofill)</v>
      </c>
      <c r="C1219" s="52" t="str">
        <f>IFERROR(IF(SSIDs[[#This Row],[Entity ID]]="(autofill)","(autofill)",VLOOKUP(SSIDs[[#This Row],[Entity ID]],EntityIDs[],2,0)),"Invalid Entity ID")</f>
        <v>(autofill)</v>
      </c>
      <c r="F1219" s="242"/>
      <c r="G1219" s="242"/>
      <c r="H1219" s="9"/>
      <c r="I1219" s="9"/>
      <c r="J1219" s="55"/>
      <c r="K1219" s="54"/>
      <c r="L12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0" spans="2:12" x14ac:dyDescent="0.25">
      <c r="B1220" s="51" t="str">
        <f>IF(SSIDs[[#This Row],[Count]]="-","(autofill)",IF('1) Program Reach'!$C$5="(enter ID)","(autofill)",'1) Program Reach'!$C$5))</f>
        <v>(autofill)</v>
      </c>
      <c r="C1220" s="52" t="str">
        <f>IFERROR(IF(SSIDs[[#This Row],[Entity ID]]="(autofill)","(autofill)",VLOOKUP(SSIDs[[#This Row],[Entity ID]],EntityIDs[],2,0)),"Invalid Entity ID")</f>
        <v>(autofill)</v>
      </c>
      <c r="F1220" s="242"/>
      <c r="G1220" s="242"/>
      <c r="H1220" s="9"/>
      <c r="I1220" s="9"/>
      <c r="J1220" s="55"/>
      <c r="K1220" s="54"/>
      <c r="L12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1" spans="2:12" x14ac:dyDescent="0.25">
      <c r="B1221" s="51" t="str">
        <f>IF(SSIDs[[#This Row],[Count]]="-","(autofill)",IF('1) Program Reach'!$C$5="(enter ID)","(autofill)",'1) Program Reach'!$C$5))</f>
        <v>(autofill)</v>
      </c>
      <c r="C1221" s="52" t="str">
        <f>IFERROR(IF(SSIDs[[#This Row],[Entity ID]]="(autofill)","(autofill)",VLOOKUP(SSIDs[[#This Row],[Entity ID]],EntityIDs[],2,0)),"Invalid Entity ID")</f>
        <v>(autofill)</v>
      </c>
      <c r="F1221" s="242"/>
      <c r="G1221" s="242"/>
      <c r="H1221" s="9"/>
      <c r="I1221" s="9"/>
      <c r="J1221" s="55"/>
      <c r="K1221" s="54"/>
      <c r="L12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2" spans="2:12" x14ac:dyDescent="0.25">
      <c r="B1222" s="51" t="str">
        <f>IF(SSIDs[[#This Row],[Count]]="-","(autofill)",IF('1) Program Reach'!$C$5="(enter ID)","(autofill)",'1) Program Reach'!$C$5))</f>
        <v>(autofill)</v>
      </c>
      <c r="C1222" s="52" t="str">
        <f>IFERROR(IF(SSIDs[[#This Row],[Entity ID]]="(autofill)","(autofill)",VLOOKUP(SSIDs[[#This Row],[Entity ID]],EntityIDs[],2,0)),"Invalid Entity ID")</f>
        <v>(autofill)</v>
      </c>
      <c r="F1222" s="242"/>
      <c r="G1222" s="242"/>
      <c r="H1222" s="9"/>
      <c r="I1222" s="9"/>
      <c r="J1222" s="55"/>
      <c r="K1222" s="54"/>
      <c r="L12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3" spans="2:12" x14ac:dyDescent="0.25">
      <c r="B1223" s="51" t="str">
        <f>IF(SSIDs[[#This Row],[Count]]="-","(autofill)",IF('1) Program Reach'!$C$5="(enter ID)","(autofill)",'1) Program Reach'!$C$5))</f>
        <v>(autofill)</v>
      </c>
      <c r="C1223" s="52" t="str">
        <f>IFERROR(IF(SSIDs[[#This Row],[Entity ID]]="(autofill)","(autofill)",VLOOKUP(SSIDs[[#This Row],[Entity ID]],EntityIDs[],2,0)),"Invalid Entity ID")</f>
        <v>(autofill)</v>
      </c>
      <c r="F1223" s="242"/>
      <c r="G1223" s="242"/>
      <c r="H1223" s="9"/>
      <c r="I1223" s="9"/>
      <c r="J1223" s="55"/>
      <c r="K1223" s="54"/>
      <c r="L12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4" spans="2:12" x14ac:dyDescent="0.25">
      <c r="B1224" s="51" t="str">
        <f>IF(SSIDs[[#This Row],[Count]]="-","(autofill)",IF('1) Program Reach'!$C$5="(enter ID)","(autofill)",'1) Program Reach'!$C$5))</f>
        <v>(autofill)</v>
      </c>
      <c r="C1224" s="52" t="str">
        <f>IFERROR(IF(SSIDs[[#This Row],[Entity ID]]="(autofill)","(autofill)",VLOOKUP(SSIDs[[#This Row],[Entity ID]],EntityIDs[],2,0)),"Invalid Entity ID")</f>
        <v>(autofill)</v>
      </c>
      <c r="F1224" s="242"/>
      <c r="G1224" s="242"/>
      <c r="H1224" s="9"/>
      <c r="I1224" s="9"/>
      <c r="J1224" s="55"/>
      <c r="K1224" s="54"/>
      <c r="L12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5" spans="2:12" x14ac:dyDescent="0.25">
      <c r="B1225" s="51" t="str">
        <f>IF(SSIDs[[#This Row],[Count]]="-","(autofill)",IF('1) Program Reach'!$C$5="(enter ID)","(autofill)",'1) Program Reach'!$C$5))</f>
        <v>(autofill)</v>
      </c>
      <c r="C1225" s="52" t="str">
        <f>IFERROR(IF(SSIDs[[#This Row],[Entity ID]]="(autofill)","(autofill)",VLOOKUP(SSIDs[[#This Row],[Entity ID]],EntityIDs[],2,0)),"Invalid Entity ID")</f>
        <v>(autofill)</v>
      </c>
      <c r="F1225" s="242"/>
      <c r="G1225" s="242"/>
      <c r="H1225" s="9"/>
      <c r="I1225" s="9"/>
      <c r="J1225" s="55"/>
      <c r="K1225" s="54"/>
      <c r="L12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6" spans="2:12" x14ac:dyDescent="0.25">
      <c r="B1226" s="51" t="str">
        <f>IF(SSIDs[[#This Row],[Count]]="-","(autofill)",IF('1) Program Reach'!$C$5="(enter ID)","(autofill)",'1) Program Reach'!$C$5))</f>
        <v>(autofill)</v>
      </c>
      <c r="C1226" s="52" t="str">
        <f>IFERROR(IF(SSIDs[[#This Row],[Entity ID]]="(autofill)","(autofill)",VLOOKUP(SSIDs[[#This Row],[Entity ID]],EntityIDs[],2,0)),"Invalid Entity ID")</f>
        <v>(autofill)</v>
      </c>
      <c r="F1226" s="242"/>
      <c r="G1226" s="242"/>
      <c r="H1226" s="9"/>
      <c r="I1226" s="9"/>
      <c r="J1226" s="55"/>
      <c r="K1226" s="54"/>
      <c r="L12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7" spans="2:12" x14ac:dyDescent="0.25">
      <c r="B1227" s="51" t="str">
        <f>IF(SSIDs[[#This Row],[Count]]="-","(autofill)",IF('1) Program Reach'!$C$5="(enter ID)","(autofill)",'1) Program Reach'!$C$5))</f>
        <v>(autofill)</v>
      </c>
      <c r="C1227" s="52" t="str">
        <f>IFERROR(IF(SSIDs[[#This Row],[Entity ID]]="(autofill)","(autofill)",VLOOKUP(SSIDs[[#This Row],[Entity ID]],EntityIDs[],2,0)),"Invalid Entity ID")</f>
        <v>(autofill)</v>
      </c>
      <c r="F1227" s="242"/>
      <c r="G1227" s="242"/>
      <c r="H1227" s="9"/>
      <c r="I1227" s="9"/>
      <c r="J1227" s="55"/>
      <c r="K1227" s="54"/>
      <c r="L12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8" spans="2:12" x14ac:dyDescent="0.25">
      <c r="B1228" s="51" t="str">
        <f>IF(SSIDs[[#This Row],[Count]]="-","(autofill)",IF('1) Program Reach'!$C$5="(enter ID)","(autofill)",'1) Program Reach'!$C$5))</f>
        <v>(autofill)</v>
      </c>
      <c r="C1228" s="52" t="str">
        <f>IFERROR(IF(SSIDs[[#This Row],[Entity ID]]="(autofill)","(autofill)",VLOOKUP(SSIDs[[#This Row],[Entity ID]],EntityIDs[],2,0)),"Invalid Entity ID")</f>
        <v>(autofill)</v>
      </c>
      <c r="F1228" s="242"/>
      <c r="G1228" s="242"/>
      <c r="H1228" s="9"/>
      <c r="I1228" s="9"/>
      <c r="J1228" s="55"/>
      <c r="K1228" s="54"/>
      <c r="L12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29" spans="2:12" x14ac:dyDescent="0.25">
      <c r="B1229" s="51" t="str">
        <f>IF(SSIDs[[#This Row],[Count]]="-","(autofill)",IF('1) Program Reach'!$C$5="(enter ID)","(autofill)",'1) Program Reach'!$C$5))</f>
        <v>(autofill)</v>
      </c>
      <c r="C1229" s="52" t="str">
        <f>IFERROR(IF(SSIDs[[#This Row],[Entity ID]]="(autofill)","(autofill)",VLOOKUP(SSIDs[[#This Row],[Entity ID]],EntityIDs[],2,0)),"Invalid Entity ID")</f>
        <v>(autofill)</v>
      </c>
      <c r="F1229" s="242"/>
      <c r="G1229" s="242"/>
      <c r="H1229" s="9"/>
      <c r="I1229" s="9"/>
      <c r="J1229" s="55"/>
      <c r="K1229" s="54"/>
      <c r="L12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0" spans="2:12" x14ac:dyDescent="0.25">
      <c r="B1230" s="51" t="str">
        <f>IF(SSIDs[[#This Row],[Count]]="-","(autofill)",IF('1) Program Reach'!$C$5="(enter ID)","(autofill)",'1) Program Reach'!$C$5))</f>
        <v>(autofill)</v>
      </c>
      <c r="C1230" s="52" t="str">
        <f>IFERROR(IF(SSIDs[[#This Row],[Entity ID]]="(autofill)","(autofill)",VLOOKUP(SSIDs[[#This Row],[Entity ID]],EntityIDs[],2,0)),"Invalid Entity ID")</f>
        <v>(autofill)</v>
      </c>
      <c r="F1230" s="242"/>
      <c r="G1230" s="242"/>
      <c r="H1230" s="9"/>
      <c r="I1230" s="9"/>
      <c r="J1230" s="55"/>
      <c r="K1230" s="54"/>
      <c r="L12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1" spans="2:12" x14ac:dyDescent="0.25">
      <c r="B1231" s="51" t="str">
        <f>IF(SSIDs[[#This Row],[Count]]="-","(autofill)",IF('1) Program Reach'!$C$5="(enter ID)","(autofill)",'1) Program Reach'!$C$5))</f>
        <v>(autofill)</v>
      </c>
      <c r="C1231" s="52" t="str">
        <f>IFERROR(IF(SSIDs[[#This Row],[Entity ID]]="(autofill)","(autofill)",VLOOKUP(SSIDs[[#This Row],[Entity ID]],EntityIDs[],2,0)),"Invalid Entity ID")</f>
        <v>(autofill)</v>
      </c>
      <c r="F1231" s="242"/>
      <c r="G1231" s="242"/>
      <c r="H1231" s="9"/>
      <c r="I1231" s="9"/>
      <c r="J1231" s="55"/>
      <c r="K1231" s="54"/>
      <c r="L12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2" spans="2:12" x14ac:dyDescent="0.25">
      <c r="B1232" s="51" t="str">
        <f>IF(SSIDs[[#This Row],[Count]]="-","(autofill)",IF('1) Program Reach'!$C$5="(enter ID)","(autofill)",'1) Program Reach'!$C$5))</f>
        <v>(autofill)</v>
      </c>
      <c r="C1232" s="52" t="str">
        <f>IFERROR(IF(SSIDs[[#This Row],[Entity ID]]="(autofill)","(autofill)",VLOOKUP(SSIDs[[#This Row],[Entity ID]],EntityIDs[],2,0)),"Invalid Entity ID")</f>
        <v>(autofill)</v>
      </c>
      <c r="F1232" s="242"/>
      <c r="G1232" s="242"/>
      <c r="H1232" s="9"/>
      <c r="I1232" s="9"/>
      <c r="J1232" s="55"/>
      <c r="K1232" s="54"/>
      <c r="L12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3" spans="2:12" x14ac:dyDescent="0.25">
      <c r="B1233" s="51" t="str">
        <f>IF(SSIDs[[#This Row],[Count]]="-","(autofill)",IF('1) Program Reach'!$C$5="(enter ID)","(autofill)",'1) Program Reach'!$C$5))</f>
        <v>(autofill)</v>
      </c>
      <c r="C1233" s="52" t="str">
        <f>IFERROR(IF(SSIDs[[#This Row],[Entity ID]]="(autofill)","(autofill)",VLOOKUP(SSIDs[[#This Row],[Entity ID]],EntityIDs[],2,0)),"Invalid Entity ID")</f>
        <v>(autofill)</v>
      </c>
      <c r="F1233" s="242"/>
      <c r="G1233" s="242"/>
      <c r="H1233" s="9"/>
      <c r="I1233" s="9"/>
      <c r="J1233" s="55"/>
      <c r="K1233" s="54"/>
      <c r="L12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4" spans="2:12" x14ac:dyDescent="0.25">
      <c r="B1234" s="51" t="str">
        <f>IF(SSIDs[[#This Row],[Count]]="-","(autofill)",IF('1) Program Reach'!$C$5="(enter ID)","(autofill)",'1) Program Reach'!$C$5))</f>
        <v>(autofill)</v>
      </c>
      <c r="C1234" s="52" t="str">
        <f>IFERROR(IF(SSIDs[[#This Row],[Entity ID]]="(autofill)","(autofill)",VLOOKUP(SSIDs[[#This Row],[Entity ID]],EntityIDs[],2,0)),"Invalid Entity ID")</f>
        <v>(autofill)</v>
      </c>
      <c r="F1234" s="242"/>
      <c r="G1234" s="242"/>
      <c r="H1234" s="9"/>
      <c r="I1234" s="9"/>
      <c r="J1234" s="55"/>
      <c r="K1234" s="54"/>
      <c r="L12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5" spans="2:12" x14ac:dyDescent="0.25">
      <c r="B1235" s="51" t="str">
        <f>IF(SSIDs[[#This Row],[Count]]="-","(autofill)",IF('1) Program Reach'!$C$5="(enter ID)","(autofill)",'1) Program Reach'!$C$5))</f>
        <v>(autofill)</v>
      </c>
      <c r="C1235" s="52" t="str">
        <f>IFERROR(IF(SSIDs[[#This Row],[Entity ID]]="(autofill)","(autofill)",VLOOKUP(SSIDs[[#This Row],[Entity ID]],EntityIDs[],2,0)),"Invalid Entity ID")</f>
        <v>(autofill)</v>
      </c>
      <c r="F1235" s="242"/>
      <c r="G1235" s="242"/>
      <c r="H1235" s="9"/>
      <c r="I1235" s="9"/>
      <c r="J1235" s="55"/>
      <c r="K1235" s="54"/>
      <c r="L12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6" spans="2:12" x14ac:dyDescent="0.25">
      <c r="B1236" s="51" t="str">
        <f>IF(SSIDs[[#This Row],[Count]]="-","(autofill)",IF('1) Program Reach'!$C$5="(enter ID)","(autofill)",'1) Program Reach'!$C$5))</f>
        <v>(autofill)</v>
      </c>
      <c r="C1236" s="52" t="str">
        <f>IFERROR(IF(SSIDs[[#This Row],[Entity ID]]="(autofill)","(autofill)",VLOOKUP(SSIDs[[#This Row],[Entity ID]],EntityIDs[],2,0)),"Invalid Entity ID")</f>
        <v>(autofill)</v>
      </c>
      <c r="F1236" s="242"/>
      <c r="G1236" s="242"/>
      <c r="H1236" s="9"/>
      <c r="I1236" s="9"/>
      <c r="J1236" s="55"/>
      <c r="K1236" s="54"/>
      <c r="L12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7" spans="2:12" x14ac:dyDescent="0.25">
      <c r="B1237" s="51" t="str">
        <f>IF(SSIDs[[#This Row],[Count]]="-","(autofill)",IF('1) Program Reach'!$C$5="(enter ID)","(autofill)",'1) Program Reach'!$C$5))</f>
        <v>(autofill)</v>
      </c>
      <c r="C1237" s="52" t="str">
        <f>IFERROR(IF(SSIDs[[#This Row],[Entity ID]]="(autofill)","(autofill)",VLOOKUP(SSIDs[[#This Row],[Entity ID]],EntityIDs[],2,0)),"Invalid Entity ID")</f>
        <v>(autofill)</v>
      </c>
      <c r="F1237" s="242"/>
      <c r="G1237" s="242"/>
      <c r="H1237" s="9"/>
      <c r="I1237" s="9"/>
      <c r="J1237" s="55"/>
      <c r="K1237" s="54"/>
      <c r="L12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8" spans="2:12" x14ac:dyDescent="0.25">
      <c r="B1238" s="51" t="str">
        <f>IF(SSIDs[[#This Row],[Count]]="-","(autofill)",IF('1) Program Reach'!$C$5="(enter ID)","(autofill)",'1) Program Reach'!$C$5))</f>
        <v>(autofill)</v>
      </c>
      <c r="C1238" s="52" t="str">
        <f>IFERROR(IF(SSIDs[[#This Row],[Entity ID]]="(autofill)","(autofill)",VLOOKUP(SSIDs[[#This Row],[Entity ID]],EntityIDs[],2,0)),"Invalid Entity ID")</f>
        <v>(autofill)</v>
      </c>
      <c r="F1238" s="242"/>
      <c r="G1238" s="242"/>
      <c r="H1238" s="9"/>
      <c r="I1238" s="9"/>
      <c r="J1238" s="55"/>
      <c r="K1238" s="54"/>
      <c r="L12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39" spans="2:12" x14ac:dyDescent="0.25">
      <c r="B1239" s="51" t="str">
        <f>IF(SSIDs[[#This Row],[Count]]="-","(autofill)",IF('1) Program Reach'!$C$5="(enter ID)","(autofill)",'1) Program Reach'!$C$5))</f>
        <v>(autofill)</v>
      </c>
      <c r="C1239" s="52" t="str">
        <f>IFERROR(IF(SSIDs[[#This Row],[Entity ID]]="(autofill)","(autofill)",VLOOKUP(SSIDs[[#This Row],[Entity ID]],EntityIDs[],2,0)),"Invalid Entity ID")</f>
        <v>(autofill)</v>
      </c>
      <c r="F1239" s="242"/>
      <c r="G1239" s="242"/>
      <c r="H1239" s="9"/>
      <c r="I1239" s="9"/>
      <c r="J1239" s="55"/>
      <c r="K1239" s="54"/>
      <c r="L12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0" spans="2:12" x14ac:dyDescent="0.25">
      <c r="B1240" s="51" t="str">
        <f>IF(SSIDs[[#This Row],[Count]]="-","(autofill)",IF('1) Program Reach'!$C$5="(enter ID)","(autofill)",'1) Program Reach'!$C$5))</f>
        <v>(autofill)</v>
      </c>
      <c r="C1240" s="52" t="str">
        <f>IFERROR(IF(SSIDs[[#This Row],[Entity ID]]="(autofill)","(autofill)",VLOOKUP(SSIDs[[#This Row],[Entity ID]],EntityIDs[],2,0)),"Invalid Entity ID")</f>
        <v>(autofill)</v>
      </c>
      <c r="F1240" s="242"/>
      <c r="G1240" s="242"/>
      <c r="H1240" s="9"/>
      <c r="I1240" s="9"/>
      <c r="J1240" s="55"/>
      <c r="K1240" s="54"/>
      <c r="L12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1" spans="2:12" x14ac:dyDescent="0.25">
      <c r="B1241" s="51" t="str">
        <f>IF(SSIDs[[#This Row],[Count]]="-","(autofill)",IF('1) Program Reach'!$C$5="(enter ID)","(autofill)",'1) Program Reach'!$C$5))</f>
        <v>(autofill)</v>
      </c>
      <c r="C1241" s="52" t="str">
        <f>IFERROR(IF(SSIDs[[#This Row],[Entity ID]]="(autofill)","(autofill)",VLOOKUP(SSIDs[[#This Row],[Entity ID]],EntityIDs[],2,0)),"Invalid Entity ID")</f>
        <v>(autofill)</v>
      </c>
      <c r="F1241" s="242"/>
      <c r="G1241" s="242"/>
      <c r="H1241" s="9"/>
      <c r="I1241" s="9"/>
      <c r="J1241" s="55"/>
      <c r="K1241" s="54"/>
      <c r="L12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2" spans="2:12" x14ac:dyDescent="0.25">
      <c r="B1242" s="51" t="str">
        <f>IF(SSIDs[[#This Row],[Count]]="-","(autofill)",IF('1) Program Reach'!$C$5="(enter ID)","(autofill)",'1) Program Reach'!$C$5))</f>
        <v>(autofill)</v>
      </c>
      <c r="C1242" s="52" t="str">
        <f>IFERROR(IF(SSIDs[[#This Row],[Entity ID]]="(autofill)","(autofill)",VLOOKUP(SSIDs[[#This Row],[Entity ID]],EntityIDs[],2,0)),"Invalid Entity ID")</f>
        <v>(autofill)</v>
      </c>
      <c r="F1242" s="242"/>
      <c r="G1242" s="242"/>
      <c r="H1242" s="9"/>
      <c r="I1242" s="9"/>
      <c r="J1242" s="55"/>
      <c r="K1242" s="54"/>
      <c r="L12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3" spans="2:12" x14ac:dyDescent="0.25">
      <c r="B1243" s="51" t="str">
        <f>IF(SSIDs[[#This Row],[Count]]="-","(autofill)",IF('1) Program Reach'!$C$5="(enter ID)","(autofill)",'1) Program Reach'!$C$5))</f>
        <v>(autofill)</v>
      </c>
      <c r="C1243" s="52" t="str">
        <f>IFERROR(IF(SSIDs[[#This Row],[Entity ID]]="(autofill)","(autofill)",VLOOKUP(SSIDs[[#This Row],[Entity ID]],EntityIDs[],2,0)),"Invalid Entity ID")</f>
        <v>(autofill)</v>
      </c>
      <c r="F1243" s="242"/>
      <c r="G1243" s="242"/>
      <c r="H1243" s="9"/>
      <c r="I1243" s="9"/>
      <c r="J1243" s="55"/>
      <c r="K1243" s="54"/>
      <c r="L12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4" spans="2:12" x14ac:dyDescent="0.25">
      <c r="B1244" s="51" t="str">
        <f>IF(SSIDs[[#This Row],[Count]]="-","(autofill)",IF('1) Program Reach'!$C$5="(enter ID)","(autofill)",'1) Program Reach'!$C$5))</f>
        <v>(autofill)</v>
      </c>
      <c r="C1244" s="52" t="str">
        <f>IFERROR(IF(SSIDs[[#This Row],[Entity ID]]="(autofill)","(autofill)",VLOOKUP(SSIDs[[#This Row],[Entity ID]],EntityIDs[],2,0)),"Invalid Entity ID")</f>
        <v>(autofill)</v>
      </c>
      <c r="F1244" s="242"/>
      <c r="G1244" s="242"/>
      <c r="H1244" s="9"/>
      <c r="I1244" s="9"/>
      <c r="J1244" s="55"/>
      <c r="K1244" s="54"/>
      <c r="L12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5" spans="2:12" x14ac:dyDescent="0.25">
      <c r="B1245" s="51" t="str">
        <f>IF(SSIDs[[#This Row],[Count]]="-","(autofill)",IF('1) Program Reach'!$C$5="(enter ID)","(autofill)",'1) Program Reach'!$C$5))</f>
        <v>(autofill)</v>
      </c>
      <c r="C1245" s="52" t="str">
        <f>IFERROR(IF(SSIDs[[#This Row],[Entity ID]]="(autofill)","(autofill)",VLOOKUP(SSIDs[[#This Row],[Entity ID]],EntityIDs[],2,0)),"Invalid Entity ID")</f>
        <v>(autofill)</v>
      </c>
      <c r="F1245" s="242"/>
      <c r="G1245" s="242"/>
      <c r="H1245" s="9"/>
      <c r="I1245" s="9"/>
      <c r="J1245" s="55"/>
      <c r="K1245" s="54"/>
      <c r="L12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6" spans="2:12" x14ac:dyDescent="0.25">
      <c r="B1246" s="51" t="str">
        <f>IF(SSIDs[[#This Row],[Count]]="-","(autofill)",IF('1) Program Reach'!$C$5="(enter ID)","(autofill)",'1) Program Reach'!$C$5))</f>
        <v>(autofill)</v>
      </c>
      <c r="C1246" s="52" t="str">
        <f>IFERROR(IF(SSIDs[[#This Row],[Entity ID]]="(autofill)","(autofill)",VLOOKUP(SSIDs[[#This Row],[Entity ID]],EntityIDs[],2,0)),"Invalid Entity ID")</f>
        <v>(autofill)</v>
      </c>
      <c r="F1246" s="242"/>
      <c r="G1246" s="242"/>
      <c r="H1246" s="9"/>
      <c r="I1246" s="9"/>
      <c r="J1246" s="55"/>
      <c r="K1246" s="54"/>
      <c r="L12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7" spans="2:12" x14ac:dyDescent="0.25">
      <c r="B1247" s="51" t="str">
        <f>IF(SSIDs[[#This Row],[Count]]="-","(autofill)",IF('1) Program Reach'!$C$5="(enter ID)","(autofill)",'1) Program Reach'!$C$5))</f>
        <v>(autofill)</v>
      </c>
      <c r="C1247" s="52" t="str">
        <f>IFERROR(IF(SSIDs[[#This Row],[Entity ID]]="(autofill)","(autofill)",VLOOKUP(SSIDs[[#This Row],[Entity ID]],EntityIDs[],2,0)),"Invalid Entity ID")</f>
        <v>(autofill)</v>
      </c>
      <c r="F1247" s="242"/>
      <c r="G1247" s="242"/>
      <c r="H1247" s="9"/>
      <c r="I1247" s="9"/>
      <c r="J1247" s="55"/>
      <c r="K1247" s="54"/>
      <c r="L12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8" spans="2:12" x14ac:dyDescent="0.25">
      <c r="B1248" s="51" t="str">
        <f>IF(SSIDs[[#This Row],[Count]]="-","(autofill)",IF('1) Program Reach'!$C$5="(enter ID)","(autofill)",'1) Program Reach'!$C$5))</f>
        <v>(autofill)</v>
      </c>
      <c r="C1248" s="52" t="str">
        <f>IFERROR(IF(SSIDs[[#This Row],[Entity ID]]="(autofill)","(autofill)",VLOOKUP(SSIDs[[#This Row],[Entity ID]],EntityIDs[],2,0)),"Invalid Entity ID")</f>
        <v>(autofill)</v>
      </c>
      <c r="F1248" s="242"/>
      <c r="G1248" s="242"/>
      <c r="H1248" s="9"/>
      <c r="I1248" s="9"/>
      <c r="J1248" s="55"/>
      <c r="K1248" s="54"/>
      <c r="L12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49" spans="2:12" x14ac:dyDescent="0.25">
      <c r="B1249" s="51" t="str">
        <f>IF(SSIDs[[#This Row],[Count]]="-","(autofill)",IF('1) Program Reach'!$C$5="(enter ID)","(autofill)",'1) Program Reach'!$C$5))</f>
        <v>(autofill)</v>
      </c>
      <c r="C1249" s="52" t="str">
        <f>IFERROR(IF(SSIDs[[#This Row],[Entity ID]]="(autofill)","(autofill)",VLOOKUP(SSIDs[[#This Row],[Entity ID]],EntityIDs[],2,0)),"Invalid Entity ID")</f>
        <v>(autofill)</v>
      </c>
      <c r="F1249" s="242"/>
      <c r="G1249" s="242"/>
      <c r="H1249" s="9"/>
      <c r="I1249" s="9"/>
      <c r="J1249" s="55"/>
      <c r="K1249" s="54"/>
      <c r="L12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0" spans="2:12" x14ac:dyDescent="0.25">
      <c r="B1250" s="51" t="str">
        <f>IF(SSIDs[[#This Row],[Count]]="-","(autofill)",IF('1) Program Reach'!$C$5="(enter ID)","(autofill)",'1) Program Reach'!$C$5))</f>
        <v>(autofill)</v>
      </c>
      <c r="C1250" s="52" t="str">
        <f>IFERROR(IF(SSIDs[[#This Row],[Entity ID]]="(autofill)","(autofill)",VLOOKUP(SSIDs[[#This Row],[Entity ID]],EntityIDs[],2,0)),"Invalid Entity ID")</f>
        <v>(autofill)</v>
      </c>
      <c r="F1250" s="242"/>
      <c r="G1250" s="242"/>
      <c r="H1250" s="9"/>
      <c r="I1250" s="9"/>
      <c r="J1250" s="55"/>
      <c r="K1250" s="54"/>
      <c r="L12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1" spans="2:12" x14ac:dyDescent="0.25">
      <c r="B1251" s="51" t="str">
        <f>IF(SSIDs[[#This Row],[Count]]="-","(autofill)",IF('1) Program Reach'!$C$5="(enter ID)","(autofill)",'1) Program Reach'!$C$5))</f>
        <v>(autofill)</v>
      </c>
      <c r="C1251" s="52" t="str">
        <f>IFERROR(IF(SSIDs[[#This Row],[Entity ID]]="(autofill)","(autofill)",VLOOKUP(SSIDs[[#This Row],[Entity ID]],EntityIDs[],2,0)),"Invalid Entity ID")</f>
        <v>(autofill)</v>
      </c>
      <c r="F1251" s="242"/>
      <c r="G1251" s="242"/>
      <c r="H1251" s="9"/>
      <c r="I1251" s="9"/>
      <c r="J1251" s="55"/>
      <c r="K1251" s="54"/>
      <c r="L12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2" spans="2:12" x14ac:dyDescent="0.25">
      <c r="B1252" s="51" t="str">
        <f>IF(SSIDs[[#This Row],[Count]]="-","(autofill)",IF('1) Program Reach'!$C$5="(enter ID)","(autofill)",'1) Program Reach'!$C$5))</f>
        <v>(autofill)</v>
      </c>
      <c r="C1252" s="52" t="str">
        <f>IFERROR(IF(SSIDs[[#This Row],[Entity ID]]="(autofill)","(autofill)",VLOOKUP(SSIDs[[#This Row],[Entity ID]],EntityIDs[],2,0)),"Invalid Entity ID")</f>
        <v>(autofill)</v>
      </c>
      <c r="F1252" s="242"/>
      <c r="G1252" s="242"/>
      <c r="H1252" s="9"/>
      <c r="I1252" s="9"/>
      <c r="J1252" s="55"/>
      <c r="K1252" s="54"/>
      <c r="L12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3" spans="2:12" x14ac:dyDescent="0.25">
      <c r="B1253" s="51" t="str">
        <f>IF(SSIDs[[#This Row],[Count]]="-","(autofill)",IF('1) Program Reach'!$C$5="(enter ID)","(autofill)",'1) Program Reach'!$C$5))</f>
        <v>(autofill)</v>
      </c>
      <c r="C1253" s="52" t="str">
        <f>IFERROR(IF(SSIDs[[#This Row],[Entity ID]]="(autofill)","(autofill)",VLOOKUP(SSIDs[[#This Row],[Entity ID]],EntityIDs[],2,0)),"Invalid Entity ID")</f>
        <v>(autofill)</v>
      </c>
      <c r="F1253" s="242"/>
      <c r="G1253" s="242"/>
      <c r="H1253" s="9"/>
      <c r="I1253" s="9"/>
      <c r="J1253" s="55"/>
      <c r="K1253" s="54"/>
      <c r="L12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4" spans="2:12" x14ac:dyDescent="0.25">
      <c r="B1254" s="51" t="str">
        <f>IF(SSIDs[[#This Row],[Count]]="-","(autofill)",IF('1) Program Reach'!$C$5="(enter ID)","(autofill)",'1) Program Reach'!$C$5))</f>
        <v>(autofill)</v>
      </c>
      <c r="C1254" s="52" t="str">
        <f>IFERROR(IF(SSIDs[[#This Row],[Entity ID]]="(autofill)","(autofill)",VLOOKUP(SSIDs[[#This Row],[Entity ID]],EntityIDs[],2,0)),"Invalid Entity ID")</f>
        <v>(autofill)</v>
      </c>
      <c r="F1254" s="242"/>
      <c r="G1254" s="242"/>
      <c r="H1254" s="9"/>
      <c r="I1254" s="9"/>
      <c r="J1254" s="55"/>
      <c r="K1254" s="54"/>
      <c r="L12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5" spans="2:12" x14ac:dyDescent="0.25">
      <c r="B1255" s="51" t="str">
        <f>IF(SSIDs[[#This Row],[Count]]="-","(autofill)",IF('1) Program Reach'!$C$5="(enter ID)","(autofill)",'1) Program Reach'!$C$5))</f>
        <v>(autofill)</v>
      </c>
      <c r="C1255" s="52" t="str">
        <f>IFERROR(IF(SSIDs[[#This Row],[Entity ID]]="(autofill)","(autofill)",VLOOKUP(SSIDs[[#This Row],[Entity ID]],EntityIDs[],2,0)),"Invalid Entity ID")</f>
        <v>(autofill)</v>
      </c>
      <c r="F1255" s="242"/>
      <c r="G1255" s="242"/>
      <c r="H1255" s="9"/>
      <c r="I1255" s="9"/>
      <c r="J1255" s="55"/>
      <c r="K1255" s="54"/>
      <c r="L12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6" spans="2:12" x14ac:dyDescent="0.25">
      <c r="B1256" s="51" t="str">
        <f>IF(SSIDs[[#This Row],[Count]]="-","(autofill)",IF('1) Program Reach'!$C$5="(enter ID)","(autofill)",'1) Program Reach'!$C$5))</f>
        <v>(autofill)</v>
      </c>
      <c r="C1256" s="52" t="str">
        <f>IFERROR(IF(SSIDs[[#This Row],[Entity ID]]="(autofill)","(autofill)",VLOOKUP(SSIDs[[#This Row],[Entity ID]],EntityIDs[],2,0)),"Invalid Entity ID")</f>
        <v>(autofill)</v>
      </c>
      <c r="F1256" s="242"/>
      <c r="G1256" s="242"/>
      <c r="H1256" s="9"/>
      <c r="I1256" s="9"/>
      <c r="J1256" s="55"/>
      <c r="K1256" s="54"/>
      <c r="L12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7" spans="2:12" x14ac:dyDescent="0.25">
      <c r="B1257" s="51" t="str">
        <f>IF(SSIDs[[#This Row],[Count]]="-","(autofill)",IF('1) Program Reach'!$C$5="(enter ID)","(autofill)",'1) Program Reach'!$C$5))</f>
        <v>(autofill)</v>
      </c>
      <c r="C1257" s="52" t="str">
        <f>IFERROR(IF(SSIDs[[#This Row],[Entity ID]]="(autofill)","(autofill)",VLOOKUP(SSIDs[[#This Row],[Entity ID]],EntityIDs[],2,0)),"Invalid Entity ID")</f>
        <v>(autofill)</v>
      </c>
      <c r="F1257" s="242"/>
      <c r="G1257" s="242"/>
      <c r="H1257" s="9"/>
      <c r="I1257" s="9"/>
      <c r="J1257" s="55"/>
      <c r="K1257" s="54"/>
      <c r="L12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8" spans="2:12" x14ac:dyDescent="0.25">
      <c r="B1258" s="51" t="str">
        <f>IF(SSIDs[[#This Row],[Count]]="-","(autofill)",IF('1) Program Reach'!$C$5="(enter ID)","(autofill)",'1) Program Reach'!$C$5))</f>
        <v>(autofill)</v>
      </c>
      <c r="C1258" s="52" t="str">
        <f>IFERROR(IF(SSIDs[[#This Row],[Entity ID]]="(autofill)","(autofill)",VLOOKUP(SSIDs[[#This Row],[Entity ID]],EntityIDs[],2,0)),"Invalid Entity ID")</f>
        <v>(autofill)</v>
      </c>
      <c r="F1258" s="242"/>
      <c r="G1258" s="242"/>
      <c r="H1258" s="9"/>
      <c r="I1258" s="9"/>
      <c r="J1258" s="55"/>
      <c r="K1258" s="54"/>
      <c r="L12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59" spans="2:12" x14ac:dyDescent="0.25">
      <c r="B1259" s="51" t="str">
        <f>IF(SSIDs[[#This Row],[Count]]="-","(autofill)",IF('1) Program Reach'!$C$5="(enter ID)","(autofill)",'1) Program Reach'!$C$5))</f>
        <v>(autofill)</v>
      </c>
      <c r="C1259" s="52" t="str">
        <f>IFERROR(IF(SSIDs[[#This Row],[Entity ID]]="(autofill)","(autofill)",VLOOKUP(SSIDs[[#This Row],[Entity ID]],EntityIDs[],2,0)),"Invalid Entity ID")</f>
        <v>(autofill)</v>
      </c>
      <c r="F1259" s="242"/>
      <c r="G1259" s="242"/>
      <c r="H1259" s="9"/>
      <c r="I1259" s="9"/>
      <c r="J1259" s="55"/>
      <c r="K1259" s="54"/>
      <c r="L12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0" spans="2:12" x14ac:dyDescent="0.25">
      <c r="B1260" s="51" t="str">
        <f>IF(SSIDs[[#This Row],[Count]]="-","(autofill)",IF('1) Program Reach'!$C$5="(enter ID)","(autofill)",'1) Program Reach'!$C$5))</f>
        <v>(autofill)</v>
      </c>
      <c r="C1260" s="52" t="str">
        <f>IFERROR(IF(SSIDs[[#This Row],[Entity ID]]="(autofill)","(autofill)",VLOOKUP(SSIDs[[#This Row],[Entity ID]],EntityIDs[],2,0)),"Invalid Entity ID")</f>
        <v>(autofill)</v>
      </c>
      <c r="F1260" s="242"/>
      <c r="G1260" s="242"/>
      <c r="H1260" s="9"/>
      <c r="I1260" s="9"/>
      <c r="J1260" s="55"/>
      <c r="K1260" s="54"/>
      <c r="L12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1" spans="2:12" x14ac:dyDescent="0.25">
      <c r="B1261" s="51" t="str">
        <f>IF(SSIDs[[#This Row],[Count]]="-","(autofill)",IF('1) Program Reach'!$C$5="(enter ID)","(autofill)",'1) Program Reach'!$C$5))</f>
        <v>(autofill)</v>
      </c>
      <c r="C1261" s="52" t="str">
        <f>IFERROR(IF(SSIDs[[#This Row],[Entity ID]]="(autofill)","(autofill)",VLOOKUP(SSIDs[[#This Row],[Entity ID]],EntityIDs[],2,0)),"Invalid Entity ID")</f>
        <v>(autofill)</v>
      </c>
      <c r="F1261" s="242"/>
      <c r="G1261" s="242"/>
      <c r="H1261" s="9"/>
      <c r="I1261" s="9"/>
      <c r="J1261" s="55"/>
      <c r="K1261" s="54"/>
      <c r="L12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2" spans="2:12" x14ac:dyDescent="0.25">
      <c r="B1262" s="51" t="str">
        <f>IF(SSIDs[[#This Row],[Count]]="-","(autofill)",IF('1) Program Reach'!$C$5="(enter ID)","(autofill)",'1) Program Reach'!$C$5))</f>
        <v>(autofill)</v>
      </c>
      <c r="C1262" s="52" t="str">
        <f>IFERROR(IF(SSIDs[[#This Row],[Entity ID]]="(autofill)","(autofill)",VLOOKUP(SSIDs[[#This Row],[Entity ID]],EntityIDs[],2,0)),"Invalid Entity ID")</f>
        <v>(autofill)</v>
      </c>
      <c r="F1262" s="242"/>
      <c r="G1262" s="242"/>
      <c r="H1262" s="9"/>
      <c r="I1262" s="9"/>
      <c r="J1262" s="55"/>
      <c r="K1262" s="54"/>
      <c r="L12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3" spans="2:12" x14ac:dyDescent="0.25">
      <c r="B1263" s="51" t="str">
        <f>IF(SSIDs[[#This Row],[Count]]="-","(autofill)",IF('1) Program Reach'!$C$5="(enter ID)","(autofill)",'1) Program Reach'!$C$5))</f>
        <v>(autofill)</v>
      </c>
      <c r="C1263" s="52" t="str">
        <f>IFERROR(IF(SSIDs[[#This Row],[Entity ID]]="(autofill)","(autofill)",VLOOKUP(SSIDs[[#This Row],[Entity ID]],EntityIDs[],2,0)),"Invalid Entity ID")</f>
        <v>(autofill)</v>
      </c>
      <c r="F1263" s="242"/>
      <c r="G1263" s="242"/>
      <c r="H1263" s="9"/>
      <c r="I1263" s="9"/>
      <c r="J1263" s="55"/>
      <c r="K1263" s="54"/>
      <c r="L12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4" spans="2:12" x14ac:dyDescent="0.25">
      <c r="B1264" s="51" t="str">
        <f>IF(SSIDs[[#This Row],[Count]]="-","(autofill)",IF('1) Program Reach'!$C$5="(enter ID)","(autofill)",'1) Program Reach'!$C$5))</f>
        <v>(autofill)</v>
      </c>
      <c r="C1264" s="52" t="str">
        <f>IFERROR(IF(SSIDs[[#This Row],[Entity ID]]="(autofill)","(autofill)",VLOOKUP(SSIDs[[#This Row],[Entity ID]],EntityIDs[],2,0)),"Invalid Entity ID")</f>
        <v>(autofill)</v>
      </c>
      <c r="F1264" s="242"/>
      <c r="G1264" s="242"/>
      <c r="H1264" s="9"/>
      <c r="I1264" s="9"/>
      <c r="J1264" s="55"/>
      <c r="K1264" s="54"/>
      <c r="L12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5" spans="2:12" x14ac:dyDescent="0.25">
      <c r="B1265" s="51" t="str">
        <f>IF(SSIDs[[#This Row],[Count]]="-","(autofill)",IF('1) Program Reach'!$C$5="(enter ID)","(autofill)",'1) Program Reach'!$C$5))</f>
        <v>(autofill)</v>
      </c>
      <c r="C1265" s="52" t="str">
        <f>IFERROR(IF(SSIDs[[#This Row],[Entity ID]]="(autofill)","(autofill)",VLOOKUP(SSIDs[[#This Row],[Entity ID]],EntityIDs[],2,0)),"Invalid Entity ID")</f>
        <v>(autofill)</v>
      </c>
      <c r="F1265" s="242"/>
      <c r="G1265" s="242"/>
      <c r="H1265" s="9"/>
      <c r="I1265" s="9"/>
      <c r="J1265" s="55"/>
      <c r="K1265" s="54"/>
      <c r="L12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6" spans="2:12" x14ac:dyDescent="0.25">
      <c r="B1266" s="51" t="str">
        <f>IF(SSIDs[[#This Row],[Count]]="-","(autofill)",IF('1) Program Reach'!$C$5="(enter ID)","(autofill)",'1) Program Reach'!$C$5))</f>
        <v>(autofill)</v>
      </c>
      <c r="C1266" s="52" t="str">
        <f>IFERROR(IF(SSIDs[[#This Row],[Entity ID]]="(autofill)","(autofill)",VLOOKUP(SSIDs[[#This Row],[Entity ID]],EntityIDs[],2,0)),"Invalid Entity ID")</f>
        <v>(autofill)</v>
      </c>
      <c r="F1266" s="242"/>
      <c r="G1266" s="242"/>
      <c r="H1266" s="9"/>
      <c r="I1266" s="9"/>
      <c r="J1266" s="55"/>
      <c r="K1266" s="54"/>
      <c r="L12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7" spans="2:12" x14ac:dyDescent="0.25">
      <c r="B1267" s="51" t="str">
        <f>IF(SSIDs[[#This Row],[Count]]="-","(autofill)",IF('1) Program Reach'!$C$5="(enter ID)","(autofill)",'1) Program Reach'!$C$5))</f>
        <v>(autofill)</v>
      </c>
      <c r="C1267" s="52" t="str">
        <f>IFERROR(IF(SSIDs[[#This Row],[Entity ID]]="(autofill)","(autofill)",VLOOKUP(SSIDs[[#This Row],[Entity ID]],EntityIDs[],2,0)),"Invalid Entity ID")</f>
        <v>(autofill)</v>
      </c>
      <c r="F1267" s="242"/>
      <c r="G1267" s="242"/>
      <c r="H1267" s="9"/>
      <c r="I1267" s="9"/>
      <c r="J1267" s="55"/>
      <c r="K1267" s="54"/>
      <c r="L12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8" spans="2:12" x14ac:dyDescent="0.25">
      <c r="B1268" s="51" t="str">
        <f>IF(SSIDs[[#This Row],[Count]]="-","(autofill)",IF('1) Program Reach'!$C$5="(enter ID)","(autofill)",'1) Program Reach'!$C$5))</f>
        <v>(autofill)</v>
      </c>
      <c r="C1268" s="52" t="str">
        <f>IFERROR(IF(SSIDs[[#This Row],[Entity ID]]="(autofill)","(autofill)",VLOOKUP(SSIDs[[#This Row],[Entity ID]],EntityIDs[],2,0)),"Invalid Entity ID")</f>
        <v>(autofill)</v>
      </c>
      <c r="F1268" s="242"/>
      <c r="G1268" s="242"/>
      <c r="H1268" s="9"/>
      <c r="I1268" s="9"/>
      <c r="J1268" s="55"/>
      <c r="K1268" s="54"/>
      <c r="L12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69" spans="2:12" x14ac:dyDescent="0.25">
      <c r="B1269" s="51" t="str">
        <f>IF(SSIDs[[#This Row],[Count]]="-","(autofill)",IF('1) Program Reach'!$C$5="(enter ID)","(autofill)",'1) Program Reach'!$C$5))</f>
        <v>(autofill)</v>
      </c>
      <c r="C1269" s="52" t="str">
        <f>IFERROR(IF(SSIDs[[#This Row],[Entity ID]]="(autofill)","(autofill)",VLOOKUP(SSIDs[[#This Row],[Entity ID]],EntityIDs[],2,0)),"Invalid Entity ID")</f>
        <v>(autofill)</v>
      </c>
      <c r="F1269" s="242"/>
      <c r="G1269" s="242"/>
      <c r="H1269" s="9"/>
      <c r="I1269" s="9"/>
      <c r="J1269" s="55"/>
      <c r="K1269" s="54"/>
      <c r="L12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0" spans="2:12" x14ac:dyDescent="0.25">
      <c r="B1270" s="51" t="str">
        <f>IF(SSIDs[[#This Row],[Count]]="-","(autofill)",IF('1) Program Reach'!$C$5="(enter ID)","(autofill)",'1) Program Reach'!$C$5))</f>
        <v>(autofill)</v>
      </c>
      <c r="C1270" s="52" t="str">
        <f>IFERROR(IF(SSIDs[[#This Row],[Entity ID]]="(autofill)","(autofill)",VLOOKUP(SSIDs[[#This Row],[Entity ID]],EntityIDs[],2,0)),"Invalid Entity ID")</f>
        <v>(autofill)</v>
      </c>
      <c r="F1270" s="242"/>
      <c r="G1270" s="242"/>
      <c r="H1270" s="9"/>
      <c r="I1270" s="9"/>
      <c r="J1270" s="55"/>
      <c r="K1270" s="54"/>
      <c r="L12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1" spans="2:12" x14ac:dyDescent="0.25">
      <c r="B1271" s="51" t="str">
        <f>IF(SSIDs[[#This Row],[Count]]="-","(autofill)",IF('1) Program Reach'!$C$5="(enter ID)","(autofill)",'1) Program Reach'!$C$5))</f>
        <v>(autofill)</v>
      </c>
      <c r="C1271" s="52" t="str">
        <f>IFERROR(IF(SSIDs[[#This Row],[Entity ID]]="(autofill)","(autofill)",VLOOKUP(SSIDs[[#This Row],[Entity ID]],EntityIDs[],2,0)),"Invalid Entity ID")</f>
        <v>(autofill)</v>
      </c>
      <c r="F1271" s="242"/>
      <c r="G1271" s="242"/>
      <c r="H1271" s="9"/>
      <c r="I1271" s="9"/>
      <c r="J1271" s="55"/>
      <c r="K1271" s="54"/>
      <c r="L12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2" spans="2:12" x14ac:dyDescent="0.25">
      <c r="B1272" s="51" t="str">
        <f>IF(SSIDs[[#This Row],[Count]]="-","(autofill)",IF('1) Program Reach'!$C$5="(enter ID)","(autofill)",'1) Program Reach'!$C$5))</f>
        <v>(autofill)</v>
      </c>
      <c r="C1272" s="52" t="str">
        <f>IFERROR(IF(SSIDs[[#This Row],[Entity ID]]="(autofill)","(autofill)",VLOOKUP(SSIDs[[#This Row],[Entity ID]],EntityIDs[],2,0)),"Invalid Entity ID")</f>
        <v>(autofill)</v>
      </c>
      <c r="F1272" s="242"/>
      <c r="G1272" s="242"/>
      <c r="H1272" s="9"/>
      <c r="I1272" s="9"/>
      <c r="J1272" s="55"/>
      <c r="K1272" s="54"/>
      <c r="L12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3" spans="2:12" x14ac:dyDescent="0.25">
      <c r="B1273" s="51" t="str">
        <f>IF(SSIDs[[#This Row],[Count]]="-","(autofill)",IF('1) Program Reach'!$C$5="(enter ID)","(autofill)",'1) Program Reach'!$C$5))</f>
        <v>(autofill)</v>
      </c>
      <c r="C1273" s="52" t="str">
        <f>IFERROR(IF(SSIDs[[#This Row],[Entity ID]]="(autofill)","(autofill)",VLOOKUP(SSIDs[[#This Row],[Entity ID]],EntityIDs[],2,0)),"Invalid Entity ID")</f>
        <v>(autofill)</v>
      </c>
      <c r="F1273" s="242"/>
      <c r="G1273" s="242"/>
      <c r="H1273" s="9"/>
      <c r="I1273" s="9"/>
      <c r="J1273" s="55"/>
      <c r="K1273" s="54"/>
      <c r="L12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4" spans="2:12" x14ac:dyDescent="0.25">
      <c r="B1274" s="51" t="str">
        <f>IF(SSIDs[[#This Row],[Count]]="-","(autofill)",IF('1) Program Reach'!$C$5="(enter ID)","(autofill)",'1) Program Reach'!$C$5))</f>
        <v>(autofill)</v>
      </c>
      <c r="C1274" s="52" t="str">
        <f>IFERROR(IF(SSIDs[[#This Row],[Entity ID]]="(autofill)","(autofill)",VLOOKUP(SSIDs[[#This Row],[Entity ID]],EntityIDs[],2,0)),"Invalid Entity ID")</f>
        <v>(autofill)</v>
      </c>
      <c r="F1274" s="242"/>
      <c r="G1274" s="242"/>
      <c r="H1274" s="9"/>
      <c r="I1274" s="9"/>
      <c r="J1274" s="55"/>
      <c r="K1274" s="54"/>
      <c r="L12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5" spans="2:12" x14ac:dyDescent="0.25">
      <c r="B1275" s="51" t="str">
        <f>IF(SSIDs[[#This Row],[Count]]="-","(autofill)",IF('1) Program Reach'!$C$5="(enter ID)","(autofill)",'1) Program Reach'!$C$5))</f>
        <v>(autofill)</v>
      </c>
      <c r="C1275" s="52" t="str">
        <f>IFERROR(IF(SSIDs[[#This Row],[Entity ID]]="(autofill)","(autofill)",VLOOKUP(SSIDs[[#This Row],[Entity ID]],EntityIDs[],2,0)),"Invalid Entity ID")</f>
        <v>(autofill)</v>
      </c>
      <c r="F1275" s="242"/>
      <c r="G1275" s="242"/>
      <c r="H1275" s="9"/>
      <c r="I1275" s="9"/>
      <c r="J1275" s="55"/>
      <c r="K1275" s="54"/>
      <c r="L12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6" spans="2:12" x14ac:dyDescent="0.25">
      <c r="B1276" s="51" t="str">
        <f>IF(SSIDs[[#This Row],[Count]]="-","(autofill)",IF('1) Program Reach'!$C$5="(enter ID)","(autofill)",'1) Program Reach'!$C$5))</f>
        <v>(autofill)</v>
      </c>
      <c r="C1276" s="52" t="str">
        <f>IFERROR(IF(SSIDs[[#This Row],[Entity ID]]="(autofill)","(autofill)",VLOOKUP(SSIDs[[#This Row],[Entity ID]],EntityIDs[],2,0)),"Invalid Entity ID")</f>
        <v>(autofill)</v>
      </c>
      <c r="F1276" s="242"/>
      <c r="G1276" s="242"/>
      <c r="H1276" s="9"/>
      <c r="I1276" s="9"/>
      <c r="J1276" s="55"/>
      <c r="K1276" s="54"/>
      <c r="L12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7" spans="2:12" x14ac:dyDescent="0.25">
      <c r="B1277" s="51" t="str">
        <f>IF(SSIDs[[#This Row],[Count]]="-","(autofill)",IF('1) Program Reach'!$C$5="(enter ID)","(autofill)",'1) Program Reach'!$C$5))</f>
        <v>(autofill)</v>
      </c>
      <c r="C1277" s="52" t="str">
        <f>IFERROR(IF(SSIDs[[#This Row],[Entity ID]]="(autofill)","(autofill)",VLOOKUP(SSIDs[[#This Row],[Entity ID]],EntityIDs[],2,0)),"Invalid Entity ID")</f>
        <v>(autofill)</v>
      </c>
      <c r="F1277" s="242"/>
      <c r="G1277" s="242"/>
      <c r="H1277" s="9"/>
      <c r="I1277" s="9"/>
      <c r="J1277" s="55"/>
      <c r="K1277" s="54"/>
      <c r="L12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8" spans="2:12" x14ac:dyDescent="0.25">
      <c r="B1278" s="51" t="str">
        <f>IF(SSIDs[[#This Row],[Count]]="-","(autofill)",IF('1) Program Reach'!$C$5="(enter ID)","(autofill)",'1) Program Reach'!$C$5))</f>
        <v>(autofill)</v>
      </c>
      <c r="C1278" s="52" t="str">
        <f>IFERROR(IF(SSIDs[[#This Row],[Entity ID]]="(autofill)","(autofill)",VLOOKUP(SSIDs[[#This Row],[Entity ID]],EntityIDs[],2,0)),"Invalid Entity ID")</f>
        <v>(autofill)</v>
      </c>
      <c r="F1278" s="242"/>
      <c r="G1278" s="242"/>
      <c r="H1278" s="9"/>
      <c r="I1278" s="9"/>
      <c r="J1278" s="55"/>
      <c r="K1278" s="54"/>
      <c r="L12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79" spans="2:12" x14ac:dyDescent="0.25">
      <c r="B1279" s="51" t="str">
        <f>IF(SSIDs[[#This Row],[Count]]="-","(autofill)",IF('1) Program Reach'!$C$5="(enter ID)","(autofill)",'1) Program Reach'!$C$5))</f>
        <v>(autofill)</v>
      </c>
      <c r="C1279" s="52" t="str">
        <f>IFERROR(IF(SSIDs[[#This Row],[Entity ID]]="(autofill)","(autofill)",VLOOKUP(SSIDs[[#This Row],[Entity ID]],EntityIDs[],2,0)),"Invalid Entity ID")</f>
        <v>(autofill)</v>
      </c>
      <c r="F1279" s="242"/>
      <c r="G1279" s="242"/>
      <c r="H1279" s="9"/>
      <c r="I1279" s="9"/>
      <c r="J1279" s="55"/>
      <c r="K1279" s="54"/>
      <c r="L12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0" spans="2:12" x14ac:dyDescent="0.25">
      <c r="B1280" s="51" t="str">
        <f>IF(SSIDs[[#This Row],[Count]]="-","(autofill)",IF('1) Program Reach'!$C$5="(enter ID)","(autofill)",'1) Program Reach'!$C$5))</f>
        <v>(autofill)</v>
      </c>
      <c r="C1280" s="52" t="str">
        <f>IFERROR(IF(SSIDs[[#This Row],[Entity ID]]="(autofill)","(autofill)",VLOOKUP(SSIDs[[#This Row],[Entity ID]],EntityIDs[],2,0)),"Invalid Entity ID")</f>
        <v>(autofill)</v>
      </c>
      <c r="F1280" s="242"/>
      <c r="G1280" s="242"/>
      <c r="H1280" s="9"/>
      <c r="I1280" s="9"/>
      <c r="J1280" s="55"/>
      <c r="K1280" s="54"/>
      <c r="L12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1" spans="2:12" x14ac:dyDescent="0.25">
      <c r="B1281" s="51" t="str">
        <f>IF(SSIDs[[#This Row],[Count]]="-","(autofill)",IF('1) Program Reach'!$C$5="(enter ID)","(autofill)",'1) Program Reach'!$C$5))</f>
        <v>(autofill)</v>
      </c>
      <c r="C1281" s="52" t="str">
        <f>IFERROR(IF(SSIDs[[#This Row],[Entity ID]]="(autofill)","(autofill)",VLOOKUP(SSIDs[[#This Row],[Entity ID]],EntityIDs[],2,0)),"Invalid Entity ID")</f>
        <v>(autofill)</v>
      </c>
      <c r="F1281" s="242"/>
      <c r="G1281" s="242"/>
      <c r="H1281" s="9"/>
      <c r="I1281" s="9"/>
      <c r="J1281" s="55"/>
      <c r="K1281" s="54"/>
      <c r="L12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2" spans="2:12" x14ac:dyDescent="0.25">
      <c r="B1282" s="51" t="str">
        <f>IF(SSIDs[[#This Row],[Count]]="-","(autofill)",IF('1) Program Reach'!$C$5="(enter ID)","(autofill)",'1) Program Reach'!$C$5))</f>
        <v>(autofill)</v>
      </c>
      <c r="C1282" s="52" t="str">
        <f>IFERROR(IF(SSIDs[[#This Row],[Entity ID]]="(autofill)","(autofill)",VLOOKUP(SSIDs[[#This Row],[Entity ID]],EntityIDs[],2,0)),"Invalid Entity ID")</f>
        <v>(autofill)</v>
      </c>
      <c r="F1282" s="242"/>
      <c r="G1282" s="242"/>
      <c r="H1282" s="9"/>
      <c r="I1282" s="9"/>
      <c r="J1282" s="55"/>
      <c r="K1282" s="54"/>
      <c r="L12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3" spans="2:12" x14ac:dyDescent="0.25">
      <c r="B1283" s="51" t="str">
        <f>IF(SSIDs[[#This Row],[Count]]="-","(autofill)",IF('1) Program Reach'!$C$5="(enter ID)","(autofill)",'1) Program Reach'!$C$5))</f>
        <v>(autofill)</v>
      </c>
      <c r="C1283" s="52" t="str">
        <f>IFERROR(IF(SSIDs[[#This Row],[Entity ID]]="(autofill)","(autofill)",VLOOKUP(SSIDs[[#This Row],[Entity ID]],EntityIDs[],2,0)),"Invalid Entity ID")</f>
        <v>(autofill)</v>
      </c>
      <c r="F1283" s="242"/>
      <c r="G1283" s="242"/>
      <c r="H1283" s="9"/>
      <c r="I1283" s="9"/>
      <c r="J1283" s="55"/>
      <c r="K1283" s="54"/>
      <c r="L12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4" spans="2:12" x14ac:dyDescent="0.25">
      <c r="B1284" s="51" t="str">
        <f>IF(SSIDs[[#This Row],[Count]]="-","(autofill)",IF('1) Program Reach'!$C$5="(enter ID)","(autofill)",'1) Program Reach'!$C$5))</f>
        <v>(autofill)</v>
      </c>
      <c r="C1284" s="52" t="str">
        <f>IFERROR(IF(SSIDs[[#This Row],[Entity ID]]="(autofill)","(autofill)",VLOOKUP(SSIDs[[#This Row],[Entity ID]],EntityIDs[],2,0)),"Invalid Entity ID")</f>
        <v>(autofill)</v>
      </c>
      <c r="F1284" s="242"/>
      <c r="G1284" s="242"/>
      <c r="H1284" s="9"/>
      <c r="I1284" s="9"/>
      <c r="J1284" s="55"/>
      <c r="K1284" s="54"/>
      <c r="L12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5" spans="2:12" x14ac:dyDescent="0.25">
      <c r="B1285" s="51" t="str">
        <f>IF(SSIDs[[#This Row],[Count]]="-","(autofill)",IF('1) Program Reach'!$C$5="(enter ID)","(autofill)",'1) Program Reach'!$C$5))</f>
        <v>(autofill)</v>
      </c>
      <c r="C1285" s="52" t="str">
        <f>IFERROR(IF(SSIDs[[#This Row],[Entity ID]]="(autofill)","(autofill)",VLOOKUP(SSIDs[[#This Row],[Entity ID]],EntityIDs[],2,0)),"Invalid Entity ID")</f>
        <v>(autofill)</v>
      </c>
      <c r="F1285" s="242"/>
      <c r="G1285" s="242"/>
      <c r="H1285" s="9"/>
      <c r="I1285" s="9"/>
      <c r="J1285" s="55"/>
      <c r="K1285" s="54"/>
      <c r="L12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6" spans="2:12" x14ac:dyDescent="0.25">
      <c r="B1286" s="51" t="str">
        <f>IF(SSIDs[[#This Row],[Count]]="-","(autofill)",IF('1) Program Reach'!$C$5="(enter ID)","(autofill)",'1) Program Reach'!$C$5))</f>
        <v>(autofill)</v>
      </c>
      <c r="C1286" s="52" t="str">
        <f>IFERROR(IF(SSIDs[[#This Row],[Entity ID]]="(autofill)","(autofill)",VLOOKUP(SSIDs[[#This Row],[Entity ID]],EntityIDs[],2,0)),"Invalid Entity ID")</f>
        <v>(autofill)</v>
      </c>
      <c r="F1286" s="242"/>
      <c r="G1286" s="242"/>
      <c r="H1286" s="9"/>
      <c r="I1286" s="9"/>
      <c r="J1286" s="55"/>
      <c r="K1286" s="54"/>
      <c r="L12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7" spans="2:12" x14ac:dyDescent="0.25">
      <c r="B1287" s="51" t="str">
        <f>IF(SSIDs[[#This Row],[Count]]="-","(autofill)",IF('1) Program Reach'!$C$5="(enter ID)","(autofill)",'1) Program Reach'!$C$5))</f>
        <v>(autofill)</v>
      </c>
      <c r="C1287" s="52" t="str">
        <f>IFERROR(IF(SSIDs[[#This Row],[Entity ID]]="(autofill)","(autofill)",VLOOKUP(SSIDs[[#This Row],[Entity ID]],EntityIDs[],2,0)),"Invalid Entity ID")</f>
        <v>(autofill)</v>
      </c>
      <c r="F1287" s="242"/>
      <c r="G1287" s="242"/>
      <c r="H1287" s="9"/>
      <c r="I1287" s="9"/>
      <c r="J1287" s="55"/>
      <c r="K1287" s="54"/>
      <c r="L12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8" spans="2:12" x14ac:dyDescent="0.25">
      <c r="B1288" s="51" t="str">
        <f>IF(SSIDs[[#This Row],[Count]]="-","(autofill)",IF('1) Program Reach'!$C$5="(enter ID)","(autofill)",'1) Program Reach'!$C$5))</f>
        <v>(autofill)</v>
      </c>
      <c r="C1288" s="52" t="str">
        <f>IFERROR(IF(SSIDs[[#This Row],[Entity ID]]="(autofill)","(autofill)",VLOOKUP(SSIDs[[#This Row],[Entity ID]],EntityIDs[],2,0)),"Invalid Entity ID")</f>
        <v>(autofill)</v>
      </c>
      <c r="F1288" s="242"/>
      <c r="G1288" s="242"/>
      <c r="H1288" s="9"/>
      <c r="I1288" s="9"/>
      <c r="J1288" s="55"/>
      <c r="K1288" s="54"/>
      <c r="L12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89" spans="2:12" x14ac:dyDescent="0.25">
      <c r="B1289" s="51" t="str">
        <f>IF(SSIDs[[#This Row],[Count]]="-","(autofill)",IF('1) Program Reach'!$C$5="(enter ID)","(autofill)",'1) Program Reach'!$C$5))</f>
        <v>(autofill)</v>
      </c>
      <c r="C1289" s="52" t="str">
        <f>IFERROR(IF(SSIDs[[#This Row],[Entity ID]]="(autofill)","(autofill)",VLOOKUP(SSIDs[[#This Row],[Entity ID]],EntityIDs[],2,0)),"Invalid Entity ID")</f>
        <v>(autofill)</v>
      </c>
      <c r="F1289" s="242"/>
      <c r="G1289" s="242"/>
      <c r="H1289" s="9"/>
      <c r="I1289" s="9"/>
      <c r="J1289" s="55"/>
      <c r="K1289" s="54"/>
      <c r="L12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0" spans="2:12" x14ac:dyDescent="0.25">
      <c r="B1290" s="51" t="str">
        <f>IF(SSIDs[[#This Row],[Count]]="-","(autofill)",IF('1) Program Reach'!$C$5="(enter ID)","(autofill)",'1) Program Reach'!$C$5))</f>
        <v>(autofill)</v>
      </c>
      <c r="C1290" s="52" t="str">
        <f>IFERROR(IF(SSIDs[[#This Row],[Entity ID]]="(autofill)","(autofill)",VLOOKUP(SSIDs[[#This Row],[Entity ID]],EntityIDs[],2,0)),"Invalid Entity ID")</f>
        <v>(autofill)</v>
      </c>
      <c r="F1290" s="242"/>
      <c r="G1290" s="242"/>
      <c r="H1290" s="9"/>
      <c r="I1290" s="9"/>
      <c r="J1290" s="55"/>
      <c r="K1290" s="54"/>
      <c r="L12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1" spans="2:12" x14ac:dyDescent="0.25">
      <c r="B1291" s="51" t="str">
        <f>IF(SSIDs[[#This Row],[Count]]="-","(autofill)",IF('1) Program Reach'!$C$5="(enter ID)","(autofill)",'1) Program Reach'!$C$5))</f>
        <v>(autofill)</v>
      </c>
      <c r="C1291" s="52" t="str">
        <f>IFERROR(IF(SSIDs[[#This Row],[Entity ID]]="(autofill)","(autofill)",VLOOKUP(SSIDs[[#This Row],[Entity ID]],EntityIDs[],2,0)),"Invalid Entity ID")</f>
        <v>(autofill)</v>
      </c>
      <c r="F1291" s="242"/>
      <c r="G1291" s="242"/>
      <c r="H1291" s="9"/>
      <c r="I1291" s="9"/>
      <c r="J1291" s="55"/>
      <c r="K1291" s="54"/>
      <c r="L12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2" spans="2:12" x14ac:dyDescent="0.25">
      <c r="B1292" s="51" t="str">
        <f>IF(SSIDs[[#This Row],[Count]]="-","(autofill)",IF('1) Program Reach'!$C$5="(enter ID)","(autofill)",'1) Program Reach'!$C$5))</f>
        <v>(autofill)</v>
      </c>
      <c r="C1292" s="52" t="str">
        <f>IFERROR(IF(SSIDs[[#This Row],[Entity ID]]="(autofill)","(autofill)",VLOOKUP(SSIDs[[#This Row],[Entity ID]],EntityIDs[],2,0)),"Invalid Entity ID")</f>
        <v>(autofill)</v>
      </c>
      <c r="F1292" s="242"/>
      <c r="G1292" s="242"/>
      <c r="H1292" s="9"/>
      <c r="I1292" s="9"/>
      <c r="J1292" s="55"/>
      <c r="K1292" s="54"/>
      <c r="L12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3" spans="2:12" x14ac:dyDescent="0.25">
      <c r="B1293" s="51" t="str">
        <f>IF(SSIDs[[#This Row],[Count]]="-","(autofill)",IF('1) Program Reach'!$C$5="(enter ID)","(autofill)",'1) Program Reach'!$C$5))</f>
        <v>(autofill)</v>
      </c>
      <c r="C1293" s="52" t="str">
        <f>IFERROR(IF(SSIDs[[#This Row],[Entity ID]]="(autofill)","(autofill)",VLOOKUP(SSIDs[[#This Row],[Entity ID]],EntityIDs[],2,0)),"Invalid Entity ID")</f>
        <v>(autofill)</v>
      </c>
      <c r="F1293" s="242"/>
      <c r="G1293" s="242"/>
      <c r="H1293" s="9"/>
      <c r="I1293" s="9"/>
      <c r="J1293" s="55"/>
      <c r="K1293" s="54"/>
      <c r="L12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4" spans="2:12" x14ac:dyDescent="0.25">
      <c r="B1294" s="51" t="str">
        <f>IF(SSIDs[[#This Row],[Count]]="-","(autofill)",IF('1) Program Reach'!$C$5="(enter ID)","(autofill)",'1) Program Reach'!$C$5))</f>
        <v>(autofill)</v>
      </c>
      <c r="C1294" s="52" t="str">
        <f>IFERROR(IF(SSIDs[[#This Row],[Entity ID]]="(autofill)","(autofill)",VLOOKUP(SSIDs[[#This Row],[Entity ID]],EntityIDs[],2,0)),"Invalid Entity ID")</f>
        <v>(autofill)</v>
      </c>
      <c r="F1294" s="242"/>
      <c r="G1294" s="242"/>
      <c r="H1294" s="9"/>
      <c r="I1294" s="9"/>
      <c r="J1294" s="55"/>
      <c r="K1294" s="54"/>
      <c r="L12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5" spans="2:12" x14ac:dyDescent="0.25">
      <c r="B1295" s="51" t="str">
        <f>IF(SSIDs[[#This Row],[Count]]="-","(autofill)",IF('1) Program Reach'!$C$5="(enter ID)","(autofill)",'1) Program Reach'!$C$5))</f>
        <v>(autofill)</v>
      </c>
      <c r="C1295" s="52" t="str">
        <f>IFERROR(IF(SSIDs[[#This Row],[Entity ID]]="(autofill)","(autofill)",VLOOKUP(SSIDs[[#This Row],[Entity ID]],EntityIDs[],2,0)),"Invalid Entity ID")</f>
        <v>(autofill)</v>
      </c>
      <c r="F1295" s="242"/>
      <c r="G1295" s="242"/>
      <c r="H1295" s="9"/>
      <c r="I1295" s="9"/>
      <c r="J1295" s="55"/>
      <c r="K1295" s="54"/>
      <c r="L12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6" spans="2:12" x14ac:dyDescent="0.25">
      <c r="B1296" s="51" t="str">
        <f>IF(SSIDs[[#This Row],[Count]]="-","(autofill)",IF('1) Program Reach'!$C$5="(enter ID)","(autofill)",'1) Program Reach'!$C$5))</f>
        <v>(autofill)</v>
      </c>
      <c r="C1296" s="52" t="str">
        <f>IFERROR(IF(SSIDs[[#This Row],[Entity ID]]="(autofill)","(autofill)",VLOOKUP(SSIDs[[#This Row],[Entity ID]],EntityIDs[],2,0)),"Invalid Entity ID")</f>
        <v>(autofill)</v>
      </c>
      <c r="F1296" s="242"/>
      <c r="G1296" s="242"/>
      <c r="H1296" s="9"/>
      <c r="I1296" s="9"/>
      <c r="J1296" s="55"/>
      <c r="K1296" s="54"/>
      <c r="L12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7" spans="2:12" x14ac:dyDescent="0.25">
      <c r="B1297" s="51" t="str">
        <f>IF(SSIDs[[#This Row],[Count]]="-","(autofill)",IF('1) Program Reach'!$C$5="(enter ID)","(autofill)",'1) Program Reach'!$C$5))</f>
        <v>(autofill)</v>
      </c>
      <c r="C1297" s="52" t="str">
        <f>IFERROR(IF(SSIDs[[#This Row],[Entity ID]]="(autofill)","(autofill)",VLOOKUP(SSIDs[[#This Row],[Entity ID]],EntityIDs[],2,0)),"Invalid Entity ID")</f>
        <v>(autofill)</v>
      </c>
      <c r="F1297" s="242"/>
      <c r="G1297" s="242"/>
      <c r="H1297" s="9"/>
      <c r="I1297" s="9"/>
      <c r="J1297" s="55"/>
      <c r="K1297" s="54"/>
      <c r="L12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8" spans="2:12" x14ac:dyDescent="0.25">
      <c r="B1298" s="51" t="str">
        <f>IF(SSIDs[[#This Row],[Count]]="-","(autofill)",IF('1) Program Reach'!$C$5="(enter ID)","(autofill)",'1) Program Reach'!$C$5))</f>
        <v>(autofill)</v>
      </c>
      <c r="C1298" s="52" t="str">
        <f>IFERROR(IF(SSIDs[[#This Row],[Entity ID]]="(autofill)","(autofill)",VLOOKUP(SSIDs[[#This Row],[Entity ID]],EntityIDs[],2,0)),"Invalid Entity ID")</f>
        <v>(autofill)</v>
      </c>
      <c r="F1298" s="242"/>
      <c r="G1298" s="242"/>
      <c r="H1298" s="9"/>
      <c r="I1298" s="9"/>
      <c r="J1298" s="55"/>
      <c r="K1298" s="54"/>
      <c r="L12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299" spans="2:12" x14ac:dyDescent="0.25">
      <c r="B1299" s="51" t="str">
        <f>IF(SSIDs[[#This Row],[Count]]="-","(autofill)",IF('1) Program Reach'!$C$5="(enter ID)","(autofill)",'1) Program Reach'!$C$5))</f>
        <v>(autofill)</v>
      </c>
      <c r="C1299" s="52" t="str">
        <f>IFERROR(IF(SSIDs[[#This Row],[Entity ID]]="(autofill)","(autofill)",VLOOKUP(SSIDs[[#This Row],[Entity ID]],EntityIDs[],2,0)),"Invalid Entity ID")</f>
        <v>(autofill)</v>
      </c>
      <c r="F1299" s="242"/>
      <c r="G1299" s="242"/>
      <c r="H1299" s="9"/>
      <c r="I1299" s="9"/>
      <c r="J1299" s="55"/>
      <c r="K1299" s="54"/>
      <c r="L12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0" spans="2:12" x14ac:dyDescent="0.25">
      <c r="B1300" s="51" t="str">
        <f>IF(SSIDs[[#This Row],[Count]]="-","(autofill)",IF('1) Program Reach'!$C$5="(enter ID)","(autofill)",'1) Program Reach'!$C$5))</f>
        <v>(autofill)</v>
      </c>
      <c r="C1300" s="52" t="str">
        <f>IFERROR(IF(SSIDs[[#This Row],[Entity ID]]="(autofill)","(autofill)",VLOOKUP(SSIDs[[#This Row],[Entity ID]],EntityIDs[],2,0)),"Invalid Entity ID")</f>
        <v>(autofill)</v>
      </c>
      <c r="F1300" s="242"/>
      <c r="G1300" s="242"/>
      <c r="H1300" s="9"/>
      <c r="I1300" s="9"/>
      <c r="J1300" s="55"/>
      <c r="K1300" s="54"/>
      <c r="L13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1" spans="2:12" x14ac:dyDescent="0.25">
      <c r="B1301" s="51" t="str">
        <f>IF(SSIDs[[#This Row],[Count]]="-","(autofill)",IF('1) Program Reach'!$C$5="(enter ID)","(autofill)",'1) Program Reach'!$C$5))</f>
        <v>(autofill)</v>
      </c>
      <c r="C1301" s="52" t="str">
        <f>IFERROR(IF(SSIDs[[#This Row],[Entity ID]]="(autofill)","(autofill)",VLOOKUP(SSIDs[[#This Row],[Entity ID]],EntityIDs[],2,0)),"Invalid Entity ID")</f>
        <v>(autofill)</v>
      </c>
      <c r="F1301" s="242"/>
      <c r="G1301" s="242"/>
      <c r="H1301" s="9"/>
      <c r="I1301" s="9"/>
      <c r="J1301" s="55"/>
      <c r="K1301" s="54"/>
      <c r="L13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2" spans="2:12" x14ac:dyDescent="0.25">
      <c r="B1302" s="51" t="str">
        <f>IF(SSIDs[[#This Row],[Count]]="-","(autofill)",IF('1) Program Reach'!$C$5="(enter ID)","(autofill)",'1) Program Reach'!$C$5))</f>
        <v>(autofill)</v>
      </c>
      <c r="C1302" s="52" t="str">
        <f>IFERROR(IF(SSIDs[[#This Row],[Entity ID]]="(autofill)","(autofill)",VLOOKUP(SSIDs[[#This Row],[Entity ID]],EntityIDs[],2,0)),"Invalid Entity ID")</f>
        <v>(autofill)</v>
      </c>
      <c r="F1302" s="242"/>
      <c r="G1302" s="242"/>
      <c r="H1302" s="9"/>
      <c r="I1302" s="9"/>
      <c r="J1302" s="55"/>
      <c r="K1302" s="54"/>
      <c r="L13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3" spans="2:12" x14ac:dyDescent="0.25">
      <c r="B1303" s="51" t="str">
        <f>IF(SSIDs[[#This Row],[Count]]="-","(autofill)",IF('1) Program Reach'!$C$5="(enter ID)","(autofill)",'1) Program Reach'!$C$5))</f>
        <v>(autofill)</v>
      </c>
      <c r="C1303" s="52" t="str">
        <f>IFERROR(IF(SSIDs[[#This Row],[Entity ID]]="(autofill)","(autofill)",VLOOKUP(SSIDs[[#This Row],[Entity ID]],EntityIDs[],2,0)),"Invalid Entity ID")</f>
        <v>(autofill)</v>
      </c>
      <c r="F1303" s="242"/>
      <c r="G1303" s="242"/>
      <c r="H1303" s="9"/>
      <c r="I1303" s="9"/>
      <c r="J1303" s="55"/>
      <c r="K1303" s="54"/>
      <c r="L13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4" spans="2:12" x14ac:dyDescent="0.25">
      <c r="B1304" s="51" t="str">
        <f>IF(SSIDs[[#This Row],[Count]]="-","(autofill)",IF('1) Program Reach'!$C$5="(enter ID)","(autofill)",'1) Program Reach'!$C$5))</f>
        <v>(autofill)</v>
      </c>
      <c r="C1304" s="52" t="str">
        <f>IFERROR(IF(SSIDs[[#This Row],[Entity ID]]="(autofill)","(autofill)",VLOOKUP(SSIDs[[#This Row],[Entity ID]],EntityIDs[],2,0)),"Invalid Entity ID")</f>
        <v>(autofill)</v>
      </c>
      <c r="F1304" s="242"/>
      <c r="G1304" s="242"/>
      <c r="H1304" s="9"/>
      <c r="I1304" s="9"/>
      <c r="J1304" s="55"/>
      <c r="K1304" s="54"/>
      <c r="L13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5" spans="2:12" x14ac:dyDescent="0.25">
      <c r="B1305" s="51" t="str">
        <f>IF(SSIDs[[#This Row],[Count]]="-","(autofill)",IF('1) Program Reach'!$C$5="(enter ID)","(autofill)",'1) Program Reach'!$C$5))</f>
        <v>(autofill)</v>
      </c>
      <c r="C1305" s="52" t="str">
        <f>IFERROR(IF(SSIDs[[#This Row],[Entity ID]]="(autofill)","(autofill)",VLOOKUP(SSIDs[[#This Row],[Entity ID]],EntityIDs[],2,0)),"Invalid Entity ID")</f>
        <v>(autofill)</v>
      </c>
      <c r="F1305" s="242"/>
      <c r="G1305" s="242"/>
      <c r="H1305" s="9"/>
      <c r="I1305" s="9"/>
      <c r="J1305" s="55"/>
      <c r="K1305" s="54"/>
      <c r="L13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6" spans="2:12" x14ac:dyDescent="0.25">
      <c r="B1306" s="51" t="str">
        <f>IF(SSIDs[[#This Row],[Count]]="-","(autofill)",IF('1) Program Reach'!$C$5="(enter ID)","(autofill)",'1) Program Reach'!$C$5))</f>
        <v>(autofill)</v>
      </c>
      <c r="C1306" s="52" t="str">
        <f>IFERROR(IF(SSIDs[[#This Row],[Entity ID]]="(autofill)","(autofill)",VLOOKUP(SSIDs[[#This Row],[Entity ID]],EntityIDs[],2,0)),"Invalid Entity ID")</f>
        <v>(autofill)</v>
      </c>
      <c r="F1306" s="242"/>
      <c r="G1306" s="242"/>
      <c r="H1306" s="9"/>
      <c r="I1306" s="9"/>
      <c r="J1306" s="55"/>
      <c r="K1306" s="54"/>
      <c r="L13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7" spans="2:12" x14ac:dyDescent="0.25">
      <c r="B1307" s="51" t="str">
        <f>IF(SSIDs[[#This Row],[Count]]="-","(autofill)",IF('1) Program Reach'!$C$5="(enter ID)","(autofill)",'1) Program Reach'!$C$5))</f>
        <v>(autofill)</v>
      </c>
      <c r="C1307" s="52" t="str">
        <f>IFERROR(IF(SSIDs[[#This Row],[Entity ID]]="(autofill)","(autofill)",VLOOKUP(SSIDs[[#This Row],[Entity ID]],EntityIDs[],2,0)),"Invalid Entity ID")</f>
        <v>(autofill)</v>
      </c>
      <c r="F1307" s="242"/>
      <c r="G1307" s="242"/>
      <c r="H1307" s="9"/>
      <c r="I1307" s="9"/>
      <c r="J1307" s="55"/>
      <c r="K1307" s="54"/>
      <c r="L13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8" spans="2:12" x14ac:dyDescent="0.25">
      <c r="B1308" s="51" t="str">
        <f>IF(SSIDs[[#This Row],[Count]]="-","(autofill)",IF('1) Program Reach'!$C$5="(enter ID)","(autofill)",'1) Program Reach'!$C$5))</f>
        <v>(autofill)</v>
      </c>
      <c r="C1308" s="52" t="str">
        <f>IFERROR(IF(SSIDs[[#This Row],[Entity ID]]="(autofill)","(autofill)",VLOOKUP(SSIDs[[#This Row],[Entity ID]],EntityIDs[],2,0)),"Invalid Entity ID")</f>
        <v>(autofill)</v>
      </c>
      <c r="F1308" s="242"/>
      <c r="G1308" s="242"/>
      <c r="H1308" s="9"/>
      <c r="I1308" s="9"/>
      <c r="J1308" s="55"/>
      <c r="K1308" s="54"/>
      <c r="L13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09" spans="2:12" x14ac:dyDescent="0.25">
      <c r="B1309" s="51" t="str">
        <f>IF(SSIDs[[#This Row],[Count]]="-","(autofill)",IF('1) Program Reach'!$C$5="(enter ID)","(autofill)",'1) Program Reach'!$C$5))</f>
        <v>(autofill)</v>
      </c>
      <c r="C1309" s="52" t="str">
        <f>IFERROR(IF(SSIDs[[#This Row],[Entity ID]]="(autofill)","(autofill)",VLOOKUP(SSIDs[[#This Row],[Entity ID]],EntityIDs[],2,0)),"Invalid Entity ID")</f>
        <v>(autofill)</v>
      </c>
      <c r="F1309" s="242"/>
      <c r="G1309" s="242"/>
      <c r="H1309" s="9"/>
      <c r="I1309" s="9"/>
      <c r="J1309" s="55"/>
      <c r="K1309" s="54"/>
      <c r="L13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0" spans="2:12" x14ac:dyDescent="0.25">
      <c r="B1310" s="51" t="str">
        <f>IF(SSIDs[[#This Row],[Count]]="-","(autofill)",IF('1) Program Reach'!$C$5="(enter ID)","(autofill)",'1) Program Reach'!$C$5))</f>
        <v>(autofill)</v>
      </c>
      <c r="C1310" s="52" t="str">
        <f>IFERROR(IF(SSIDs[[#This Row],[Entity ID]]="(autofill)","(autofill)",VLOOKUP(SSIDs[[#This Row],[Entity ID]],EntityIDs[],2,0)),"Invalid Entity ID")</f>
        <v>(autofill)</v>
      </c>
      <c r="F1310" s="242"/>
      <c r="G1310" s="242"/>
      <c r="H1310" s="9"/>
      <c r="I1310" s="9"/>
      <c r="J1310" s="55"/>
      <c r="K1310" s="54"/>
      <c r="L13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1" spans="2:12" x14ac:dyDescent="0.25">
      <c r="B1311" s="51" t="str">
        <f>IF(SSIDs[[#This Row],[Count]]="-","(autofill)",IF('1) Program Reach'!$C$5="(enter ID)","(autofill)",'1) Program Reach'!$C$5))</f>
        <v>(autofill)</v>
      </c>
      <c r="C1311" s="52" t="str">
        <f>IFERROR(IF(SSIDs[[#This Row],[Entity ID]]="(autofill)","(autofill)",VLOOKUP(SSIDs[[#This Row],[Entity ID]],EntityIDs[],2,0)),"Invalid Entity ID")</f>
        <v>(autofill)</v>
      </c>
      <c r="F1311" s="242"/>
      <c r="G1311" s="242"/>
      <c r="H1311" s="9"/>
      <c r="I1311" s="9"/>
      <c r="J1311" s="55"/>
      <c r="K1311" s="54"/>
      <c r="L13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2" spans="2:12" x14ac:dyDescent="0.25">
      <c r="B1312" s="51" t="str">
        <f>IF(SSIDs[[#This Row],[Count]]="-","(autofill)",IF('1) Program Reach'!$C$5="(enter ID)","(autofill)",'1) Program Reach'!$C$5))</f>
        <v>(autofill)</v>
      </c>
      <c r="C1312" s="52" t="str">
        <f>IFERROR(IF(SSIDs[[#This Row],[Entity ID]]="(autofill)","(autofill)",VLOOKUP(SSIDs[[#This Row],[Entity ID]],EntityIDs[],2,0)),"Invalid Entity ID")</f>
        <v>(autofill)</v>
      </c>
      <c r="F1312" s="242"/>
      <c r="G1312" s="242"/>
      <c r="H1312" s="9"/>
      <c r="I1312" s="9"/>
      <c r="J1312" s="55"/>
      <c r="K1312" s="54"/>
      <c r="L13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3" spans="2:12" x14ac:dyDescent="0.25">
      <c r="B1313" s="51" t="str">
        <f>IF(SSIDs[[#This Row],[Count]]="-","(autofill)",IF('1) Program Reach'!$C$5="(enter ID)","(autofill)",'1) Program Reach'!$C$5))</f>
        <v>(autofill)</v>
      </c>
      <c r="C1313" s="52" t="str">
        <f>IFERROR(IF(SSIDs[[#This Row],[Entity ID]]="(autofill)","(autofill)",VLOOKUP(SSIDs[[#This Row],[Entity ID]],EntityIDs[],2,0)),"Invalid Entity ID")</f>
        <v>(autofill)</v>
      </c>
      <c r="F1313" s="242"/>
      <c r="G1313" s="242"/>
      <c r="H1313" s="9"/>
      <c r="I1313" s="9"/>
      <c r="J1313" s="55"/>
      <c r="K1313" s="54"/>
      <c r="L13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4" spans="2:12" x14ac:dyDescent="0.25">
      <c r="B1314" s="51" t="str">
        <f>IF(SSIDs[[#This Row],[Count]]="-","(autofill)",IF('1) Program Reach'!$C$5="(enter ID)","(autofill)",'1) Program Reach'!$C$5))</f>
        <v>(autofill)</v>
      </c>
      <c r="C1314" s="52" t="str">
        <f>IFERROR(IF(SSIDs[[#This Row],[Entity ID]]="(autofill)","(autofill)",VLOOKUP(SSIDs[[#This Row],[Entity ID]],EntityIDs[],2,0)),"Invalid Entity ID")</f>
        <v>(autofill)</v>
      </c>
      <c r="F1314" s="242"/>
      <c r="G1314" s="242"/>
      <c r="H1314" s="9"/>
      <c r="I1314" s="9"/>
      <c r="J1314" s="55"/>
      <c r="K1314" s="54"/>
      <c r="L13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5" spans="2:12" x14ac:dyDescent="0.25">
      <c r="B1315" s="51" t="str">
        <f>IF(SSIDs[[#This Row],[Count]]="-","(autofill)",IF('1) Program Reach'!$C$5="(enter ID)","(autofill)",'1) Program Reach'!$C$5))</f>
        <v>(autofill)</v>
      </c>
      <c r="C1315" s="52" t="str">
        <f>IFERROR(IF(SSIDs[[#This Row],[Entity ID]]="(autofill)","(autofill)",VLOOKUP(SSIDs[[#This Row],[Entity ID]],EntityIDs[],2,0)),"Invalid Entity ID")</f>
        <v>(autofill)</v>
      </c>
      <c r="F1315" s="242"/>
      <c r="G1315" s="242"/>
      <c r="H1315" s="9"/>
      <c r="I1315" s="9"/>
      <c r="J1315" s="55"/>
      <c r="K1315" s="54"/>
      <c r="L13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6" spans="2:12" x14ac:dyDescent="0.25">
      <c r="B1316" s="51" t="str">
        <f>IF(SSIDs[[#This Row],[Count]]="-","(autofill)",IF('1) Program Reach'!$C$5="(enter ID)","(autofill)",'1) Program Reach'!$C$5))</f>
        <v>(autofill)</v>
      </c>
      <c r="C1316" s="52" t="str">
        <f>IFERROR(IF(SSIDs[[#This Row],[Entity ID]]="(autofill)","(autofill)",VLOOKUP(SSIDs[[#This Row],[Entity ID]],EntityIDs[],2,0)),"Invalid Entity ID")</f>
        <v>(autofill)</v>
      </c>
      <c r="F1316" s="242"/>
      <c r="G1316" s="242"/>
      <c r="H1316" s="9"/>
      <c r="I1316" s="9"/>
      <c r="J1316" s="55"/>
      <c r="K1316" s="54"/>
      <c r="L13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7" spans="2:12" x14ac:dyDescent="0.25">
      <c r="B1317" s="51" t="str">
        <f>IF(SSIDs[[#This Row],[Count]]="-","(autofill)",IF('1) Program Reach'!$C$5="(enter ID)","(autofill)",'1) Program Reach'!$C$5))</f>
        <v>(autofill)</v>
      </c>
      <c r="C1317" s="52" t="str">
        <f>IFERROR(IF(SSIDs[[#This Row],[Entity ID]]="(autofill)","(autofill)",VLOOKUP(SSIDs[[#This Row],[Entity ID]],EntityIDs[],2,0)),"Invalid Entity ID")</f>
        <v>(autofill)</v>
      </c>
      <c r="F1317" s="242"/>
      <c r="G1317" s="242"/>
      <c r="H1317" s="9"/>
      <c r="I1317" s="9"/>
      <c r="J1317" s="55"/>
      <c r="K1317" s="54"/>
      <c r="L13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8" spans="2:12" x14ac:dyDescent="0.25">
      <c r="B1318" s="51" t="str">
        <f>IF(SSIDs[[#This Row],[Count]]="-","(autofill)",IF('1) Program Reach'!$C$5="(enter ID)","(autofill)",'1) Program Reach'!$C$5))</f>
        <v>(autofill)</v>
      </c>
      <c r="C1318" s="52" t="str">
        <f>IFERROR(IF(SSIDs[[#This Row],[Entity ID]]="(autofill)","(autofill)",VLOOKUP(SSIDs[[#This Row],[Entity ID]],EntityIDs[],2,0)),"Invalid Entity ID")</f>
        <v>(autofill)</v>
      </c>
      <c r="F1318" s="242"/>
      <c r="G1318" s="242"/>
      <c r="H1318" s="9"/>
      <c r="I1318" s="9"/>
      <c r="J1318" s="55"/>
      <c r="K1318" s="54"/>
      <c r="L13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19" spans="2:12" x14ac:dyDescent="0.25">
      <c r="B1319" s="51" t="str">
        <f>IF(SSIDs[[#This Row],[Count]]="-","(autofill)",IF('1) Program Reach'!$C$5="(enter ID)","(autofill)",'1) Program Reach'!$C$5))</f>
        <v>(autofill)</v>
      </c>
      <c r="C1319" s="52" t="str">
        <f>IFERROR(IF(SSIDs[[#This Row],[Entity ID]]="(autofill)","(autofill)",VLOOKUP(SSIDs[[#This Row],[Entity ID]],EntityIDs[],2,0)),"Invalid Entity ID")</f>
        <v>(autofill)</v>
      </c>
      <c r="F1319" s="242"/>
      <c r="G1319" s="242"/>
      <c r="H1319" s="9"/>
      <c r="I1319" s="9"/>
      <c r="J1319" s="55"/>
      <c r="K1319" s="54"/>
      <c r="L13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0" spans="2:12" x14ac:dyDescent="0.25">
      <c r="B1320" s="51" t="str">
        <f>IF(SSIDs[[#This Row],[Count]]="-","(autofill)",IF('1) Program Reach'!$C$5="(enter ID)","(autofill)",'1) Program Reach'!$C$5))</f>
        <v>(autofill)</v>
      </c>
      <c r="C1320" s="52" t="str">
        <f>IFERROR(IF(SSIDs[[#This Row],[Entity ID]]="(autofill)","(autofill)",VLOOKUP(SSIDs[[#This Row],[Entity ID]],EntityIDs[],2,0)),"Invalid Entity ID")</f>
        <v>(autofill)</v>
      </c>
      <c r="F1320" s="242"/>
      <c r="G1320" s="242"/>
      <c r="H1320" s="9"/>
      <c r="I1320" s="9"/>
      <c r="J1320" s="55"/>
      <c r="K1320" s="54"/>
      <c r="L13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1" spans="2:12" x14ac:dyDescent="0.25">
      <c r="B1321" s="51" t="str">
        <f>IF(SSIDs[[#This Row],[Count]]="-","(autofill)",IF('1) Program Reach'!$C$5="(enter ID)","(autofill)",'1) Program Reach'!$C$5))</f>
        <v>(autofill)</v>
      </c>
      <c r="C1321" s="52" t="str">
        <f>IFERROR(IF(SSIDs[[#This Row],[Entity ID]]="(autofill)","(autofill)",VLOOKUP(SSIDs[[#This Row],[Entity ID]],EntityIDs[],2,0)),"Invalid Entity ID")</f>
        <v>(autofill)</v>
      </c>
      <c r="F1321" s="242"/>
      <c r="G1321" s="242"/>
      <c r="H1321" s="9"/>
      <c r="I1321" s="9"/>
      <c r="J1321" s="55"/>
      <c r="K1321" s="54"/>
      <c r="L13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2" spans="2:12" x14ac:dyDescent="0.25">
      <c r="B1322" s="51" t="str">
        <f>IF(SSIDs[[#This Row],[Count]]="-","(autofill)",IF('1) Program Reach'!$C$5="(enter ID)","(autofill)",'1) Program Reach'!$C$5))</f>
        <v>(autofill)</v>
      </c>
      <c r="C1322" s="52" t="str">
        <f>IFERROR(IF(SSIDs[[#This Row],[Entity ID]]="(autofill)","(autofill)",VLOOKUP(SSIDs[[#This Row],[Entity ID]],EntityIDs[],2,0)),"Invalid Entity ID")</f>
        <v>(autofill)</v>
      </c>
      <c r="F1322" s="242"/>
      <c r="G1322" s="242"/>
      <c r="H1322" s="9"/>
      <c r="I1322" s="9"/>
      <c r="J1322" s="55"/>
      <c r="K1322" s="54"/>
      <c r="L13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3" spans="2:12" x14ac:dyDescent="0.25">
      <c r="B1323" s="51" t="str">
        <f>IF(SSIDs[[#This Row],[Count]]="-","(autofill)",IF('1) Program Reach'!$C$5="(enter ID)","(autofill)",'1) Program Reach'!$C$5))</f>
        <v>(autofill)</v>
      </c>
      <c r="C1323" s="52" t="str">
        <f>IFERROR(IF(SSIDs[[#This Row],[Entity ID]]="(autofill)","(autofill)",VLOOKUP(SSIDs[[#This Row],[Entity ID]],EntityIDs[],2,0)),"Invalid Entity ID")</f>
        <v>(autofill)</v>
      </c>
      <c r="F1323" s="242"/>
      <c r="G1323" s="242"/>
      <c r="H1323" s="9"/>
      <c r="I1323" s="9"/>
      <c r="J1323" s="55"/>
      <c r="K1323" s="54"/>
      <c r="L13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4" spans="2:12" x14ac:dyDescent="0.25">
      <c r="B1324" s="51" t="str">
        <f>IF(SSIDs[[#This Row],[Count]]="-","(autofill)",IF('1) Program Reach'!$C$5="(enter ID)","(autofill)",'1) Program Reach'!$C$5))</f>
        <v>(autofill)</v>
      </c>
      <c r="C1324" s="52" t="str">
        <f>IFERROR(IF(SSIDs[[#This Row],[Entity ID]]="(autofill)","(autofill)",VLOOKUP(SSIDs[[#This Row],[Entity ID]],EntityIDs[],2,0)),"Invalid Entity ID")</f>
        <v>(autofill)</v>
      </c>
      <c r="F1324" s="242"/>
      <c r="G1324" s="242"/>
      <c r="H1324" s="9"/>
      <c r="I1324" s="9"/>
      <c r="J1324" s="55"/>
      <c r="K1324" s="54"/>
      <c r="L13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5" spans="2:12" x14ac:dyDescent="0.25">
      <c r="B1325" s="51" t="str">
        <f>IF(SSIDs[[#This Row],[Count]]="-","(autofill)",IF('1) Program Reach'!$C$5="(enter ID)","(autofill)",'1) Program Reach'!$C$5))</f>
        <v>(autofill)</v>
      </c>
      <c r="C1325" s="52" t="str">
        <f>IFERROR(IF(SSIDs[[#This Row],[Entity ID]]="(autofill)","(autofill)",VLOOKUP(SSIDs[[#This Row],[Entity ID]],EntityIDs[],2,0)),"Invalid Entity ID")</f>
        <v>(autofill)</v>
      </c>
      <c r="F1325" s="242"/>
      <c r="G1325" s="242"/>
      <c r="H1325" s="9"/>
      <c r="I1325" s="9"/>
      <c r="J1325" s="55"/>
      <c r="K1325" s="54"/>
      <c r="L13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6" spans="2:12" x14ac:dyDescent="0.25">
      <c r="B1326" s="51" t="str">
        <f>IF(SSIDs[[#This Row],[Count]]="-","(autofill)",IF('1) Program Reach'!$C$5="(enter ID)","(autofill)",'1) Program Reach'!$C$5))</f>
        <v>(autofill)</v>
      </c>
      <c r="C1326" s="52" t="str">
        <f>IFERROR(IF(SSIDs[[#This Row],[Entity ID]]="(autofill)","(autofill)",VLOOKUP(SSIDs[[#This Row],[Entity ID]],EntityIDs[],2,0)),"Invalid Entity ID")</f>
        <v>(autofill)</v>
      </c>
      <c r="F1326" s="242"/>
      <c r="G1326" s="242"/>
      <c r="H1326" s="9"/>
      <c r="I1326" s="9"/>
      <c r="J1326" s="55"/>
      <c r="K1326" s="54"/>
      <c r="L13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7" spans="2:12" x14ac:dyDescent="0.25">
      <c r="B1327" s="51" t="str">
        <f>IF(SSIDs[[#This Row],[Count]]="-","(autofill)",IF('1) Program Reach'!$C$5="(enter ID)","(autofill)",'1) Program Reach'!$C$5))</f>
        <v>(autofill)</v>
      </c>
      <c r="C1327" s="52" t="str">
        <f>IFERROR(IF(SSIDs[[#This Row],[Entity ID]]="(autofill)","(autofill)",VLOOKUP(SSIDs[[#This Row],[Entity ID]],EntityIDs[],2,0)),"Invalid Entity ID")</f>
        <v>(autofill)</v>
      </c>
      <c r="F1327" s="242"/>
      <c r="G1327" s="242"/>
      <c r="H1327" s="9"/>
      <c r="I1327" s="9"/>
      <c r="J1327" s="55"/>
      <c r="K1327" s="54"/>
      <c r="L13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8" spans="2:12" x14ac:dyDescent="0.25">
      <c r="B1328" s="51" t="str">
        <f>IF(SSIDs[[#This Row],[Count]]="-","(autofill)",IF('1) Program Reach'!$C$5="(enter ID)","(autofill)",'1) Program Reach'!$C$5))</f>
        <v>(autofill)</v>
      </c>
      <c r="C1328" s="52" t="str">
        <f>IFERROR(IF(SSIDs[[#This Row],[Entity ID]]="(autofill)","(autofill)",VLOOKUP(SSIDs[[#This Row],[Entity ID]],EntityIDs[],2,0)),"Invalid Entity ID")</f>
        <v>(autofill)</v>
      </c>
      <c r="F1328" s="242"/>
      <c r="G1328" s="242"/>
      <c r="H1328" s="9"/>
      <c r="I1328" s="9"/>
      <c r="J1328" s="55"/>
      <c r="K1328" s="54"/>
      <c r="L13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29" spans="2:12" x14ac:dyDescent="0.25">
      <c r="B1329" s="51" t="str">
        <f>IF(SSIDs[[#This Row],[Count]]="-","(autofill)",IF('1) Program Reach'!$C$5="(enter ID)","(autofill)",'1) Program Reach'!$C$5))</f>
        <v>(autofill)</v>
      </c>
      <c r="C1329" s="52" t="str">
        <f>IFERROR(IF(SSIDs[[#This Row],[Entity ID]]="(autofill)","(autofill)",VLOOKUP(SSIDs[[#This Row],[Entity ID]],EntityIDs[],2,0)),"Invalid Entity ID")</f>
        <v>(autofill)</v>
      </c>
      <c r="F1329" s="242"/>
      <c r="G1329" s="242"/>
      <c r="H1329" s="9"/>
      <c r="I1329" s="9"/>
      <c r="J1329" s="55"/>
      <c r="K1329" s="54"/>
      <c r="L13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0" spans="2:12" x14ac:dyDescent="0.25">
      <c r="B1330" s="51" t="str">
        <f>IF(SSIDs[[#This Row],[Count]]="-","(autofill)",IF('1) Program Reach'!$C$5="(enter ID)","(autofill)",'1) Program Reach'!$C$5))</f>
        <v>(autofill)</v>
      </c>
      <c r="C1330" s="52" t="str">
        <f>IFERROR(IF(SSIDs[[#This Row],[Entity ID]]="(autofill)","(autofill)",VLOOKUP(SSIDs[[#This Row],[Entity ID]],EntityIDs[],2,0)),"Invalid Entity ID")</f>
        <v>(autofill)</v>
      </c>
      <c r="F1330" s="242"/>
      <c r="G1330" s="242"/>
      <c r="H1330" s="9"/>
      <c r="I1330" s="9"/>
      <c r="J1330" s="55"/>
      <c r="K1330" s="54"/>
      <c r="L13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1" spans="2:12" x14ac:dyDescent="0.25">
      <c r="B1331" s="51" t="str">
        <f>IF(SSIDs[[#This Row],[Count]]="-","(autofill)",IF('1) Program Reach'!$C$5="(enter ID)","(autofill)",'1) Program Reach'!$C$5))</f>
        <v>(autofill)</v>
      </c>
      <c r="C1331" s="52" t="str">
        <f>IFERROR(IF(SSIDs[[#This Row],[Entity ID]]="(autofill)","(autofill)",VLOOKUP(SSIDs[[#This Row],[Entity ID]],EntityIDs[],2,0)),"Invalid Entity ID")</f>
        <v>(autofill)</v>
      </c>
      <c r="F1331" s="242"/>
      <c r="G1331" s="242"/>
      <c r="H1331" s="9"/>
      <c r="I1331" s="9"/>
      <c r="J1331" s="55"/>
      <c r="K1331" s="54"/>
      <c r="L13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2" spans="2:12" x14ac:dyDescent="0.25">
      <c r="B1332" s="51" t="str">
        <f>IF(SSIDs[[#This Row],[Count]]="-","(autofill)",IF('1) Program Reach'!$C$5="(enter ID)","(autofill)",'1) Program Reach'!$C$5))</f>
        <v>(autofill)</v>
      </c>
      <c r="C1332" s="52" t="str">
        <f>IFERROR(IF(SSIDs[[#This Row],[Entity ID]]="(autofill)","(autofill)",VLOOKUP(SSIDs[[#This Row],[Entity ID]],EntityIDs[],2,0)),"Invalid Entity ID")</f>
        <v>(autofill)</v>
      </c>
      <c r="F1332" s="242"/>
      <c r="G1332" s="242"/>
      <c r="H1332" s="9"/>
      <c r="I1332" s="9"/>
      <c r="J1332" s="55"/>
      <c r="K1332" s="54"/>
      <c r="L13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3" spans="2:12" x14ac:dyDescent="0.25">
      <c r="B1333" s="51" t="str">
        <f>IF(SSIDs[[#This Row],[Count]]="-","(autofill)",IF('1) Program Reach'!$C$5="(enter ID)","(autofill)",'1) Program Reach'!$C$5))</f>
        <v>(autofill)</v>
      </c>
      <c r="C1333" s="52" t="str">
        <f>IFERROR(IF(SSIDs[[#This Row],[Entity ID]]="(autofill)","(autofill)",VLOOKUP(SSIDs[[#This Row],[Entity ID]],EntityIDs[],2,0)),"Invalid Entity ID")</f>
        <v>(autofill)</v>
      </c>
      <c r="F1333" s="242"/>
      <c r="G1333" s="242"/>
      <c r="H1333" s="9"/>
      <c r="I1333" s="9"/>
      <c r="J1333" s="55"/>
      <c r="K1333" s="54"/>
      <c r="L13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4" spans="2:12" x14ac:dyDescent="0.25">
      <c r="B1334" s="51" t="str">
        <f>IF(SSIDs[[#This Row],[Count]]="-","(autofill)",IF('1) Program Reach'!$C$5="(enter ID)","(autofill)",'1) Program Reach'!$C$5))</f>
        <v>(autofill)</v>
      </c>
      <c r="C1334" s="52" t="str">
        <f>IFERROR(IF(SSIDs[[#This Row],[Entity ID]]="(autofill)","(autofill)",VLOOKUP(SSIDs[[#This Row],[Entity ID]],EntityIDs[],2,0)),"Invalid Entity ID")</f>
        <v>(autofill)</v>
      </c>
      <c r="F1334" s="242"/>
      <c r="G1334" s="242"/>
      <c r="H1334" s="9"/>
      <c r="I1334" s="9"/>
      <c r="J1334" s="55"/>
      <c r="K1334" s="54"/>
      <c r="L13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5" spans="2:12" x14ac:dyDescent="0.25">
      <c r="B1335" s="51" t="str">
        <f>IF(SSIDs[[#This Row],[Count]]="-","(autofill)",IF('1) Program Reach'!$C$5="(enter ID)","(autofill)",'1) Program Reach'!$C$5))</f>
        <v>(autofill)</v>
      </c>
      <c r="C1335" s="52" t="str">
        <f>IFERROR(IF(SSIDs[[#This Row],[Entity ID]]="(autofill)","(autofill)",VLOOKUP(SSIDs[[#This Row],[Entity ID]],EntityIDs[],2,0)),"Invalid Entity ID")</f>
        <v>(autofill)</v>
      </c>
      <c r="F1335" s="242"/>
      <c r="G1335" s="242"/>
      <c r="H1335" s="9"/>
      <c r="I1335" s="9"/>
      <c r="J1335" s="55"/>
      <c r="K1335" s="54"/>
      <c r="L13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6" spans="2:12" x14ac:dyDescent="0.25">
      <c r="B1336" s="51" t="str">
        <f>IF(SSIDs[[#This Row],[Count]]="-","(autofill)",IF('1) Program Reach'!$C$5="(enter ID)","(autofill)",'1) Program Reach'!$C$5))</f>
        <v>(autofill)</v>
      </c>
      <c r="C1336" s="52" t="str">
        <f>IFERROR(IF(SSIDs[[#This Row],[Entity ID]]="(autofill)","(autofill)",VLOOKUP(SSIDs[[#This Row],[Entity ID]],EntityIDs[],2,0)),"Invalid Entity ID")</f>
        <v>(autofill)</v>
      </c>
      <c r="F1336" s="242"/>
      <c r="G1336" s="242"/>
      <c r="H1336" s="9"/>
      <c r="I1336" s="9"/>
      <c r="J1336" s="55"/>
      <c r="K1336" s="54"/>
      <c r="L13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7" spans="2:12" x14ac:dyDescent="0.25">
      <c r="B1337" s="51" t="str">
        <f>IF(SSIDs[[#This Row],[Count]]="-","(autofill)",IF('1) Program Reach'!$C$5="(enter ID)","(autofill)",'1) Program Reach'!$C$5))</f>
        <v>(autofill)</v>
      </c>
      <c r="C1337" s="52" t="str">
        <f>IFERROR(IF(SSIDs[[#This Row],[Entity ID]]="(autofill)","(autofill)",VLOOKUP(SSIDs[[#This Row],[Entity ID]],EntityIDs[],2,0)),"Invalid Entity ID")</f>
        <v>(autofill)</v>
      </c>
      <c r="F1337" s="242"/>
      <c r="G1337" s="242"/>
      <c r="H1337" s="9"/>
      <c r="I1337" s="9"/>
      <c r="J1337" s="55"/>
      <c r="K1337" s="54"/>
      <c r="L13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8" spans="2:12" x14ac:dyDescent="0.25">
      <c r="B1338" s="51" t="str">
        <f>IF(SSIDs[[#This Row],[Count]]="-","(autofill)",IF('1) Program Reach'!$C$5="(enter ID)","(autofill)",'1) Program Reach'!$C$5))</f>
        <v>(autofill)</v>
      </c>
      <c r="C1338" s="52" t="str">
        <f>IFERROR(IF(SSIDs[[#This Row],[Entity ID]]="(autofill)","(autofill)",VLOOKUP(SSIDs[[#This Row],[Entity ID]],EntityIDs[],2,0)),"Invalid Entity ID")</f>
        <v>(autofill)</v>
      </c>
      <c r="F1338" s="242"/>
      <c r="G1338" s="242"/>
      <c r="H1338" s="9"/>
      <c r="I1338" s="9"/>
      <c r="J1338" s="55"/>
      <c r="K1338" s="54"/>
      <c r="L13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39" spans="2:12" x14ac:dyDescent="0.25">
      <c r="B1339" s="51" t="str">
        <f>IF(SSIDs[[#This Row],[Count]]="-","(autofill)",IF('1) Program Reach'!$C$5="(enter ID)","(autofill)",'1) Program Reach'!$C$5))</f>
        <v>(autofill)</v>
      </c>
      <c r="C1339" s="52" t="str">
        <f>IFERROR(IF(SSIDs[[#This Row],[Entity ID]]="(autofill)","(autofill)",VLOOKUP(SSIDs[[#This Row],[Entity ID]],EntityIDs[],2,0)),"Invalid Entity ID")</f>
        <v>(autofill)</v>
      </c>
      <c r="F1339" s="242"/>
      <c r="G1339" s="242"/>
      <c r="H1339" s="9"/>
      <c r="I1339" s="9"/>
      <c r="J1339" s="55"/>
      <c r="K1339" s="54"/>
      <c r="L13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0" spans="2:12" x14ac:dyDescent="0.25">
      <c r="B1340" s="51" t="str">
        <f>IF(SSIDs[[#This Row],[Count]]="-","(autofill)",IF('1) Program Reach'!$C$5="(enter ID)","(autofill)",'1) Program Reach'!$C$5))</f>
        <v>(autofill)</v>
      </c>
      <c r="C1340" s="52" t="str">
        <f>IFERROR(IF(SSIDs[[#This Row],[Entity ID]]="(autofill)","(autofill)",VLOOKUP(SSIDs[[#This Row],[Entity ID]],EntityIDs[],2,0)),"Invalid Entity ID")</f>
        <v>(autofill)</v>
      </c>
      <c r="F1340" s="242"/>
      <c r="G1340" s="242"/>
      <c r="H1340" s="9"/>
      <c r="I1340" s="9"/>
      <c r="J1340" s="55"/>
      <c r="K1340" s="54"/>
      <c r="L13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1" spans="2:12" x14ac:dyDescent="0.25">
      <c r="B1341" s="51" t="str">
        <f>IF(SSIDs[[#This Row],[Count]]="-","(autofill)",IF('1) Program Reach'!$C$5="(enter ID)","(autofill)",'1) Program Reach'!$C$5))</f>
        <v>(autofill)</v>
      </c>
      <c r="C1341" s="52" t="str">
        <f>IFERROR(IF(SSIDs[[#This Row],[Entity ID]]="(autofill)","(autofill)",VLOOKUP(SSIDs[[#This Row],[Entity ID]],EntityIDs[],2,0)),"Invalid Entity ID")</f>
        <v>(autofill)</v>
      </c>
      <c r="F1341" s="242"/>
      <c r="G1341" s="242"/>
      <c r="H1341" s="9"/>
      <c r="I1341" s="9"/>
      <c r="J1341" s="55"/>
      <c r="K1341" s="54"/>
      <c r="L13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2" spans="2:12" x14ac:dyDescent="0.25">
      <c r="B1342" s="51" t="str">
        <f>IF(SSIDs[[#This Row],[Count]]="-","(autofill)",IF('1) Program Reach'!$C$5="(enter ID)","(autofill)",'1) Program Reach'!$C$5))</f>
        <v>(autofill)</v>
      </c>
      <c r="C1342" s="52" t="str">
        <f>IFERROR(IF(SSIDs[[#This Row],[Entity ID]]="(autofill)","(autofill)",VLOOKUP(SSIDs[[#This Row],[Entity ID]],EntityIDs[],2,0)),"Invalid Entity ID")</f>
        <v>(autofill)</v>
      </c>
      <c r="F1342" s="242"/>
      <c r="G1342" s="242"/>
      <c r="H1342" s="9"/>
      <c r="I1342" s="9"/>
      <c r="J1342" s="55"/>
      <c r="K1342" s="54"/>
      <c r="L13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3" spans="2:12" x14ac:dyDescent="0.25">
      <c r="B1343" s="51" t="str">
        <f>IF(SSIDs[[#This Row],[Count]]="-","(autofill)",IF('1) Program Reach'!$C$5="(enter ID)","(autofill)",'1) Program Reach'!$C$5))</f>
        <v>(autofill)</v>
      </c>
      <c r="C1343" s="52" t="str">
        <f>IFERROR(IF(SSIDs[[#This Row],[Entity ID]]="(autofill)","(autofill)",VLOOKUP(SSIDs[[#This Row],[Entity ID]],EntityIDs[],2,0)),"Invalid Entity ID")</f>
        <v>(autofill)</v>
      </c>
      <c r="F1343" s="242"/>
      <c r="G1343" s="242"/>
      <c r="H1343" s="9"/>
      <c r="I1343" s="9"/>
      <c r="J1343" s="55"/>
      <c r="K1343" s="54"/>
      <c r="L13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4" spans="2:12" x14ac:dyDescent="0.25">
      <c r="B1344" s="51" t="str">
        <f>IF(SSIDs[[#This Row],[Count]]="-","(autofill)",IF('1) Program Reach'!$C$5="(enter ID)","(autofill)",'1) Program Reach'!$C$5))</f>
        <v>(autofill)</v>
      </c>
      <c r="C1344" s="52" t="str">
        <f>IFERROR(IF(SSIDs[[#This Row],[Entity ID]]="(autofill)","(autofill)",VLOOKUP(SSIDs[[#This Row],[Entity ID]],EntityIDs[],2,0)),"Invalid Entity ID")</f>
        <v>(autofill)</v>
      </c>
      <c r="F1344" s="242"/>
      <c r="G1344" s="242"/>
      <c r="H1344" s="9"/>
      <c r="I1344" s="9"/>
      <c r="J1344" s="55"/>
      <c r="K1344" s="54"/>
      <c r="L13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5" spans="2:12" x14ac:dyDescent="0.25">
      <c r="B1345" s="51" t="str">
        <f>IF(SSIDs[[#This Row],[Count]]="-","(autofill)",IF('1) Program Reach'!$C$5="(enter ID)","(autofill)",'1) Program Reach'!$C$5))</f>
        <v>(autofill)</v>
      </c>
      <c r="C1345" s="52" t="str">
        <f>IFERROR(IF(SSIDs[[#This Row],[Entity ID]]="(autofill)","(autofill)",VLOOKUP(SSIDs[[#This Row],[Entity ID]],EntityIDs[],2,0)),"Invalid Entity ID")</f>
        <v>(autofill)</v>
      </c>
      <c r="F1345" s="242"/>
      <c r="G1345" s="242"/>
      <c r="H1345" s="9"/>
      <c r="I1345" s="9"/>
      <c r="J1345" s="55"/>
      <c r="K1345" s="54"/>
      <c r="L13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6" spans="2:12" x14ac:dyDescent="0.25">
      <c r="B1346" s="51" t="str">
        <f>IF(SSIDs[[#This Row],[Count]]="-","(autofill)",IF('1) Program Reach'!$C$5="(enter ID)","(autofill)",'1) Program Reach'!$C$5))</f>
        <v>(autofill)</v>
      </c>
      <c r="C1346" s="52" t="str">
        <f>IFERROR(IF(SSIDs[[#This Row],[Entity ID]]="(autofill)","(autofill)",VLOOKUP(SSIDs[[#This Row],[Entity ID]],EntityIDs[],2,0)),"Invalid Entity ID")</f>
        <v>(autofill)</v>
      </c>
      <c r="F1346" s="242"/>
      <c r="G1346" s="242"/>
      <c r="H1346" s="9"/>
      <c r="I1346" s="9"/>
      <c r="J1346" s="55"/>
      <c r="K1346" s="54"/>
      <c r="L13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7" spans="2:12" x14ac:dyDescent="0.25">
      <c r="B1347" s="51" t="str">
        <f>IF(SSIDs[[#This Row],[Count]]="-","(autofill)",IF('1) Program Reach'!$C$5="(enter ID)","(autofill)",'1) Program Reach'!$C$5))</f>
        <v>(autofill)</v>
      </c>
      <c r="C1347" s="52" t="str">
        <f>IFERROR(IF(SSIDs[[#This Row],[Entity ID]]="(autofill)","(autofill)",VLOOKUP(SSIDs[[#This Row],[Entity ID]],EntityIDs[],2,0)),"Invalid Entity ID")</f>
        <v>(autofill)</v>
      </c>
      <c r="F1347" s="242"/>
      <c r="G1347" s="242"/>
      <c r="H1347" s="9"/>
      <c r="I1347" s="9"/>
      <c r="J1347" s="55"/>
      <c r="K1347" s="54"/>
      <c r="L13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8" spans="2:12" x14ac:dyDescent="0.25">
      <c r="B1348" s="51" t="str">
        <f>IF(SSIDs[[#This Row],[Count]]="-","(autofill)",IF('1) Program Reach'!$C$5="(enter ID)","(autofill)",'1) Program Reach'!$C$5))</f>
        <v>(autofill)</v>
      </c>
      <c r="C1348" s="52" t="str">
        <f>IFERROR(IF(SSIDs[[#This Row],[Entity ID]]="(autofill)","(autofill)",VLOOKUP(SSIDs[[#This Row],[Entity ID]],EntityIDs[],2,0)),"Invalid Entity ID")</f>
        <v>(autofill)</v>
      </c>
      <c r="F1348" s="242"/>
      <c r="G1348" s="242"/>
      <c r="H1348" s="9"/>
      <c r="I1348" s="9"/>
      <c r="J1348" s="55"/>
      <c r="K1348" s="54"/>
      <c r="L13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49" spans="2:12" x14ac:dyDescent="0.25">
      <c r="B1349" s="51" t="str">
        <f>IF(SSIDs[[#This Row],[Count]]="-","(autofill)",IF('1) Program Reach'!$C$5="(enter ID)","(autofill)",'1) Program Reach'!$C$5))</f>
        <v>(autofill)</v>
      </c>
      <c r="C1349" s="52" t="str">
        <f>IFERROR(IF(SSIDs[[#This Row],[Entity ID]]="(autofill)","(autofill)",VLOOKUP(SSIDs[[#This Row],[Entity ID]],EntityIDs[],2,0)),"Invalid Entity ID")</f>
        <v>(autofill)</v>
      </c>
      <c r="F1349" s="242"/>
      <c r="G1349" s="242"/>
      <c r="H1349" s="9"/>
      <c r="I1349" s="9"/>
      <c r="J1349" s="55"/>
      <c r="K1349" s="54"/>
      <c r="L13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0" spans="2:12" x14ac:dyDescent="0.25">
      <c r="B1350" s="51" t="str">
        <f>IF(SSIDs[[#This Row],[Count]]="-","(autofill)",IF('1) Program Reach'!$C$5="(enter ID)","(autofill)",'1) Program Reach'!$C$5))</f>
        <v>(autofill)</v>
      </c>
      <c r="C1350" s="52" t="str">
        <f>IFERROR(IF(SSIDs[[#This Row],[Entity ID]]="(autofill)","(autofill)",VLOOKUP(SSIDs[[#This Row],[Entity ID]],EntityIDs[],2,0)),"Invalid Entity ID")</f>
        <v>(autofill)</v>
      </c>
      <c r="F1350" s="242"/>
      <c r="G1350" s="242"/>
      <c r="H1350" s="9"/>
      <c r="I1350" s="9"/>
      <c r="J1350" s="55"/>
      <c r="K1350" s="54"/>
      <c r="L13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1" spans="2:12" x14ac:dyDescent="0.25">
      <c r="B1351" s="51" t="str">
        <f>IF(SSIDs[[#This Row],[Count]]="-","(autofill)",IF('1) Program Reach'!$C$5="(enter ID)","(autofill)",'1) Program Reach'!$C$5))</f>
        <v>(autofill)</v>
      </c>
      <c r="C1351" s="52" t="str">
        <f>IFERROR(IF(SSIDs[[#This Row],[Entity ID]]="(autofill)","(autofill)",VLOOKUP(SSIDs[[#This Row],[Entity ID]],EntityIDs[],2,0)),"Invalid Entity ID")</f>
        <v>(autofill)</v>
      </c>
      <c r="F1351" s="242"/>
      <c r="G1351" s="242"/>
      <c r="H1351" s="9"/>
      <c r="I1351" s="9"/>
      <c r="J1351" s="55"/>
      <c r="K1351" s="54"/>
      <c r="L13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2" spans="2:12" x14ac:dyDescent="0.25">
      <c r="B1352" s="51" t="str">
        <f>IF(SSIDs[[#This Row],[Count]]="-","(autofill)",IF('1) Program Reach'!$C$5="(enter ID)","(autofill)",'1) Program Reach'!$C$5))</f>
        <v>(autofill)</v>
      </c>
      <c r="C1352" s="52" t="str">
        <f>IFERROR(IF(SSIDs[[#This Row],[Entity ID]]="(autofill)","(autofill)",VLOOKUP(SSIDs[[#This Row],[Entity ID]],EntityIDs[],2,0)),"Invalid Entity ID")</f>
        <v>(autofill)</v>
      </c>
      <c r="F1352" s="242"/>
      <c r="G1352" s="242"/>
      <c r="H1352" s="9"/>
      <c r="I1352" s="9"/>
      <c r="J1352" s="55"/>
      <c r="K1352" s="54"/>
      <c r="L13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3" spans="2:12" x14ac:dyDescent="0.25">
      <c r="B1353" s="51" t="str">
        <f>IF(SSIDs[[#This Row],[Count]]="-","(autofill)",IF('1) Program Reach'!$C$5="(enter ID)","(autofill)",'1) Program Reach'!$C$5))</f>
        <v>(autofill)</v>
      </c>
      <c r="C1353" s="52" t="str">
        <f>IFERROR(IF(SSIDs[[#This Row],[Entity ID]]="(autofill)","(autofill)",VLOOKUP(SSIDs[[#This Row],[Entity ID]],EntityIDs[],2,0)),"Invalid Entity ID")</f>
        <v>(autofill)</v>
      </c>
      <c r="F1353" s="242"/>
      <c r="G1353" s="242"/>
      <c r="H1353" s="9"/>
      <c r="I1353" s="9"/>
      <c r="J1353" s="55"/>
      <c r="K1353" s="54"/>
      <c r="L13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4" spans="2:12" x14ac:dyDescent="0.25">
      <c r="B1354" s="51" t="str">
        <f>IF(SSIDs[[#This Row],[Count]]="-","(autofill)",IF('1) Program Reach'!$C$5="(enter ID)","(autofill)",'1) Program Reach'!$C$5))</f>
        <v>(autofill)</v>
      </c>
      <c r="C1354" s="52" t="str">
        <f>IFERROR(IF(SSIDs[[#This Row],[Entity ID]]="(autofill)","(autofill)",VLOOKUP(SSIDs[[#This Row],[Entity ID]],EntityIDs[],2,0)),"Invalid Entity ID")</f>
        <v>(autofill)</v>
      </c>
      <c r="F1354" s="242"/>
      <c r="G1354" s="242"/>
      <c r="H1354" s="9"/>
      <c r="I1354" s="9"/>
      <c r="J1354" s="55"/>
      <c r="K1354" s="54"/>
      <c r="L13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5" spans="2:12" x14ac:dyDescent="0.25">
      <c r="B1355" s="51" t="str">
        <f>IF(SSIDs[[#This Row],[Count]]="-","(autofill)",IF('1) Program Reach'!$C$5="(enter ID)","(autofill)",'1) Program Reach'!$C$5))</f>
        <v>(autofill)</v>
      </c>
      <c r="C1355" s="52" t="str">
        <f>IFERROR(IF(SSIDs[[#This Row],[Entity ID]]="(autofill)","(autofill)",VLOOKUP(SSIDs[[#This Row],[Entity ID]],EntityIDs[],2,0)),"Invalid Entity ID")</f>
        <v>(autofill)</v>
      </c>
      <c r="F1355" s="242"/>
      <c r="G1355" s="242"/>
      <c r="H1355" s="9"/>
      <c r="I1355" s="9"/>
      <c r="J1355" s="55"/>
      <c r="K1355" s="54"/>
      <c r="L13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6" spans="2:12" x14ac:dyDescent="0.25">
      <c r="B1356" s="51" t="str">
        <f>IF(SSIDs[[#This Row],[Count]]="-","(autofill)",IF('1) Program Reach'!$C$5="(enter ID)","(autofill)",'1) Program Reach'!$C$5))</f>
        <v>(autofill)</v>
      </c>
      <c r="C1356" s="52" t="str">
        <f>IFERROR(IF(SSIDs[[#This Row],[Entity ID]]="(autofill)","(autofill)",VLOOKUP(SSIDs[[#This Row],[Entity ID]],EntityIDs[],2,0)),"Invalid Entity ID")</f>
        <v>(autofill)</v>
      </c>
      <c r="F1356" s="242"/>
      <c r="G1356" s="242"/>
      <c r="H1356" s="9"/>
      <c r="I1356" s="9"/>
      <c r="J1356" s="55"/>
      <c r="K1356" s="54"/>
      <c r="L13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7" spans="2:12" x14ac:dyDescent="0.25">
      <c r="B1357" s="51" t="str">
        <f>IF(SSIDs[[#This Row],[Count]]="-","(autofill)",IF('1) Program Reach'!$C$5="(enter ID)","(autofill)",'1) Program Reach'!$C$5))</f>
        <v>(autofill)</v>
      </c>
      <c r="C1357" s="52" t="str">
        <f>IFERROR(IF(SSIDs[[#This Row],[Entity ID]]="(autofill)","(autofill)",VLOOKUP(SSIDs[[#This Row],[Entity ID]],EntityIDs[],2,0)),"Invalid Entity ID")</f>
        <v>(autofill)</v>
      </c>
      <c r="F1357" s="242"/>
      <c r="G1357" s="242"/>
      <c r="H1357" s="9"/>
      <c r="I1357" s="9"/>
      <c r="J1357" s="55"/>
      <c r="K1357" s="54"/>
      <c r="L13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8" spans="2:12" x14ac:dyDescent="0.25">
      <c r="B1358" s="51" t="str">
        <f>IF(SSIDs[[#This Row],[Count]]="-","(autofill)",IF('1) Program Reach'!$C$5="(enter ID)","(autofill)",'1) Program Reach'!$C$5))</f>
        <v>(autofill)</v>
      </c>
      <c r="C1358" s="52" t="str">
        <f>IFERROR(IF(SSIDs[[#This Row],[Entity ID]]="(autofill)","(autofill)",VLOOKUP(SSIDs[[#This Row],[Entity ID]],EntityIDs[],2,0)),"Invalid Entity ID")</f>
        <v>(autofill)</v>
      </c>
      <c r="F1358" s="242"/>
      <c r="G1358" s="242"/>
      <c r="H1358" s="9"/>
      <c r="I1358" s="9"/>
      <c r="J1358" s="55"/>
      <c r="K1358" s="54"/>
      <c r="L13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59" spans="2:12" x14ac:dyDescent="0.25">
      <c r="B1359" s="51" t="str">
        <f>IF(SSIDs[[#This Row],[Count]]="-","(autofill)",IF('1) Program Reach'!$C$5="(enter ID)","(autofill)",'1) Program Reach'!$C$5))</f>
        <v>(autofill)</v>
      </c>
      <c r="C1359" s="52" t="str">
        <f>IFERROR(IF(SSIDs[[#This Row],[Entity ID]]="(autofill)","(autofill)",VLOOKUP(SSIDs[[#This Row],[Entity ID]],EntityIDs[],2,0)),"Invalid Entity ID")</f>
        <v>(autofill)</v>
      </c>
      <c r="F1359" s="242"/>
      <c r="G1359" s="242"/>
      <c r="H1359" s="9"/>
      <c r="I1359" s="9"/>
      <c r="J1359" s="55"/>
      <c r="K1359" s="54"/>
      <c r="L13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0" spans="2:12" x14ac:dyDescent="0.25">
      <c r="B1360" s="51" t="str">
        <f>IF(SSIDs[[#This Row],[Count]]="-","(autofill)",IF('1) Program Reach'!$C$5="(enter ID)","(autofill)",'1) Program Reach'!$C$5))</f>
        <v>(autofill)</v>
      </c>
      <c r="C1360" s="52" t="str">
        <f>IFERROR(IF(SSIDs[[#This Row],[Entity ID]]="(autofill)","(autofill)",VLOOKUP(SSIDs[[#This Row],[Entity ID]],EntityIDs[],2,0)),"Invalid Entity ID")</f>
        <v>(autofill)</v>
      </c>
      <c r="F1360" s="242"/>
      <c r="G1360" s="242"/>
      <c r="H1360" s="9"/>
      <c r="I1360" s="9"/>
      <c r="J1360" s="55"/>
      <c r="K1360" s="54"/>
      <c r="L13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1" spans="2:12" x14ac:dyDescent="0.25">
      <c r="B1361" s="51" t="str">
        <f>IF(SSIDs[[#This Row],[Count]]="-","(autofill)",IF('1) Program Reach'!$C$5="(enter ID)","(autofill)",'1) Program Reach'!$C$5))</f>
        <v>(autofill)</v>
      </c>
      <c r="C1361" s="52" t="str">
        <f>IFERROR(IF(SSIDs[[#This Row],[Entity ID]]="(autofill)","(autofill)",VLOOKUP(SSIDs[[#This Row],[Entity ID]],EntityIDs[],2,0)),"Invalid Entity ID")</f>
        <v>(autofill)</v>
      </c>
      <c r="F1361" s="242"/>
      <c r="G1361" s="242"/>
      <c r="H1361" s="9"/>
      <c r="I1361" s="9"/>
      <c r="J1361" s="55"/>
      <c r="K1361" s="54"/>
      <c r="L13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2" spans="2:12" x14ac:dyDescent="0.25">
      <c r="B1362" s="51" t="str">
        <f>IF(SSIDs[[#This Row],[Count]]="-","(autofill)",IF('1) Program Reach'!$C$5="(enter ID)","(autofill)",'1) Program Reach'!$C$5))</f>
        <v>(autofill)</v>
      </c>
      <c r="C1362" s="52" t="str">
        <f>IFERROR(IF(SSIDs[[#This Row],[Entity ID]]="(autofill)","(autofill)",VLOOKUP(SSIDs[[#This Row],[Entity ID]],EntityIDs[],2,0)),"Invalid Entity ID")</f>
        <v>(autofill)</v>
      </c>
      <c r="F1362" s="242"/>
      <c r="G1362" s="242"/>
      <c r="H1362" s="9"/>
      <c r="I1362" s="9"/>
      <c r="J1362" s="55"/>
      <c r="K1362" s="54"/>
      <c r="L13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3" spans="2:12" x14ac:dyDescent="0.25">
      <c r="B1363" s="51" t="str">
        <f>IF(SSIDs[[#This Row],[Count]]="-","(autofill)",IF('1) Program Reach'!$C$5="(enter ID)","(autofill)",'1) Program Reach'!$C$5))</f>
        <v>(autofill)</v>
      </c>
      <c r="C1363" s="52" t="str">
        <f>IFERROR(IF(SSIDs[[#This Row],[Entity ID]]="(autofill)","(autofill)",VLOOKUP(SSIDs[[#This Row],[Entity ID]],EntityIDs[],2,0)),"Invalid Entity ID")</f>
        <v>(autofill)</v>
      </c>
      <c r="F1363" s="242"/>
      <c r="G1363" s="242"/>
      <c r="H1363" s="9"/>
      <c r="I1363" s="9"/>
      <c r="J1363" s="55"/>
      <c r="K1363" s="54"/>
      <c r="L13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4" spans="2:12" x14ac:dyDescent="0.25">
      <c r="B1364" s="51" t="str">
        <f>IF(SSIDs[[#This Row],[Count]]="-","(autofill)",IF('1) Program Reach'!$C$5="(enter ID)","(autofill)",'1) Program Reach'!$C$5))</f>
        <v>(autofill)</v>
      </c>
      <c r="C1364" s="52" t="str">
        <f>IFERROR(IF(SSIDs[[#This Row],[Entity ID]]="(autofill)","(autofill)",VLOOKUP(SSIDs[[#This Row],[Entity ID]],EntityIDs[],2,0)),"Invalid Entity ID")</f>
        <v>(autofill)</v>
      </c>
      <c r="F1364" s="242"/>
      <c r="G1364" s="242"/>
      <c r="H1364" s="9"/>
      <c r="I1364" s="9"/>
      <c r="J1364" s="55"/>
      <c r="K1364" s="54"/>
      <c r="L13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5" spans="2:12" x14ac:dyDescent="0.25">
      <c r="B1365" s="51" t="str">
        <f>IF(SSIDs[[#This Row],[Count]]="-","(autofill)",IF('1) Program Reach'!$C$5="(enter ID)","(autofill)",'1) Program Reach'!$C$5))</f>
        <v>(autofill)</v>
      </c>
      <c r="C1365" s="52" t="str">
        <f>IFERROR(IF(SSIDs[[#This Row],[Entity ID]]="(autofill)","(autofill)",VLOOKUP(SSIDs[[#This Row],[Entity ID]],EntityIDs[],2,0)),"Invalid Entity ID")</f>
        <v>(autofill)</v>
      </c>
      <c r="F1365" s="242"/>
      <c r="G1365" s="242"/>
      <c r="H1365" s="9"/>
      <c r="I1365" s="9"/>
      <c r="J1365" s="55"/>
      <c r="K1365" s="54"/>
      <c r="L13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6" spans="2:12" x14ac:dyDescent="0.25">
      <c r="B1366" s="51" t="str">
        <f>IF(SSIDs[[#This Row],[Count]]="-","(autofill)",IF('1) Program Reach'!$C$5="(enter ID)","(autofill)",'1) Program Reach'!$C$5))</f>
        <v>(autofill)</v>
      </c>
      <c r="C1366" s="52" t="str">
        <f>IFERROR(IF(SSIDs[[#This Row],[Entity ID]]="(autofill)","(autofill)",VLOOKUP(SSIDs[[#This Row],[Entity ID]],EntityIDs[],2,0)),"Invalid Entity ID")</f>
        <v>(autofill)</v>
      </c>
      <c r="F1366" s="242"/>
      <c r="G1366" s="242"/>
      <c r="H1366" s="9"/>
      <c r="I1366" s="9"/>
      <c r="J1366" s="55"/>
      <c r="K1366" s="54"/>
      <c r="L13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7" spans="2:12" x14ac:dyDescent="0.25">
      <c r="B1367" s="51" t="str">
        <f>IF(SSIDs[[#This Row],[Count]]="-","(autofill)",IF('1) Program Reach'!$C$5="(enter ID)","(autofill)",'1) Program Reach'!$C$5))</f>
        <v>(autofill)</v>
      </c>
      <c r="C1367" s="52" t="str">
        <f>IFERROR(IF(SSIDs[[#This Row],[Entity ID]]="(autofill)","(autofill)",VLOOKUP(SSIDs[[#This Row],[Entity ID]],EntityIDs[],2,0)),"Invalid Entity ID")</f>
        <v>(autofill)</v>
      </c>
      <c r="F1367" s="242"/>
      <c r="G1367" s="242"/>
      <c r="H1367" s="9"/>
      <c r="I1367" s="9"/>
      <c r="J1367" s="55"/>
      <c r="K1367" s="54"/>
      <c r="L13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8" spans="2:12" x14ac:dyDescent="0.25">
      <c r="B1368" s="51" t="str">
        <f>IF(SSIDs[[#This Row],[Count]]="-","(autofill)",IF('1) Program Reach'!$C$5="(enter ID)","(autofill)",'1) Program Reach'!$C$5))</f>
        <v>(autofill)</v>
      </c>
      <c r="C1368" s="52" t="str">
        <f>IFERROR(IF(SSIDs[[#This Row],[Entity ID]]="(autofill)","(autofill)",VLOOKUP(SSIDs[[#This Row],[Entity ID]],EntityIDs[],2,0)),"Invalid Entity ID")</f>
        <v>(autofill)</v>
      </c>
      <c r="F1368" s="242"/>
      <c r="G1368" s="242"/>
      <c r="H1368" s="9"/>
      <c r="I1368" s="9"/>
      <c r="J1368" s="55"/>
      <c r="K1368" s="54"/>
      <c r="L13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69" spans="2:12" x14ac:dyDescent="0.25">
      <c r="B1369" s="51" t="str">
        <f>IF(SSIDs[[#This Row],[Count]]="-","(autofill)",IF('1) Program Reach'!$C$5="(enter ID)","(autofill)",'1) Program Reach'!$C$5))</f>
        <v>(autofill)</v>
      </c>
      <c r="C1369" s="52" t="str">
        <f>IFERROR(IF(SSIDs[[#This Row],[Entity ID]]="(autofill)","(autofill)",VLOOKUP(SSIDs[[#This Row],[Entity ID]],EntityIDs[],2,0)),"Invalid Entity ID")</f>
        <v>(autofill)</v>
      </c>
      <c r="F1369" s="242"/>
      <c r="G1369" s="242"/>
      <c r="H1369" s="9"/>
      <c r="I1369" s="9"/>
      <c r="J1369" s="55"/>
      <c r="K1369" s="54"/>
      <c r="L13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0" spans="2:12" x14ac:dyDescent="0.25">
      <c r="B1370" s="51" t="str">
        <f>IF(SSIDs[[#This Row],[Count]]="-","(autofill)",IF('1) Program Reach'!$C$5="(enter ID)","(autofill)",'1) Program Reach'!$C$5))</f>
        <v>(autofill)</v>
      </c>
      <c r="C1370" s="52" t="str">
        <f>IFERROR(IF(SSIDs[[#This Row],[Entity ID]]="(autofill)","(autofill)",VLOOKUP(SSIDs[[#This Row],[Entity ID]],EntityIDs[],2,0)),"Invalid Entity ID")</f>
        <v>(autofill)</v>
      </c>
      <c r="F1370" s="242"/>
      <c r="G1370" s="242"/>
      <c r="H1370" s="9"/>
      <c r="I1370" s="9"/>
      <c r="J1370" s="55"/>
      <c r="K1370" s="54"/>
      <c r="L13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1" spans="2:12" x14ac:dyDescent="0.25">
      <c r="B1371" s="51" t="str">
        <f>IF(SSIDs[[#This Row],[Count]]="-","(autofill)",IF('1) Program Reach'!$C$5="(enter ID)","(autofill)",'1) Program Reach'!$C$5))</f>
        <v>(autofill)</v>
      </c>
      <c r="C1371" s="52" t="str">
        <f>IFERROR(IF(SSIDs[[#This Row],[Entity ID]]="(autofill)","(autofill)",VLOOKUP(SSIDs[[#This Row],[Entity ID]],EntityIDs[],2,0)),"Invalid Entity ID")</f>
        <v>(autofill)</v>
      </c>
      <c r="F1371" s="242"/>
      <c r="G1371" s="242"/>
      <c r="H1371" s="9"/>
      <c r="I1371" s="9"/>
      <c r="J1371" s="55"/>
      <c r="K1371" s="54"/>
      <c r="L13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2" spans="2:12" x14ac:dyDescent="0.25">
      <c r="B1372" s="51" t="str">
        <f>IF(SSIDs[[#This Row],[Count]]="-","(autofill)",IF('1) Program Reach'!$C$5="(enter ID)","(autofill)",'1) Program Reach'!$C$5))</f>
        <v>(autofill)</v>
      </c>
      <c r="C1372" s="52" t="str">
        <f>IFERROR(IF(SSIDs[[#This Row],[Entity ID]]="(autofill)","(autofill)",VLOOKUP(SSIDs[[#This Row],[Entity ID]],EntityIDs[],2,0)),"Invalid Entity ID")</f>
        <v>(autofill)</v>
      </c>
      <c r="F1372" s="242"/>
      <c r="G1372" s="242"/>
      <c r="H1372" s="9"/>
      <c r="I1372" s="9"/>
      <c r="J1372" s="55"/>
      <c r="K1372" s="54"/>
      <c r="L13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3" spans="2:12" x14ac:dyDescent="0.25">
      <c r="B1373" s="51" t="str">
        <f>IF(SSIDs[[#This Row],[Count]]="-","(autofill)",IF('1) Program Reach'!$C$5="(enter ID)","(autofill)",'1) Program Reach'!$C$5))</f>
        <v>(autofill)</v>
      </c>
      <c r="C1373" s="52" t="str">
        <f>IFERROR(IF(SSIDs[[#This Row],[Entity ID]]="(autofill)","(autofill)",VLOOKUP(SSIDs[[#This Row],[Entity ID]],EntityIDs[],2,0)),"Invalid Entity ID")</f>
        <v>(autofill)</v>
      </c>
      <c r="F1373" s="242"/>
      <c r="G1373" s="242"/>
      <c r="H1373" s="9"/>
      <c r="I1373" s="9"/>
      <c r="J1373" s="55"/>
      <c r="K1373" s="54"/>
      <c r="L13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4" spans="2:12" x14ac:dyDescent="0.25">
      <c r="B1374" s="51" t="str">
        <f>IF(SSIDs[[#This Row],[Count]]="-","(autofill)",IF('1) Program Reach'!$C$5="(enter ID)","(autofill)",'1) Program Reach'!$C$5))</f>
        <v>(autofill)</v>
      </c>
      <c r="C1374" s="52" t="str">
        <f>IFERROR(IF(SSIDs[[#This Row],[Entity ID]]="(autofill)","(autofill)",VLOOKUP(SSIDs[[#This Row],[Entity ID]],EntityIDs[],2,0)),"Invalid Entity ID")</f>
        <v>(autofill)</v>
      </c>
      <c r="F1374" s="242"/>
      <c r="G1374" s="242"/>
      <c r="H1374" s="9"/>
      <c r="I1374" s="9"/>
      <c r="J1374" s="55"/>
      <c r="K1374" s="54"/>
      <c r="L13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5" spans="2:12" x14ac:dyDescent="0.25">
      <c r="B1375" s="51" t="str">
        <f>IF(SSIDs[[#This Row],[Count]]="-","(autofill)",IF('1) Program Reach'!$C$5="(enter ID)","(autofill)",'1) Program Reach'!$C$5))</f>
        <v>(autofill)</v>
      </c>
      <c r="C1375" s="52" t="str">
        <f>IFERROR(IF(SSIDs[[#This Row],[Entity ID]]="(autofill)","(autofill)",VLOOKUP(SSIDs[[#This Row],[Entity ID]],EntityIDs[],2,0)),"Invalid Entity ID")</f>
        <v>(autofill)</v>
      </c>
      <c r="F1375" s="242"/>
      <c r="G1375" s="242"/>
      <c r="H1375" s="9"/>
      <c r="I1375" s="9"/>
      <c r="J1375" s="55"/>
      <c r="K1375" s="54"/>
      <c r="L13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6" spans="2:12" x14ac:dyDescent="0.25">
      <c r="B1376" s="51" t="str">
        <f>IF(SSIDs[[#This Row],[Count]]="-","(autofill)",IF('1) Program Reach'!$C$5="(enter ID)","(autofill)",'1) Program Reach'!$C$5))</f>
        <v>(autofill)</v>
      </c>
      <c r="C1376" s="52" t="str">
        <f>IFERROR(IF(SSIDs[[#This Row],[Entity ID]]="(autofill)","(autofill)",VLOOKUP(SSIDs[[#This Row],[Entity ID]],EntityIDs[],2,0)),"Invalid Entity ID")</f>
        <v>(autofill)</v>
      </c>
      <c r="F1376" s="242"/>
      <c r="G1376" s="242"/>
      <c r="H1376" s="9"/>
      <c r="I1376" s="9"/>
      <c r="J1376" s="55"/>
      <c r="K1376" s="54"/>
      <c r="L13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7" spans="2:12" x14ac:dyDescent="0.25">
      <c r="B1377" s="51" t="str">
        <f>IF(SSIDs[[#This Row],[Count]]="-","(autofill)",IF('1) Program Reach'!$C$5="(enter ID)","(autofill)",'1) Program Reach'!$C$5))</f>
        <v>(autofill)</v>
      </c>
      <c r="C1377" s="52" t="str">
        <f>IFERROR(IF(SSIDs[[#This Row],[Entity ID]]="(autofill)","(autofill)",VLOOKUP(SSIDs[[#This Row],[Entity ID]],EntityIDs[],2,0)),"Invalid Entity ID")</f>
        <v>(autofill)</v>
      </c>
      <c r="F1377" s="242"/>
      <c r="G1377" s="242"/>
      <c r="H1377" s="9"/>
      <c r="I1377" s="9"/>
      <c r="J1377" s="55"/>
      <c r="K1377" s="54"/>
      <c r="L13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8" spans="2:12" x14ac:dyDescent="0.25">
      <c r="B1378" s="51" t="str">
        <f>IF(SSIDs[[#This Row],[Count]]="-","(autofill)",IF('1) Program Reach'!$C$5="(enter ID)","(autofill)",'1) Program Reach'!$C$5))</f>
        <v>(autofill)</v>
      </c>
      <c r="C1378" s="52" t="str">
        <f>IFERROR(IF(SSIDs[[#This Row],[Entity ID]]="(autofill)","(autofill)",VLOOKUP(SSIDs[[#This Row],[Entity ID]],EntityIDs[],2,0)),"Invalid Entity ID")</f>
        <v>(autofill)</v>
      </c>
      <c r="F1378" s="242"/>
      <c r="G1378" s="242"/>
      <c r="H1378" s="9"/>
      <c r="I1378" s="9"/>
      <c r="J1378" s="55"/>
      <c r="K1378" s="54"/>
      <c r="L13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79" spans="2:12" x14ac:dyDescent="0.25">
      <c r="B1379" s="51" t="str">
        <f>IF(SSIDs[[#This Row],[Count]]="-","(autofill)",IF('1) Program Reach'!$C$5="(enter ID)","(autofill)",'1) Program Reach'!$C$5))</f>
        <v>(autofill)</v>
      </c>
      <c r="C1379" s="52" t="str">
        <f>IFERROR(IF(SSIDs[[#This Row],[Entity ID]]="(autofill)","(autofill)",VLOOKUP(SSIDs[[#This Row],[Entity ID]],EntityIDs[],2,0)),"Invalid Entity ID")</f>
        <v>(autofill)</v>
      </c>
      <c r="F1379" s="242"/>
      <c r="G1379" s="242"/>
      <c r="H1379" s="9"/>
      <c r="I1379" s="9"/>
      <c r="J1379" s="55"/>
      <c r="K1379" s="54"/>
      <c r="L13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0" spans="2:12" x14ac:dyDescent="0.25">
      <c r="B1380" s="51" t="str">
        <f>IF(SSIDs[[#This Row],[Count]]="-","(autofill)",IF('1) Program Reach'!$C$5="(enter ID)","(autofill)",'1) Program Reach'!$C$5))</f>
        <v>(autofill)</v>
      </c>
      <c r="C1380" s="52" t="str">
        <f>IFERROR(IF(SSIDs[[#This Row],[Entity ID]]="(autofill)","(autofill)",VLOOKUP(SSIDs[[#This Row],[Entity ID]],EntityIDs[],2,0)),"Invalid Entity ID")</f>
        <v>(autofill)</v>
      </c>
      <c r="F1380" s="242"/>
      <c r="G1380" s="242"/>
      <c r="H1380" s="9"/>
      <c r="I1380" s="9"/>
      <c r="J1380" s="55"/>
      <c r="K1380" s="54"/>
      <c r="L13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1" spans="2:12" x14ac:dyDescent="0.25">
      <c r="B1381" s="51" t="str">
        <f>IF(SSIDs[[#This Row],[Count]]="-","(autofill)",IF('1) Program Reach'!$C$5="(enter ID)","(autofill)",'1) Program Reach'!$C$5))</f>
        <v>(autofill)</v>
      </c>
      <c r="C1381" s="52" t="str">
        <f>IFERROR(IF(SSIDs[[#This Row],[Entity ID]]="(autofill)","(autofill)",VLOOKUP(SSIDs[[#This Row],[Entity ID]],EntityIDs[],2,0)),"Invalid Entity ID")</f>
        <v>(autofill)</v>
      </c>
      <c r="F1381" s="242"/>
      <c r="G1381" s="242"/>
      <c r="H1381" s="9"/>
      <c r="I1381" s="9"/>
      <c r="J1381" s="55"/>
      <c r="K1381" s="54"/>
      <c r="L13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2" spans="2:12" x14ac:dyDescent="0.25">
      <c r="B1382" s="51" t="str">
        <f>IF(SSIDs[[#This Row],[Count]]="-","(autofill)",IF('1) Program Reach'!$C$5="(enter ID)","(autofill)",'1) Program Reach'!$C$5))</f>
        <v>(autofill)</v>
      </c>
      <c r="C1382" s="52" t="str">
        <f>IFERROR(IF(SSIDs[[#This Row],[Entity ID]]="(autofill)","(autofill)",VLOOKUP(SSIDs[[#This Row],[Entity ID]],EntityIDs[],2,0)),"Invalid Entity ID")</f>
        <v>(autofill)</v>
      </c>
      <c r="F1382" s="242"/>
      <c r="G1382" s="242"/>
      <c r="H1382" s="9"/>
      <c r="I1382" s="9"/>
      <c r="J1382" s="55"/>
      <c r="K1382" s="54"/>
      <c r="L13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3" spans="2:12" x14ac:dyDescent="0.25">
      <c r="B1383" s="51" t="str">
        <f>IF(SSIDs[[#This Row],[Count]]="-","(autofill)",IF('1) Program Reach'!$C$5="(enter ID)","(autofill)",'1) Program Reach'!$C$5))</f>
        <v>(autofill)</v>
      </c>
      <c r="C1383" s="52" t="str">
        <f>IFERROR(IF(SSIDs[[#This Row],[Entity ID]]="(autofill)","(autofill)",VLOOKUP(SSIDs[[#This Row],[Entity ID]],EntityIDs[],2,0)),"Invalid Entity ID")</f>
        <v>(autofill)</v>
      </c>
      <c r="F1383" s="242"/>
      <c r="G1383" s="242"/>
      <c r="H1383" s="9"/>
      <c r="I1383" s="9"/>
      <c r="J1383" s="55"/>
      <c r="K1383" s="54"/>
      <c r="L13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4" spans="2:12" x14ac:dyDescent="0.25">
      <c r="B1384" s="51" t="str">
        <f>IF(SSIDs[[#This Row],[Count]]="-","(autofill)",IF('1) Program Reach'!$C$5="(enter ID)","(autofill)",'1) Program Reach'!$C$5))</f>
        <v>(autofill)</v>
      </c>
      <c r="C1384" s="52" t="str">
        <f>IFERROR(IF(SSIDs[[#This Row],[Entity ID]]="(autofill)","(autofill)",VLOOKUP(SSIDs[[#This Row],[Entity ID]],EntityIDs[],2,0)),"Invalid Entity ID")</f>
        <v>(autofill)</v>
      </c>
      <c r="F1384" s="242"/>
      <c r="G1384" s="242"/>
      <c r="H1384" s="9"/>
      <c r="I1384" s="9"/>
      <c r="J1384" s="55"/>
      <c r="K1384" s="54"/>
      <c r="L13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5" spans="2:12" x14ac:dyDescent="0.25">
      <c r="B1385" s="51" t="str">
        <f>IF(SSIDs[[#This Row],[Count]]="-","(autofill)",IF('1) Program Reach'!$C$5="(enter ID)","(autofill)",'1) Program Reach'!$C$5))</f>
        <v>(autofill)</v>
      </c>
      <c r="C1385" s="52" t="str">
        <f>IFERROR(IF(SSIDs[[#This Row],[Entity ID]]="(autofill)","(autofill)",VLOOKUP(SSIDs[[#This Row],[Entity ID]],EntityIDs[],2,0)),"Invalid Entity ID")</f>
        <v>(autofill)</v>
      </c>
      <c r="F1385" s="242"/>
      <c r="G1385" s="242"/>
      <c r="H1385" s="9"/>
      <c r="I1385" s="9"/>
      <c r="J1385" s="55"/>
      <c r="K1385" s="54"/>
      <c r="L13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6" spans="2:12" x14ac:dyDescent="0.25">
      <c r="B1386" s="51" t="str">
        <f>IF(SSIDs[[#This Row],[Count]]="-","(autofill)",IF('1) Program Reach'!$C$5="(enter ID)","(autofill)",'1) Program Reach'!$C$5))</f>
        <v>(autofill)</v>
      </c>
      <c r="C1386" s="52" t="str">
        <f>IFERROR(IF(SSIDs[[#This Row],[Entity ID]]="(autofill)","(autofill)",VLOOKUP(SSIDs[[#This Row],[Entity ID]],EntityIDs[],2,0)),"Invalid Entity ID")</f>
        <v>(autofill)</v>
      </c>
      <c r="F1386" s="242"/>
      <c r="G1386" s="242"/>
      <c r="H1386" s="9"/>
      <c r="I1386" s="9"/>
      <c r="J1386" s="55"/>
      <c r="K1386" s="54"/>
      <c r="L13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7" spans="2:12" x14ac:dyDescent="0.25">
      <c r="B1387" s="51" t="str">
        <f>IF(SSIDs[[#This Row],[Count]]="-","(autofill)",IF('1) Program Reach'!$C$5="(enter ID)","(autofill)",'1) Program Reach'!$C$5))</f>
        <v>(autofill)</v>
      </c>
      <c r="C1387" s="52" t="str">
        <f>IFERROR(IF(SSIDs[[#This Row],[Entity ID]]="(autofill)","(autofill)",VLOOKUP(SSIDs[[#This Row],[Entity ID]],EntityIDs[],2,0)),"Invalid Entity ID")</f>
        <v>(autofill)</v>
      </c>
      <c r="F1387" s="242"/>
      <c r="G1387" s="242"/>
      <c r="H1387" s="9"/>
      <c r="I1387" s="9"/>
      <c r="J1387" s="55"/>
      <c r="K1387" s="54"/>
      <c r="L13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8" spans="2:12" x14ac:dyDescent="0.25">
      <c r="B1388" s="51" t="str">
        <f>IF(SSIDs[[#This Row],[Count]]="-","(autofill)",IF('1) Program Reach'!$C$5="(enter ID)","(autofill)",'1) Program Reach'!$C$5))</f>
        <v>(autofill)</v>
      </c>
      <c r="C1388" s="52" t="str">
        <f>IFERROR(IF(SSIDs[[#This Row],[Entity ID]]="(autofill)","(autofill)",VLOOKUP(SSIDs[[#This Row],[Entity ID]],EntityIDs[],2,0)),"Invalid Entity ID")</f>
        <v>(autofill)</v>
      </c>
      <c r="F1388" s="242"/>
      <c r="G1388" s="242"/>
      <c r="H1388" s="9"/>
      <c r="I1388" s="9"/>
      <c r="J1388" s="55"/>
      <c r="K1388" s="54"/>
      <c r="L13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89" spans="2:12" x14ac:dyDescent="0.25">
      <c r="B1389" s="51" t="str">
        <f>IF(SSIDs[[#This Row],[Count]]="-","(autofill)",IF('1) Program Reach'!$C$5="(enter ID)","(autofill)",'1) Program Reach'!$C$5))</f>
        <v>(autofill)</v>
      </c>
      <c r="C1389" s="52" t="str">
        <f>IFERROR(IF(SSIDs[[#This Row],[Entity ID]]="(autofill)","(autofill)",VLOOKUP(SSIDs[[#This Row],[Entity ID]],EntityIDs[],2,0)),"Invalid Entity ID")</f>
        <v>(autofill)</v>
      </c>
      <c r="F1389" s="242"/>
      <c r="G1389" s="242"/>
      <c r="H1389" s="9"/>
      <c r="I1389" s="9"/>
      <c r="J1389" s="55"/>
      <c r="K1389" s="54"/>
      <c r="L13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0" spans="2:12" x14ac:dyDescent="0.25">
      <c r="B1390" s="51" t="str">
        <f>IF(SSIDs[[#This Row],[Count]]="-","(autofill)",IF('1) Program Reach'!$C$5="(enter ID)","(autofill)",'1) Program Reach'!$C$5))</f>
        <v>(autofill)</v>
      </c>
      <c r="C1390" s="52" t="str">
        <f>IFERROR(IF(SSIDs[[#This Row],[Entity ID]]="(autofill)","(autofill)",VLOOKUP(SSIDs[[#This Row],[Entity ID]],EntityIDs[],2,0)),"Invalid Entity ID")</f>
        <v>(autofill)</v>
      </c>
      <c r="F1390" s="242"/>
      <c r="G1390" s="242"/>
      <c r="H1390" s="9"/>
      <c r="I1390" s="9"/>
      <c r="J1390" s="55"/>
      <c r="K1390" s="54"/>
      <c r="L13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1" spans="2:12" x14ac:dyDescent="0.25">
      <c r="B1391" s="51" t="str">
        <f>IF(SSIDs[[#This Row],[Count]]="-","(autofill)",IF('1) Program Reach'!$C$5="(enter ID)","(autofill)",'1) Program Reach'!$C$5))</f>
        <v>(autofill)</v>
      </c>
      <c r="C1391" s="52" t="str">
        <f>IFERROR(IF(SSIDs[[#This Row],[Entity ID]]="(autofill)","(autofill)",VLOOKUP(SSIDs[[#This Row],[Entity ID]],EntityIDs[],2,0)),"Invalid Entity ID")</f>
        <v>(autofill)</v>
      </c>
      <c r="F1391" s="242"/>
      <c r="G1391" s="242"/>
      <c r="H1391" s="9"/>
      <c r="I1391" s="9"/>
      <c r="J1391" s="55"/>
      <c r="K1391" s="54"/>
      <c r="L13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2" spans="2:12" x14ac:dyDescent="0.25">
      <c r="B1392" s="51" t="str">
        <f>IF(SSIDs[[#This Row],[Count]]="-","(autofill)",IF('1) Program Reach'!$C$5="(enter ID)","(autofill)",'1) Program Reach'!$C$5))</f>
        <v>(autofill)</v>
      </c>
      <c r="C1392" s="52" t="str">
        <f>IFERROR(IF(SSIDs[[#This Row],[Entity ID]]="(autofill)","(autofill)",VLOOKUP(SSIDs[[#This Row],[Entity ID]],EntityIDs[],2,0)),"Invalid Entity ID")</f>
        <v>(autofill)</v>
      </c>
      <c r="F1392" s="242"/>
      <c r="G1392" s="242"/>
      <c r="H1392" s="9"/>
      <c r="I1392" s="9"/>
      <c r="J1392" s="55"/>
      <c r="K1392" s="54"/>
      <c r="L13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3" spans="2:12" x14ac:dyDescent="0.25">
      <c r="B1393" s="51" t="str">
        <f>IF(SSIDs[[#This Row],[Count]]="-","(autofill)",IF('1) Program Reach'!$C$5="(enter ID)","(autofill)",'1) Program Reach'!$C$5))</f>
        <v>(autofill)</v>
      </c>
      <c r="C1393" s="52" t="str">
        <f>IFERROR(IF(SSIDs[[#This Row],[Entity ID]]="(autofill)","(autofill)",VLOOKUP(SSIDs[[#This Row],[Entity ID]],EntityIDs[],2,0)),"Invalid Entity ID")</f>
        <v>(autofill)</v>
      </c>
      <c r="F1393" s="242"/>
      <c r="G1393" s="242"/>
      <c r="H1393" s="9"/>
      <c r="I1393" s="9"/>
      <c r="J1393" s="55"/>
      <c r="K1393" s="54"/>
      <c r="L13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4" spans="2:12" x14ac:dyDescent="0.25">
      <c r="B1394" s="51" t="str">
        <f>IF(SSIDs[[#This Row],[Count]]="-","(autofill)",IF('1) Program Reach'!$C$5="(enter ID)","(autofill)",'1) Program Reach'!$C$5))</f>
        <v>(autofill)</v>
      </c>
      <c r="C1394" s="52" t="str">
        <f>IFERROR(IF(SSIDs[[#This Row],[Entity ID]]="(autofill)","(autofill)",VLOOKUP(SSIDs[[#This Row],[Entity ID]],EntityIDs[],2,0)),"Invalid Entity ID")</f>
        <v>(autofill)</v>
      </c>
      <c r="F1394" s="242"/>
      <c r="G1394" s="242"/>
      <c r="H1394" s="9"/>
      <c r="I1394" s="9"/>
      <c r="J1394" s="55"/>
      <c r="K1394" s="54"/>
      <c r="L13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5" spans="2:12" x14ac:dyDescent="0.25">
      <c r="B1395" s="51" t="str">
        <f>IF(SSIDs[[#This Row],[Count]]="-","(autofill)",IF('1) Program Reach'!$C$5="(enter ID)","(autofill)",'1) Program Reach'!$C$5))</f>
        <v>(autofill)</v>
      </c>
      <c r="C1395" s="52" t="str">
        <f>IFERROR(IF(SSIDs[[#This Row],[Entity ID]]="(autofill)","(autofill)",VLOOKUP(SSIDs[[#This Row],[Entity ID]],EntityIDs[],2,0)),"Invalid Entity ID")</f>
        <v>(autofill)</v>
      </c>
      <c r="F1395" s="242"/>
      <c r="G1395" s="242"/>
      <c r="H1395" s="9"/>
      <c r="I1395" s="9"/>
      <c r="J1395" s="55"/>
      <c r="K1395" s="54"/>
      <c r="L13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6" spans="2:12" x14ac:dyDescent="0.25">
      <c r="B1396" s="51" t="str">
        <f>IF(SSIDs[[#This Row],[Count]]="-","(autofill)",IF('1) Program Reach'!$C$5="(enter ID)","(autofill)",'1) Program Reach'!$C$5))</f>
        <v>(autofill)</v>
      </c>
      <c r="C1396" s="52" t="str">
        <f>IFERROR(IF(SSIDs[[#This Row],[Entity ID]]="(autofill)","(autofill)",VLOOKUP(SSIDs[[#This Row],[Entity ID]],EntityIDs[],2,0)),"Invalid Entity ID")</f>
        <v>(autofill)</v>
      </c>
      <c r="F1396" s="242"/>
      <c r="G1396" s="242"/>
      <c r="H1396" s="9"/>
      <c r="I1396" s="9"/>
      <c r="J1396" s="55"/>
      <c r="K1396" s="54"/>
      <c r="L13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7" spans="2:12" x14ac:dyDescent="0.25">
      <c r="B1397" s="51" t="str">
        <f>IF(SSIDs[[#This Row],[Count]]="-","(autofill)",IF('1) Program Reach'!$C$5="(enter ID)","(autofill)",'1) Program Reach'!$C$5))</f>
        <v>(autofill)</v>
      </c>
      <c r="C1397" s="52" t="str">
        <f>IFERROR(IF(SSIDs[[#This Row],[Entity ID]]="(autofill)","(autofill)",VLOOKUP(SSIDs[[#This Row],[Entity ID]],EntityIDs[],2,0)),"Invalid Entity ID")</f>
        <v>(autofill)</v>
      </c>
      <c r="F1397" s="242"/>
      <c r="G1397" s="242"/>
      <c r="H1397" s="9"/>
      <c r="I1397" s="9"/>
      <c r="J1397" s="55"/>
      <c r="K1397" s="54"/>
      <c r="L13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8" spans="2:12" x14ac:dyDescent="0.25">
      <c r="B1398" s="51" t="str">
        <f>IF(SSIDs[[#This Row],[Count]]="-","(autofill)",IF('1) Program Reach'!$C$5="(enter ID)","(autofill)",'1) Program Reach'!$C$5))</f>
        <v>(autofill)</v>
      </c>
      <c r="C1398" s="52" t="str">
        <f>IFERROR(IF(SSIDs[[#This Row],[Entity ID]]="(autofill)","(autofill)",VLOOKUP(SSIDs[[#This Row],[Entity ID]],EntityIDs[],2,0)),"Invalid Entity ID")</f>
        <v>(autofill)</v>
      </c>
      <c r="F1398" s="242"/>
      <c r="G1398" s="242"/>
      <c r="H1398" s="9"/>
      <c r="I1398" s="9"/>
      <c r="J1398" s="55"/>
      <c r="K1398" s="54"/>
      <c r="L13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399" spans="2:12" x14ac:dyDescent="0.25">
      <c r="B1399" s="51" t="str">
        <f>IF(SSIDs[[#This Row],[Count]]="-","(autofill)",IF('1) Program Reach'!$C$5="(enter ID)","(autofill)",'1) Program Reach'!$C$5))</f>
        <v>(autofill)</v>
      </c>
      <c r="C1399" s="52" t="str">
        <f>IFERROR(IF(SSIDs[[#This Row],[Entity ID]]="(autofill)","(autofill)",VLOOKUP(SSIDs[[#This Row],[Entity ID]],EntityIDs[],2,0)),"Invalid Entity ID")</f>
        <v>(autofill)</v>
      </c>
      <c r="F1399" s="242"/>
      <c r="G1399" s="242"/>
      <c r="H1399" s="9"/>
      <c r="I1399" s="9"/>
      <c r="J1399" s="55"/>
      <c r="K1399" s="54"/>
      <c r="L13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0" spans="2:12" x14ac:dyDescent="0.25">
      <c r="B1400" s="51" t="str">
        <f>IF(SSIDs[[#This Row],[Count]]="-","(autofill)",IF('1) Program Reach'!$C$5="(enter ID)","(autofill)",'1) Program Reach'!$C$5))</f>
        <v>(autofill)</v>
      </c>
      <c r="C1400" s="52" t="str">
        <f>IFERROR(IF(SSIDs[[#This Row],[Entity ID]]="(autofill)","(autofill)",VLOOKUP(SSIDs[[#This Row],[Entity ID]],EntityIDs[],2,0)),"Invalid Entity ID")</f>
        <v>(autofill)</v>
      </c>
      <c r="F1400" s="242"/>
      <c r="G1400" s="242"/>
      <c r="H1400" s="9"/>
      <c r="I1400" s="9"/>
      <c r="J1400" s="55"/>
      <c r="K1400" s="54"/>
      <c r="L14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1" spans="2:12" x14ac:dyDescent="0.25">
      <c r="B1401" s="51" t="str">
        <f>IF(SSIDs[[#This Row],[Count]]="-","(autofill)",IF('1) Program Reach'!$C$5="(enter ID)","(autofill)",'1) Program Reach'!$C$5))</f>
        <v>(autofill)</v>
      </c>
      <c r="C1401" s="52" t="str">
        <f>IFERROR(IF(SSIDs[[#This Row],[Entity ID]]="(autofill)","(autofill)",VLOOKUP(SSIDs[[#This Row],[Entity ID]],EntityIDs[],2,0)),"Invalid Entity ID")</f>
        <v>(autofill)</v>
      </c>
      <c r="F1401" s="242"/>
      <c r="G1401" s="242"/>
      <c r="H1401" s="9"/>
      <c r="I1401" s="9"/>
      <c r="J1401" s="55"/>
      <c r="K1401" s="54"/>
      <c r="L14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2" spans="2:12" x14ac:dyDescent="0.25">
      <c r="B1402" s="51" t="str">
        <f>IF(SSIDs[[#This Row],[Count]]="-","(autofill)",IF('1) Program Reach'!$C$5="(enter ID)","(autofill)",'1) Program Reach'!$C$5))</f>
        <v>(autofill)</v>
      </c>
      <c r="C1402" s="52" t="str">
        <f>IFERROR(IF(SSIDs[[#This Row],[Entity ID]]="(autofill)","(autofill)",VLOOKUP(SSIDs[[#This Row],[Entity ID]],EntityIDs[],2,0)),"Invalid Entity ID")</f>
        <v>(autofill)</v>
      </c>
      <c r="F1402" s="242"/>
      <c r="G1402" s="242"/>
      <c r="H1402" s="9"/>
      <c r="I1402" s="9"/>
      <c r="J1402" s="55"/>
      <c r="K1402" s="54"/>
      <c r="L14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3" spans="2:12" x14ac:dyDescent="0.25">
      <c r="B1403" s="51" t="str">
        <f>IF(SSIDs[[#This Row],[Count]]="-","(autofill)",IF('1) Program Reach'!$C$5="(enter ID)","(autofill)",'1) Program Reach'!$C$5))</f>
        <v>(autofill)</v>
      </c>
      <c r="C1403" s="52" t="str">
        <f>IFERROR(IF(SSIDs[[#This Row],[Entity ID]]="(autofill)","(autofill)",VLOOKUP(SSIDs[[#This Row],[Entity ID]],EntityIDs[],2,0)),"Invalid Entity ID")</f>
        <v>(autofill)</v>
      </c>
      <c r="F1403" s="242"/>
      <c r="G1403" s="242"/>
      <c r="H1403" s="9"/>
      <c r="I1403" s="9"/>
      <c r="J1403" s="55"/>
      <c r="K1403" s="54"/>
      <c r="L14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4" spans="2:12" x14ac:dyDescent="0.25">
      <c r="B1404" s="51" t="str">
        <f>IF(SSIDs[[#This Row],[Count]]="-","(autofill)",IF('1) Program Reach'!$C$5="(enter ID)","(autofill)",'1) Program Reach'!$C$5))</f>
        <v>(autofill)</v>
      </c>
      <c r="C1404" s="52" t="str">
        <f>IFERROR(IF(SSIDs[[#This Row],[Entity ID]]="(autofill)","(autofill)",VLOOKUP(SSIDs[[#This Row],[Entity ID]],EntityIDs[],2,0)),"Invalid Entity ID")</f>
        <v>(autofill)</v>
      </c>
      <c r="F1404" s="242"/>
      <c r="G1404" s="242"/>
      <c r="H1404" s="9"/>
      <c r="I1404" s="9"/>
      <c r="J1404" s="55"/>
      <c r="K1404" s="54"/>
      <c r="L14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5" spans="2:12" x14ac:dyDescent="0.25">
      <c r="B1405" s="51" t="str">
        <f>IF(SSIDs[[#This Row],[Count]]="-","(autofill)",IF('1) Program Reach'!$C$5="(enter ID)","(autofill)",'1) Program Reach'!$C$5))</f>
        <v>(autofill)</v>
      </c>
      <c r="C1405" s="52" t="str">
        <f>IFERROR(IF(SSIDs[[#This Row],[Entity ID]]="(autofill)","(autofill)",VLOOKUP(SSIDs[[#This Row],[Entity ID]],EntityIDs[],2,0)),"Invalid Entity ID")</f>
        <v>(autofill)</v>
      </c>
      <c r="F1405" s="242"/>
      <c r="G1405" s="242"/>
      <c r="H1405" s="9"/>
      <c r="I1405" s="9"/>
      <c r="J1405" s="55"/>
      <c r="K1405" s="54"/>
      <c r="L14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6" spans="2:12" x14ac:dyDescent="0.25">
      <c r="B1406" s="51" t="str">
        <f>IF(SSIDs[[#This Row],[Count]]="-","(autofill)",IF('1) Program Reach'!$C$5="(enter ID)","(autofill)",'1) Program Reach'!$C$5))</f>
        <v>(autofill)</v>
      </c>
      <c r="C1406" s="52" t="str">
        <f>IFERROR(IF(SSIDs[[#This Row],[Entity ID]]="(autofill)","(autofill)",VLOOKUP(SSIDs[[#This Row],[Entity ID]],EntityIDs[],2,0)),"Invalid Entity ID")</f>
        <v>(autofill)</v>
      </c>
      <c r="F1406" s="242"/>
      <c r="G1406" s="242"/>
      <c r="H1406" s="9"/>
      <c r="I1406" s="9"/>
      <c r="J1406" s="55"/>
      <c r="K1406" s="54"/>
      <c r="L14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7" spans="2:12" x14ac:dyDescent="0.25">
      <c r="B1407" s="51" t="str">
        <f>IF(SSIDs[[#This Row],[Count]]="-","(autofill)",IF('1) Program Reach'!$C$5="(enter ID)","(autofill)",'1) Program Reach'!$C$5))</f>
        <v>(autofill)</v>
      </c>
      <c r="C1407" s="52" t="str">
        <f>IFERROR(IF(SSIDs[[#This Row],[Entity ID]]="(autofill)","(autofill)",VLOOKUP(SSIDs[[#This Row],[Entity ID]],EntityIDs[],2,0)),"Invalid Entity ID")</f>
        <v>(autofill)</v>
      </c>
      <c r="F1407" s="242"/>
      <c r="G1407" s="242"/>
      <c r="H1407" s="9"/>
      <c r="I1407" s="9"/>
      <c r="J1407" s="55"/>
      <c r="K1407" s="54"/>
      <c r="L14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8" spans="2:12" x14ac:dyDescent="0.25">
      <c r="B1408" s="51" t="str">
        <f>IF(SSIDs[[#This Row],[Count]]="-","(autofill)",IF('1) Program Reach'!$C$5="(enter ID)","(autofill)",'1) Program Reach'!$C$5))</f>
        <v>(autofill)</v>
      </c>
      <c r="C1408" s="52" t="str">
        <f>IFERROR(IF(SSIDs[[#This Row],[Entity ID]]="(autofill)","(autofill)",VLOOKUP(SSIDs[[#This Row],[Entity ID]],EntityIDs[],2,0)),"Invalid Entity ID")</f>
        <v>(autofill)</v>
      </c>
      <c r="F1408" s="242"/>
      <c r="G1408" s="242"/>
      <c r="H1408" s="9"/>
      <c r="I1408" s="9"/>
      <c r="J1408" s="55"/>
      <c r="K1408" s="54"/>
      <c r="L14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09" spans="2:12" x14ac:dyDescent="0.25">
      <c r="B1409" s="51" t="str">
        <f>IF(SSIDs[[#This Row],[Count]]="-","(autofill)",IF('1) Program Reach'!$C$5="(enter ID)","(autofill)",'1) Program Reach'!$C$5))</f>
        <v>(autofill)</v>
      </c>
      <c r="C1409" s="52" t="str">
        <f>IFERROR(IF(SSIDs[[#This Row],[Entity ID]]="(autofill)","(autofill)",VLOOKUP(SSIDs[[#This Row],[Entity ID]],EntityIDs[],2,0)),"Invalid Entity ID")</f>
        <v>(autofill)</v>
      </c>
      <c r="F1409" s="242"/>
      <c r="G1409" s="242"/>
      <c r="H1409" s="9"/>
      <c r="I1409" s="9"/>
      <c r="J1409" s="55"/>
      <c r="K1409" s="54"/>
      <c r="L14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0" spans="2:12" x14ac:dyDescent="0.25">
      <c r="B1410" s="51" t="str">
        <f>IF(SSIDs[[#This Row],[Count]]="-","(autofill)",IF('1) Program Reach'!$C$5="(enter ID)","(autofill)",'1) Program Reach'!$C$5))</f>
        <v>(autofill)</v>
      </c>
      <c r="C1410" s="52" t="str">
        <f>IFERROR(IF(SSIDs[[#This Row],[Entity ID]]="(autofill)","(autofill)",VLOOKUP(SSIDs[[#This Row],[Entity ID]],EntityIDs[],2,0)),"Invalid Entity ID")</f>
        <v>(autofill)</v>
      </c>
      <c r="F1410" s="242"/>
      <c r="G1410" s="242"/>
      <c r="H1410" s="9"/>
      <c r="I1410" s="9"/>
      <c r="J1410" s="55"/>
      <c r="K1410" s="54"/>
      <c r="L14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1" spans="2:12" x14ac:dyDescent="0.25">
      <c r="B1411" s="51" t="str">
        <f>IF(SSIDs[[#This Row],[Count]]="-","(autofill)",IF('1) Program Reach'!$C$5="(enter ID)","(autofill)",'1) Program Reach'!$C$5))</f>
        <v>(autofill)</v>
      </c>
      <c r="C1411" s="52" t="str">
        <f>IFERROR(IF(SSIDs[[#This Row],[Entity ID]]="(autofill)","(autofill)",VLOOKUP(SSIDs[[#This Row],[Entity ID]],EntityIDs[],2,0)),"Invalid Entity ID")</f>
        <v>(autofill)</v>
      </c>
      <c r="F1411" s="242"/>
      <c r="G1411" s="242"/>
      <c r="H1411" s="9"/>
      <c r="I1411" s="9"/>
      <c r="J1411" s="55"/>
      <c r="K1411" s="54"/>
      <c r="L14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2" spans="2:12" x14ac:dyDescent="0.25">
      <c r="B1412" s="51" t="str">
        <f>IF(SSIDs[[#This Row],[Count]]="-","(autofill)",IF('1) Program Reach'!$C$5="(enter ID)","(autofill)",'1) Program Reach'!$C$5))</f>
        <v>(autofill)</v>
      </c>
      <c r="C1412" s="52" t="str">
        <f>IFERROR(IF(SSIDs[[#This Row],[Entity ID]]="(autofill)","(autofill)",VLOOKUP(SSIDs[[#This Row],[Entity ID]],EntityIDs[],2,0)),"Invalid Entity ID")</f>
        <v>(autofill)</v>
      </c>
      <c r="F1412" s="242"/>
      <c r="G1412" s="242"/>
      <c r="H1412" s="9"/>
      <c r="I1412" s="9"/>
      <c r="J1412" s="55"/>
      <c r="K1412" s="54"/>
      <c r="L14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3" spans="2:12" x14ac:dyDescent="0.25">
      <c r="B1413" s="51" t="str">
        <f>IF(SSIDs[[#This Row],[Count]]="-","(autofill)",IF('1) Program Reach'!$C$5="(enter ID)","(autofill)",'1) Program Reach'!$C$5))</f>
        <v>(autofill)</v>
      </c>
      <c r="C1413" s="52" t="str">
        <f>IFERROR(IF(SSIDs[[#This Row],[Entity ID]]="(autofill)","(autofill)",VLOOKUP(SSIDs[[#This Row],[Entity ID]],EntityIDs[],2,0)),"Invalid Entity ID")</f>
        <v>(autofill)</v>
      </c>
      <c r="F1413" s="242"/>
      <c r="G1413" s="242"/>
      <c r="H1413" s="9"/>
      <c r="I1413" s="9"/>
      <c r="J1413" s="55"/>
      <c r="K1413" s="54"/>
      <c r="L14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4" spans="2:12" x14ac:dyDescent="0.25">
      <c r="B1414" s="51" t="str">
        <f>IF(SSIDs[[#This Row],[Count]]="-","(autofill)",IF('1) Program Reach'!$C$5="(enter ID)","(autofill)",'1) Program Reach'!$C$5))</f>
        <v>(autofill)</v>
      </c>
      <c r="C1414" s="52" t="str">
        <f>IFERROR(IF(SSIDs[[#This Row],[Entity ID]]="(autofill)","(autofill)",VLOOKUP(SSIDs[[#This Row],[Entity ID]],EntityIDs[],2,0)),"Invalid Entity ID")</f>
        <v>(autofill)</v>
      </c>
      <c r="F1414" s="242"/>
      <c r="G1414" s="242"/>
      <c r="H1414" s="9"/>
      <c r="I1414" s="9"/>
      <c r="J1414" s="55"/>
      <c r="K1414" s="54"/>
      <c r="L14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5" spans="2:12" x14ac:dyDescent="0.25">
      <c r="B1415" s="51" t="str">
        <f>IF(SSIDs[[#This Row],[Count]]="-","(autofill)",IF('1) Program Reach'!$C$5="(enter ID)","(autofill)",'1) Program Reach'!$C$5))</f>
        <v>(autofill)</v>
      </c>
      <c r="C1415" s="52" t="str">
        <f>IFERROR(IF(SSIDs[[#This Row],[Entity ID]]="(autofill)","(autofill)",VLOOKUP(SSIDs[[#This Row],[Entity ID]],EntityIDs[],2,0)),"Invalid Entity ID")</f>
        <v>(autofill)</v>
      </c>
      <c r="F1415" s="242"/>
      <c r="G1415" s="242"/>
      <c r="H1415" s="9"/>
      <c r="I1415" s="9"/>
      <c r="J1415" s="55"/>
      <c r="K1415" s="54"/>
      <c r="L14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6" spans="2:12" x14ac:dyDescent="0.25">
      <c r="B1416" s="51" t="str">
        <f>IF(SSIDs[[#This Row],[Count]]="-","(autofill)",IF('1) Program Reach'!$C$5="(enter ID)","(autofill)",'1) Program Reach'!$C$5))</f>
        <v>(autofill)</v>
      </c>
      <c r="C1416" s="52" t="str">
        <f>IFERROR(IF(SSIDs[[#This Row],[Entity ID]]="(autofill)","(autofill)",VLOOKUP(SSIDs[[#This Row],[Entity ID]],EntityIDs[],2,0)),"Invalid Entity ID")</f>
        <v>(autofill)</v>
      </c>
      <c r="F1416" s="242"/>
      <c r="G1416" s="242"/>
      <c r="H1416" s="9"/>
      <c r="I1416" s="9"/>
      <c r="J1416" s="55"/>
      <c r="K1416" s="54"/>
      <c r="L14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7" spans="2:12" x14ac:dyDescent="0.25">
      <c r="B1417" s="51" t="str">
        <f>IF(SSIDs[[#This Row],[Count]]="-","(autofill)",IF('1) Program Reach'!$C$5="(enter ID)","(autofill)",'1) Program Reach'!$C$5))</f>
        <v>(autofill)</v>
      </c>
      <c r="C1417" s="52" t="str">
        <f>IFERROR(IF(SSIDs[[#This Row],[Entity ID]]="(autofill)","(autofill)",VLOOKUP(SSIDs[[#This Row],[Entity ID]],EntityIDs[],2,0)),"Invalid Entity ID")</f>
        <v>(autofill)</v>
      </c>
      <c r="F1417" s="242"/>
      <c r="G1417" s="242"/>
      <c r="H1417" s="9"/>
      <c r="I1417" s="9"/>
      <c r="J1417" s="55"/>
      <c r="K1417" s="54"/>
      <c r="L14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8" spans="2:12" x14ac:dyDescent="0.25">
      <c r="B1418" s="51" t="str">
        <f>IF(SSIDs[[#This Row],[Count]]="-","(autofill)",IF('1) Program Reach'!$C$5="(enter ID)","(autofill)",'1) Program Reach'!$C$5))</f>
        <v>(autofill)</v>
      </c>
      <c r="C1418" s="52" t="str">
        <f>IFERROR(IF(SSIDs[[#This Row],[Entity ID]]="(autofill)","(autofill)",VLOOKUP(SSIDs[[#This Row],[Entity ID]],EntityIDs[],2,0)),"Invalid Entity ID")</f>
        <v>(autofill)</v>
      </c>
      <c r="F1418" s="242"/>
      <c r="G1418" s="242"/>
      <c r="H1418" s="9"/>
      <c r="I1418" s="9"/>
      <c r="J1418" s="55"/>
      <c r="K1418" s="54"/>
      <c r="L14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19" spans="2:12" x14ac:dyDescent="0.25">
      <c r="B1419" s="51" t="str">
        <f>IF(SSIDs[[#This Row],[Count]]="-","(autofill)",IF('1) Program Reach'!$C$5="(enter ID)","(autofill)",'1) Program Reach'!$C$5))</f>
        <v>(autofill)</v>
      </c>
      <c r="C1419" s="52" t="str">
        <f>IFERROR(IF(SSIDs[[#This Row],[Entity ID]]="(autofill)","(autofill)",VLOOKUP(SSIDs[[#This Row],[Entity ID]],EntityIDs[],2,0)),"Invalid Entity ID")</f>
        <v>(autofill)</v>
      </c>
      <c r="F1419" s="242"/>
      <c r="G1419" s="242"/>
      <c r="H1419" s="9"/>
      <c r="I1419" s="9"/>
      <c r="J1419" s="55"/>
      <c r="K1419" s="54"/>
      <c r="L14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0" spans="2:12" x14ac:dyDescent="0.25">
      <c r="B1420" s="51" t="str">
        <f>IF(SSIDs[[#This Row],[Count]]="-","(autofill)",IF('1) Program Reach'!$C$5="(enter ID)","(autofill)",'1) Program Reach'!$C$5))</f>
        <v>(autofill)</v>
      </c>
      <c r="C1420" s="52" t="str">
        <f>IFERROR(IF(SSIDs[[#This Row],[Entity ID]]="(autofill)","(autofill)",VLOOKUP(SSIDs[[#This Row],[Entity ID]],EntityIDs[],2,0)),"Invalid Entity ID")</f>
        <v>(autofill)</v>
      </c>
      <c r="F1420" s="242"/>
      <c r="G1420" s="242"/>
      <c r="H1420" s="9"/>
      <c r="I1420" s="9"/>
      <c r="J1420" s="55"/>
      <c r="K1420" s="54"/>
      <c r="L14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1" spans="2:12" x14ac:dyDescent="0.25">
      <c r="B1421" s="51" t="str">
        <f>IF(SSIDs[[#This Row],[Count]]="-","(autofill)",IF('1) Program Reach'!$C$5="(enter ID)","(autofill)",'1) Program Reach'!$C$5))</f>
        <v>(autofill)</v>
      </c>
      <c r="C1421" s="52" t="str">
        <f>IFERROR(IF(SSIDs[[#This Row],[Entity ID]]="(autofill)","(autofill)",VLOOKUP(SSIDs[[#This Row],[Entity ID]],EntityIDs[],2,0)),"Invalid Entity ID")</f>
        <v>(autofill)</v>
      </c>
      <c r="F1421" s="242"/>
      <c r="G1421" s="242"/>
      <c r="H1421" s="9"/>
      <c r="I1421" s="9"/>
      <c r="J1421" s="55"/>
      <c r="K1421" s="54"/>
      <c r="L14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2" spans="2:12" x14ac:dyDescent="0.25">
      <c r="B1422" s="51" t="str">
        <f>IF(SSIDs[[#This Row],[Count]]="-","(autofill)",IF('1) Program Reach'!$C$5="(enter ID)","(autofill)",'1) Program Reach'!$C$5))</f>
        <v>(autofill)</v>
      </c>
      <c r="C1422" s="52" t="str">
        <f>IFERROR(IF(SSIDs[[#This Row],[Entity ID]]="(autofill)","(autofill)",VLOOKUP(SSIDs[[#This Row],[Entity ID]],EntityIDs[],2,0)),"Invalid Entity ID")</f>
        <v>(autofill)</v>
      </c>
      <c r="F1422" s="242"/>
      <c r="G1422" s="242"/>
      <c r="H1422" s="9"/>
      <c r="I1422" s="9"/>
      <c r="J1422" s="55"/>
      <c r="K1422" s="54"/>
      <c r="L14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3" spans="2:12" x14ac:dyDescent="0.25">
      <c r="B1423" s="51" t="str">
        <f>IF(SSIDs[[#This Row],[Count]]="-","(autofill)",IF('1) Program Reach'!$C$5="(enter ID)","(autofill)",'1) Program Reach'!$C$5))</f>
        <v>(autofill)</v>
      </c>
      <c r="C1423" s="52" t="str">
        <f>IFERROR(IF(SSIDs[[#This Row],[Entity ID]]="(autofill)","(autofill)",VLOOKUP(SSIDs[[#This Row],[Entity ID]],EntityIDs[],2,0)),"Invalid Entity ID")</f>
        <v>(autofill)</v>
      </c>
      <c r="F1423" s="242"/>
      <c r="G1423" s="242"/>
      <c r="H1423" s="9"/>
      <c r="I1423" s="9"/>
      <c r="J1423" s="55"/>
      <c r="K1423" s="54"/>
      <c r="L14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4" spans="2:12" x14ac:dyDescent="0.25">
      <c r="B1424" s="51" t="str">
        <f>IF(SSIDs[[#This Row],[Count]]="-","(autofill)",IF('1) Program Reach'!$C$5="(enter ID)","(autofill)",'1) Program Reach'!$C$5))</f>
        <v>(autofill)</v>
      </c>
      <c r="C1424" s="52" t="str">
        <f>IFERROR(IF(SSIDs[[#This Row],[Entity ID]]="(autofill)","(autofill)",VLOOKUP(SSIDs[[#This Row],[Entity ID]],EntityIDs[],2,0)),"Invalid Entity ID")</f>
        <v>(autofill)</v>
      </c>
      <c r="F1424" s="242"/>
      <c r="G1424" s="242"/>
      <c r="H1424" s="9"/>
      <c r="I1424" s="9"/>
      <c r="J1424" s="55"/>
      <c r="K1424" s="54"/>
      <c r="L14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5" spans="2:12" x14ac:dyDescent="0.25">
      <c r="B1425" s="51" t="str">
        <f>IF(SSIDs[[#This Row],[Count]]="-","(autofill)",IF('1) Program Reach'!$C$5="(enter ID)","(autofill)",'1) Program Reach'!$C$5))</f>
        <v>(autofill)</v>
      </c>
      <c r="C1425" s="52" t="str">
        <f>IFERROR(IF(SSIDs[[#This Row],[Entity ID]]="(autofill)","(autofill)",VLOOKUP(SSIDs[[#This Row],[Entity ID]],EntityIDs[],2,0)),"Invalid Entity ID")</f>
        <v>(autofill)</v>
      </c>
      <c r="F1425" s="242"/>
      <c r="G1425" s="242"/>
      <c r="H1425" s="9"/>
      <c r="I1425" s="9"/>
      <c r="J1425" s="55"/>
      <c r="K1425" s="54"/>
      <c r="L14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6" spans="2:12" x14ac:dyDescent="0.25">
      <c r="B1426" s="51" t="str">
        <f>IF(SSIDs[[#This Row],[Count]]="-","(autofill)",IF('1) Program Reach'!$C$5="(enter ID)","(autofill)",'1) Program Reach'!$C$5))</f>
        <v>(autofill)</v>
      </c>
      <c r="C1426" s="52" t="str">
        <f>IFERROR(IF(SSIDs[[#This Row],[Entity ID]]="(autofill)","(autofill)",VLOOKUP(SSIDs[[#This Row],[Entity ID]],EntityIDs[],2,0)),"Invalid Entity ID")</f>
        <v>(autofill)</v>
      </c>
      <c r="F1426" s="242"/>
      <c r="G1426" s="242"/>
      <c r="H1426" s="9"/>
      <c r="I1426" s="9"/>
      <c r="J1426" s="55"/>
      <c r="K1426" s="54"/>
      <c r="L14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7" spans="2:12" x14ac:dyDescent="0.25">
      <c r="B1427" s="51" t="str">
        <f>IF(SSIDs[[#This Row],[Count]]="-","(autofill)",IF('1) Program Reach'!$C$5="(enter ID)","(autofill)",'1) Program Reach'!$C$5))</f>
        <v>(autofill)</v>
      </c>
      <c r="C1427" s="52" t="str">
        <f>IFERROR(IF(SSIDs[[#This Row],[Entity ID]]="(autofill)","(autofill)",VLOOKUP(SSIDs[[#This Row],[Entity ID]],EntityIDs[],2,0)),"Invalid Entity ID")</f>
        <v>(autofill)</v>
      </c>
      <c r="F1427" s="242"/>
      <c r="G1427" s="242"/>
      <c r="H1427" s="9"/>
      <c r="I1427" s="9"/>
      <c r="J1427" s="55"/>
      <c r="K1427" s="54"/>
      <c r="L14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8" spans="2:12" x14ac:dyDescent="0.25">
      <c r="B1428" s="51" t="str">
        <f>IF(SSIDs[[#This Row],[Count]]="-","(autofill)",IF('1) Program Reach'!$C$5="(enter ID)","(autofill)",'1) Program Reach'!$C$5))</f>
        <v>(autofill)</v>
      </c>
      <c r="C1428" s="52" t="str">
        <f>IFERROR(IF(SSIDs[[#This Row],[Entity ID]]="(autofill)","(autofill)",VLOOKUP(SSIDs[[#This Row],[Entity ID]],EntityIDs[],2,0)),"Invalid Entity ID")</f>
        <v>(autofill)</v>
      </c>
      <c r="F1428" s="242"/>
      <c r="G1428" s="242"/>
      <c r="H1428" s="9"/>
      <c r="I1428" s="9"/>
      <c r="J1428" s="55"/>
      <c r="K1428" s="54"/>
      <c r="L14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29" spans="2:12" x14ac:dyDescent="0.25">
      <c r="B1429" s="51" t="str">
        <f>IF(SSIDs[[#This Row],[Count]]="-","(autofill)",IF('1) Program Reach'!$C$5="(enter ID)","(autofill)",'1) Program Reach'!$C$5))</f>
        <v>(autofill)</v>
      </c>
      <c r="C1429" s="52" t="str">
        <f>IFERROR(IF(SSIDs[[#This Row],[Entity ID]]="(autofill)","(autofill)",VLOOKUP(SSIDs[[#This Row],[Entity ID]],EntityIDs[],2,0)),"Invalid Entity ID")</f>
        <v>(autofill)</v>
      </c>
      <c r="F1429" s="242"/>
      <c r="G1429" s="242"/>
      <c r="H1429" s="9"/>
      <c r="I1429" s="9"/>
      <c r="J1429" s="55"/>
      <c r="K1429" s="54"/>
      <c r="L14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0" spans="2:12" x14ac:dyDescent="0.25">
      <c r="B1430" s="51" t="str">
        <f>IF(SSIDs[[#This Row],[Count]]="-","(autofill)",IF('1) Program Reach'!$C$5="(enter ID)","(autofill)",'1) Program Reach'!$C$5))</f>
        <v>(autofill)</v>
      </c>
      <c r="C1430" s="52" t="str">
        <f>IFERROR(IF(SSIDs[[#This Row],[Entity ID]]="(autofill)","(autofill)",VLOOKUP(SSIDs[[#This Row],[Entity ID]],EntityIDs[],2,0)),"Invalid Entity ID")</f>
        <v>(autofill)</v>
      </c>
      <c r="F1430" s="242"/>
      <c r="G1430" s="242"/>
      <c r="H1430" s="9"/>
      <c r="I1430" s="9"/>
      <c r="J1430" s="55"/>
      <c r="K1430" s="54"/>
      <c r="L14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1" spans="2:12" x14ac:dyDescent="0.25">
      <c r="B1431" s="51" t="str">
        <f>IF(SSIDs[[#This Row],[Count]]="-","(autofill)",IF('1) Program Reach'!$C$5="(enter ID)","(autofill)",'1) Program Reach'!$C$5))</f>
        <v>(autofill)</v>
      </c>
      <c r="C1431" s="52" t="str">
        <f>IFERROR(IF(SSIDs[[#This Row],[Entity ID]]="(autofill)","(autofill)",VLOOKUP(SSIDs[[#This Row],[Entity ID]],EntityIDs[],2,0)),"Invalid Entity ID")</f>
        <v>(autofill)</v>
      </c>
      <c r="F1431" s="242"/>
      <c r="G1431" s="242"/>
      <c r="H1431" s="9"/>
      <c r="I1431" s="9"/>
      <c r="J1431" s="55"/>
      <c r="K1431" s="54"/>
      <c r="L14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2" spans="2:12" x14ac:dyDescent="0.25">
      <c r="B1432" s="51" t="str">
        <f>IF(SSIDs[[#This Row],[Count]]="-","(autofill)",IF('1) Program Reach'!$C$5="(enter ID)","(autofill)",'1) Program Reach'!$C$5))</f>
        <v>(autofill)</v>
      </c>
      <c r="C1432" s="52" t="str">
        <f>IFERROR(IF(SSIDs[[#This Row],[Entity ID]]="(autofill)","(autofill)",VLOOKUP(SSIDs[[#This Row],[Entity ID]],EntityIDs[],2,0)),"Invalid Entity ID")</f>
        <v>(autofill)</v>
      </c>
      <c r="F1432" s="242"/>
      <c r="G1432" s="242"/>
      <c r="H1432" s="9"/>
      <c r="I1432" s="9"/>
      <c r="J1432" s="55"/>
      <c r="K1432" s="54"/>
      <c r="L14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3" spans="2:12" x14ac:dyDescent="0.25">
      <c r="B1433" s="51" t="str">
        <f>IF(SSIDs[[#This Row],[Count]]="-","(autofill)",IF('1) Program Reach'!$C$5="(enter ID)","(autofill)",'1) Program Reach'!$C$5))</f>
        <v>(autofill)</v>
      </c>
      <c r="C1433" s="52" t="str">
        <f>IFERROR(IF(SSIDs[[#This Row],[Entity ID]]="(autofill)","(autofill)",VLOOKUP(SSIDs[[#This Row],[Entity ID]],EntityIDs[],2,0)),"Invalid Entity ID")</f>
        <v>(autofill)</v>
      </c>
      <c r="F1433" s="242"/>
      <c r="G1433" s="242"/>
      <c r="H1433" s="9"/>
      <c r="I1433" s="9"/>
      <c r="J1433" s="55"/>
      <c r="K1433" s="54"/>
      <c r="L14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4" spans="2:12" x14ac:dyDescent="0.25">
      <c r="B1434" s="51" t="str">
        <f>IF(SSIDs[[#This Row],[Count]]="-","(autofill)",IF('1) Program Reach'!$C$5="(enter ID)","(autofill)",'1) Program Reach'!$C$5))</f>
        <v>(autofill)</v>
      </c>
      <c r="C1434" s="52" t="str">
        <f>IFERROR(IF(SSIDs[[#This Row],[Entity ID]]="(autofill)","(autofill)",VLOOKUP(SSIDs[[#This Row],[Entity ID]],EntityIDs[],2,0)),"Invalid Entity ID")</f>
        <v>(autofill)</v>
      </c>
      <c r="F1434" s="242"/>
      <c r="G1434" s="242"/>
      <c r="H1434" s="9"/>
      <c r="I1434" s="9"/>
      <c r="J1434" s="55"/>
      <c r="K1434" s="54"/>
      <c r="L14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5" spans="2:12" x14ac:dyDescent="0.25">
      <c r="B1435" s="51" t="str">
        <f>IF(SSIDs[[#This Row],[Count]]="-","(autofill)",IF('1) Program Reach'!$C$5="(enter ID)","(autofill)",'1) Program Reach'!$C$5))</f>
        <v>(autofill)</v>
      </c>
      <c r="C1435" s="52" t="str">
        <f>IFERROR(IF(SSIDs[[#This Row],[Entity ID]]="(autofill)","(autofill)",VLOOKUP(SSIDs[[#This Row],[Entity ID]],EntityIDs[],2,0)),"Invalid Entity ID")</f>
        <v>(autofill)</v>
      </c>
      <c r="F1435" s="242"/>
      <c r="G1435" s="242"/>
      <c r="H1435" s="9"/>
      <c r="I1435" s="9"/>
      <c r="J1435" s="55"/>
      <c r="K1435" s="54"/>
      <c r="L14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6" spans="2:12" x14ac:dyDescent="0.25">
      <c r="B1436" s="51" t="str">
        <f>IF(SSIDs[[#This Row],[Count]]="-","(autofill)",IF('1) Program Reach'!$C$5="(enter ID)","(autofill)",'1) Program Reach'!$C$5))</f>
        <v>(autofill)</v>
      </c>
      <c r="C1436" s="52" t="str">
        <f>IFERROR(IF(SSIDs[[#This Row],[Entity ID]]="(autofill)","(autofill)",VLOOKUP(SSIDs[[#This Row],[Entity ID]],EntityIDs[],2,0)),"Invalid Entity ID")</f>
        <v>(autofill)</v>
      </c>
      <c r="F1436" s="242"/>
      <c r="G1436" s="242"/>
      <c r="H1436" s="9"/>
      <c r="I1436" s="9"/>
      <c r="J1436" s="55"/>
      <c r="K1436" s="54"/>
      <c r="L14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7" spans="2:12" x14ac:dyDescent="0.25">
      <c r="B1437" s="51" t="str">
        <f>IF(SSIDs[[#This Row],[Count]]="-","(autofill)",IF('1) Program Reach'!$C$5="(enter ID)","(autofill)",'1) Program Reach'!$C$5))</f>
        <v>(autofill)</v>
      </c>
      <c r="C1437" s="52" t="str">
        <f>IFERROR(IF(SSIDs[[#This Row],[Entity ID]]="(autofill)","(autofill)",VLOOKUP(SSIDs[[#This Row],[Entity ID]],EntityIDs[],2,0)),"Invalid Entity ID")</f>
        <v>(autofill)</v>
      </c>
      <c r="F1437" s="242"/>
      <c r="G1437" s="242"/>
      <c r="H1437" s="9"/>
      <c r="I1437" s="9"/>
      <c r="J1437" s="55"/>
      <c r="K1437" s="54"/>
      <c r="L14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8" spans="2:12" x14ac:dyDescent="0.25">
      <c r="B1438" s="51" t="str">
        <f>IF(SSIDs[[#This Row],[Count]]="-","(autofill)",IF('1) Program Reach'!$C$5="(enter ID)","(autofill)",'1) Program Reach'!$C$5))</f>
        <v>(autofill)</v>
      </c>
      <c r="C1438" s="52" t="str">
        <f>IFERROR(IF(SSIDs[[#This Row],[Entity ID]]="(autofill)","(autofill)",VLOOKUP(SSIDs[[#This Row],[Entity ID]],EntityIDs[],2,0)),"Invalid Entity ID")</f>
        <v>(autofill)</v>
      </c>
      <c r="F1438" s="242"/>
      <c r="G1438" s="242"/>
      <c r="H1438" s="9"/>
      <c r="I1438" s="9"/>
      <c r="J1438" s="55"/>
      <c r="K1438" s="54"/>
      <c r="L14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39" spans="2:12" x14ac:dyDescent="0.25">
      <c r="B1439" s="51" t="str">
        <f>IF(SSIDs[[#This Row],[Count]]="-","(autofill)",IF('1) Program Reach'!$C$5="(enter ID)","(autofill)",'1) Program Reach'!$C$5))</f>
        <v>(autofill)</v>
      </c>
      <c r="C1439" s="52" t="str">
        <f>IFERROR(IF(SSIDs[[#This Row],[Entity ID]]="(autofill)","(autofill)",VLOOKUP(SSIDs[[#This Row],[Entity ID]],EntityIDs[],2,0)),"Invalid Entity ID")</f>
        <v>(autofill)</v>
      </c>
      <c r="F1439" s="242"/>
      <c r="G1439" s="242"/>
      <c r="H1439" s="9"/>
      <c r="I1439" s="9"/>
      <c r="J1439" s="55"/>
      <c r="K1439" s="54"/>
      <c r="L14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0" spans="2:12" x14ac:dyDescent="0.25">
      <c r="B1440" s="51" t="str">
        <f>IF(SSIDs[[#This Row],[Count]]="-","(autofill)",IF('1) Program Reach'!$C$5="(enter ID)","(autofill)",'1) Program Reach'!$C$5))</f>
        <v>(autofill)</v>
      </c>
      <c r="C1440" s="52" t="str">
        <f>IFERROR(IF(SSIDs[[#This Row],[Entity ID]]="(autofill)","(autofill)",VLOOKUP(SSIDs[[#This Row],[Entity ID]],EntityIDs[],2,0)),"Invalid Entity ID")</f>
        <v>(autofill)</v>
      </c>
      <c r="F1440" s="242"/>
      <c r="G1440" s="242"/>
      <c r="H1440" s="9"/>
      <c r="I1440" s="9"/>
      <c r="J1440" s="55"/>
      <c r="K1440" s="54"/>
      <c r="L14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1" spans="2:12" x14ac:dyDescent="0.25">
      <c r="B1441" s="51" t="str">
        <f>IF(SSIDs[[#This Row],[Count]]="-","(autofill)",IF('1) Program Reach'!$C$5="(enter ID)","(autofill)",'1) Program Reach'!$C$5))</f>
        <v>(autofill)</v>
      </c>
      <c r="C1441" s="52" t="str">
        <f>IFERROR(IF(SSIDs[[#This Row],[Entity ID]]="(autofill)","(autofill)",VLOOKUP(SSIDs[[#This Row],[Entity ID]],EntityIDs[],2,0)),"Invalid Entity ID")</f>
        <v>(autofill)</v>
      </c>
      <c r="F1441" s="242"/>
      <c r="G1441" s="242"/>
      <c r="H1441" s="9"/>
      <c r="I1441" s="9"/>
      <c r="J1441" s="55"/>
      <c r="K1441" s="54"/>
      <c r="L14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2" spans="2:12" x14ac:dyDescent="0.25">
      <c r="B1442" s="51" t="str">
        <f>IF(SSIDs[[#This Row],[Count]]="-","(autofill)",IF('1) Program Reach'!$C$5="(enter ID)","(autofill)",'1) Program Reach'!$C$5))</f>
        <v>(autofill)</v>
      </c>
      <c r="C1442" s="52" t="str">
        <f>IFERROR(IF(SSIDs[[#This Row],[Entity ID]]="(autofill)","(autofill)",VLOOKUP(SSIDs[[#This Row],[Entity ID]],EntityIDs[],2,0)),"Invalid Entity ID")</f>
        <v>(autofill)</v>
      </c>
      <c r="F1442" s="242"/>
      <c r="G1442" s="242"/>
      <c r="H1442" s="9"/>
      <c r="I1442" s="9"/>
      <c r="J1442" s="55"/>
      <c r="K1442" s="54"/>
      <c r="L14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3" spans="2:12" x14ac:dyDescent="0.25">
      <c r="B1443" s="51" t="str">
        <f>IF(SSIDs[[#This Row],[Count]]="-","(autofill)",IF('1) Program Reach'!$C$5="(enter ID)","(autofill)",'1) Program Reach'!$C$5))</f>
        <v>(autofill)</v>
      </c>
      <c r="C1443" s="52" t="str">
        <f>IFERROR(IF(SSIDs[[#This Row],[Entity ID]]="(autofill)","(autofill)",VLOOKUP(SSIDs[[#This Row],[Entity ID]],EntityIDs[],2,0)),"Invalid Entity ID")</f>
        <v>(autofill)</v>
      </c>
      <c r="F1443" s="242"/>
      <c r="G1443" s="242"/>
      <c r="H1443" s="9"/>
      <c r="I1443" s="9"/>
      <c r="J1443" s="55"/>
      <c r="K1443" s="54"/>
      <c r="L14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4" spans="2:12" x14ac:dyDescent="0.25">
      <c r="B1444" s="51" t="str">
        <f>IF(SSIDs[[#This Row],[Count]]="-","(autofill)",IF('1) Program Reach'!$C$5="(enter ID)","(autofill)",'1) Program Reach'!$C$5))</f>
        <v>(autofill)</v>
      </c>
      <c r="C1444" s="52" t="str">
        <f>IFERROR(IF(SSIDs[[#This Row],[Entity ID]]="(autofill)","(autofill)",VLOOKUP(SSIDs[[#This Row],[Entity ID]],EntityIDs[],2,0)),"Invalid Entity ID")</f>
        <v>(autofill)</v>
      </c>
      <c r="F1444" s="242"/>
      <c r="G1444" s="242"/>
      <c r="H1444" s="9"/>
      <c r="I1444" s="9"/>
      <c r="J1444" s="55"/>
      <c r="K1444" s="54"/>
      <c r="L14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5" spans="2:12" x14ac:dyDescent="0.25">
      <c r="B1445" s="51" t="str">
        <f>IF(SSIDs[[#This Row],[Count]]="-","(autofill)",IF('1) Program Reach'!$C$5="(enter ID)","(autofill)",'1) Program Reach'!$C$5))</f>
        <v>(autofill)</v>
      </c>
      <c r="C1445" s="52" t="str">
        <f>IFERROR(IF(SSIDs[[#This Row],[Entity ID]]="(autofill)","(autofill)",VLOOKUP(SSIDs[[#This Row],[Entity ID]],EntityIDs[],2,0)),"Invalid Entity ID")</f>
        <v>(autofill)</v>
      </c>
      <c r="F1445" s="242"/>
      <c r="G1445" s="242"/>
      <c r="H1445" s="9"/>
      <c r="I1445" s="9"/>
      <c r="J1445" s="55"/>
      <c r="K1445" s="54"/>
      <c r="L14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6" spans="2:12" x14ac:dyDescent="0.25">
      <c r="B1446" s="51" t="str">
        <f>IF(SSIDs[[#This Row],[Count]]="-","(autofill)",IF('1) Program Reach'!$C$5="(enter ID)","(autofill)",'1) Program Reach'!$C$5))</f>
        <v>(autofill)</v>
      </c>
      <c r="C1446" s="52" t="str">
        <f>IFERROR(IF(SSIDs[[#This Row],[Entity ID]]="(autofill)","(autofill)",VLOOKUP(SSIDs[[#This Row],[Entity ID]],EntityIDs[],2,0)),"Invalid Entity ID")</f>
        <v>(autofill)</v>
      </c>
      <c r="F1446" s="242"/>
      <c r="G1446" s="242"/>
      <c r="H1446" s="9"/>
      <c r="I1446" s="9"/>
      <c r="J1446" s="55"/>
      <c r="K1446" s="54"/>
      <c r="L14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7" spans="2:12" x14ac:dyDescent="0.25">
      <c r="B1447" s="51" t="str">
        <f>IF(SSIDs[[#This Row],[Count]]="-","(autofill)",IF('1) Program Reach'!$C$5="(enter ID)","(autofill)",'1) Program Reach'!$C$5))</f>
        <v>(autofill)</v>
      </c>
      <c r="C1447" s="52" t="str">
        <f>IFERROR(IF(SSIDs[[#This Row],[Entity ID]]="(autofill)","(autofill)",VLOOKUP(SSIDs[[#This Row],[Entity ID]],EntityIDs[],2,0)),"Invalid Entity ID")</f>
        <v>(autofill)</v>
      </c>
      <c r="F1447" s="242"/>
      <c r="G1447" s="242"/>
      <c r="H1447" s="9"/>
      <c r="I1447" s="9"/>
      <c r="J1447" s="55"/>
      <c r="K1447" s="54"/>
      <c r="L14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8" spans="2:12" x14ac:dyDescent="0.25">
      <c r="B1448" s="51" t="str">
        <f>IF(SSIDs[[#This Row],[Count]]="-","(autofill)",IF('1) Program Reach'!$C$5="(enter ID)","(autofill)",'1) Program Reach'!$C$5))</f>
        <v>(autofill)</v>
      </c>
      <c r="C1448" s="52" t="str">
        <f>IFERROR(IF(SSIDs[[#This Row],[Entity ID]]="(autofill)","(autofill)",VLOOKUP(SSIDs[[#This Row],[Entity ID]],EntityIDs[],2,0)),"Invalid Entity ID")</f>
        <v>(autofill)</v>
      </c>
      <c r="F1448" s="242"/>
      <c r="G1448" s="242"/>
      <c r="H1448" s="9"/>
      <c r="I1448" s="9"/>
      <c r="J1448" s="55"/>
      <c r="K1448" s="54"/>
      <c r="L14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49" spans="2:12" x14ac:dyDescent="0.25">
      <c r="B1449" s="51" t="str">
        <f>IF(SSIDs[[#This Row],[Count]]="-","(autofill)",IF('1) Program Reach'!$C$5="(enter ID)","(autofill)",'1) Program Reach'!$C$5))</f>
        <v>(autofill)</v>
      </c>
      <c r="C1449" s="52" t="str">
        <f>IFERROR(IF(SSIDs[[#This Row],[Entity ID]]="(autofill)","(autofill)",VLOOKUP(SSIDs[[#This Row],[Entity ID]],EntityIDs[],2,0)),"Invalid Entity ID")</f>
        <v>(autofill)</v>
      </c>
      <c r="F1449" s="242"/>
      <c r="G1449" s="242"/>
      <c r="H1449" s="9"/>
      <c r="I1449" s="9"/>
      <c r="J1449" s="55"/>
      <c r="K1449" s="54"/>
      <c r="L14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0" spans="2:12" x14ac:dyDescent="0.25">
      <c r="B1450" s="51" t="str">
        <f>IF(SSIDs[[#This Row],[Count]]="-","(autofill)",IF('1) Program Reach'!$C$5="(enter ID)","(autofill)",'1) Program Reach'!$C$5))</f>
        <v>(autofill)</v>
      </c>
      <c r="C1450" s="52" t="str">
        <f>IFERROR(IF(SSIDs[[#This Row],[Entity ID]]="(autofill)","(autofill)",VLOOKUP(SSIDs[[#This Row],[Entity ID]],EntityIDs[],2,0)),"Invalid Entity ID")</f>
        <v>(autofill)</v>
      </c>
      <c r="F1450" s="242"/>
      <c r="G1450" s="242"/>
      <c r="H1450" s="9"/>
      <c r="I1450" s="9"/>
      <c r="J1450" s="55"/>
      <c r="K1450" s="54"/>
      <c r="L14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1" spans="2:12" x14ac:dyDescent="0.25">
      <c r="B1451" s="51" t="str">
        <f>IF(SSIDs[[#This Row],[Count]]="-","(autofill)",IF('1) Program Reach'!$C$5="(enter ID)","(autofill)",'1) Program Reach'!$C$5))</f>
        <v>(autofill)</v>
      </c>
      <c r="C1451" s="52" t="str">
        <f>IFERROR(IF(SSIDs[[#This Row],[Entity ID]]="(autofill)","(autofill)",VLOOKUP(SSIDs[[#This Row],[Entity ID]],EntityIDs[],2,0)),"Invalid Entity ID")</f>
        <v>(autofill)</v>
      </c>
      <c r="F1451" s="242"/>
      <c r="G1451" s="242"/>
      <c r="H1451" s="9"/>
      <c r="I1451" s="9"/>
      <c r="J1451" s="55"/>
      <c r="K1451" s="54"/>
      <c r="L14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2" spans="2:12" x14ac:dyDescent="0.25">
      <c r="B1452" s="51" t="str">
        <f>IF(SSIDs[[#This Row],[Count]]="-","(autofill)",IF('1) Program Reach'!$C$5="(enter ID)","(autofill)",'1) Program Reach'!$C$5))</f>
        <v>(autofill)</v>
      </c>
      <c r="C1452" s="52" t="str">
        <f>IFERROR(IF(SSIDs[[#This Row],[Entity ID]]="(autofill)","(autofill)",VLOOKUP(SSIDs[[#This Row],[Entity ID]],EntityIDs[],2,0)),"Invalid Entity ID")</f>
        <v>(autofill)</v>
      </c>
      <c r="F1452" s="242"/>
      <c r="G1452" s="242"/>
      <c r="H1452" s="9"/>
      <c r="I1452" s="9"/>
      <c r="J1452" s="55"/>
      <c r="K1452" s="54"/>
      <c r="L14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3" spans="2:12" x14ac:dyDescent="0.25">
      <c r="B1453" s="51" t="str">
        <f>IF(SSIDs[[#This Row],[Count]]="-","(autofill)",IF('1) Program Reach'!$C$5="(enter ID)","(autofill)",'1) Program Reach'!$C$5))</f>
        <v>(autofill)</v>
      </c>
      <c r="C1453" s="52" t="str">
        <f>IFERROR(IF(SSIDs[[#This Row],[Entity ID]]="(autofill)","(autofill)",VLOOKUP(SSIDs[[#This Row],[Entity ID]],EntityIDs[],2,0)),"Invalid Entity ID")</f>
        <v>(autofill)</v>
      </c>
      <c r="F1453" s="242"/>
      <c r="G1453" s="242"/>
      <c r="H1453" s="9"/>
      <c r="I1453" s="9"/>
      <c r="J1453" s="55"/>
      <c r="K1453" s="54"/>
      <c r="L14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4" spans="2:12" x14ac:dyDescent="0.25">
      <c r="B1454" s="51" t="str">
        <f>IF(SSIDs[[#This Row],[Count]]="-","(autofill)",IF('1) Program Reach'!$C$5="(enter ID)","(autofill)",'1) Program Reach'!$C$5))</f>
        <v>(autofill)</v>
      </c>
      <c r="C1454" s="52" t="str">
        <f>IFERROR(IF(SSIDs[[#This Row],[Entity ID]]="(autofill)","(autofill)",VLOOKUP(SSIDs[[#This Row],[Entity ID]],EntityIDs[],2,0)),"Invalid Entity ID")</f>
        <v>(autofill)</v>
      </c>
      <c r="F1454" s="242"/>
      <c r="G1454" s="242"/>
      <c r="H1454" s="9"/>
      <c r="I1454" s="9"/>
      <c r="J1454" s="55"/>
      <c r="K1454" s="54"/>
      <c r="L14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5" spans="2:12" x14ac:dyDescent="0.25">
      <c r="B1455" s="51" t="str">
        <f>IF(SSIDs[[#This Row],[Count]]="-","(autofill)",IF('1) Program Reach'!$C$5="(enter ID)","(autofill)",'1) Program Reach'!$C$5))</f>
        <v>(autofill)</v>
      </c>
      <c r="C1455" s="52" t="str">
        <f>IFERROR(IF(SSIDs[[#This Row],[Entity ID]]="(autofill)","(autofill)",VLOOKUP(SSIDs[[#This Row],[Entity ID]],EntityIDs[],2,0)),"Invalid Entity ID")</f>
        <v>(autofill)</v>
      </c>
      <c r="F1455" s="242"/>
      <c r="G1455" s="242"/>
      <c r="H1455" s="9"/>
      <c r="I1455" s="9"/>
      <c r="J1455" s="55"/>
      <c r="K1455" s="54"/>
      <c r="L14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6" spans="2:12" x14ac:dyDescent="0.25">
      <c r="B1456" s="51" t="str">
        <f>IF(SSIDs[[#This Row],[Count]]="-","(autofill)",IF('1) Program Reach'!$C$5="(enter ID)","(autofill)",'1) Program Reach'!$C$5))</f>
        <v>(autofill)</v>
      </c>
      <c r="C1456" s="52" t="str">
        <f>IFERROR(IF(SSIDs[[#This Row],[Entity ID]]="(autofill)","(autofill)",VLOOKUP(SSIDs[[#This Row],[Entity ID]],EntityIDs[],2,0)),"Invalid Entity ID")</f>
        <v>(autofill)</v>
      </c>
      <c r="F1456" s="242"/>
      <c r="G1456" s="242"/>
      <c r="H1456" s="9"/>
      <c r="I1456" s="9"/>
      <c r="J1456" s="55"/>
      <c r="K1456" s="54"/>
      <c r="L14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7" spans="2:12" x14ac:dyDescent="0.25">
      <c r="B1457" s="51" t="str">
        <f>IF(SSIDs[[#This Row],[Count]]="-","(autofill)",IF('1) Program Reach'!$C$5="(enter ID)","(autofill)",'1) Program Reach'!$C$5))</f>
        <v>(autofill)</v>
      </c>
      <c r="C1457" s="52" t="str">
        <f>IFERROR(IF(SSIDs[[#This Row],[Entity ID]]="(autofill)","(autofill)",VLOOKUP(SSIDs[[#This Row],[Entity ID]],EntityIDs[],2,0)),"Invalid Entity ID")</f>
        <v>(autofill)</v>
      </c>
      <c r="F1457" s="242"/>
      <c r="G1457" s="242"/>
      <c r="H1457" s="9"/>
      <c r="I1457" s="9"/>
      <c r="J1457" s="55"/>
      <c r="K1457" s="54"/>
      <c r="L14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8" spans="2:12" x14ac:dyDescent="0.25">
      <c r="B1458" s="51" t="str">
        <f>IF(SSIDs[[#This Row],[Count]]="-","(autofill)",IF('1) Program Reach'!$C$5="(enter ID)","(autofill)",'1) Program Reach'!$C$5))</f>
        <v>(autofill)</v>
      </c>
      <c r="C1458" s="52" t="str">
        <f>IFERROR(IF(SSIDs[[#This Row],[Entity ID]]="(autofill)","(autofill)",VLOOKUP(SSIDs[[#This Row],[Entity ID]],EntityIDs[],2,0)),"Invalid Entity ID")</f>
        <v>(autofill)</v>
      </c>
      <c r="F1458" s="242"/>
      <c r="G1458" s="242"/>
      <c r="H1458" s="9"/>
      <c r="I1458" s="9"/>
      <c r="J1458" s="55"/>
      <c r="K1458" s="54"/>
      <c r="L14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59" spans="2:12" x14ac:dyDescent="0.25">
      <c r="B1459" s="51" t="str">
        <f>IF(SSIDs[[#This Row],[Count]]="-","(autofill)",IF('1) Program Reach'!$C$5="(enter ID)","(autofill)",'1) Program Reach'!$C$5))</f>
        <v>(autofill)</v>
      </c>
      <c r="C1459" s="52" t="str">
        <f>IFERROR(IF(SSIDs[[#This Row],[Entity ID]]="(autofill)","(autofill)",VLOOKUP(SSIDs[[#This Row],[Entity ID]],EntityIDs[],2,0)),"Invalid Entity ID")</f>
        <v>(autofill)</v>
      </c>
      <c r="F1459" s="242"/>
      <c r="G1459" s="242"/>
      <c r="H1459" s="9"/>
      <c r="I1459" s="9"/>
      <c r="J1459" s="55"/>
      <c r="K1459" s="54"/>
      <c r="L14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0" spans="2:12" x14ac:dyDescent="0.25">
      <c r="B1460" s="51" t="str">
        <f>IF(SSIDs[[#This Row],[Count]]="-","(autofill)",IF('1) Program Reach'!$C$5="(enter ID)","(autofill)",'1) Program Reach'!$C$5))</f>
        <v>(autofill)</v>
      </c>
      <c r="C1460" s="52" t="str">
        <f>IFERROR(IF(SSIDs[[#This Row],[Entity ID]]="(autofill)","(autofill)",VLOOKUP(SSIDs[[#This Row],[Entity ID]],EntityIDs[],2,0)),"Invalid Entity ID")</f>
        <v>(autofill)</v>
      </c>
      <c r="F1460" s="242"/>
      <c r="G1460" s="242"/>
      <c r="H1460" s="9"/>
      <c r="I1460" s="9"/>
      <c r="J1460" s="55"/>
      <c r="K1460" s="54"/>
      <c r="L14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1" spans="2:12" x14ac:dyDescent="0.25">
      <c r="B1461" s="51" t="str">
        <f>IF(SSIDs[[#This Row],[Count]]="-","(autofill)",IF('1) Program Reach'!$C$5="(enter ID)","(autofill)",'1) Program Reach'!$C$5))</f>
        <v>(autofill)</v>
      </c>
      <c r="C1461" s="52" t="str">
        <f>IFERROR(IF(SSIDs[[#This Row],[Entity ID]]="(autofill)","(autofill)",VLOOKUP(SSIDs[[#This Row],[Entity ID]],EntityIDs[],2,0)),"Invalid Entity ID")</f>
        <v>(autofill)</v>
      </c>
      <c r="F1461" s="242"/>
      <c r="G1461" s="242"/>
      <c r="H1461" s="9"/>
      <c r="I1461" s="9"/>
      <c r="J1461" s="55"/>
      <c r="K1461" s="54"/>
      <c r="L14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2" spans="2:12" x14ac:dyDescent="0.25">
      <c r="B1462" s="51" t="str">
        <f>IF(SSIDs[[#This Row],[Count]]="-","(autofill)",IF('1) Program Reach'!$C$5="(enter ID)","(autofill)",'1) Program Reach'!$C$5))</f>
        <v>(autofill)</v>
      </c>
      <c r="C1462" s="52" t="str">
        <f>IFERROR(IF(SSIDs[[#This Row],[Entity ID]]="(autofill)","(autofill)",VLOOKUP(SSIDs[[#This Row],[Entity ID]],EntityIDs[],2,0)),"Invalid Entity ID")</f>
        <v>(autofill)</v>
      </c>
      <c r="F1462" s="242"/>
      <c r="G1462" s="242"/>
      <c r="H1462" s="9"/>
      <c r="I1462" s="9"/>
      <c r="J1462" s="55"/>
      <c r="K1462" s="54"/>
      <c r="L14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3" spans="2:12" x14ac:dyDescent="0.25">
      <c r="B1463" s="51" t="str">
        <f>IF(SSIDs[[#This Row],[Count]]="-","(autofill)",IF('1) Program Reach'!$C$5="(enter ID)","(autofill)",'1) Program Reach'!$C$5))</f>
        <v>(autofill)</v>
      </c>
      <c r="C1463" s="52" t="str">
        <f>IFERROR(IF(SSIDs[[#This Row],[Entity ID]]="(autofill)","(autofill)",VLOOKUP(SSIDs[[#This Row],[Entity ID]],EntityIDs[],2,0)),"Invalid Entity ID")</f>
        <v>(autofill)</v>
      </c>
      <c r="F1463" s="242"/>
      <c r="G1463" s="242"/>
      <c r="H1463" s="9"/>
      <c r="I1463" s="9"/>
      <c r="J1463" s="55"/>
      <c r="K1463" s="54"/>
      <c r="L14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4" spans="2:12" x14ac:dyDescent="0.25">
      <c r="B1464" s="51" t="str">
        <f>IF(SSIDs[[#This Row],[Count]]="-","(autofill)",IF('1) Program Reach'!$C$5="(enter ID)","(autofill)",'1) Program Reach'!$C$5))</f>
        <v>(autofill)</v>
      </c>
      <c r="C1464" s="52" t="str">
        <f>IFERROR(IF(SSIDs[[#This Row],[Entity ID]]="(autofill)","(autofill)",VLOOKUP(SSIDs[[#This Row],[Entity ID]],EntityIDs[],2,0)),"Invalid Entity ID")</f>
        <v>(autofill)</v>
      </c>
      <c r="F1464" s="242"/>
      <c r="G1464" s="242"/>
      <c r="H1464" s="9"/>
      <c r="I1464" s="9"/>
      <c r="J1464" s="55"/>
      <c r="K1464" s="54"/>
      <c r="L14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5" spans="2:12" x14ac:dyDescent="0.25">
      <c r="B1465" s="51" t="str">
        <f>IF(SSIDs[[#This Row],[Count]]="-","(autofill)",IF('1) Program Reach'!$C$5="(enter ID)","(autofill)",'1) Program Reach'!$C$5))</f>
        <v>(autofill)</v>
      </c>
      <c r="C1465" s="52" t="str">
        <f>IFERROR(IF(SSIDs[[#This Row],[Entity ID]]="(autofill)","(autofill)",VLOOKUP(SSIDs[[#This Row],[Entity ID]],EntityIDs[],2,0)),"Invalid Entity ID")</f>
        <v>(autofill)</v>
      </c>
      <c r="F1465" s="242"/>
      <c r="G1465" s="242"/>
      <c r="H1465" s="9"/>
      <c r="I1465" s="9"/>
      <c r="J1465" s="55"/>
      <c r="K1465" s="54"/>
      <c r="L14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6" spans="2:12" x14ac:dyDescent="0.25">
      <c r="B1466" s="51" t="str">
        <f>IF(SSIDs[[#This Row],[Count]]="-","(autofill)",IF('1) Program Reach'!$C$5="(enter ID)","(autofill)",'1) Program Reach'!$C$5))</f>
        <v>(autofill)</v>
      </c>
      <c r="C1466" s="52" t="str">
        <f>IFERROR(IF(SSIDs[[#This Row],[Entity ID]]="(autofill)","(autofill)",VLOOKUP(SSIDs[[#This Row],[Entity ID]],EntityIDs[],2,0)),"Invalid Entity ID")</f>
        <v>(autofill)</v>
      </c>
      <c r="F1466" s="242"/>
      <c r="G1466" s="242"/>
      <c r="H1466" s="9"/>
      <c r="I1466" s="9"/>
      <c r="J1466" s="55"/>
      <c r="K1466" s="54"/>
      <c r="L14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7" spans="2:12" x14ac:dyDescent="0.25">
      <c r="B1467" s="51" t="str">
        <f>IF(SSIDs[[#This Row],[Count]]="-","(autofill)",IF('1) Program Reach'!$C$5="(enter ID)","(autofill)",'1) Program Reach'!$C$5))</f>
        <v>(autofill)</v>
      </c>
      <c r="C1467" s="52" t="str">
        <f>IFERROR(IF(SSIDs[[#This Row],[Entity ID]]="(autofill)","(autofill)",VLOOKUP(SSIDs[[#This Row],[Entity ID]],EntityIDs[],2,0)),"Invalid Entity ID")</f>
        <v>(autofill)</v>
      </c>
      <c r="F1467" s="242"/>
      <c r="G1467" s="242"/>
      <c r="H1467" s="9"/>
      <c r="I1467" s="9"/>
      <c r="J1467" s="55"/>
      <c r="K1467" s="54"/>
      <c r="L14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8" spans="2:12" x14ac:dyDescent="0.25">
      <c r="B1468" s="51" t="str">
        <f>IF(SSIDs[[#This Row],[Count]]="-","(autofill)",IF('1) Program Reach'!$C$5="(enter ID)","(autofill)",'1) Program Reach'!$C$5))</f>
        <v>(autofill)</v>
      </c>
      <c r="C1468" s="52" t="str">
        <f>IFERROR(IF(SSIDs[[#This Row],[Entity ID]]="(autofill)","(autofill)",VLOOKUP(SSIDs[[#This Row],[Entity ID]],EntityIDs[],2,0)),"Invalid Entity ID")</f>
        <v>(autofill)</v>
      </c>
      <c r="F1468" s="242"/>
      <c r="G1468" s="242"/>
      <c r="H1468" s="9"/>
      <c r="I1468" s="9"/>
      <c r="J1468" s="55"/>
      <c r="K1468" s="54"/>
      <c r="L14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69" spans="2:12" x14ac:dyDescent="0.25">
      <c r="B1469" s="51" t="str">
        <f>IF(SSIDs[[#This Row],[Count]]="-","(autofill)",IF('1) Program Reach'!$C$5="(enter ID)","(autofill)",'1) Program Reach'!$C$5))</f>
        <v>(autofill)</v>
      </c>
      <c r="C1469" s="52" t="str">
        <f>IFERROR(IF(SSIDs[[#This Row],[Entity ID]]="(autofill)","(autofill)",VLOOKUP(SSIDs[[#This Row],[Entity ID]],EntityIDs[],2,0)),"Invalid Entity ID")</f>
        <v>(autofill)</v>
      </c>
      <c r="F1469" s="242"/>
      <c r="G1469" s="242"/>
      <c r="H1469" s="9"/>
      <c r="I1469" s="9"/>
      <c r="J1469" s="55"/>
      <c r="K1469" s="54"/>
      <c r="L14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0" spans="2:12" x14ac:dyDescent="0.25">
      <c r="B1470" s="51" t="str">
        <f>IF(SSIDs[[#This Row],[Count]]="-","(autofill)",IF('1) Program Reach'!$C$5="(enter ID)","(autofill)",'1) Program Reach'!$C$5))</f>
        <v>(autofill)</v>
      </c>
      <c r="C1470" s="52" t="str">
        <f>IFERROR(IF(SSIDs[[#This Row],[Entity ID]]="(autofill)","(autofill)",VLOOKUP(SSIDs[[#This Row],[Entity ID]],EntityIDs[],2,0)),"Invalid Entity ID")</f>
        <v>(autofill)</v>
      </c>
      <c r="F1470" s="242"/>
      <c r="G1470" s="242"/>
      <c r="H1470" s="9"/>
      <c r="I1470" s="9"/>
      <c r="J1470" s="55"/>
      <c r="K1470" s="54"/>
      <c r="L14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1" spans="2:12" x14ac:dyDescent="0.25">
      <c r="B1471" s="51" t="str">
        <f>IF(SSIDs[[#This Row],[Count]]="-","(autofill)",IF('1) Program Reach'!$C$5="(enter ID)","(autofill)",'1) Program Reach'!$C$5))</f>
        <v>(autofill)</v>
      </c>
      <c r="C1471" s="52" t="str">
        <f>IFERROR(IF(SSIDs[[#This Row],[Entity ID]]="(autofill)","(autofill)",VLOOKUP(SSIDs[[#This Row],[Entity ID]],EntityIDs[],2,0)),"Invalid Entity ID")</f>
        <v>(autofill)</v>
      </c>
      <c r="F1471" s="242"/>
      <c r="G1471" s="242"/>
      <c r="H1471" s="9"/>
      <c r="I1471" s="9"/>
      <c r="J1471" s="55"/>
      <c r="K1471" s="54"/>
      <c r="L14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2" spans="2:12" x14ac:dyDescent="0.25">
      <c r="B1472" s="51" t="str">
        <f>IF(SSIDs[[#This Row],[Count]]="-","(autofill)",IF('1) Program Reach'!$C$5="(enter ID)","(autofill)",'1) Program Reach'!$C$5))</f>
        <v>(autofill)</v>
      </c>
      <c r="C1472" s="52" t="str">
        <f>IFERROR(IF(SSIDs[[#This Row],[Entity ID]]="(autofill)","(autofill)",VLOOKUP(SSIDs[[#This Row],[Entity ID]],EntityIDs[],2,0)),"Invalid Entity ID")</f>
        <v>(autofill)</v>
      </c>
      <c r="F1472" s="242"/>
      <c r="G1472" s="242"/>
      <c r="H1472" s="9"/>
      <c r="I1472" s="9"/>
      <c r="J1472" s="55"/>
      <c r="K1472" s="54"/>
      <c r="L14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3" spans="2:12" x14ac:dyDescent="0.25">
      <c r="B1473" s="51" t="str">
        <f>IF(SSIDs[[#This Row],[Count]]="-","(autofill)",IF('1) Program Reach'!$C$5="(enter ID)","(autofill)",'1) Program Reach'!$C$5))</f>
        <v>(autofill)</v>
      </c>
      <c r="C1473" s="52" t="str">
        <f>IFERROR(IF(SSIDs[[#This Row],[Entity ID]]="(autofill)","(autofill)",VLOOKUP(SSIDs[[#This Row],[Entity ID]],EntityIDs[],2,0)),"Invalid Entity ID")</f>
        <v>(autofill)</v>
      </c>
      <c r="F1473" s="242"/>
      <c r="G1473" s="242"/>
      <c r="H1473" s="9"/>
      <c r="I1473" s="9"/>
      <c r="J1473" s="55"/>
      <c r="K1473" s="54"/>
      <c r="L14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4" spans="2:12" x14ac:dyDescent="0.25">
      <c r="B1474" s="51" t="str">
        <f>IF(SSIDs[[#This Row],[Count]]="-","(autofill)",IF('1) Program Reach'!$C$5="(enter ID)","(autofill)",'1) Program Reach'!$C$5))</f>
        <v>(autofill)</v>
      </c>
      <c r="C1474" s="52" t="str">
        <f>IFERROR(IF(SSIDs[[#This Row],[Entity ID]]="(autofill)","(autofill)",VLOOKUP(SSIDs[[#This Row],[Entity ID]],EntityIDs[],2,0)),"Invalid Entity ID")</f>
        <v>(autofill)</v>
      </c>
      <c r="F1474" s="242"/>
      <c r="G1474" s="242"/>
      <c r="H1474" s="9"/>
      <c r="I1474" s="9"/>
      <c r="J1474" s="55"/>
      <c r="K1474" s="54"/>
      <c r="L14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5" spans="2:12" x14ac:dyDescent="0.25">
      <c r="B1475" s="51" t="str">
        <f>IF(SSIDs[[#This Row],[Count]]="-","(autofill)",IF('1) Program Reach'!$C$5="(enter ID)","(autofill)",'1) Program Reach'!$C$5))</f>
        <v>(autofill)</v>
      </c>
      <c r="C1475" s="52" t="str">
        <f>IFERROR(IF(SSIDs[[#This Row],[Entity ID]]="(autofill)","(autofill)",VLOOKUP(SSIDs[[#This Row],[Entity ID]],EntityIDs[],2,0)),"Invalid Entity ID")</f>
        <v>(autofill)</v>
      </c>
      <c r="F1475" s="242"/>
      <c r="G1475" s="242"/>
      <c r="H1475" s="9"/>
      <c r="I1475" s="9"/>
      <c r="J1475" s="55"/>
      <c r="K1475" s="54"/>
      <c r="L14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6" spans="2:12" x14ac:dyDescent="0.25">
      <c r="B1476" s="51" t="str">
        <f>IF(SSIDs[[#This Row],[Count]]="-","(autofill)",IF('1) Program Reach'!$C$5="(enter ID)","(autofill)",'1) Program Reach'!$C$5))</f>
        <v>(autofill)</v>
      </c>
      <c r="C1476" s="52" t="str">
        <f>IFERROR(IF(SSIDs[[#This Row],[Entity ID]]="(autofill)","(autofill)",VLOOKUP(SSIDs[[#This Row],[Entity ID]],EntityIDs[],2,0)),"Invalid Entity ID")</f>
        <v>(autofill)</v>
      </c>
      <c r="F1476" s="242"/>
      <c r="G1476" s="242"/>
      <c r="H1476" s="9"/>
      <c r="I1476" s="9"/>
      <c r="J1476" s="55"/>
      <c r="K1476" s="54"/>
      <c r="L14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7" spans="2:12" x14ac:dyDescent="0.25">
      <c r="B1477" s="51" t="str">
        <f>IF(SSIDs[[#This Row],[Count]]="-","(autofill)",IF('1) Program Reach'!$C$5="(enter ID)","(autofill)",'1) Program Reach'!$C$5))</f>
        <v>(autofill)</v>
      </c>
      <c r="C1477" s="52" t="str">
        <f>IFERROR(IF(SSIDs[[#This Row],[Entity ID]]="(autofill)","(autofill)",VLOOKUP(SSIDs[[#This Row],[Entity ID]],EntityIDs[],2,0)),"Invalid Entity ID")</f>
        <v>(autofill)</v>
      </c>
      <c r="F1477" s="242"/>
      <c r="G1477" s="242"/>
      <c r="H1477" s="9"/>
      <c r="I1477" s="9"/>
      <c r="J1477" s="55"/>
      <c r="K1477" s="54"/>
      <c r="L14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8" spans="2:12" x14ac:dyDescent="0.25">
      <c r="B1478" s="51" t="str">
        <f>IF(SSIDs[[#This Row],[Count]]="-","(autofill)",IF('1) Program Reach'!$C$5="(enter ID)","(autofill)",'1) Program Reach'!$C$5))</f>
        <v>(autofill)</v>
      </c>
      <c r="C1478" s="52" t="str">
        <f>IFERROR(IF(SSIDs[[#This Row],[Entity ID]]="(autofill)","(autofill)",VLOOKUP(SSIDs[[#This Row],[Entity ID]],EntityIDs[],2,0)),"Invalid Entity ID")</f>
        <v>(autofill)</v>
      </c>
      <c r="F1478" s="242"/>
      <c r="G1478" s="242"/>
      <c r="H1478" s="9"/>
      <c r="I1478" s="9"/>
      <c r="J1478" s="55"/>
      <c r="K1478" s="54"/>
      <c r="L14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79" spans="2:12" x14ac:dyDescent="0.25">
      <c r="B1479" s="51" t="str">
        <f>IF(SSIDs[[#This Row],[Count]]="-","(autofill)",IF('1) Program Reach'!$C$5="(enter ID)","(autofill)",'1) Program Reach'!$C$5))</f>
        <v>(autofill)</v>
      </c>
      <c r="C1479" s="52" t="str">
        <f>IFERROR(IF(SSIDs[[#This Row],[Entity ID]]="(autofill)","(autofill)",VLOOKUP(SSIDs[[#This Row],[Entity ID]],EntityIDs[],2,0)),"Invalid Entity ID")</f>
        <v>(autofill)</v>
      </c>
      <c r="F1479" s="242"/>
      <c r="G1479" s="242"/>
      <c r="H1479" s="9"/>
      <c r="I1479" s="9"/>
      <c r="J1479" s="55"/>
      <c r="K1479" s="54"/>
      <c r="L14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0" spans="2:12" x14ac:dyDescent="0.25">
      <c r="B1480" s="51" t="str">
        <f>IF(SSIDs[[#This Row],[Count]]="-","(autofill)",IF('1) Program Reach'!$C$5="(enter ID)","(autofill)",'1) Program Reach'!$C$5))</f>
        <v>(autofill)</v>
      </c>
      <c r="C1480" s="52" t="str">
        <f>IFERROR(IF(SSIDs[[#This Row],[Entity ID]]="(autofill)","(autofill)",VLOOKUP(SSIDs[[#This Row],[Entity ID]],EntityIDs[],2,0)),"Invalid Entity ID")</f>
        <v>(autofill)</v>
      </c>
      <c r="F1480" s="242"/>
      <c r="G1480" s="242"/>
      <c r="H1480" s="9"/>
      <c r="I1480" s="9"/>
      <c r="J1480" s="55"/>
      <c r="K1480" s="54"/>
      <c r="L14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1" spans="2:12" x14ac:dyDescent="0.25">
      <c r="B1481" s="51" t="str">
        <f>IF(SSIDs[[#This Row],[Count]]="-","(autofill)",IF('1) Program Reach'!$C$5="(enter ID)","(autofill)",'1) Program Reach'!$C$5))</f>
        <v>(autofill)</v>
      </c>
      <c r="C1481" s="52" t="str">
        <f>IFERROR(IF(SSIDs[[#This Row],[Entity ID]]="(autofill)","(autofill)",VLOOKUP(SSIDs[[#This Row],[Entity ID]],EntityIDs[],2,0)),"Invalid Entity ID")</f>
        <v>(autofill)</v>
      </c>
      <c r="F1481" s="242"/>
      <c r="G1481" s="242"/>
      <c r="H1481" s="9"/>
      <c r="I1481" s="9"/>
      <c r="J1481" s="55"/>
      <c r="K1481" s="54"/>
      <c r="L14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2" spans="2:12" x14ac:dyDescent="0.25">
      <c r="B1482" s="51" t="str">
        <f>IF(SSIDs[[#This Row],[Count]]="-","(autofill)",IF('1) Program Reach'!$C$5="(enter ID)","(autofill)",'1) Program Reach'!$C$5))</f>
        <v>(autofill)</v>
      </c>
      <c r="C1482" s="52" t="str">
        <f>IFERROR(IF(SSIDs[[#This Row],[Entity ID]]="(autofill)","(autofill)",VLOOKUP(SSIDs[[#This Row],[Entity ID]],EntityIDs[],2,0)),"Invalid Entity ID")</f>
        <v>(autofill)</v>
      </c>
      <c r="F1482" s="242"/>
      <c r="G1482" s="242"/>
      <c r="H1482" s="9"/>
      <c r="I1482" s="9"/>
      <c r="J1482" s="55"/>
      <c r="K1482" s="54"/>
      <c r="L14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3" spans="2:12" x14ac:dyDescent="0.25">
      <c r="B1483" s="51" t="str">
        <f>IF(SSIDs[[#This Row],[Count]]="-","(autofill)",IF('1) Program Reach'!$C$5="(enter ID)","(autofill)",'1) Program Reach'!$C$5))</f>
        <v>(autofill)</v>
      </c>
      <c r="C1483" s="52" t="str">
        <f>IFERROR(IF(SSIDs[[#This Row],[Entity ID]]="(autofill)","(autofill)",VLOOKUP(SSIDs[[#This Row],[Entity ID]],EntityIDs[],2,0)),"Invalid Entity ID")</f>
        <v>(autofill)</v>
      </c>
      <c r="F1483" s="242"/>
      <c r="G1483" s="242"/>
      <c r="H1483" s="9"/>
      <c r="I1483" s="9"/>
      <c r="J1483" s="55"/>
      <c r="K1483" s="54"/>
      <c r="L14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4" spans="2:12" x14ac:dyDescent="0.25">
      <c r="B1484" s="51" t="str">
        <f>IF(SSIDs[[#This Row],[Count]]="-","(autofill)",IF('1) Program Reach'!$C$5="(enter ID)","(autofill)",'1) Program Reach'!$C$5))</f>
        <v>(autofill)</v>
      </c>
      <c r="C1484" s="52" t="str">
        <f>IFERROR(IF(SSIDs[[#This Row],[Entity ID]]="(autofill)","(autofill)",VLOOKUP(SSIDs[[#This Row],[Entity ID]],EntityIDs[],2,0)),"Invalid Entity ID")</f>
        <v>(autofill)</v>
      </c>
      <c r="F1484" s="242"/>
      <c r="G1484" s="242"/>
      <c r="H1484" s="9"/>
      <c r="I1484" s="9"/>
      <c r="J1484" s="55"/>
      <c r="K1484" s="54"/>
      <c r="L14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5" spans="2:12" x14ac:dyDescent="0.25">
      <c r="B1485" s="51" t="str">
        <f>IF(SSIDs[[#This Row],[Count]]="-","(autofill)",IF('1) Program Reach'!$C$5="(enter ID)","(autofill)",'1) Program Reach'!$C$5))</f>
        <v>(autofill)</v>
      </c>
      <c r="C1485" s="52" t="str">
        <f>IFERROR(IF(SSIDs[[#This Row],[Entity ID]]="(autofill)","(autofill)",VLOOKUP(SSIDs[[#This Row],[Entity ID]],EntityIDs[],2,0)),"Invalid Entity ID")</f>
        <v>(autofill)</v>
      </c>
      <c r="F1485" s="242"/>
      <c r="G1485" s="242"/>
      <c r="H1485" s="9"/>
      <c r="I1485" s="9"/>
      <c r="J1485" s="55"/>
      <c r="K1485" s="54"/>
      <c r="L14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6" spans="2:12" x14ac:dyDescent="0.25">
      <c r="B1486" s="51" t="str">
        <f>IF(SSIDs[[#This Row],[Count]]="-","(autofill)",IF('1) Program Reach'!$C$5="(enter ID)","(autofill)",'1) Program Reach'!$C$5))</f>
        <v>(autofill)</v>
      </c>
      <c r="C1486" s="52" t="str">
        <f>IFERROR(IF(SSIDs[[#This Row],[Entity ID]]="(autofill)","(autofill)",VLOOKUP(SSIDs[[#This Row],[Entity ID]],EntityIDs[],2,0)),"Invalid Entity ID")</f>
        <v>(autofill)</v>
      </c>
      <c r="F1486" s="242"/>
      <c r="G1486" s="242"/>
      <c r="H1486" s="9"/>
      <c r="I1486" s="9"/>
      <c r="J1486" s="55"/>
      <c r="K1486" s="54"/>
      <c r="L14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7" spans="2:12" x14ac:dyDescent="0.25">
      <c r="B1487" s="51" t="str">
        <f>IF(SSIDs[[#This Row],[Count]]="-","(autofill)",IF('1) Program Reach'!$C$5="(enter ID)","(autofill)",'1) Program Reach'!$C$5))</f>
        <v>(autofill)</v>
      </c>
      <c r="C1487" s="52" t="str">
        <f>IFERROR(IF(SSIDs[[#This Row],[Entity ID]]="(autofill)","(autofill)",VLOOKUP(SSIDs[[#This Row],[Entity ID]],EntityIDs[],2,0)),"Invalid Entity ID")</f>
        <v>(autofill)</v>
      </c>
      <c r="F1487" s="242"/>
      <c r="G1487" s="242"/>
      <c r="H1487" s="9"/>
      <c r="I1487" s="9"/>
      <c r="J1487" s="55"/>
      <c r="K1487" s="54"/>
      <c r="L14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8" spans="2:12" x14ac:dyDescent="0.25">
      <c r="B1488" s="51" t="str">
        <f>IF(SSIDs[[#This Row],[Count]]="-","(autofill)",IF('1) Program Reach'!$C$5="(enter ID)","(autofill)",'1) Program Reach'!$C$5))</f>
        <v>(autofill)</v>
      </c>
      <c r="C1488" s="52" t="str">
        <f>IFERROR(IF(SSIDs[[#This Row],[Entity ID]]="(autofill)","(autofill)",VLOOKUP(SSIDs[[#This Row],[Entity ID]],EntityIDs[],2,0)),"Invalid Entity ID")</f>
        <v>(autofill)</v>
      </c>
      <c r="F1488" s="242"/>
      <c r="G1488" s="242"/>
      <c r="H1488" s="9"/>
      <c r="I1488" s="9"/>
      <c r="J1488" s="55"/>
      <c r="K1488" s="54"/>
      <c r="L14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89" spans="2:12" x14ac:dyDescent="0.25">
      <c r="B1489" s="51" t="str">
        <f>IF(SSIDs[[#This Row],[Count]]="-","(autofill)",IF('1) Program Reach'!$C$5="(enter ID)","(autofill)",'1) Program Reach'!$C$5))</f>
        <v>(autofill)</v>
      </c>
      <c r="C1489" s="52" t="str">
        <f>IFERROR(IF(SSIDs[[#This Row],[Entity ID]]="(autofill)","(autofill)",VLOOKUP(SSIDs[[#This Row],[Entity ID]],EntityIDs[],2,0)),"Invalid Entity ID")</f>
        <v>(autofill)</v>
      </c>
      <c r="F1489" s="242"/>
      <c r="G1489" s="242"/>
      <c r="H1489" s="9"/>
      <c r="I1489" s="9"/>
      <c r="J1489" s="55"/>
      <c r="K1489" s="54"/>
      <c r="L14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0" spans="2:12" x14ac:dyDescent="0.25">
      <c r="B1490" s="51" t="str">
        <f>IF(SSIDs[[#This Row],[Count]]="-","(autofill)",IF('1) Program Reach'!$C$5="(enter ID)","(autofill)",'1) Program Reach'!$C$5))</f>
        <v>(autofill)</v>
      </c>
      <c r="C1490" s="52" t="str">
        <f>IFERROR(IF(SSIDs[[#This Row],[Entity ID]]="(autofill)","(autofill)",VLOOKUP(SSIDs[[#This Row],[Entity ID]],EntityIDs[],2,0)),"Invalid Entity ID")</f>
        <v>(autofill)</v>
      </c>
      <c r="F1490" s="242"/>
      <c r="G1490" s="242"/>
      <c r="H1490" s="9"/>
      <c r="I1490" s="9"/>
      <c r="J1490" s="55"/>
      <c r="K1490" s="54"/>
      <c r="L14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1" spans="2:12" x14ac:dyDescent="0.25">
      <c r="B1491" s="51" t="str">
        <f>IF(SSIDs[[#This Row],[Count]]="-","(autofill)",IF('1) Program Reach'!$C$5="(enter ID)","(autofill)",'1) Program Reach'!$C$5))</f>
        <v>(autofill)</v>
      </c>
      <c r="C1491" s="52" t="str">
        <f>IFERROR(IF(SSIDs[[#This Row],[Entity ID]]="(autofill)","(autofill)",VLOOKUP(SSIDs[[#This Row],[Entity ID]],EntityIDs[],2,0)),"Invalid Entity ID")</f>
        <v>(autofill)</v>
      </c>
      <c r="F1491" s="242"/>
      <c r="G1491" s="242"/>
      <c r="H1491" s="9"/>
      <c r="I1491" s="9"/>
      <c r="J1491" s="55"/>
      <c r="K1491" s="54"/>
      <c r="L14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2" spans="2:12" x14ac:dyDescent="0.25">
      <c r="B1492" s="51" t="str">
        <f>IF(SSIDs[[#This Row],[Count]]="-","(autofill)",IF('1) Program Reach'!$C$5="(enter ID)","(autofill)",'1) Program Reach'!$C$5))</f>
        <v>(autofill)</v>
      </c>
      <c r="C1492" s="52" t="str">
        <f>IFERROR(IF(SSIDs[[#This Row],[Entity ID]]="(autofill)","(autofill)",VLOOKUP(SSIDs[[#This Row],[Entity ID]],EntityIDs[],2,0)),"Invalid Entity ID")</f>
        <v>(autofill)</v>
      </c>
      <c r="F1492" s="242"/>
      <c r="G1492" s="242"/>
      <c r="H1492" s="9"/>
      <c r="I1492" s="9"/>
      <c r="J1492" s="55"/>
      <c r="K1492" s="54"/>
      <c r="L14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3" spans="2:12" x14ac:dyDescent="0.25">
      <c r="B1493" s="51" t="str">
        <f>IF(SSIDs[[#This Row],[Count]]="-","(autofill)",IF('1) Program Reach'!$C$5="(enter ID)","(autofill)",'1) Program Reach'!$C$5))</f>
        <v>(autofill)</v>
      </c>
      <c r="C1493" s="52" t="str">
        <f>IFERROR(IF(SSIDs[[#This Row],[Entity ID]]="(autofill)","(autofill)",VLOOKUP(SSIDs[[#This Row],[Entity ID]],EntityIDs[],2,0)),"Invalid Entity ID")</f>
        <v>(autofill)</v>
      </c>
      <c r="F1493" s="242"/>
      <c r="G1493" s="242"/>
      <c r="H1493" s="9"/>
      <c r="I1493" s="9"/>
      <c r="J1493" s="55"/>
      <c r="K1493" s="54"/>
      <c r="L14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4" spans="2:12" x14ac:dyDescent="0.25">
      <c r="B1494" s="51" t="str">
        <f>IF(SSIDs[[#This Row],[Count]]="-","(autofill)",IF('1) Program Reach'!$C$5="(enter ID)","(autofill)",'1) Program Reach'!$C$5))</f>
        <v>(autofill)</v>
      </c>
      <c r="C1494" s="52" t="str">
        <f>IFERROR(IF(SSIDs[[#This Row],[Entity ID]]="(autofill)","(autofill)",VLOOKUP(SSIDs[[#This Row],[Entity ID]],EntityIDs[],2,0)),"Invalid Entity ID")</f>
        <v>(autofill)</v>
      </c>
      <c r="F1494" s="242"/>
      <c r="G1494" s="242"/>
      <c r="H1494" s="9"/>
      <c r="I1494" s="9"/>
      <c r="J1494" s="55"/>
      <c r="K1494" s="54"/>
      <c r="L14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5" spans="2:12" x14ac:dyDescent="0.25">
      <c r="B1495" s="51" t="str">
        <f>IF(SSIDs[[#This Row],[Count]]="-","(autofill)",IF('1) Program Reach'!$C$5="(enter ID)","(autofill)",'1) Program Reach'!$C$5))</f>
        <v>(autofill)</v>
      </c>
      <c r="C1495" s="52" t="str">
        <f>IFERROR(IF(SSIDs[[#This Row],[Entity ID]]="(autofill)","(autofill)",VLOOKUP(SSIDs[[#This Row],[Entity ID]],EntityIDs[],2,0)),"Invalid Entity ID")</f>
        <v>(autofill)</v>
      </c>
      <c r="F1495" s="242"/>
      <c r="G1495" s="242"/>
      <c r="H1495" s="9"/>
      <c r="I1495" s="9"/>
      <c r="J1495" s="55"/>
      <c r="K1495" s="54"/>
      <c r="L14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6" spans="2:12" x14ac:dyDescent="0.25">
      <c r="B1496" s="51" t="str">
        <f>IF(SSIDs[[#This Row],[Count]]="-","(autofill)",IF('1) Program Reach'!$C$5="(enter ID)","(autofill)",'1) Program Reach'!$C$5))</f>
        <v>(autofill)</v>
      </c>
      <c r="C1496" s="52" t="str">
        <f>IFERROR(IF(SSIDs[[#This Row],[Entity ID]]="(autofill)","(autofill)",VLOOKUP(SSIDs[[#This Row],[Entity ID]],EntityIDs[],2,0)),"Invalid Entity ID")</f>
        <v>(autofill)</v>
      </c>
      <c r="F1496" s="242"/>
      <c r="G1496" s="242"/>
      <c r="H1496" s="9"/>
      <c r="I1496" s="9"/>
      <c r="J1496" s="55"/>
      <c r="K1496" s="54"/>
      <c r="L14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7" spans="2:12" x14ac:dyDescent="0.25">
      <c r="B1497" s="51" t="str">
        <f>IF(SSIDs[[#This Row],[Count]]="-","(autofill)",IF('1) Program Reach'!$C$5="(enter ID)","(autofill)",'1) Program Reach'!$C$5))</f>
        <v>(autofill)</v>
      </c>
      <c r="C1497" s="52" t="str">
        <f>IFERROR(IF(SSIDs[[#This Row],[Entity ID]]="(autofill)","(autofill)",VLOOKUP(SSIDs[[#This Row],[Entity ID]],EntityIDs[],2,0)),"Invalid Entity ID")</f>
        <v>(autofill)</v>
      </c>
      <c r="F1497" s="242"/>
      <c r="G1497" s="242"/>
      <c r="H1497" s="9"/>
      <c r="I1497" s="9"/>
      <c r="J1497" s="55"/>
      <c r="K1497" s="54"/>
      <c r="L14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8" spans="2:12" x14ac:dyDescent="0.25">
      <c r="B1498" s="51" t="str">
        <f>IF(SSIDs[[#This Row],[Count]]="-","(autofill)",IF('1) Program Reach'!$C$5="(enter ID)","(autofill)",'1) Program Reach'!$C$5))</f>
        <v>(autofill)</v>
      </c>
      <c r="C1498" s="52" t="str">
        <f>IFERROR(IF(SSIDs[[#This Row],[Entity ID]]="(autofill)","(autofill)",VLOOKUP(SSIDs[[#This Row],[Entity ID]],EntityIDs[],2,0)),"Invalid Entity ID")</f>
        <v>(autofill)</v>
      </c>
      <c r="F1498" s="242"/>
      <c r="G1498" s="242"/>
      <c r="H1498" s="9"/>
      <c r="I1498" s="9"/>
      <c r="J1498" s="55"/>
      <c r="K1498" s="54"/>
      <c r="L14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499" spans="2:12" x14ac:dyDescent="0.25">
      <c r="B1499" s="51" t="str">
        <f>IF(SSIDs[[#This Row],[Count]]="-","(autofill)",IF('1) Program Reach'!$C$5="(enter ID)","(autofill)",'1) Program Reach'!$C$5))</f>
        <v>(autofill)</v>
      </c>
      <c r="C1499" s="52" t="str">
        <f>IFERROR(IF(SSIDs[[#This Row],[Entity ID]]="(autofill)","(autofill)",VLOOKUP(SSIDs[[#This Row],[Entity ID]],EntityIDs[],2,0)),"Invalid Entity ID")</f>
        <v>(autofill)</v>
      </c>
      <c r="F1499" s="242"/>
      <c r="G1499" s="242"/>
      <c r="H1499" s="9"/>
      <c r="I1499" s="9"/>
      <c r="J1499" s="55"/>
      <c r="K1499" s="54"/>
      <c r="L14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0" spans="2:12" x14ac:dyDescent="0.25">
      <c r="B1500" s="51" t="str">
        <f>IF(SSIDs[[#This Row],[Count]]="-","(autofill)",IF('1) Program Reach'!$C$5="(enter ID)","(autofill)",'1) Program Reach'!$C$5))</f>
        <v>(autofill)</v>
      </c>
      <c r="C1500" s="52" t="str">
        <f>IFERROR(IF(SSIDs[[#This Row],[Entity ID]]="(autofill)","(autofill)",VLOOKUP(SSIDs[[#This Row],[Entity ID]],EntityIDs[],2,0)),"Invalid Entity ID")</f>
        <v>(autofill)</v>
      </c>
      <c r="F1500" s="242"/>
      <c r="G1500" s="242"/>
      <c r="H1500" s="9"/>
      <c r="I1500" s="9"/>
      <c r="J1500" s="55"/>
      <c r="K1500" s="54"/>
      <c r="L15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1" spans="2:12" x14ac:dyDescent="0.25">
      <c r="B1501" s="51" t="str">
        <f>IF(SSIDs[[#This Row],[Count]]="-","(autofill)",IF('1) Program Reach'!$C$5="(enter ID)","(autofill)",'1) Program Reach'!$C$5))</f>
        <v>(autofill)</v>
      </c>
      <c r="C1501" s="52" t="str">
        <f>IFERROR(IF(SSIDs[[#This Row],[Entity ID]]="(autofill)","(autofill)",VLOOKUP(SSIDs[[#This Row],[Entity ID]],EntityIDs[],2,0)),"Invalid Entity ID")</f>
        <v>(autofill)</v>
      </c>
      <c r="F1501" s="242"/>
      <c r="G1501" s="242"/>
      <c r="H1501" s="9"/>
      <c r="I1501" s="9"/>
      <c r="J1501" s="55"/>
      <c r="K1501" s="54"/>
      <c r="L15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2" spans="2:12" x14ac:dyDescent="0.25">
      <c r="B1502" s="51" t="str">
        <f>IF(SSIDs[[#This Row],[Count]]="-","(autofill)",IF('1) Program Reach'!$C$5="(enter ID)","(autofill)",'1) Program Reach'!$C$5))</f>
        <v>(autofill)</v>
      </c>
      <c r="C1502" s="52" t="str">
        <f>IFERROR(IF(SSIDs[[#This Row],[Entity ID]]="(autofill)","(autofill)",VLOOKUP(SSIDs[[#This Row],[Entity ID]],EntityIDs[],2,0)),"Invalid Entity ID")</f>
        <v>(autofill)</v>
      </c>
      <c r="F1502" s="242"/>
      <c r="G1502" s="242"/>
      <c r="H1502" s="9"/>
      <c r="I1502" s="9"/>
      <c r="J1502" s="55"/>
      <c r="K1502" s="54"/>
      <c r="L15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3" spans="2:12" x14ac:dyDescent="0.25">
      <c r="B1503" s="51" t="str">
        <f>IF(SSIDs[[#This Row],[Count]]="-","(autofill)",IF('1) Program Reach'!$C$5="(enter ID)","(autofill)",'1) Program Reach'!$C$5))</f>
        <v>(autofill)</v>
      </c>
      <c r="C1503" s="52" t="str">
        <f>IFERROR(IF(SSIDs[[#This Row],[Entity ID]]="(autofill)","(autofill)",VLOOKUP(SSIDs[[#This Row],[Entity ID]],EntityIDs[],2,0)),"Invalid Entity ID")</f>
        <v>(autofill)</v>
      </c>
      <c r="F1503" s="242"/>
      <c r="G1503" s="242"/>
      <c r="H1503" s="9"/>
      <c r="I1503" s="9"/>
      <c r="J1503" s="55"/>
      <c r="K1503" s="54"/>
      <c r="L15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4" spans="2:12" x14ac:dyDescent="0.25">
      <c r="B1504" s="51" t="str">
        <f>IF(SSIDs[[#This Row],[Count]]="-","(autofill)",IF('1) Program Reach'!$C$5="(enter ID)","(autofill)",'1) Program Reach'!$C$5))</f>
        <v>(autofill)</v>
      </c>
      <c r="C1504" s="52" t="str">
        <f>IFERROR(IF(SSIDs[[#This Row],[Entity ID]]="(autofill)","(autofill)",VLOOKUP(SSIDs[[#This Row],[Entity ID]],EntityIDs[],2,0)),"Invalid Entity ID")</f>
        <v>(autofill)</v>
      </c>
      <c r="F1504" s="242"/>
      <c r="G1504" s="242"/>
      <c r="H1504" s="9"/>
      <c r="I1504" s="9"/>
      <c r="J1504" s="55"/>
      <c r="K1504" s="54"/>
      <c r="L15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5" spans="2:12" x14ac:dyDescent="0.25">
      <c r="B1505" s="51" t="str">
        <f>IF(SSIDs[[#This Row],[Count]]="-","(autofill)",IF('1) Program Reach'!$C$5="(enter ID)","(autofill)",'1) Program Reach'!$C$5))</f>
        <v>(autofill)</v>
      </c>
      <c r="C1505" s="52" t="str">
        <f>IFERROR(IF(SSIDs[[#This Row],[Entity ID]]="(autofill)","(autofill)",VLOOKUP(SSIDs[[#This Row],[Entity ID]],EntityIDs[],2,0)),"Invalid Entity ID")</f>
        <v>(autofill)</v>
      </c>
      <c r="F1505" s="242"/>
      <c r="G1505" s="242"/>
      <c r="H1505" s="9"/>
      <c r="I1505" s="9"/>
      <c r="J1505" s="55"/>
      <c r="K1505" s="54"/>
      <c r="L15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6" spans="2:12" x14ac:dyDescent="0.25">
      <c r="B1506" s="51" t="str">
        <f>IF(SSIDs[[#This Row],[Count]]="-","(autofill)",IF('1) Program Reach'!$C$5="(enter ID)","(autofill)",'1) Program Reach'!$C$5))</f>
        <v>(autofill)</v>
      </c>
      <c r="C1506" s="52" t="str">
        <f>IFERROR(IF(SSIDs[[#This Row],[Entity ID]]="(autofill)","(autofill)",VLOOKUP(SSIDs[[#This Row],[Entity ID]],EntityIDs[],2,0)),"Invalid Entity ID")</f>
        <v>(autofill)</v>
      </c>
      <c r="F1506" s="242"/>
      <c r="G1506" s="242"/>
      <c r="H1506" s="9"/>
      <c r="I1506" s="9"/>
      <c r="J1506" s="55"/>
      <c r="K1506" s="54"/>
      <c r="L15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7" spans="2:12" x14ac:dyDescent="0.25">
      <c r="B1507" s="51" t="str">
        <f>IF(SSIDs[[#This Row],[Count]]="-","(autofill)",IF('1) Program Reach'!$C$5="(enter ID)","(autofill)",'1) Program Reach'!$C$5))</f>
        <v>(autofill)</v>
      </c>
      <c r="C1507" s="52" t="str">
        <f>IFERROR(IF(SSIDs[[#This Row],[Entity ID]]="(autofill)","(autofill)",VLOOKUP(SSIDs[[#This Row],[Entity ID]],EntityIDs[],2,0)),"Invalid Entity ID")</f>
        <v>(autofill)</v>
      </c>
      <c r="F1507" s="242"/>
      <c r="G1507" s="242"/>
      <c r="H1507" s="9"/>
      <c r="I1507" s="9"/>
      <c r="J1507" s="55"/>
      <c r="K1507" s="54"/>
      <c r="L15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8" spans="2:12" x14ac:dyDescent="0.25">
      <c r="B1508" s="51" t="str">
        <f>IF(SSIDs[[#This Row],[Count]]="-","(autofill)",IF('1) Program Reach'!$C$5="(enter ID)","(autofill)",'1) Program Reach'!$C$5))</f>
        <v>(autofill)</v>
      </c>
      <c r="C1508" s="52" t="str">
        <f>IFERROR(IF(SSIDs[[#This Row],[Entity ID]]="(autofill)","(autofill)",VLOOKUP(SSIDs[[#This Row],[Entity ID]],EntityIDs[],2,0)),"Invalid Entity ID")</f>
        <v>(autofill)</v>
      </c>
      <c r="F1508" s="242"/>
      <c r="G1508" s="242"/>
      <c r="H1508" s="9"/>
      <c r="I1508" s="9"/>
      <c r="J1508" s="55"/>
      <c r="K1508" s="54"/>
      <c r="L15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09" spans="2:12" x14ac:dyDescent="0.25">
      <c r="B1509" s="51" t="str">
        <f>IF(SSIDs[[#This Row],[Count]]="-","(autofill)",IF('1) Program Reach'!$C$5="(enter ID)","(autofill)",'1) Program Reach'!$C$5))</f>
        <v>(autofill)</v>
      </c>
      <c r="C1509" s="52" t="str">
        <f>IFERROR(IF(SSIDs[[#This Row],[Entity ID]]="(autofill)","(autofill)",VLOOKUP(SSIDs[[#This Row],[Entity ID]],EntityIDs[],2,0)),"Invalid Entity ID")</f>
        <v>(autofill)</v>
      </c>
      <c r="F1509" s="242"/>
      <c r="G1509" s="242"/>
      <c r="H1509" s="9"/>
      <c r="I1509" s="9"/>
      <c r="J1509" s="55"/>
      <c r="K1509" s="54"/>
      <c r="L15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0" spans="2:12" x14ac:dyDescent="0.25">
      <c r="B1510" s="51" t="str">
        <f>IF(SSIDs[[#This Row],[Count]]="-","(autofill)",IF('1) Program Reach'!$C$5="(enter ID)","(autofill)",'1) Program Reach'!$C$5))</f>
        <v>(autofill)</v>
      </c>
      <c r="C1510" s="52" t="str">
        <f>IFERROR(IF(SSIDs[[#This Row],[Entity ID]]="(autofill)","(autofill)",VLOOKUP(SSIDs[[#This Row],[Entity ID]],EntityIDs[],2,0)),"Invalid Entity ID")</f>
        <v>(autofill)</v>
      </c>
      <c r="F1510" s="242"/>
      <c r="G1510" s="242"/>
      <c r="H1510" s="9"/>
      <c r="I1510" s="9"/>
      <c r="J1510" s="55"/>
      <c r="K1510" s="54"/>
      <c r="L15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1" spans="2:12" x14ac:dyDescent="0.25">
      <c r="B1511" s="51" t="str">
        <f>IF(SSIDs[[#This Row],[Count]]="-","(autofill)",IF('1) Program Reach'!$C$5="(enter ID)","(autofill)",'1) Program Reach'!$C$5))</f>
        <v>(autofill)</v>
      </c>
      <c r="C1511" s="52" t="str">
        <f>IFERROR(IF(SSIDs[[#This Row],[Entity ID]]="(autofill)","(autofill)",VLOOKUP(SSIDs[[#This Row],[Entity ID]],EntityIDs[],2,0)),"Invalid Entity ID")</f>
        <v>(autofill)</v>
      </c>
      <c r="F1511" s="242"/>
      <c r="G1511" s="242"/>
      <c r="H1511" s="9"/>
      <c r="I1511" s="9"/>
      <c r="J1511" s="55"/>
      <c r="K1511" s="54"/>
      <c r="L15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2" spans="2:12" x14ac:dyDescent="0.25">
      <c r="B1512" s="51" t="str">
        <f>IF(SSIDs[[#This Row],[Count]]="-","(autofill)",IF('1) Program Reach'!$C$5="(enter ID)","(autofill)",'1) Program Reach'!$C$5))</f>
        <v>(autofill)</v>
      </c>
      <c r="C1512" s="52" t="str">
        <f>IFERROR(IF(SSIDs[[#This Row],[Entity ID]]="(autofill)","(autofill)",VLOOKUP(SSIDs[[#This Row],[Entity ID]],EntityIDs[],2,0)),"Invalid Entity ID")</f>
        <v>(autofill)</v>
      </c>
      <c r="F1512" s="242"/>
      <c r="G1512" s="242"/>
      <c r="H1512" s="9"/>
      <c r="I1512" s="9"/>
      <c r="J1512" s="55"/>
      <c r="K1512" s="54"/>
      <c r="L15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3" spans="2:12" x14ac:dyDescent="0.25">
      <c r="B1513" s="51" t="str">
        <f>IF(SSIDs[[#This Row],[Count]]="-","(autofill)",IF('1) Program Reach'!$C$5="(enter ID)","(autofill)",'1) Program Reach'!$C$5))</f>
        <v>(autofill)</v>
      </c>
      <c r="C1513" s="52" t="str">
        <f>IFERROR(IF(SSIDs[[#This Row],[Entity ID]]="(autofill)","(autofill)",VLOOKUP(SSIDs[[#This Row],[Entity ID]],EntityIDs[],2,0)),"Invalid Entity ID")</f>
        <v>(autofill)</v>
      </c>
      <c r="F1513" s="242"/>
      <c r="G1513" s="242"/>
      <c r="H1513" s="9"/>
      <c r="I1513" s="9"/>
      <c r="J1513" s="55"/>
      <c r="K1513" s="54"/>
      <c r="L15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4" spans="2:12" x14ac:dyDescent="0.25">
      <c r="B1514" s="51" t="str">
        <f>IF(SSIDs[[#This Row],[Count]]="-","(autofill)",IF('1) Program Reach'!$C$5="(enter ID)","(autofill)",'1) Program Reach'!$C$5))</f>
        <v>(autofill)</v>
      </c>
      <c r="C1514" s="52" t="str">
        <f>IFERROR(IF(SSIDs[[#This Row],[Entity ID]]="(autofill)","(autofill)",VLOOKUP(SSIDs[[#This Row],[Entity ID]],EntityIDs[],2,0)),"Invalid Entity ID")</f>
        <v>(autofill)</v>
      </c>
      <c r="F1514" s="242"/>
      <c r="G1514" s="242"/>
      <c r="H1514" s="9"/>
      <c r="I1514" s="9"/>
      <c r="J1514" s="55"/>
      <c r="K1514" s="54"/>
      <c r="L15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5" spans="2:12" x14ac:dyDescent="0.25">
      <c r="B1515" s="51" t="str">
        <f>IF(SSIDs[[#This Row],[Count]]="-","(autofill)",IF('1) Program Reach'!$C$5="(enter ID)","(autofill)",'1) Program Reach'!$C$5))</f>
        <v>(autofill)</v>
      </c>
      <c r="C1515" s="52" t="str">
        <f>IFERROR(IF(SSIDs[[#This Row],[Entity ID]]="(autofill)","(autofill)",VLOOKUP(SSIDs[[#This Row],[Entity ID]],EntityIDs[],2,0)),"Invalid Entity ID")</f>
        <v>(autofill)</v>
      </c>
      <c r="F1515" s="242"/>
      <c r="G1515" s="242"/>
      <c r="H1515" s="9"/>
      <c r="I1515" s="9"/>
      <c r="J1515" s="55"/>
      <c r="K1515" s="54"/>
      <c r="L15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6" spans="2:12" x14ac:dyDescent="0.25">
      <c r="B1516" s="51" t="str">
        <f>IF(SSIDs[[#This Row],[Count]]="-","(autofill)",IF('1) Program Reach'!$C$5="(enter ID)","(autofill)",'1) Program Reach'!$C$5))</f>
        <v>(autofill)</v>
      </c>
      <c r="C1516" s="52" t="str">
        <f>IFERROR(IF(SSIDs[[#This Row],[Entity ID]]="(autofill)","(autofill)",VLOOKUP(SSIDs[[#This Row],[Entity ID]],EntityIDs[],2,0)),"Invalid Entity ID")</f>
        <v>(autofill)</v>
      </c>
      <c r="F1516" s="242"/>
      <c r="G1516" s="242"/>
      <c r="H1516" s="9"/>
      <c r="I1516" s="9"/>
      <c r="J1516" s="55"/>
      <c r="K1516" s="54"/>
      <c r="L15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7" spans="2:12" x14ac:dyDescent="0.25">
      <c r="B1517" s="51" t="str">
        <f>IF(SSIDs[[#This Row],[Count]]="-","(autofill)",IF('1) Program Reach'!$C$5="(enter ID)","(autofill)",'1) Program Reach'!$C$5))</f>
        <v>(autofill)</v>
      </c>
      <c r="C1517" s="52" t="str">
        <f>IFERROR(IF(SSIDs[[#This Row],[Entity ID]]="(autofill)","(autofill)",VLOOKUP(SSIDs[[#This Row],[Entity ID]],EntityIDs[],2,0)),"Invalid Entity ID")</f>
        <v>(autofill)</v>
      </c>
      <c r="F1517" s="242"/>
      <c r="G1517" s="242"/>
      <c r="H1517" s="9"/>
      <c r="I1517" s="9"/>
      <c r="J1517" s="55"/>
      <c r="K1517" s="54"/>
      <c r="L15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8" spans="2:12" x14ac:dyDescent="0.25">
      <c r="B1518" s="51" t="str">
        <f>IF(SSIDs[[#This Row],[Count]]="-","(autofill)",IF('1) Program Reach'!$C$5="(enter ID)","(autofill)",'1) Program Reach'!$C$5))</f>
        <v>(autofill)</v>
      </c>
      <c r="C1518" s="52" t="str">
        <f>IFERROR(IF(SSIDs[[#This Row],[Entity ID]]="(autofill)","(autofill)",VLOOKUP(SSIDs[[#This Row],[Entity ID]],EntityIDs[],2,0)),"Invalid Entity ID")</f>
        <v>(autofill)</v>
      </c>
      <c r="F1518" s="242"/>
      <c r="G1518" s="242"/>
      <c r="H1518" s="9"/>
      <c r="I1518" s="9"/>
      <c r="J1518" s="55"/>
      <c r="K1518" s="54"/>
      <c r="L15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19" spans="2:12" x14ac:dyDescent="0.25">
      <c r="B1519" s="51" t="str">
        <f>IF(SSIDs[[#This Row],[Count]]="-","(autofill)",IF('1) Program Reach'!$C$5="(enter ID)","(autofill)",'1) Program Reach'!$C$5))</f>
        <v>(autofill)</v>
      </c>
      <c r="C1519" s="52" t="str">
        <f>IFERROR(IF(SSIDs[[#This Row],[Entity ID]]="(autofill)","(autofill)",VLOOKUP(SSIDs[[#This Row],[Entity ID]],EntityIDs[],2,0)),"Invalid Entity ID")</f>
        <v>(autofill)</v>
      </c>
      <c r="F1519" s="242"/>
      <c r="G1519" s="242"/>
      <c r="H1519" s="9"/>
      <c r="I1519" s="9"/>
      <c r="J1519" s="55"/>
      <c r="K1519" s="54"/>
      <c r="L15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0" spans="2:12" x14ac:dyDescent="0.25">
      <c r="B1520" s="51" t="str">
        <f>IF(SSIDs[[#This Row],[Count]]="-","(autofill)",IF('1) Program Reach'!$C$5="(enter ID)","(autofill)",'1) Program Reach'!$C$5))</f>
        <v>(autofill)</v>
      </c>
      <c r="C1520" s="52" t="str">
        <f>IFERROR(IF(SSIDs[[#This Row],[Entity ID]]="(autofill)","(autofill)",VLOOKUP(SSIDs[[#This Row],[Entity ID]],EntityIDs[],2,0)),"Invalid Entity ID")</f>
        <v>(autofill)</v>
      </c>
      <c r="F1520" s="242"/>
      <c r="G1520" s="242"/>
      <c r="H1520" s="9"/>
      <c r="I1520" s="9"/>
      <c r="J1520" s="55"/>
      <c r="K1520" s="54"/>
      <c r="L15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1" spans="2:12" x14ac:dyDescent="0.25">
      <c r="B1521" s="51" t="str">
        <f>IF(SSIDs[[#This Row],[Count]]="-","(autofill)",IF('1) Program Reach'!$C$5="(enter ID)","(autofill)",'1) Program Reach'!$C$5))</f>
        <v>(autofill)</v>
      </c>
      <c r="C1521" s="52" t="str">
        <f>IFERROR(IF(SSIDs[[#This Row],[Entity ID]]="(autofill)","(autofill)",VLOOKUP(SSIDs[[#This Row],[Entity ID]],EntityIDs[],2,0)),"Invalid Entity ID")</f>
        <v>(autofill)</v>
      </c>
      <c r="F1521" s="242"/>
      <c r="G1521" s="242"/>
      <c r="H1521" s="9"/>
      <c r="I1521" s="9"/>
      <c r="J1521" s="55"/>
      <c r="K1521" s="54"/>
      <c r="L15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2" spans="2:12" x14ac:dyDescent="0.25">
      <c r="B1522" s="51" t="str">
        <f>IF(SSIDs[[#This Row],[Count]]="-","(autofill)",IF('1) Program Reach'!$C$5="(enter ID)","(autofill)",'1) Program Reach'!$C$5))</f>
        <v>(autofill)</v>
      </c>
      <c r="C1522" s="52" t="str">
        <f>IFERROR(IF(SSIDs[[#This Row],[Entity ID]]="(autofill)","(autofill)",VLOOKUP(SSIDs[[#This Row],[Entity ID]],EntityIDs[],2,0)),"Invalid Entity ID")</f>
        <v>(autofill)</v>
      </c>
      <c r="F1522" s="242"/>
      <c r="G1522" s="242"/>
      <c r="H1522" s="9"/>
      <c r="I1522" s="9"/>
      <c r="J1522" s="55"/>
      <c r="K1522" s="54"/>
      <c r="L15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3" spans="2:12" x14ac:dyDescent="0.25">
      <c r="B1523" s="51" t="str">
        <f>IF(SSIDs[[#This Row],[Count]]="-","(autofill)",IF('1) Program Reach'!$C$5="(enter ID)","(autofill)",'1) Program Reach'!$C$5))</f>
        <v>(autofill)</v>
      </c>
      <c r="C1523" s="52" t="str">
        <f>IFERROR(IF(SSIDs[[#This Row],[Entity ID]]="(autofill)","(autofill)",VLOOKUP(SSIDs[[#This Row],[Entity ID]],EntityIDs[],2,0)),"Invalid Entity ID")</f>
        <v>(autofill)</v>
      </c>
      <c r="F1523" s="242"/>
      <c r="G1523" s="242"/>
      <c r="H1523" s="9"/>
      <c r="I1523" s="9"/>
      <c r="J1523" s="55"/>
      <c r="K1523" s="54"/>
      <c r="L15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4" spans="2:12" x14ac:dyDescent="0.25">
      <c r="B1524" s="51" t="str">
        <f>IF(SSIDs[[#This Row],[Count]]="-","(autofill)",IF('1) Program Reach'!$C$5="(enter ID)","(autofill)",'1) Program Reach'!$C$5))</f>
        <v>(autofill)</v>
      </c>
      <c r="C1524" s="52" t="str">
        <f>IFERROR(IF(SSIDs[[#This Row],[Entity ID]]="(autofill)","(autofill)",VLOOKUP(SSIDs[[#This Row],[Entity ID]],EntityIDs[],2,0)),"Invalid Entity ID")</f>
        <v>(autofill)</v>
      </c>
      <c r="F1524" s="242"/>
      <c r="G1524" s="242"/>
      <c r="H1524" s="9"/>
      <c r="I1524" s="9"/>
      <c r="J1524" s="55"/>
      <c r="K1524" s="54"/>
      <c r="L15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5" spans="2:12" x14ac:dyDescent="0.25">
      <c r="B1525" s="51" t="str">
        <f>IF(SSIDs[[#This Row],[Count]]="-","(autofill)",IF('1) Program Reach'!$C$5="(enter ID)","(autofill)",'1) Program Reach'!$C$5))</f>
        <v>(autofill)</v>
      </c>
      <c r="C1525" s="52" t="str">
        <f>IFERROR(IF(SSIDs[[#This Row],[Entity ID]]="(autofill)","(autofill)",VLOOKUP(SSIDs[[#This Row],[Entity ID]],EntityIDs[],2,0)),"Invalid Entity ID")</f>
        <v>(autofill)</v>
      </c>
      <c r="F1525" s="242"/>
      <c r="G1525" s="242"/>
      <c r="H1525" s="9"/>
      <c r="I1525" s="9"/>
      <c r="J1525" s="55"/>
      <c r="K1525" s="54"/>
      <c r="L15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6" spans="2:12" x14ac:dyDescent="0.25">
      <c r="B1526" s="51" t="str">
        <f>IF(SSIDs[[#This Row],[Count]]="-","(autofill)",IF('1) Program Reach'!$C$5="(enter ID)","(autofill)",'1) Program Reach'!$C$5))</f>
        <v>(autofill)</v>
      </c>
      <c r="C1526" s="52" t="str">
        <f>IFERROR(IF(SSIDs[[#This Row],[Entity ID]]="(autofill)","(autofill)",VLOOKUP(SSIDs[[#This Row],[Entity ID]],EntityIDs[],2,0)),"Invalid Entity ID")</f>
        <v>(autofill)</v>
      </c>
      <c r="F1526" s="242"/>
      <c r="G1526" s="242"/>
      <c r="H1526" s="9"/>
      <c r="I1526" s="9"/>
      <c r="J1526" s="55"/>
      <c r="K1526" s="54"/>
      <c r="L15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7" spans="2:12" x14ac:dyDescent="0.25">
      <c r="B1527" s="51" t="str">
        <f>IF(SSIDs[[#This Row],[Count]]="-","(autofill)",IF('1) Program Reach'!$C$5="(enter ID)","(autofill)",'1) Program Reach'!$C$5))</f>
        <v>(autofill)</v>
      </c>
      <c r="C1527" s="52" t="str">
        <f>IFERROR(IF(SSIDs[[#This Row],[Entity ID]]="(autofill)","(autofill)",VLOOKUP(SSIDs[[#This Row],[Entity ID]],EntityIDs[],2,0)),"Invalid Entity ID")</f>
        <v>(autofill)</v>
      </c>
      <c r="F1527" s="242"/>
      <c r="G1527" s="242"/>
      <c r="H1527" s="9"/>
      <c r="I1527" s="9"/>
      <c r="J1527" s="55"/>
      <c r="K1527" s="54"/>
      <c r="L15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8" spans="2:12" x14ac:dyDescent="0.25">
      <c r="B1528" s="51" t="str">
        <f>IF(SSIDs[[#This Row],[Count]]="-","(autofill)",IF('1) Program Reach'!$C$5="(enter ID)","(autofill)",'1) Program Reach'!$C$5))</f>
        <v>(autofill)</v>
      </c>
      <c r="C1528" s="52" t="str">
        <f>IFERROR(IF(SSIDs[[#This Row],[Entity ID]]="(autofill)","(autofill)",VLOOKUP(SSIDs[[#This Row],[Entity ID]],EntityIDs[],2,0)),"Invalid Entity ID")</f>
        <v>(autofill)</v>
      </c>
      <c r="F1528" s="242"/>
      <c r="G1528" s="242"/>
      <c r="H1528" s="9"/>
      <c r="I1528" s="9"/>
      <c r="J1528" s="55"/>
      <c r="K1528" s="54"/>
      <c r="L15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29" spans="2:12" x14ac:dyDescent="0.25">
      <c r="B1529" s="51" t="str">
        <f>IF(SSIDs[[#This Row],[Count]]="-","(autofill)",IF('1) Program Reach'!$C$5="(enter ID)","(autofill)",'1) Program Reach'!$C$5))</f>
        <v>(autofill)</v>
      </c>
      <c r="C1529" s="52" t="str">
        <f>IFERROR(IF(SSIDs[[#This Row],[Entity ID]]="(autofill)","(autofill)",VLOOKUP(SSIDs[[#This Row],[Entity ID]],EntityIDs[],2,0)),"Invalid Entity ID")</f>
        <v>(autofill)</v>
      </c>
      <c r="F1529" s="242"/>
      <c r="G1529" s="242"/>
      <c r="H1529" s="9"/>
      <c r="I1529" s="9"/>
      <c r="J1529" s="55"/>
      <c r="K1529" s="54"/>
      <c r="L15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0" spans="2:12" x14ac:dyDescent="0.25">
      <c r="B1530" s="51" t="str">
        <f>IF(SSIDs[[#This Row],[Count]]="-","(autofill)",IF('1) Program Reach'!$C$5="(enter ID)","(autofill)",'1) Program Reach'!$C$5))</f>
        <v>(autofill)</v>
      </c>
      <c r="C1530" s="52" t="str">
        <f>IFERROR(IF(SSIDs[[#This Row],[Entity ID]]="(autofill)","(autofill)",VLOOKUP(SSIDs[[#This Row],[Entity ID]],EntityIDs[],2,0)),"Invalid Entity ID")</f>
        <v>(autofill)</v>
      </c>
      <c r="F1530" s="242"/>
      <c r="G1530" s="242"/>
      <c r="H1530" s="9"/>
      <c r="I1530" s="9"/>
      <c r="J1530" s="55"/>
      <c r="K1530" s="54"/>
      <c r="L15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1" spans="2:12" x14ac:dyDescent="0.25">
      <c r="B1531" s="51" t="str">
        <f>IF(SSIDs[[#This Row],[Count]]="-","(autofill)",IF('1) Program Reach'!$C$5="(enter ID)","(autofill)",'1) Program Reach'!$C$5))</f>
        <v>(autofill)</v>
      </c>
      <c r="C1531" s="52" t="str">
        <f>IFERROR(IF(SSIDs[[#This Row],[Entity ID]]="(autofill)","(autofill)",VLOOKUP(SSIDs[[#This Row],[Entity ID]],EntityIDs[],2,0)),"Invalid Entity ID")</f>
        <v>(autofill)</v>
      </c>
      <c r="F1531" s="242"/>
      <c r="G1531" s="242"/>
      <c r="H1531" s="9"/>
      <c r="I1531" s="9"/>
      <c r="J1531" s="55"/>
      <c r="K1531" s="54"/>
      <c r="L15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2" spans="2:12" x14ac:dyDescent="0.25">
      <c r="B1532" s="51" t="str">
        <f>IF(SSIDs[[#This Row],[Count]]="-","(autofill)",IF('1) Program Reach'!$C$5="(enter ID)","(autofill)",'1) Program Reach'!$C$5))</f>
        <v>(autofill)</v>
      </c>
      <c r="C1532" s="52" t="str">
        <f>IFERROR(IF(SSIDs[[#This Row],[Entity ID]]="(autofill)","(autofill)",VLOOKUP(SSIDs[[#This Row],[Entity ID]],EntityIDs[],2,0)),"Invalid Entity ID")</f>
        <v>(autofill)</v>
      </c>
      <c r="F1532" s="242"/>
      <c r="G1532" s="242"/>
      <c r="H1532" s="9"/>
      <c r="I1532" s="9"/>
      <c r="J1532" s="55"/>
      <c r="K1532" s="54"/>
      <c r="L15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3" spans="2:12" x14ac:dyDescent="0.25">
      <c r="B1533" s="51" t="str">
        <f>IF(SSIDs[[#This Row],[Count]]="-","(autofill)",IF('1) Program Reach'!$C$5="(enter ID)","(autofill)",'1) Program Reach'!$C$5))</f>
        <v>(autofill)</v>
      </c>
      <c r="C1533" s="52" t="str">
        <f>IFERROR(IF(SSIDs[[#This Row],[Entity ID]]="(autofill)","(autofill)",VLOOKUP(SSIDs[[#This Row],[Entity ID]],EntityIDs[],2,0)),"Invalid Entity ID")</f>
        <v>(autofill)</v>
      </c>
      <c r="F1533" s="242"/>
      <c r="G1533" s="242"/>
      <c r="H1533" s="9"/>
      <c r="I1533" s="9"/>
      <c r="J1533" s="55"/>
      <c r="K1533" s="54"/>
      <c r="L15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4" spans="2:12" x14ac:dyDescent="0.25">
      <c r="B1534" s="51" t="str">
        <f>IF(SSIDs[[#This Row],[Count]]="-","(autofill)",IF('1) Program Reach'!$C$5="(enter ID)","(autofill)",'1) Program Reach'!$C$5))</f>
        <v>(autofill)</v>
      </c>
      <c r="C1534" s="52" t="str">
        <f>IFERROR(IF(SSIDs[[#This Row],[Entity ID]]="(autofill)","(autofill)",VLOOKUP(SSIDs[[#This Row],[Entity ID]],EntityIDs[],2,0)),"Invalid Entity ID")</f>
        <v>(autofill)</v>
      </c>
      <c r="F1534" s="242"/>
      <c r="G1534" s="242"/>
      <c r="H1534" s="9"/>
      <c r="I1534" s="9"/>
      <c r="J1534" s="55"/>
      <c r="K1534" s="54"/>
      <c r="L15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5" spans="2:12" x14ac:dyDescent="0.25">
      <c r="B1535" s="51" t="str">
        <f>IF(SSIDs[[#This Row],[Count]]="-","(autofill)",IF('1) Program Reach'!$C$5="(enter ID)","(autofill)",'1) Program Reach'!$C$5))</f>
        <v>(autofill)</v>
      </c>
      <c r="C1535" s="52" t="str">
        <f>IFERROR(IF(SSIDs[[#This Row],[Entity ID]]="(autofill)","(autofill)",VLOOKUP(SSIDs[[#This Row],[Entity ID]],EntityIDs[],2,0)),"Invalid Entity ID")</f>
        <v>(autofill)</v>
      </c>
      <c r="F1535" s="242"/>
      <c r="G1535" s="242"/>
      <c r="H1535" s="9"/>
      <c r="I1535" s="9"/>
      <c r="J1535" s="55"/>
      <c r="K1535" s="54"/>
      <c r="L15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6" spans="2:12" x14ac:dyDescent="0.25">
      <c r="B1536" s="51" t="str">
        <f>IF(SSIDs[[#This Row],[Count]]="-","(autofill)",IF('1) Program Reach'!$C$5="(enter ID)","(autofill)",'1) Program Reach'!$C$5))</f>
        <v>(autofill)</v>
      </c>
      <c r="C1536" s="52" t="str">
        <f>IFERROR(IF(SSIDs[[#This Row],[Entity ID]]="(autofill)","(autofill)",VLOOKUP(SSIDs[[#This Row],[Entity ID]],EntityIDs[],2,0)),"Invalid Entity ID")</f>
        <v>(autofill)</v>
      </c>
      <c r="F1536" s="242"/>
      <c r="G1536" s="242"/>
      <c r="H1536" s="9"/>
      <c r="I1536" s="9"/>
      <c r="J1536" s="55"/>
      <c r="K1536" s="54"/>
      <c r="L15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7" spans="2:12" x14ac:dyDescent="0.25">
      <c r="B1537" s="51" t="str">
        <f>IF(SSIDs[[#This Row],[Count]]="-","(autofill)",IF('1) Program Reach'!$C$5="(enter ID)","(autofill)",'1) Program Reach'!$C$5))</f>
        <v>(autofill)</v>
      </c>
      <c r="C1537" s="52" t="str">
        <f>IFERROR(IF(SSIDs[[#This Row],[Entity ID]]="(autofill)","(autofill)",VLOOKUP(SSIDs[[#This Row],[Entity ID]],EntityIDs[],2,0)),"Invalid Entity ID")</f>
        <v>(autofill)</v>
      </c>
      <c r="F1537" s="242"/>
      <c r="G1537" s="242"/>
      <c r="H1537" s="9"/>
      <c r="I1537" s="9"/>
      <c r="J1537" s="55"/>
      <c r="K1537" s="54"/>
      <c r="L15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8" spans="2:12" x14ac:dyDescent="0.25">
      <c r="B1538" s="51" t="str">
        <f>IF(SSIDs[[#This Row],[Count]]="-","(autofill)",IF('1) Program Reach'!$C$5="(enter ID)","(autofill)",'1) Program Reach'!$C$5))</f>
        <v>(autofill)</v>
      </c>
      <c r="C1538" s="52" t="str">
        <f>IFERROR(IF(SSIDs[[#This Row],[Entity ID]]="(autofill)","(autofill)",VLOOKUP(SSIDs[[#This Row],[Entity ID]],EntityIDs[],2,0)),"Invalid Entity ID")</f>
        <v>(autofill)</v>
      </c>
      <c r="F1538" s="242"/>
      <c r="G1538" s="242"/>
      <c r="H1538" s="9"/>
      <c r="I1538" s="9"/>
      <c r="J1538" s="55"/>
      <c r="K1538" s="54"/>
      <c r="L15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39" spans="2:12" x14ac:dyDescent="0.25">
      <c r="B1539" s="51" t="str">
        <f>IF(SSIDs[[#This Row],[Count]]="-","(autofill)",IF('1) Program Reach'!$C$5="(enter ID)","(autofill)",'1) Program Reach'!$C$5))</f>
        <v>(autofill)</v>
      </c>
      <c r="C1539" s="52" t="str">
        <f>IFERROR(IF(SSIDs[[#This Row],[Entity ID]]="(autofill)","(autofill)",VLOOKUP(SSIDs[[#This Row],[Entity ID]],EntityIDs[],2,0)),"Invalid Entity ID")</f>
        <v>(autofill)</v>
      </c>
      <c r="F1539" s="242"/>
      <c r="G1539" s="242"/>
      <c r="H1539" s="9"/>
      <c r="I1539" s="9"/>
      <c r="J1539" s="55"/>
      <c r="K1539" s="54"/>
      <c r="L15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0" spans="2:12" x14ac:dyDescent="0.25">
      <c r="B1540" s="51" t="str">
        <f>IF(SSIDs[[#This Row],[Count]]="-","(autofill)",IF('1) Program Reach'!$C$5="(enter ID)","(autofill)",'1) Program Reach'!$C$5))</f>
        <v>(autofill)</v>
      </c>
      <c r="C1540" s="52" t="str">
        <f>IFERROR(IF(SSIDs[[#This Row],[Entity ID]]="(autofill)","(autofill)",VLOOKUP(SSIDs[[#This Row],[Entity ID]],EntityIDs[],2,0)),"Invalid Entity ID")</f>
        <v>(autofill)</v>
      </c>
      <c r="F1540" s="242"/>
      <c r="G1540" s="242"/>
      <c r="H1540" s="9"/>
      <c r="I1540" s="9"/>
      <c r="J1540" s="55"/>
      <c r="K1540" s="54"/>
      <c r="L15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1" spans="2:12" x14ac:dyDescent="0.25">
      <c r="B1541" s="51" t="str">
        <f>IF(SSIDs[[#This Row],[Count]]="-","(autofill)",IF('1) Program Reach'!$C$5="(enter ID)","(autofill)",'1) Program Reach'!$C$5))</f>
        <v>(autofill)</v>
      </c>
      <c r="C1541" s="52" t="str">
        <f>IFERROR(IF(SSIDs[[#This Row],[Entity ID]]="(autofill)","(autofill)",VLOOKUP(SSIDs[[#This Row],[Entity ID]],EntityIDs[],2,0)),"Invalid Entity ID")</f>
        <v>(autofill)</v>
      </c>
      <c r="F1541" s="242"/>
      <c r="G1541" s="242"/>
      <c r="H1541" s="9"/>
      <c r="I1541" s="9"/>
      <c r="J1541" s="55"/>
      <c r="K1541" s="54"/>
      <c r="L15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2" spans="2:12" x14ac:dyDescent="0.25">
      <c r="B1542" s="51" t="str">
        <f>IF(SSIDs[[#This Row],[Count]]="-","(autofill)",IF('1) Program Reach'!$C$5="(enter ID)","(autofill)",'1) Program Reach'!$C$5))</f>
        <v>(autofill)</v>
      </c>
      <c r="C1542" s="52" t="str">
        <f>IFERROR(IF(SSIDs[[#This Row],[Entity ID]]="(autofill)","(autofill)",VLOOKUP(SSIDs[[#This Row],[Entity ID]],EntityIDs[],2,0)),"Invalid Entity ID")</f>
        <v>(autofill)</v>
      </c>
      <c r="F1542" s="242"/>
      <c r="G1542" s="242"/>
      <c r="H1542" s="9"/>
      <c r="I1542" s="9"/>
      <c r="J1542" s="55"/>
      <c r="K1542" s="54"/>
      <c r="L15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3" spans="2:12" x14ac:dyDescent="0.25">
      <c r="B1543" s="51" t="str">
        <f>IF(SSIDs[[#This Row],[Count]]="-","(autofill)",IF('1) Program Reach'!$C$5="(enter ID)","(autofill)",'1) Program Reach'!$C$5))</f>
        <v>(autofill)</v>
      </c>
      <c r="C1543" s="52" t="str">
        <f>IFERROR(IF(SSIDs[[#This Row],[Entity ID]]="(autofill)","(autofill)",VLOOKUP(SSIDs[[#This Row],[Entity ID]],EntityIDs[],2,0)),"Invalid Entity ID")</f>
        <v>(autofill)</v>
      </c>
      <c r="F1543" s="242"/>
      <c r="G1543" s="242"/>
      <c r="H1543" s="9"/>
      <c r="I1543" s="9"/>
      <c r="J1543" s="55"/>
      <c r="K1543" s="54"/>
      <c r="L15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4" spans="2:12" x14ac:dyDescent="0.25">
      <c r="B1544" s="51" t="str">
        <f>IF(SSIDs[[#This Row],[Count]]="-","(autofill)",IF('1) Program Reach'!$C$5="(enter ID)","(autofill)",'1) Program Reach'!$C$5))</f>
        <v>(autofill)</v>
      </c>
      <c r="C1544" s="52" t="str">
        <f>IFERROR(IF(SSIDs[[#This Row],[Entity ID]]="(autofill)","(autofill)",VLOOKUP(SSIDs[[#This Row],[Entity ID]],EntityIDs[],2,0)),"Invalid Entity ID")</f>
        <v>(autofill)</v>
      </c>
      <c r="F1544" s="242"/>
      <c r="G1544" s="242"/>
      <c r="H1544" s="9"/>
      <c r="I1544" s="9"/>
      <c r="J1544" s="55"/>
      <c r="K1544" s="54"/>
      <c r="L15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5" spans="2:12" x14ac:dyDescent="0.25">
      <c r="B1545" s="51" t="str">
        <f>IF(SSIDs[[#This Row],[Count]]="-","(autofill)",IF('1) Program Reach'!$C$5="(enter ID)","(autofill)",'1) Program Reach'!$C$5))</f>
        <v>(autofill)</v>
      </c>
      <c r="C1545" s="52" t="str">
        <f>IFERROR(IF(SSIDs[[#This Row],[Entity ID]]="(autofill)","(autofill)",VLOOKUP(SSIDs[[#This Row],[Entity ID]],EntityIDs[],2,0)),"Invalid Entity ID")</f>
        <v>(autofill)</v>
      </c>
      <c r="F1545" s="242"/>
      <c r="G1545" s="242"/>
      <c r="H1545" s="9"/>
      <c r="I1545" s="9"/>
      <c r="J1545" s="55"/>
      <c r="K1545" s="54"/>
      <c r="L15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6" spans="2:12" x14ac:dyDescent="0.25">
      <c r="B1546" s="51" t="str">
        <f>IF(SSIDs[[#This Row],[Count]]="-","(autofill)",IF('1) Program Reach'!$C$5="(enter ID)","(autofill)",'1) Program Reach'!$C$5))</f>
        <v>(autofill)</v>
      </c>
      <c r="C1546" s="52" t="str">
        <f>IFERROR(IF(SSIDs[[#This Row],[Entity ID]]="(autofill)","(autofill)",VLOOKUP(SSIDs[[#This Row],[Entity ID]],EntityIDs[],2,0)),"Invalid Entity ID")</f>
        <v>(autofill)</v>
      </c>
      <c r="F1546" s="242"/>
      <c r="G1546" s="242"/>
      <c r="H1546" s="9"/>
      <c r="I1546" s="9"/>
      <c r="J1546" s="55"/>
      <c r="K1546" s="54"/>
      <c r="L15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7" spans="2:12" x14ac:dyDescent="0.25">
      <c r="B1547" s="51" t="str">
        <f>IF(SSIDs[[#This Row],[Count]]="-","(autofill)",IF('1) Program Reach'!$C$5="(enter ID)","(autofill)",'1) Program Reach'!$C$5))</f>
        <v>(autofill)</v>
      </c>
      <c r="C1547" s="52" t="str">
        <f>IFERROR(IF(SSIDs[[#This Row],[Entity ID]]="(autofill)","(autofill)",VLOOKUP(SSIDs[[#This Row],[Entity ID]],EntityIDs[],2,0)),"Invalid Entity ID")</f>
        <v>(autofill)</v>
      </c>
      <c r="F1547" s="242"/>
      <c r="G1547" s="242"/>
      <c r="H1547" s="9"/>
      <c r="I1547" s="9"/>
      <c r="J1547" s="55"/>
      <c r="K1547" s="54"/>
      <c r="L15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8" spans="2:12" x14ac:dyDescent="0.25">
      <c r="B1548" s="51" t="str">
        <f>IF(SSIDs[[#This Row],[Count]]="-","(autofill)",IF('1) Program Reach'!$C$5="(enter ID)","(autofill)",'1) Program Reach'!$C$5))</f>
        <v>(autofill)</v>
      </c>
      <c r="C1548" s="52" t="str">
        <f>IFERROR(IF(SSIDs[[#This Row],[Entity ID]]="(autofill)","(autofill)",VLOOKUP(SSIDs[[#This Row],[Entity ID]],EntityIDs[],2,0)),"Invalid Entity ID")</f>
        <v>(autofill)</v>
      </c>
      <c r="F1548" s="242"/>
      <c r="G1548" s="242"/>
      <c r="H1548" s="9"/>
      <c r="I1548" s="9"/>
      <c r="J1548" s="55"/>
      <c r="K1548" s="54"/>
      <c r="L15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49" spans="2:12" x14ac:dyDescent="0.25">
      <c r="B1549" s="51" t="str">
        <f>IF(SSIDs[[#This Row],[Count]]="-","(autofill)",IF('1) Program Reach'!$C$5="(enter ID)","(autofill)",'1) Program Reach'!$C$5))</f>
        <v>(autofill)</v>
      </c>
      <c r="C1549" s="52" t="str">
        <f>IFERROR(IF(SSIDs[[#This Row],[Entity ID]]="(autofill)","(autofill)",VLOOKUP(SSIDs[[#This Row],[Entity ID]],EntityIDs[],2,0)),"Invalid Entity ID")</f>
        <v>(autofill)</v>
      </c>
      <c r="F1549" s="242"/>
      <c r="G1549" s="242"/>
      <c r="H1549" s="9"/>
      <c r="I1549" s="9"/>
      <c r="J1549" s="55"/>
      <c r="K1549" s="54"/>
      <c r="L15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0" spans="2:12" x14ac:dyDescent="0.25">
      <c r="B1550" s="51" t="str">
        <f>IF(SSIDs[[#This Row],[Count]]="-","(autofill)",IF('1) Program Reach'!$C$5="(enter ID)","(autofill)",'1) Program Reach'!$C$5))</f>
        <v>(autofill)</v>
      </c>
      <c r="C1550" s="52" t="str">
        <f>IFERROR(IF(SSIDs[[#This Row],[Entity ID]]="(autofill)","(autofill)",VLOOKUP(SSIDs[[#This Row],[Entity ID]],EntityIDs[],2,0)),"Invalid Entity ID")</f>
        <v>(autofill)</v>
      </c>
      <c r="F1550" s="242"/>
      <c r="G1550" s="242"/>
      <c r="H1550" s="9"/>
      <c r="I1550" s="9"/>
      <c r="J1550" s="55"/>
      <c r="K1550" s="54"/>
      <c r="L15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1" spans="2:12" x14ac:dyDescent="0.25">
      <c r="B1551" s="51" t="str">
        <f>IF(SSIDs[[#This Row],[Count]]="-","(autofill)",IF('1) Program Reach'!$C$5="(enter ID)","(autofill)",'1) Program Reach'!$C$5))</f>
        <v>(autofill)</v>
      </c>
      <c r="C1551" s="52" t="str">
        <f>IFERROR(IF(SSIDs[[#This Row],[Entity ID]]="(autofill)","(autofill)",VLOOKUP(SSIDs[[#This Row],[Entity ID]],EntityIDs[],2,0)),"Invalid Entity ID")</f>
        <v>(autofill)</v>
      </c>
      <c r="F1551" s="242"/>
      <c r="G1551" s="242"/>
      <c r="H1551" s="9"/>
      <c r="I1551" s="9"/>
      <c r="J1551" s="55"/>
      <c r="K1551" s="54"/>
      <c r="L15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2" spans="2:12" x14ac:dyDescent="0.25">
      <c r="B1552" s="51" t="str">
        <f>IF(SSIDs[[#This Row],[Count]]="-","(autofill)",IF('1) Program Reach'!$C$5="(enter ID)","(autofill)",'1) Program Reach'!$C$5))</f>
        <v>(autofill)</v>
      </c>
      <c r="C1552" s="52" t="str">
        <f>IFERROR(IF(SSIDs[[#This Row],[Entity ID]]="(autofill)","(autofill)",VLOOKUP(SSIDs[[#This Row],[Entity ID]],EntityIDs[],2,0)),"Invalid Entity ID")</f>
        <v>(autofill)</v>
      </c>
      <c r="F1552" s="242"/>
      <c r="G1552" s="242"/>
      <c r="H1552" s="9"/>
      <c r="I1552" s="9"/>
      <c r="J1552" s="55"/>
      <c r="K1552" s="54"/>
      <c r="L15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3" spans="2:12" x14ac:dyDescent="0.25">
      <c r="B1553" s="51" t="str">
        <f>IF(SSIDs[[#This Row],[Count]]="-","(autofill)",IF('1) Program Reach'!$C$5="(enter ID)","(autofill)",'1) Program Reach'!$C$5))</f>
        <v>(autofill)</v>
      </c>
      <c r="C1553" s="52" t="str">
        <f>IFERROR(IF(SSIDs[[#This Row],[Entity ID]]="(autofill)","(autofill)",VLOOKUP(SSIDs[[#This Row],[Entity ID]],EntityIDs[],2,0)),"Invalid Entity ID")</f>
        <v>(autofill)</v>
      </c>
      <c r="F1553" s="242"/>
      <c r="G1553" s="242"/>
      <c r="H1553" s="9"/>
      <c r="I1553" s="9"/>
      <c r="J1553" s="55"/>
      <c r="K1553" s="54"/>
      <c r="L15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4" spans="2:12" x14ac:dyDescent="0.25">
      <c r="B1554" s="51" t="str">
        <f>IF(SSIDs[[#This Row],[Count]]="-","(autofill)",IF('1) Program Reach'!$C$5="(enter ID)","(autofill)",'1) Program Reach'!$C$5))</f>
        <v>(autofill)</v>
      </c>
      <c r="C1554" s="52" t="str">
        <f>IFERROR(IF(SSIDs[[#This Row],[Entity ID]]="(autofill)","(autofill)",VLOOKUP(SSIDs[[#This Row],[Entity ID]],EntityIDs[],2,0)),"Invalid Entity ID")</f>
        <v>(autofill)</v>
      </c>
      <c r="F1554" s="242"/>
      <c r="G1554" s="242"/>
      <c r="H1554" s="9"/>
      <c r="I1554" s="9"/>
      <c r="J1554" s="55"/>
      <c r="K1554" s="54"/>
      <c r="L15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5" spans="2:12" x14ac:dyDescent="0.25">
      <c r="B1555" s="51" t="str">
        <f>IF(SSIDs[[#This Row],[Count]]="-","(autofill)",IF('1) Program Reach'!$C$5="(enter ID)","(autofill)",'1) Program Reach'!$C$5))</f>
        <v>(autofill)</v>
      </c>
      <c r="C1555" s="52" t="str">
        <f>IFERROR(IF(SSIDs[[#This Row],[Entity ID]]="(autofill)","(autofill)",VLOOKUP(SSIDs[[#This Row],[Entity ID]],EntityIDs[],2,0)),"Invalid Entity ID")</f>
        <v>(autofill)</v>
      </c>
      <c r="F1555" s="242"/>
      <c r="G1555" s="242"/>
      <c r="H1555" s="9"/>
      <c r="I1555" s="9"/>
      <c r="J1555" s="55"/>
      <c r="K1555" s="54"/>
      <c r="L15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6" spans="2:12" x14ac:dyDescent="0.25">
      <c r="B1556" s="51" t="str">
        <f>IF(SSIDs[[#This Row],[Count]]="-","(autofill)",IF('1) Program Reach'!$C$5="(enter ID)","(autofill)",'1) Program Reach'!$C$5))</f>
        <v>(autofill)</v>
      </c>
      <c r="C1556" s="52" t="str">
        <f>IFERROR(IF(SSIDs[[#This Row],[Entity ID]]="(autofill)","(autofill)",VLOOKUP(SSIDs[[#This Row],[Entity ID]],EntityIDs[],2,0)),"Invalid Entity ID")</f>
        <v>(autofill)</v>
      </c>
      <c r="F1556" s="242"/>
      <c r="G1556" s="242"/>
      <c r="H1556" s="9"/>
      <c r="I1556" s="9"/>
      <c r="J1556" s="55"/>
      <c r="K1556" s="54"/>
      <c r="L15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7" spans="2:12" x14ac:dyDescent="0.25">
      <c r="B1557" s="51" t="str">
        <f>IF(SSIDs[[#This Row],[Count]]="-","(autofill)",IF('1) Program Reach'!$C$5="(enter ID)","(autofill)",'1) Program Reach'!$C$5))</f>
        <v>(autofill)</v>
      </c>
      <c r="C1557" s="52" t="str">
        <f>IFERROR(IF(SSIDs[[#This Row],[Entity ID]]="(autofill)","(autofill)",VLOOKUP(SSIDs[[#This Row],[Entity ID]],EntityIDs[],2,0)),"Invalid Entity ID")</f>
        <v>(autofill)</v>
      </c>
      <c r="F1557" s="242"/>
      <c r="G1557" s="242"/>
      <c r="H1557" s="9"/>
      <c r="I1557" s="9"/>
      <c r="J1557" s="55"/>
      <c r="K1557" s="54"/>
      <c r="L15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8" spans="2:12" x14ac:dyDescent="0.25">
      <c r="B1558" s="51" t="str">
        <f>IF(SSIDs[[#This Row],[Count]]="-","(autofill)",IF('1) Program Reach'!$C$5="(enter ID)","(autofill)",'1) Program Reach'!$C$5))</f>
        <v>(autofill)</v>
      </c>
      <c r="C1558" s="52" t="str">
        <f>IFERROR(IF(SSIDs[[#This Row],[Entity ID]]="(autofill)","(autofill)",VLOOKUP(SSIDs[[#This Row],[Entity ID]],EntityIDs[],2,0)),"Invalid Entity ID")</f>
        <v>(autofill)</v>
      </c>
      <c r="F1558" s="242"/>
      <c r="G1558" s="242"/>
      <c r="H1558" s="9"/>
      <c r="I1558" s="9"/>
      <c r="J1558" s="55"/>
      <c r="K1558" s="54"/>
      <c r="L15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59" spans="2:12" x14ac:dyDescent="0.25">
      <c r="B1559" s="51" t="str">
        <f>IF(SSIDs[[#This Row],[Count]]="-","(autofill)",IF('1) Program Reach'!$C$5="(enter ID)","(autofill)",'1) Program Reach'!$C$5))</f>
        <v>(autofill)</v>
      </c>
      <c r="C1559" s="52" t="str">
        <f>IFERROR(IF(SSIDs[[#This Row],[Entity ID]]="(autofill)","(autofill)",VLOOKUP(SSIDs[[#This Row],[Entity ID]],EntityIDs[],2,0)),"Invalid Entity ID")</f>
        <v>(autofill)</v>
      </c>
      <c r="F1559" s="242"/>
      <c r="G1559" s="242"/>
      <c r="H1559" s="9"/>
      <c r="I1559" s="9"/>
      <c r="J1559" s="55"/>
      <c r="K1559" s="54"/>
      <c r="L15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0" spans="2:12" x14ac:dyDescent="0.25">
      <c r="B1560" s="51" t="str">
        <f>IF(SSIDs[[#This Row],[Count]]="-","(autofill)",IF('1) Program Reach'!$C$5="(enter ID)","(autofill)",'1) Program Reach'!$C$5))</f>
        <v>(autofill)</v>
      </c>
      <c r="C1560" s="52" t="str">
        <f>IFERROR(IF(SSIDs[[#This Row],[Entity ID]]="(autofill)","(autofill)",VLOOKUP(SSIDs[[#This Row],[Entity ID]],EntityIDs[],2,0)),"Invalid Entity ID")</f>
        <v>(autofill)</v>
      </c>
      <c r="F1560" s="242"/>
      <c r="G1560" s="242"/>
      <c r="H1560" s="9"/>
      <c r="I1560" s="9"/>
      <c r="J1560" s="55"/>
      <c r="K1560" s="54"/>
      <c r="L15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1" spans="2:12" x14ac:dyDescent="0.25">
      <c r="B1561" s="51" t="str">
        <f>IF(SSIDs[[#This Row],[Count]]="-","(autofill)",IF('1) Program Reach'!$C$5="(enter ID)","(autofill)",'1) Program Reach'!$C$5))</f>
        <v>(autofill)</v>
      </c>
      <c r="C1561" s="52" t="str">
        <f>IFERROR(IF(SSIDs[[#This Row],[Entity ID]]="(autofill)","(autofill)",VLOOKUP(SSIDs[[#This Row],[Entity ID]],EntityIDs[],2,0)),"Invalid Entity ID")</f>
        <v>(autofill)</v>
      </c>
      <c r="F1561" s="242"/>
      <c r="G1561" s="242"/>
      <c r="H1561" s="9"/>
      <c r="I1561" s="9"/>
      <c r="J1561" s="55"/>
      <c r="K1561" s="54"/>
      <c r="L15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2" spans="2:12" x14ac:dyDescent="0.25">
      <c r="B1562" s="51" t="str">
        <f>IF(SSIDs[[#This Row],[Count]]="-","(autofill)",IF('1) Program Reach'!$C$5="(enter ID)","(autofill)",'1) Program Reach'!$C$5))</f>
        <v>(autofill)</v>
      </c>
      <c r="C1562" s="52" t="str">
        <f>IFERROR(IF(SSIDs[[#This Row],[Entity ID]]="(autofill)","(autofill)",VLOOKUP(SSIDs[[#This Row],[Entity ID]],EntityIDs[],2,0)),"Invalid Entity ID")</f>
        <v>(autofill)</v>
      </c>
      <c r="F1562" s="242"/>
      <c r="G1562" s="242"/>
      <c r="H1562" s="9"/>
      <c r="I1562" s="9"/>
      <c r="J1562" s="55"/>
      <c r="K1562" s="54"/>
      <c r="L15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3" spans="2:12" x14ac:dyDescent="0.25">
      <c r="B1563" s="51" t="str">
        <f>IF(SSIDs[[#This Row],[Count]]="-","(autofill)",IF('1) Program Reach'!$C$5="(enter ID)","(autofill)",'1) Program Reach'!$C$5))</f>
        <v>(autofill)</v>
      </c>
      <c r="C1563" s="52" t="str">
        <f>IFERROR(IF(SSIDs[[#This Row],[Entity ID]]="(autofill)","(autofill)",VLOOKUP(SSIDs[[#This Row],[Entity ID]],EntityIDs[],2,0)),"Invalid Entity ID")</f>
        <v>(autofill)</v>
      </c>
      <c r="F1563" s="242"/>
      <c r="G1563" s="242"/>
      <c r="H1563" s="9"/>
      <c r="I1563" s="9"/>
      <c r="J1563" s="55"/>
      <c r="K1563" s="54"/>
      <c r="L15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4" spans="2:12" x14ac:dyDescent="0.25">
      <c r="B1564" s="51" t="str">
        <f>IF(SSIDs[[#This Row],[Count]]="-","(autofill)",IF('1) Program Reach'!$C$5="(enter ID)","(autofill)",'1) Program Reach'!$C$5))</f>
        <v>(autofill)</v>
      </c>
      <c r="C1564" s="52" t="str">
        <f>IFERROR(IF(SSIDs[[#This Row],[Entity ID]]="(autofill)","(autofill)",VLOOKUP(SSIDs[[#This Row],[Entity ID]],EntityIDs[],2,0)),"Invalid Entity ID")</f>
        <v>(autofill)</v>
      </c>
      <c r="F1564" s="242"/>
      <c r="G1564" s="242"/>
      <c r="H1564" s="9"/>
      <c r="I1564" s="9"/>
      <c r="J1564" s="55"/>
      <c r="K1564" s="54"/>
      <c r="L15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5" spans="2:12" x14ac:dyDescent="0.25">
      <c r="B1565" s="51" t="str">
        <f>IF(SSIDs[[#This Row],[Count]]="-","(autofill)",IF('1) Program Reach'!$C$5="(enter ID)","(autofill)",'1) Program Reach'!$C$5))</f>
        <v>(autofill)</v>
      </c>
      <c r="C1565" s="52" t="str">
        <f>IFERROR(IF(SSIDs[[#This Row],[Entity ID]]="(autofill)","(autofill)",VLOOKUP(SSIDs[[#This Row],[Entity ID]],EntityIDs[],2,0)),"Invalid Entity ID")</f>
        <v>(autofill)</v>
      </c>
      <c r="F1565" s="242"/>
      <c r="G1565" s="242"/>
      <c r="H1565" s="9"/>
      <c r="I1565" s="9"/>
      <c r="J1565" s="55"/>
      <c r="K1565" s="54"/>
      <c r="L15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6" spans="2:12" x14ac:dyDescent="0.25">
      <c r="B1566" s="51" t="str">
        <f>IF(SSIDs[[#This Row],[Count]]="-","(autofill)",IF('1) Program Reach'!$C$5="(enter ID)","(autofill)",'1) Program Reach'!$C$5))</f>
        <v>(autofill)</v>
      </c>
      <c r="C1566" s="52" t="str">
        <f>IFERROR(IF(SSIDs[[#This Row],[Entity ID]]="(autofill)","(autofill)",VLOOKUP(SSIDs[[#This Row],[Entity ID]],EntityIDs[],2,0)),"Invalid Entity ID")</f>
        <v>(autofill)</v>
      </c>
      <c r="F1566" s="242"/>
      <c r="G1566" s="242"/>
      <c r="H1566" s="9"/>
      <c r="I1566" s="9"/>
      <c r="J1566" s="55"/>
      <c r="K1566" s="54"/>
      <c r="L15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7" spans="2:12" x14ac:dyDescent="0.25">
      <c r="B1567" s="51" t="str">
        <f>IF(SSIDs[[#This Row],[Count]]="-","(autofill)",IF('1) Program Reach'!$C$5="(enter ID)","(autofill)",'1) Program Reach'!$C$5))</f>
        <v>(autofill)</v>
      </c>
      <c r="C1567" s="52" t="str">
        <f>IFERROR(IF(SSIDs[[#This Row],[Entity ID]]="(autofill)","(autofill)",VLOOKUP(SSIDs[[#This Row],[Entity ID]],EntityIDs[],2,0)),"Invalid Entity ID")</f>
        <v>(autofill)</v>
      </c>
      <c r="F1567" s="242"/>
      <c r="G1567" s="242"/>
      <c r="H1567" s="9"/>
      <c r="I1567" s="9"/>
      <c r="J1567" s="55"/>
      <c r="K1567" s="54"/>
      <c r="L15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8" spans="2:12" x14ac:dyDescent="0.25">
      <c r="B1568" s="51" t="str">
        <f>IF(SSIDs[[#This Row],[Count]]="-","(autofill)",IF('1) Program Reach'!$C$5="(enter ID)","(autofill)",'1) Program Reach'!$C$5))</f>
        <v>(autofill)</v>
      </c>
      <c r="C1568" s="52" t="str">
        <f>IFERROR(IF(SSIDs[[#This Row],[Entity ID]]="(autofill)","(autofill)",VLOOKUP(SSIDs[[#This Row],[Entity ID]],EntityIDs[],2,0)),"Invalid Entity ID")</f>
        <v>(autofill)</v>
      </c>
      <c r="F1568" s="242"/>
      <c r="G1568" s="242"/>
      <c r="H1568" s="9"/>
      <c r="I1568" s="9"/>
      <c r="J1568" s="55"/>
      <c r="K1568" s="54"/>
      <c r="L15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69" spans="2:12" x14ac:dyDescent="0.25">
      <c r="B1569" s="51" t="str">
        <f>IF(SSIDs[[#This Row],[Count]]="-","(autofill)",IF('1) Program Reach'!$C$5="(enter ID)","(autofill)",'1) Program Reach'!$C$5))</f>
        <v>(autofill)</v>
      </c>
      <c r="C1569" s="52" t="str">
        <f>IFERROR(IF(SSIDs[[#This Row],[Entity ID]]="(autofill)","(autofill)",VLOOKUP(SSIDs[[#This Row],[Entity ID]],EntityIDs[],2,0)),"Invalid Entity ID")</f>
        <v>(autofill)</v>
      </c>
      <c r="F1569" s="242"/>
      <c r="G1569" s="242"/>
      <c r="H1569" s="9"/>
      <c r="I1569" s="9"/>
      <c r="J1569" s="55"/>
      <c r="K1569" s="54"/>
      <c r="L15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0" spans="2:12" x14ac:dyDescent="0.25">
      <c r="B1570" s="51" t="str">
        <f>IF(SSIDs[[#This Row],[Count]]="-","(autofill)",IF('1) Program Reach'!$C$5="(enter ID)","(autofill)",'1) Program Reach'!$C$5))</f>
        <v>(autofill)</v>
      </c>
      <c r="C1570" s="52" t="str">
        <f>IFERROR(IF(SSIDs[[#This Row],[Entity ID]]="(autofill)","(autofill)",VLOOKUP(SSIDs[[#This Row],[Entity ID]],EntityIDs[],2,0)),"Invalid Entity ID")</f>
        <v>(autofill)</v>
      </c>
      <c r="F1570" s="242"/>
      <c r="G1570" s="242"/>
      <c r="H1570" s="9"/>
      <c r="I1570" s="9"/>
      <c r="J1570" s="55"/>
      <c r="K1570" s="54"/>
      <c r="L15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1" spans="2:12" x14ac:dyDescent="0.25">
      <c r="B1571" s="51" t="str">
        <f>IF(SSIDs[[#This Row],[Count]]="-","(autofill)",IF('1) Program Reach'!$C$5="(enter ID)","(autofill)",'1) Program Reach'!$C$5))</f>
        <v>(autofill)</v>
      </c>
      <c r="C1571" s="52" t="str">
        <f>IFERROR(IF(SSIDs[[#This Row],[Entity ID]]="(autofill)","(autofill)",VLOOKUP(SSIDs[[#This Row],[Entity ID]],EntityIDs[],2,0)),"Invalid Entity ID")</f>
        <v>(autofill)</v>
      </c>
      <c r="F1571" s="242"/>
      <c r="G1571" s="242"/>
      <c r="H1571" s="9"/>
      <c r="I1571" s="9"/>
      <c r="J1571" s="55"/>
      <c r="K1571" s="54"/>
      <c r="L15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2" spans="2:12" x14ac:dyDescent="0.25">
      <c r="B1572" s="51" t="str">
        <f>IF(SSIDs[[#This Row],[Count]]="-","(autofill)",IF('1) Program Reach'!$C$5="(enter ID)","(autofill)",'1) Program Reach'!$C$5))</f>
        <v>(autofill)</v>
      </c>
      <c r="C1572" s="52" t="str">
        <f>IFERROR(IF(SSIDs[[#This Row],[Entity ID]]="(autofill)","(autofill)",VLOOKUP(SSIDs[[#This Row],[Entity ID]],EntityIDs[],2,0)),"Invalid Entity ID")</f>
        <v>(autofill)</v>
      </c>
      <c r="F1572" s="242"/>
      <c r="G1572" s="242"/>
      <c r="H1572" s="9"/>
      <c r="I1572" s="9"/>
      <c r="J1572" s="55"/>
      <c r="K1572" s="54"/>
      <c r="L15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3" spans="2:12" x14ac:dyDescent="0.25">
      <c r="B1573" s="51" t="str">
        <f>IF(SSIDs[[#This Row],[Count]]="-","(autofill)",IF('1) Program Reach'!$C$5="(enter ID)","(autofill)",'1) Program Reach'!$C$5))</f>
        <v>(autofill)</v>
      </c>
      <c r="C1573" s="52" t="str">
        <f>IFERROR(IF(SSIDs[[#This Row],[Entity ID]]="(autofill)","(autofill)",VLOOKUP(SSIDs[[#This Row],[Entity ID]],EntityIDs[],2,0)),"Invalid Entity ID")</f>
        <v>(autofill)</v>
      </c>
      <c r="F1573" s="242"/>
      <c r="G1573" s="242"/>
      <c r="H1573" s="9"/>
      <c r="I1573" s="9"/>
      <c r="J1573" s="55"/>
      <c r="K1573" s="54"/>
      <c r="L15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4" spans="2:12" x14ac:dyDescent="0.25">
      <c r="B1574" s="51" t="str">
        <f>IF(SSIDs[[#This Row],[Count]]="-","(autofill)",IF('1) Program Reach'!$C$5="(enter ID)","(autofill)",'1) Program Reach'!$C$5))</f>
        <v>(autofill)</v>
      </c>
      <c r="C1574" s="52" t="str">
        <f>IFERROR(IF(SSIDs[[#This Row],[Entity ID]]="(autofill)","(autofill)",VLOOKUP(SSIDs[[#This Row],[Entity ID]],EntityIDs[],2,0)),"Invalid Entity ID")</f>
        <v>(autofill)</v>
      </c>
      <c r="F1574" s="242"/>
      <c r="G1574" s="242"/>
      <c r="H1574" s="9"/>
      <c r="I1574" s="9"/>
      <c r="J1574" s="55"/>
      <c r="K1574" s="54"/>
      <c r="L15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5" spans="2:12" x14ac:dyDescent="0.25">
      <c r="B1575" s="51" t="str">
        <f>IF(SSIDs[[#This Row],[Count]]="-","(autofill)",IF('1) Program Reach'!$C$5="(enter ID)","(autofill)",'1) Program Reach'!$C$5))</f>
        <v>(autofill)</v>
      </c>
      <c r="C1575" s="52" t="str">
        <f>IFERROR(IF(SSIDs[[#This Row],[Entity ID]]="(autofill)","(autofill)",VLOOKUP(SSIDs[[#This Row],[Entity ID]],EntityIDs[],2,0)),"Invalid Entity ID")</f>
        <v>(autofill)</v>
      </c>
      <c r="F1575" s="242"/>
      <c r="G1575" s="242"/>
      <c r="H1575" s="9"/>
      <c r="I1575" s="9"/>
      <c r="J1575" s="55"/>
      <c r="K1575" s="54"/>
      <c r="L15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6" spans="2:12" x14ac:dyDescent="0.25">
      <c r="B1576" s="51" t="str">
        <f>IF(SSIDs[[#This Row],[Count]]="-","(autofill)",IF('1) Program Reach'!$C$5="(enter ID)","(autofill)",'1) Program Reach'!$C$5))</f>
        <v>(autofill)</v>
      </c>
      <c r="C1576" s="52" t="str">
        <f>IFERROR(IF(SSIDs[[#This Row],[Entity ID]]="(autofill)","(autofill)",VLOOKUP(SSIDs[[#This Row],[Entity ID]],EntityIDs[],2,0)),"Invalid Entity ID")</f>
        <v>(autofill)</v>
      </c>
      <c r="F1576" s="242"/>
      <c r="G1576" s="242"/>
      <c r="H1576" s="9"/>
      <c r="I1576" s="9"/>
      <c r="J1576" s="55"/>
      <c r="K1576" s="54"/>
      <c r="L15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7" spans="2:12" x14ac:dyDescent="0.25">
      <c r="B1577" s="51" t="str">
        <f>IF(SSIDs[[#This Row],[Count]]="-","(autofill)",IF('1) Program Reach'!$C$5="(enter ID)","(autofill)",'1) Program Reach'!$C$5))</f>
        <v>(autofill)</v>
      </c>
      <c r="C1577" s="52" t="str">
        <f>IFERROR(IF(SSIDs[[#This Row],[Entity ID]]="(autofill)","(autofill)",VLOOKUP(SSIDs[[#This Row],[Entity ID]],EntityIDs[],2,0)),"Invalid Entity ID")</f>
        <v>(autofill)</v>
      </c>
      <c r="F1577" s="242"/>
      <c r="G1577" s="242"/>
      <c r="H1577" s="9"/>
      <c r="I1577" s="9"/>
      <c r="J1577" s="55"/>
      <c r="K1577" s="54"/>
      <c r="L15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8" spans="2:12" x14ac:dyDescent="0.25">
      <c r="B1578" s="51" t="str">
        <f>IF(SSIDs[[#This Row],[Count]]="-","(autofill)",IF('1) Program Reach'!$C$5="(enter ID)","(autofill)",'1) Program Reach'!$C$5))</f>
        <v>(autofill)</v>
      </c>
      <c r="C1578" s="52" t="str">
        <f>IFERROR(IF(SSIDs[[#This Row],[Entity ID]]="(autofill)","(autofill)",VLOOKUP(SSIDs[[#This Row],[Entity ID]],EntityIDs[],2,0)),"Invalid Entity ID")</f>
        <v>(autofill)</v>
      </c>
      <c r="F1578" s="242"/>
      <c r="G1578" s="242"/>
      <c r="H1578" s="9"/>
      <c r="I1578" s="9"/>
      <c r="J1578" s="55"/>
      <c r="K1578" s="54"/>
      <c r="L15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79" spans="2:12" x14ac:dyDescent="0.25">
      <c r="B1579" s="51" t="str">
        <f>IF(SSIDs[[#This Row],[Count]]="-","(autofill)",IF('1) Program Reach'!$C$5="(enter ID)","(autofill)",'1) Program Reach'!$C$5))</f>
        <v>(autofill)</v>
      </c>
      <c r="C1579" s="52" t="str">
        <f>IFERROR(IF(SSIDs[[#This Row],[Entity ID]]="(autofill)","(autofill)",VLOOKUP(SSIDs[[#This Row],[Entity ID]],EntityIDs[],2,0)),"Invalid Entity ID")</f>
        <v>(autofill)</v>
      </c>
      <c r="F1579" s="242"/>
      <c r="G1579" s="242"/>
      <c r="H1579" s="9"/>
      <c r="I1579" s="9"/>
      <c r="J1579" s="55"/>
      <c r="K1579" s="54"/>
      <c r="L15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0" spans="2:12" x14ac:dyDescent="0.25">
      <c r="B1580" s="51" t="str">
        <f>IF(SSIDs[[#This Row],[Count]]="-","(autofill)",IF('1) Program Reach'!$C$5="(enter ID)","(autofill)",'1) Program Reach'!$C$5))</f>
        <v>(autofill)</v>
      </c>
      <c r="C1580" s="52" t="str">
        <f>IFERROR(IF(SSIDs[[#This Row],[Entity ID]]="(autofill)","(autofill)",VLOOKUP(SSIDs[[#This Row],[Entity ID]],EntityIDs[],2,0)),"Invalid Entity ID")</f>
        <v>(autofill)</v>
      </c>
      <c r="F1580" s="242"/>
      <c r="G1580" s="242"/>
      <c r="H1580" s="9"/>
      <c r="I1580" s="9"/>
      <c r="J1580" s="55"/>
      <c r="K1580" s="54"/>
      <c r="L15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1" spans="2:12" x14ac:dyDescent="0.25">
      <c r="B1581" s="51" t="str">
        <f>IF(SSIDs[[#This Row],[Count]]="-","(autofill)",IF('1) Program Reach'!$C$5="(enter ID)","(autofill)",'1) Program Reach'!$C$5))</f>
        <v>(autofill)</v>
      </c>
      <c r="C1581" s="52" t="str">
        <f>IFERROR(IF(SSIDs[[#This Row],[Entity ID]]="(autofill)","(autofill)",VLOOKUP(SSIDs[[#This Row],[Entity ID]],EntityIDs[],2,0)),"Invalid Entity ID")</f>
        <v>(autofill)</v>
      </c>
      <c r="F1581" s="242"/>
      <c r="G1581" s="242"/>
      <c r="H1581" s="9"/>
      <c r="I1581" s="9"/>
      <c r="J1581" s="55"/>
      <c r="K1581" s="54"/>
      <c r="L15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2" spans="2:12" x14ac:dyDescent="0.25">
      <c r="B1582" s="51" t="str">
        <f>IF(SSIDs[[#This Row],[Count]]="-","(autofill)",IF('1) Program Reach'!$C$5="(enter ID)","(autofill)",'1) Program Reach'!$C$5))</f>
        <v>(autofill)</v>
      </c>
      <c r="C1582" s="52" t="str">
        <f>IFERROR(IF(SSIDs[[#This Row],[Entity ID]]="(autofill)","(autofill)",VLOOKUP(SSIDs[[#This Row],[Entity ID]],EntityIDs[],2,0)),"Invalid Entity ID")</f>
        <v>(autofill)</v>
      </c>
      <c r="F1582" s="242"/>
      <c r="G1582" s="242"/>
      <c r="H1582" s="9"/>
      <c r="I1582" s="9"/>
      <c r="J1582" s="55"/>
      <c r="K1582" s="54"/>
      <c r="L15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3" spans="2:12" x14ac:dyDescent="0.25">
      <c r="B1583" s="51" t="str">
        <f>IF(SSIDs[[#This Row],[Count]]="-","(autofill)",IF('1) Program Reach'!$C$5="(enter ID)","(autofill)",'1) Program Reach'!$C$5))</f>
        <v>(autofill)</v>
      </c>
      <c r="C1583" s="52" t="str">
        <f>IFERROR(IF(SSIDs[[#This Row],[Entity ID]]="(autofill)","(autofill)",VLOOKUP(SSIDs[[#This Row],[Entity ID]],EntityIDs[],2,0)),"Invalid Entity ID")</f>
        <v>(autofill)</v>
      </c>
      <c r="F1583" s="242"/>
      <c r="G1583" s="242"/>
      <c r="H1583" s="9"/>
      <c r="I1583" s="9"/>
      <c r="J1583" s="55"/>
      <c r="K1583" s="54"/>
      <c r="L15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4" spans="2:12" x14ac:dyDescent="0.25">
      <c r="B1584" s="51" t="str">
        <f>IF(SSIDs[[#This Row],[Count]]="-","(autofill)",IF('1) Program Reach'!$C$5="(enter ID)","(autofill)",'1) Program Reach'!$C$5))</f>
        <v>(autofill)</v>
      </c>
      <c r="C1584" s="52" t="str">
        <f>IFERROR(IF(SSIDs[[#This Row],[Entity ID]]="(autofill)","(autofill)",VLOOKUP(SSIDs[[#This Row],[Entity ID]],EntityIDs[],2,0)),"Invalid Entity ID")</f>
        <v>(autofill)</v>
      </c>
      <c r="F1584" s="242"/>
      <c r="G1584" s="242"/>
      <c r="H1584" s="9"/>
      <c r="I1584" s="9"/>
      <c r="J1584" s="55"/>
      <c r="K1584" s="54"/>
      <c r="L15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5" spans="2:12" x14ac:dyDescent="0.25">
      <c r="B1585" s="51" t="str">
        <f>IF(SSIDs[[#This Row],[Count]]="-","(autofill)",IF('1) Program Reach'!$C$5="(enter ID)","(autofill)",'1) Program Reach'!$C$5))</f>
        <v>(autofill)</v>
      </c>
      <c r="C1585" s="52" t="str">
        <f>IFERROR(IF(SSIDs[[#This Row],[Entity ID]]="(autofill)","(autofill)",VLOOKUP(SSIDs[[#This Row],[Entity ID]],EntityIDs[],2,0)),"Invalid Entity ID")</f>
        <v>(autofill)</v>
      </c>
      <c r="F1585" s="242"/>
      <c r="G1585" s="242"/>
      <c r="H1585" s="9"/>
      <c r="I1585" s="9"/>
      <c r="J1585" s="55"/>
      <c r="K1585" s="54"/>
      <c r="L15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6" spans="2:12" x14ac:dyDescent="0.25">
      <c r="B1586" s="51" t="str">
        <f>IF(SSIDs[[#This Row],[Count]]="-","(autofill)",IF('1) Program Reach'!$C$5="(enter ID)","(autofill)",'1) Program Reach'!$C$5))</f>
        <v>(autofill)</v>
      </c>
      <c r="C1586" s="52" t="str">
        <f>IFERROR(IF(SSIDs[[#This Row],[Entity ID]]="(autofill)","(autofill)",VLOOKUP(SSIDs[[#This Row],[Entity ID]],EntityIDs[],2,0)),"Invalid Entity ID")</f>
        <v>(autofill)</v>
      </c>
      <c r="F1586" s="242"/>
      <c r="G1586" s="242"/>
      <c r="H1586" s="9"/>
      <c r="I1586" s="9"/>
      <c r="J1586" s="55"/>
      <c r="K1586" s="54"/>
      <c r="L15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7" spans="2:12" x14ac:dyDescent="0.25">
      <c r="B1587" s="51" t="str">
        <f>IF(SSIDs[[#This Row],[Count]]="-","(autofill)",IF('1) Program Reach'!$C$5="(enter ID)","(autofill)",'1) Program Reach'!$C$5))</f>
        <v>(autofill)</v>
      </c>
      <c r="C1587" s="52" t="str">
        <f>IFERROR(IF(SSIDs[[#This Row],[Entity ID]]="(autofill)","(autofill)",VLOOKUP(SSIDs[[#This Row],[Entity ID]],EntityIDs[],2,0)),"Invalid Entity ID")</f>
        <v>(autofill)</v>
      </c>
      <c r="F1587" s="242"/>
      <c r="G1587" s="242"/>
      <c r="H1587" s="9"/>
      <c r="I1587" s="9"/>
      <c r="J1587" s="55"/>
      <c r="K1587" s="54"/>
      <c r="L15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8" spans="2:12" x14ac:dyDescent="0.25">
      <c r="B1588" s="51" t="str">
        <f>IF(SSIDs[[#This Row],[Count]]="-","(autofill)",IF('1) Program Reach'!$C$5="(enter ID)","(autofill)",'1) Program Reach'!$C$5))</f>
        <v>(autofill)</v>
      </c>
      <c r="C1588" s="52" t="str">
        <f>IFERROR(IF(SSIDs[[#This Row],[Entity ID]]="(autofill)","(autofill)",VLOOKUP(SSIDs[[#This Row],[Entity ID]],EntityIDs[],2,0)),"Invalid Entity ID")</f>
        <v>(autofill)</v>
      </c>
      <c r="F1588" s="242"/>
      <c r="G1588" s="242"/>
      <c r="H1588" s="9"/>
      <c r="I1588" s="9"/>
      <c r="J1588" s="55"/>
      <c r="K1588" s="54"/>
      <c r="L15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89" spans="2:12" x14ac:dyDescent="0.25">
      <c r="B1589" s="51" t="str">
        <f>IF(SSIDs[[#This Row],[Count]]="-","(autofill)",IF('1) Program Reach'!$C$5="(enter ID)","(autofill)",'1) Program Reach'!$C$5))</f>
        <v>(autofill)</v>
      </c>
      <c r="C1589" s="52" t="str">
        <f>IFERROR(IF(SSIDs[[#This Row],[Entity ID]]="(autofill)","(autofill)",VLOOKUP(SSIDs[[#This Row],[Entity ID]],EntityIDs[],2,0)),"Invalid Entity ID")</f>
        <v>(autofill)</v>
      </c>
      <c r="F1589" s="242"/>
      <c r="G1589" s="242"/>
      <c r="H1589" s="9"/>
      <c r="I1589" s="9"/>
      <c r="J1589" s="55"/>
      <c r="K1589" s="54"/>
      <c r="L15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0" spans="2:12" x14ac:dyDescent="0.25">
      <c r="B1590" s="51" t="str">
        <f>IF(SSIDs[[#This Row],[Count]]="-","(autofill)",IF('1) Program Reach'!$C$5="(enter ID)","(autofill)",'1) Program Reach'!$C$5))</f>
        <v>(autofill)</v>
      </c>
      <c r="C1590" s="52" t="str">
        <f>IFERROR(IF(SSIDs[[#This Row],[Entity ID]]="(autofill)","(autofill)",VLOOKUP(SSIDs[[#This Row],[Entity ID]],EntityIDs[],2,0)),"Invalid Entity ID")</f>
        <v>(autofill)</v>
      </c>
      <c r="F1590" s="242"/>
      <c r="G1590" s="242"/>
      <c r="H1590" s="9"/>
      <c r="I1590" s="9"/>
      <c r="J1590" s="55"/>
      <c r="K1590" s="54"/>
      <c r="L15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1" spans="2:12" x14ac:dyDescent="0.25">
      <c r="B1591" s="51" t="str">
        <f>IF(SSIDs[[#This Row],[Count]]="-","(autofill)",IF('1) Program Reach'!$C$5="(enter ID)","(autofill)",'1) Program Reach'!$C$5))</f>
        <v>(autofill)</v>
      </c>
      <c r="C1591" s="52" t="str">
        <f>IFERROR(IF(SSIDs[[#This Row],[Entity ID]]="(autofill)","(autofill)",VLOOKUP(SSIDs[[#This Row],[Entity ID]],EntityIDs[],2,0)),"Invalid Entity ID")</f>
        <v>(autofill)</v>
      </c>
      <c r="F1591" s="242"/>
      <c r="G1591" s="242"/>
      <c r="H1591" s="9"/>
      <c r="I1591" s="9"/>
      <c r="J1591" s="55"/>
      <c r="K1591" s="54"/>
      <c r="L15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2" spans="2:12" x14ac:dyDescent="0.25">
      <c r="B1592" s="51" t="str">
        <f>IF(SSIDs[[#This Row],[Count]]="-","(autofill)",IF('1) Program Reach'!$C$5="(enter ID)","(autofill)",'1) Program Reach'!$C$5))</f>
        <v>(autofill)</v>
      </c>
      <c r="C1592" s="52" t="str">
        <f>IFERROR(IF(SSIDs[[#This Row],[Entity ID]]="(autofill)","(autofill)",VLOOKUP(SSIDs[[#This Row],[Entity ID]],EntityIDs[],2,0)),"Invalid Entity ID")</f>
        <v>(autofill)</v>
      </c>
      <c r="F1592" s="242"/>
      <c r="G1592" s="242"/>
      <c r="H1592" s="9"/>
      <c r="I1592" s="9"/>
      <c r="J1592" s="55"/>
      <c r="K1592" s="54"/>
      <c r="L15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3" spans="2:12" x14ac:dyDescent="0.25">
      <c r="B1593" s="51" t="str">
        <f>IF(SSIDs[[#This Row],[Count]]="-","(autofill)",IF('1) Program Reach'!$C$5="(enter ID)","(autofill)",'1) Program Reach'!$C$5))</f>
        <v>(autofill)</v>
      </c>
      <c r="C1593" s="52" t="str">
        <f>IFERROR(IF(SSIDs[[#This Row],[Entity ID]]="(autofill)","(autofill)",VLOOKUP(SSIDs[[#This Row],[Entity ID]],EntityIDs[],2,0)),"Invalid Entity ID")</f>
        <v>(autofill)</v>
      </c>
      <c r="F1593" s="242"/>
      <c r="G1593" s="242"/>
      <c r="H1593" s="9"/>
      <c r="I1593" s="9"/>
      <c r="J1593" s="55"/>
      <c r="K1593" s="54"/>
      <c r="L15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4" spans="2:12" x14ac:dyDescent="0.25">
      <c r="B1594" s="51" t="str">
        <f>IF(SSIDs[[#This Row],[Count]]="-","(autofill)",IF('1) Program Reach'!$C$5="(enter ID)","(autofill)",'1) Program Reach'!$C$5))</f>
        <v>(autofill)</v>
      </c>
      <c r="C1594" s="52" t="str">
        <f>IFERROR(IF(SSIDs[[#This Row],[Entity ID]]="(autofill)","(autofill)",VLOOKUP(SSIDs[[#This Row],[Entity ID]],EntityIDs[],2,0)),"Invalid Entity ID")</f>
        <v>(autofill)</v>
      </c>
      <c r="F1594" s="242"/>
      <c r="G1594" s="242"/>
      <c r="H1594" s="9"/>
      <c r="I1594" s="9"/>
      <c r="J1594" s="55"/>
      <c r="K1594" s="54"/>
      <c r="L15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5" spans="2:12" x14ac:dyDescent="0.25">
      <c r="B1595" s="51" t="str">
        <f>IF(SSIDs[[#This Row],[Count]]="-","(autofill)",IF('1) Program Reach'!$C$5="(enter ID)","(autofill)",'1) Program Reach'!$C$5))</f>
        <v>(autofill)</v>
      </c>
      <c r="C1595" s="52" t="str">
        <f>IFERROR(IF(SSIDs[[#This Row],[Entity ID]]="(autofill)","(autofill)",VLOOKUP(SSIDs[[#This Row],[Entity ID]],EntityIDs[],2,0)),"Invalid Entity ID")</f>
        <v>(autofill)</v>
      </c>
      <c r="F1595" s="242"/>
      <c r="G1595" s="242"/>
      <c r="H1595" s="9"/>
      <c r="I1595" s="9"/>
      <c r="J1595" s="55"/>
      <c r="K1595" s="54"/>
      <c r="L15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6" spans="2:12" x14ac:dyDescent="0.25">
      <c r="B1596" s="51" t="str">
        <f>IF(SSIDs[[#This Row],[Count]]="-","(autofill)",IF('1) Program Reach'!$C$5="(enter ID)","(autofill)",'1) Program Reach'!$C$5))</f>
        <v>(autofill)</v>
      </c>
      <c r="C1596" s="52" t="str">
        <f>IFERROR(IF(SSIDs[[#This Row],[Entity ID]]="(autofill)","(autofill)",VLOOKUP(SSIDs[[#This Row],[Entity ID]],EntityIDs[],2,0)),"Invalid Entity ID")</f>
        <v>(autofill)</v>
      </c>
      <c r="F1596" s="242"/>
      <c r="G1596" s="242"/>
      <c r="H1596" s="9"/>
      <c r="I1596" s="9"/>
      <c r="J1596" s="55"/>
      <c r="K1596" s="54"/>
      <c r="L15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7" spans="2:12" x14ac:dyDescent="0.25">
      <c r="B1597" s="51" t="str">
        <f>IF(SSIDs[[#This Row],[Count]]="-","(autofill)",IF('1) Program Reach'!$C$5="(enter ID)","(autofill)",'1) Program Reach'!$C$5))</f>
        <v>(autofill)</v>
      </c>
      <c r="C1597" s="52" t="str">
        <f>IFERROR(IF(SSIDs[[#This Row],[Entity ID]]="(autofill)","(autofill)",VLOOKUP(SSIDs[[#This Row],[Entity ID]],EntityIDs[],2,0)),"Invalid Entity ID")</f>
        <v>(autofill)</v>
      </c>
      <c r="F1597" s="242"/>
      <c r="G1597" s="242"/>
      <c r="H1597" s="9"/>
      <c r="I1597" s="9"/>
      <c r="J1597" s="55"/>
      <c r="K1597" s="54"/>
      <c r="L15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8" spans="2:12" x14ac:dyDescent="0.25">
      <c r="B1598" s="51" t="str">
        <f>IF(SSIDs[[#This Row],[Count]]="-","(autofill)",IF('1) Program Reach'!$C$5="(enter ID)","(autofill)",'1) Program Reach'!$C$5))</f>
        <v>(autofill)</v>
      </c>
      <c r="C1598" s="52" t="str">
        <f>IFERROR(IF(SSIDs[[#This Row],[Entity ID]]="(autofill)","(autofill)",VLOOKUP(SSIDs[[#This Row],[Entity ID]],EntityIDs[],2,0)),"Invalid Entity ID")</f>
        <v>(autofill)</v>
      </c>
      <c r="F1598" s="242"/>
      <c r="G1598" s="242"/>
      <c r="H1598" s="9"/>
      <c r="I1598" s="9"/>
      <c r="J1598" s="55"/>
      <c r="K1598" s="54"/>
      <c r="L15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599" spans="2:12" x14ac:dyDescent="0.25">
      <c r="B1599" s="51" t="str">
        <f>IF(SSIDs[[#This Row],[Count]]="-","(autofill)",IF('1) Program Reach'!$C$5="(enter ID)","(autofill)",'1) Program Reach'!$C$5))</f>
        <v>(autofill)</v>
      </c>
      <c r="C1599" s="52" t="str">
        <f>IFERROR(IF(SSIDs[[#This Row],[Entity ID]]="(autofill)","(autofill)",VLOOKUP(SSIDs[[#This Row],[Entity ID]],EntityIDs[],2,0)),"Invalid Entity ID")</f>
        <v>(autofill)</v>
      </c>
      <c r="F1599" s="242"/>
      <c r="G1599" s="242"/>
      <c r="H1599" s="9"/>
      <c r="I1599" s="9"/>
      <c r="J1599" s="55"/>
      <c r="K1599" s="54"/>
      <c r="L15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0" spans="2:12" x14ac:dyDescent="0.25">
      <c r="B1600" s="51" t="str">
        <f>IF(SSIDs[[#This Row],[Count]]="-","(autofill)",IF('1) Program Reach'!$C$5="(enter ID)","(autofill)",'1) Program Reach'!$C$5))</f>
        <v>(autofill)</v>
      </c>
      <c r="C1600" s="52" t="str">
        <f>IFERROR(IF(SSIDs[[#This Row],[Entity ID]]="(autofill)","(autofill)",VLOOKUP(SSIDs[[#This Row],[Entity ID]],EntityIDs[],2,0)),"Invalid Entity ID")</f>
        <v>(autofill)</v>
      </c>
      <c r="F1600" s="242"/>
      <c r="G1600" s="242"/>
      <c r="H1600" s="9"/>
      <c r="I1600" s="9"/>
      <c r="J1600" s="55"/>
      <c r="K1600" s="54"/>
      <c r="L16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1" spans="2:12" x14ac:dyDescent="0.25">
      <c r="B1601" s="51" t="str">
        <f>IF(SSIDs[[#This Row],[Count]]="-","(autofill)",IF('1) Program Reach'!$C$5="(enter ID)","(autofill)",'1) Program Reach'!$C$5))</f>
        <v>(autofill)</v>
      </c>
      <c r="C1601" s="52" t="str">
        <f>IFERROR(IF(SSIDs[[#This Row],[Entity ID]]="(autofill)","(autofill)",VLOOKUP(SSIDs[[#This Row],[Entity ID]],EntityIDs[],2,0)),"Invalid Entity ID")</f>
        <v>(autofill)</v>
      </c>
      <c r="F1601" s="242"/>
      <c r="G1601" s="242"/>
      <c r="H1601" s="9"/>
      <c r="I1601" s="9"/>
      <c r="J1601" s="55"/>
      <c r="K1601" s="54"/>
      <c r="L16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2" spans="2:12" x14ac:dyDescent="0.25">
      <c r="B1602" s="51" t="str">
        <f>IF(SSIDs[[#This Row],[Count]]="-","(autofill)",IF('1) Program Reach'!$C$5="(enter ID)","(autofill)",'1) Program Reach'!$C$5))</f>
        <v>(autofill)</v>
      </c>
      <c r="C1602" s="52" t="str">
        <f>IFERROR(IF(SSIDs[[#This Row],[Entity ID]]="(autofill)","(autofill)",VLOOKUP(SSIDs[[#This Row],[Entity ID]],EntityIDs[],2,0)),"Invalid Entity ID")</f>
        <v>(autofill)</v>
      </c>
      <c r="F1602" s="242"/>
      <c r="G1602" s="242"/>
      <c r="H1602" s="9"/>
      <c r="I1602" s="9"/>
      <c r="J1602" s="55"/>
      <c r="K1602" s="54"/>
      <c r="L16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3" spans="2:12" x14ac:dyDescent="0.25">
      <c r="B1603" s="51" t="str">
        <f>IF(SSIDs[[#This Row],[Count]]="-","(autofill)",IF('1) Program Reach'!$C$5="(enter ID)","(autofill)",'1) Program Reach'!$C$5))</f>
        <v>(autofill)</v>
      </c>
      <c r="C1603" s="52" t="str">
        <f>IFERROR(IF(SSIDs[[#This Row],[Entity ID]]="(autofill)","(autofill)",VLOOKUP(SSIDs[[#This Row],[Entity ID]],EntityIDs[],2,0)),"Invalid Entity ID")</f>
        <v>(autofill)</v>
      </c>
      <c r="F1603" s="242"/>
      <c r="G1603" s="242"/>
      <c r="H1603" s="9"/>
      <c r="I1603" s="9"/>
      <c r="J1603" s="55"/>
      <c r="K1603" s="54"/>
      <c r="L16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4" spans="2:12" x14ac:dyDescent="0.25">
      <c r="B1604" s="51" t="str">
        <f>IF(SSIDs[[#This Row],[Count]]="-","(autofill)",IF('1) Program Reach'!$C$5="(enter ID)","(autofill)",'1) Program Reach'!$C$5))</f>
        <v>(autofill)</v>
      </c>
      <c r="C1604" s="52" t="str">
        <f>IFERROR(IF(SSIDs[[#This Row],[Entity ID]]="(autofill)","(autofill)",VLOOKUP(SSIDs[[#This Row],[Entity ID]],EntityIDs[],2,0)),"Invalid Entity ID")</f>
        <v>(autofill)</v>
      </c>
      <c r="F1604" s="242"/>
      <c r="G1604" s="242"/>
      <c r="H1604" s="9"/>
      <c r="I1604" s="9"/>
      <c r="J1604" s="55"/>
      <c r="K1604" s="54"/>
      <c r="L16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5" spans="2:12" x14ac:dyDescent="0.25">
      <c r="B1605" s="51" t="str">
        <f>IF(SSIDs[[#This Row],[Count]]="-","(autofill)",IF('1) Program Reach'!$C$5="(enter ID)","(autofill)",'1) Program Reach'!$C$5))</f>
        <v>(autofill)</v>
      </c>
      <c r="C1605" s="52" t="str">
        <f>IFERROR(IF(SSIDs[[#This Row],[Entity ID]]="(autofill)","(autofill)",VLOOKUP(SSIDs[[#This Row],[Entity ID]],EntityIDs[],2,0)),"Invalid Entity ID")</f>
        <v>(autofill)</v>
      </c>
      <c r="F1605" s="242"/>
      <c r="G1605" s="242"/>
      <c r="H1605" s="9"/>
      <c r="I1605" s="9"/>
      <c r="J1605" s="55"/>
      <c r="K1605" s="54"/>
      <c r="L16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6" spans="2:12" x14ac:dyDescent="0.25">
      <c r="B1606" s="51" t="str">
        <f>IF(SSIDs[[#This Row],[Count]]="-","(autofill)",IF('1) Program Reach'!$C$5="(enter ID)","(autofill)",'1) Program Reach'!$C$5))</f>
        <v>(autofill)</v>
      </c>
      <c r="C1606" s="52" t="str">
        <f>IFERROR(IF(SSIDs[[#This Row],[Entity ID]]="(autofill)","(autofill)",VLOOKUP(SSIDs[[#This Row],[Entity ID]],EntityIDs[],2,0)),"Invalid Entity ID")</f>
        <v>(autofill)</v>
      </c>
      <c r="F1606" s="242"/>
      <c r="G1606" s="242"/>
      <c r="H1606" s="9"/>
      <c r="I1606" s="9"/>
      <c r="J1606" s="55"/>
      <c r="K1606" s="54"/>
      <c r="L16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7" spans="2:12" x14ac:dyDescent="0.25">
      <c r="B1607" s="51" t="str">
        <f>IF(SSIDs[[#This Row],[Count]]="-","(autofill)",IF('1) Program Reach'!$C$5="(enter ID)","(autofill)",'1) Program Reach'!$C$5))</f>
        <v>(autofill)</v>
      </c>
      <c r="C1607" s="52" t="str">
        <f>IFERROR(IF(SSIDs[[#This Row],[Entity ID]]="(autofill)","(autofill)",VLOOKUP(SSIDs[[#This Row],[Entity ID]],EntityIDs[],2,0)),"Invalid Entity ID")</f>
        <v>(autofill)</v>
      </c>
      <c r="F1607" s="242"/>
      <c r="G1607" s="242"/>
      <c r="H1607" s="9"/>
      <c r="I1607" s="9"/>
      <c r="J1607" s="55"/>
      <c r="K1607" s="54"/>
      <c r="L16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8" spans="2:12" x14ac:dyDescent="0.25">
      <c r="B1608" s="51" t="str">
        <f>IF(SSIDs[[#This Row],[Count]]="-","(autofill)",IF('1) Program Reach'!$C$5="(enter ID)","(autofill)",'1) Program Reach'!$C$5))</f>
        <v>(autofill)</v>
      </c>
      <c r="C1608" s="52" t="str">
        <f>IFERROR(IF(SSIDs[[#This Row],[Entity ID]]="(autofill)","(autofill)",VLOOKUP(SSIDs[[#This Row],[Entity ID]],EntityIDs[],2,0)),"Invalid Entity ID")</f>
        <v>(autofill)</v>
      </c>
      <c r="F1608" s="242"/>
      <c r="G1608" s="242"/>
      <c r="H1608" s="9"/>
      <c r="I1608" s="9"/>
      <c r="J1608" s="55"/>
      <c r="K1608" s="54"/>
      <c r="L16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09" spans="2:12" x14ac:dyDescent="0.25">
      <c r="B1609" s="51" t="str">
        <f>IF(SSIDs[[#This Row],[Count]]="-","(autofill)",IF('1) Program Reach'!$C$5="(enter ID)","(autofill)",'1) Program Reach'!$C$5))</f>
        <v>(autofill)</v>
      </c>
      <c r="C1609" s="52" t="str">
        <f>IFERROR(IF(SSIDs[[#This Row],[Entity ID]]="(autofill)","(autofill)",VLOOKUP(SSIDs[[#This Row],[Entity ID]],EntityIDs[],2,0)),"Invalid Entity ID")</f>
        <v>(autofill)</v>
      </c>
      <c r="F1609" s="242"/>
      <c r="G1609" s="242"/>
      <c r="H1609" s="9"/>
      <c r="I1609" s="9"/>
      <c r="J1609" s="55"/>
      <c r="K1609" s="54"/>
      <c r="L16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0" spans="2:12" x14ac:dyDescent="0.25">
      <c r="B1610" s="51" t="str">
        <f>IF(SSIDs[[#This Row],[Count]]="-","(autofill)",IF('1) Program Reach'!$C$5="(enter ID)","(autofill)",'1) Program Reach'!$C$5))</f>
        <v>(autofill)</v>
      </c>
      <c r="C1610" s="52" t="str">
        <f>IFERROR(IF(SSIDs[[#This Row],[Entity ID]]="(autofill)","(autofill)",VLOOKUP(SSIDs[[#This Row],[Entity ID]],EntityIDs[],2,0)),"Invalid Entity ID")</f>
        <v>(autofill)</v>
      </c>
      <c r="F1610" s="242"/>
      <c r="G1610" s="242"/>
      <c r="H1610" s="9"/>
      <c r="I1610" s="9"/>
      <c r="J1610" s="55"/>
      <c r="K1610" s="54"/>
      <c r="L16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1" spans="2:12" x14ac:dyDescent="0.25">
      <c r="B1611" s="51" t="str">
        <f>IF(SSIDs[[#This Row],[Count]]="-","(autofill)",IF('1) Program Reach'!$C$5="(enter ID)","(autofill)",'1) Program Reach'!$C$5))</f>
        <v>(autofill)</v>
      </c>
      <c r="C1611" s="52" t="str">
        <f>IFERROR(IF(SSIDs[[#This Row],[Entity ID]]="(autofill)","(autofill)",VLOOKUP(SSIDs[[#This Row],[Entity ID]],EntityIDs[],2,0)),"Invalid Entity ID")</f>
        <v>(autofill)</v>
      </c>
      <c r="F1611" s="242"/>
      <c r="G1611" s="242"/>
      <c r="H1611" s="9"/>
      <c r="I1611" s="9"/>
      <c r="J1611" s="55"/>
      <c r="K1611" s="54"/>
      <c r="L16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2" spans="2:12" x14ac:dyDescent="0.25">
      <c r="B1612" s="51" t="str">
        <f>IF(SSIDs[[#This Row],[Count]]="-","(autofill)",IF('1) Program Reach'!$C$5="(enter ID)","(autofill)",'1) Program Reach'!$C$5))</f>
        <v>(autofill)</v>
      </c>
      <c r="C1612" s="52" t="str">
        <f>IFERROR(IF(SSIDs[[#This Row],[Entity ID]]="(autofill)","(autofill)",VLOOKUP(SSIDs[[#This Row],[Entity ID]],EntityIDs[],2,0)),"Invalid Entity ID")</f>
        <v>(autofill)</v>
      </c>
      <c r="F1612" s="242"/>
      <c r="G1612" s="242"/>
      <c r="H1612" s="9"/>
      <c r="I1612" s="9"/>
      <c r="J1612" s="55"/>
      <c r="K1612" s="54"/>
      <c r="L16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3" spans="2:12" x14ac:dyDescent="0.25">
      <c r="B1613" s="51" t="str">
        <f>IF(SSIDs[[#This Row],[Count]]="-","(autofill)",IF('1) Program Reach'!$C$5="(enter ID)","(autofill)",'1) Program Reach'!$C$5))</f>
        <v>(autofill)</v>
      </c>
      <c r="C1613" s="52" t="str">
        <f>IFERROR(IF(SSIDs[[#This Row],[Entity ID]]="(autofill)","(autofill)",VLOOKUP(SSIDs[[#This Row],[Entity ID]],EntityIDs[],2,0)),"Invalid Entity ID")</f>
        <v>(autofill)</v>
      </c>
      <c r="F1613" s="242"/>
      <c r="G1613" s="242"/>
      <c r="H1613" s="9"/>
      <c r="I1613" s="9"/>
      <c r="J1613" s="55"/>
      <c r="K1613" s="54"/>
      <c r="L16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4" spans="2:12" x14ac:dyDescent="0.25">
      <c r="B1614" s="51" t="str">
        <f>IF(SSIDs[[#This Row],[Count]]="-","(autofill)",IF('1) Program Reach'!$C$5="(enter ID)","(autofill)",'1) Program Reach'!$C$5))</f>
        <v>(autofill)</v>
      </c>
      <c r="C1614" s="52" t="str">
        <f>IFERROR(IF(SSIDs[[#This Row],[Entity ID]]="(autofill)","(autofill)",VLOOKUP(SSIDs[[#This Row],[Entity ID]],EntityIDs[],2,0)),"Invalid Entity ID")</f>
        <v>(autofill)</v>
      </c>
      <c r="F1614" s="242"/>
      <c r="G1614" s="242"/>
      <c r="H1614" s="9"/>
      <c r="I1614" s="9"/>
      <c r="J1614" s="55"/>
      <c r="K1614" s="54"/>
      <c r="L16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5" spans="2:12" x14ac:dyDescent="0.25">
      <c r="B1615" s="51" t="str">
        <f>IF(SSIDs[[#This Row],[Count]]="-","(autofill)",IF('1) Program Reach'!$C$5="(enter ID)","(autofill)",'1) Program Reach'!$C$5))</f>
        <v>(autofill)</v>
      </c>
      <c r="C1615" s="52" t="str">
        <f>IFERROR(IF(SSIDs[[#This Row],[Entity ID]]="(autofill)","(autofill)",VLOOKUP(SSIDs[[#This Row],[Entity ID]],EntityIDs[],2,0)),"Invalid Entity ID")</f>
        <v>(autofill)</v>
      </c>
      <c r="F1615" s="242"/>
      <c r="G1615" s="242"/>
      <c r="H1615" s="9"/>
      <c r="I1615" s="9"/>
      <c r="J1615" s="55"/>
      <c r="K1615" s="54"/>
      <c r="L16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6" spans="2:12" x14ac:dyDescent="0.25">
      <c r="B1616" s="51" t="str">
        <f>IF(SSIDs[[#This Row],[Count]]="-","(autofill)",IF('1) Program Reach'!$C$5="(enter ID)","(autofill)",'1) Program Reach'!$C$5))</f>
        <v>(autofill)</v>
      </c>
      <c r="C1616" s="52" t="str">
        <f>IFERROR(IF(SSIDs[[#This Row],[Entity ID]]="(autofill)","(autofill)",VLOOKUP(SSIDs[[#This Row],[Entity ID]],EntityIDs[],2,0)),"Invalid Entity ID")</f>
        <v>(autofill)</v>
      </c>
      <c r="F1616" s="242"/>
      <c r="G1616" s="242"/>
      <c r="H1616" s="9"/>
      <c r="I1616" s="9"/>
      <c r="J1616" s="55"/>
      <c r="K1616" s="54"/>
      <c r="L16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7" spans="2:12" x14ac:dyDescent="0.25">
      <c r="B1617" s="51" t="str">
        <f>IF(SSIDs[[#This Row],[Count]]="-","(autofill)",IF('1) Program Reach'!$C$5="(enter ID)","(autofill)",'1) Program Reach'!$C$5))</f>
        <v>(autofill)</v>
      </c>
      <c r="C1617" s="52" t="str">
        <f>IFERROR(IF(SSIDs[[#This Row],[Entity ID]]="(autofill)","(autofill)",VLOOKUP(SSIDs[[#This Row],[Entity ID]],EntityIDs[],2,0)),"Invalid Entity ID")</f>
        <v>(autofill)</v>
      </c>
      <c r="F1617" s="242"/>
      <c r="G1617" s="242"/>
      <c r="H1617" s="9"/>
      <c r="I1617" s="9"/>
      <c r="J1617" s="55"/>
      <c r="K1617" s="54"/>
      <c r="L16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8" spans="2:12" x14ac:dyDescent="0.25">
      <c r="B1618" s="51" t="str">
        <f>IF(SSIDs[[#This Row],[Count]]="-","(autofill)",IF('1) Program Reach'!$C$5="(enter ID)","(autofill)",'1) Program Reach'!$C$5))</f>
        <v>(autofill)</v>
      </c>
      <c r="C1618" s="52" t="str">
        <f>IFERROR(IF(SSIDs[[#This Row],[Entity ID]]="(autofill)","(autofill)",VLOOKUP(SSIDs[[#This Row],[Entity ID]],EntityIDs[],2,0)),"Invalid Entity ID")</f>
        <v>(autofill)</v>
      </c>
      <c r="F1618" s="242"/>
      <c r="G1618" s="242"/>
      <c r="H1618" s="9"/>
      <c r="I1618" s="9"/>
      <c r="J1618" s="55"/>
      <c r="K1618" s="54"/>
      <c r="L16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19" spans="2:12" x14ac:dyDescent="0.25">
      <c r="B1619" s="51" t="str">
        <f>IF(SSIDs[[#This Row],[Count]]="-","(autofill)",IF('1) Program Reach'!$C$5="(enter ID)","(autofill)",'1) Program Reach'!$C$5))</f>
        <v>(autofill)</v>
      </c>
      <c r="C1619" s="52" t="str">
        <f>IFERROR(IF(SSIDs[[#This Row],[Entity ID]]="(autofill)","(autofill)",VLOOKUP(SSIDs[[#This Row],[Entity ID]],EntityIDs[],2,0)),"Invalid Entity ID")</f>
        <v>(autofill)</v>
      </c>
      <c r="F1619" s="242"/>
      <c r="G1619" s="242"/>
      <c r="H1619" s="9"/>
      <c r="I1619" s="9"/>
      <c r="J1619" s="55"/>
      <c r="K1619" s="54"/>
      <c r="L16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0" spans="2:12" x14ac:dyDescent="0.25">
      <c r="B1620" s="51" t="str">
        <f>IF(SSIDs[[#This Row],[Count]]="-","(autofill)",IF('1) Program Reach'!$C$5="(enter ID)","(autofill)",'1) Program Reach'!$C$5))</f>
        <v>(autofill)</v>
      </c>
      <c r="C1620" s="52" t="str">
        <f>IFERROR(IF(SSIDs[[#This Row],[Entity ID]]="(autofill)","(autofill)",VLOOKUP(SSIDs[[#This Row],[Entity ID]],EntityIDs[],2,0)),"Invalid Entity ID")</f>
        <v>(autofill)</v>
      </c>
      <c r="F1620" s="242"/>
      <c r="G1620" s="242"/>
      <c r="H1620" s="9"/>
      <c r="I1620" s="9"/>
      <c r="J1620" s="55"/>
      <c r="K1620" s="54"/>
      <c r="L16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1" spans="2:12" x14ac:dyDescent="0.25">
      <c r="B1621" s="51" t="str">
        <f>IF(SSIDs[[#This Row],[Count]]="-","(autofill)",IF('1) Program Reach'!$C$5="(enter ID)","(autofill)",'1) Program Reach'!$C$5))</f>
        <v>(autofill)</v>
      </c>
      <c r="C1621" s="52" t="str">
        <f>IFERROR(IF(SSIDs[[#This Row],[Entity ID]]="(autofill)","(autofill)",VLOOKUP(SSIDs[[#This Row],[Entity ID]],EntityIDs[],2,0)),"Invalid Entity ID")</f>
        <v>(autofill)</v>
      </c>
      <c r="F1621" s="242"/>
      <c r="G1621" s="242"/>
      <c r="H1621" s="9"/>
      <c r="I1621" s="9"/>
      <c r="J1621" s="55"/>
      <c r="K1621" s="54"/>
      <c r="L16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2" spans="2:12" x14ac:dyDescent="0.25">
      <c r="B1622" s="51" t="str">
        <f>IF(SSIDs[[#This Row],[Count]]="-","(autofill)",IF('1) Program Reach'!$C$5="(enter ID)","(autofill)",'1) Program Reach'!$C$5))</f>
        <v>(autofill)</v>
      </c>
      <c r="C1622" s="52" t="str">
        <f>IFERROR(IF(SSIDs[[#This Row],[Entity ID]]="(autofill)","(autofill)",VLOOKUP(SSIDs[[#This Row],[Entity ID]],EntityIDs[],2,0)),"Invalid Entity ID")</f>
        <v>(autofill)</v>
      </c>
      <c r="F1622" s="242"/>
      <c r="G1622" s="242"/>
      <c r="H1622" s="9"/>
      <c r="I1622" s="9"/>
      <c r="J1622" s="55"/>
      <c r="K1622" s="54"/>
      <c r="L16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3" spans="2:12" x14ac:dyDescent="0.25">
      <c r="B1623" s="51" t="str">
        <f>IF(SSIDs[[#This Row],[Count]]="-","(autofill)",IF('1) Program Reach'!$C$5="(enter ID)","(autofill)",'1) Program Reach'!$C$5))</f>
        <v>(autofill)</v>
      </c>
      <c r="C1623" s="52" t="str">
        <f>IFERROR(IF(SSIDs[[#This Row],[Entity ID]]="(autofill)","(autofill)",VLOOKUP(SSIDs[[#This Row],[Entity ID]],EntityIDs[],2,0)),"Invalid Entity ID")</f>
        <v>(autofill)</v>
      </c>
      <c r="F1623" s="242"/>
      <c r="G1623" s="242"/>
      <c r="H1623" s="9"/>
      <c r="I1623" s="9"/>
      <c r="J1623" s="55"/>
      <c r="K1623" s="54"/>
      <c r="L16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4" spans="2:12" x14ac:dyDescent="0.25">
      <c r="B1624" s="51" t="str">
        <f>IF(SSIDs[[#This Row],[Count]]="-","(autofill)",IF('1) Program Reach'!$C$5="(enter ID)","(autofill)",'1) Program Reach'!$C$5))</f>
        <v>(autofill)</v>
      </c>
      <c r="C1624" s="52" t="str">
        <f>IFERROR(IF(SSIDs[[#This Row],[Entity ID]]="(autofill)","(autofill)",VLOOKUP(SSIDs[[#This Row],[Entity ID]],EntityIDs[],2,0)),"Invalid Entity ID")</f>
        <v>(autofill)</v>
      </c>
      <c r="F1624" s="242"/>
      <c r="G1624" s="242"/>
      <c r="H1624" s="9"/>
      <c r="I1624" s="9"/>
      <c r="J1624" s="55"/>
      <c r="K1624" s="54"/>
      <c r="L16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5" spans="2:12" x14ac:dyDescent="0.25">
      <c r="B1625" s="51" t="str">
        <f>IF(SSIDs[[#This Row],[Count]]="-","(autofill)",IF('1) Program Reach'!$C$5="(enter ID)","(autofill)",'1) Program Reach'!$C$5))</f>
        <v>(autofill)</v>
      </c>
      <c r="C1625" s="52" t="str">
        <f>IFERROR(IF(SSIDs[[#This Row],[Entity ID]]="(autofill)","(autofill)",VLOOKUP(SSIDs[[#This Row],[Entity ID]],EntityIDs[],2,0)),"Invalid Entity ID")</f>
        <v>(autofill)</v>
      </c>
      <c r="F1625" s="242"/>
      <c r="G1625" s="242"/>
      <c r="H1625" s="9"/>
      <c r="I1625" s="9"/>
      <c r="J1625" s="55"/>
      <c r="K1625" s="54"/>
      <c r="L16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6" spans="2:12" x14ac:dyDescent="0.25">
      <c r="B1626" s="51" t="str">
        <f>IF(SSIDs[[#This Row],[Count]]="-","(autofill)",IF('1) Program Reach'!$C$5="(enter ID)","(autofill)",'1) Program Reach'!$C$5))</f>
        <v>(autofill)</v>
      </c>
      <c r="C1626" s="52" t="str">
        <f>IFERROR(IF(SSIDs[[#This Row],[Entity ID]]="(autofill)","(autofill)",VLOOKUP(SSIDs[[#This Row],[Entity ID]],EntityIDs[],2,0)),"Invalid Entity ID")</f>
        <v>(autofill)</v>
      </c>
      <c r="F1626" s="242"/>
      <c r="G1626" s="242"/>
      <c r="H1626" s="9"/>
      <c r="I1626" s="9"/>
      <c r="J1626" s="55"/>
      <c r="K1626" s="54"/>
      <c r="L16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7" spans="2:12" x14ac:dyDescent="0.25">
      <c r="B1627" s="51" t="str">
        <f>IF(SSIDs[[#This Row],[Count]]="-","(autofill)",IF('1) Program Reach'!$C$5="(enter ID)","(autofill)",'1) Program Reach'!$C$5))</f>
        <v>(autofill)</v>
      </c>
      <c r="C1627" s="52" t="str">
        <f>IFERROR(IF(SSIDs[[#This Row],[Entity ID]]="(autofill)","(autofill)",VLOOKUP(SSIDs[[#This Row],[Entity ID]],EntityIDs[],2,0)),"Invalid Entity ID")</f>
        <v>(autofill)</v>
      </c>
      <c r="F1627" s="242"/>
      <c r="G1627" s="242"/>
      <c r="H1627" s="9"/>
      <c r="I1627" s="9"/>
      <c r="J1627" s="55"/>
      <c r="K1627" s="54"/>
      <c r="L16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8" spans="2:12" x14ac:dyDescent="0.25">
      <c r="B1628" s="51" t="str">
        <f>IF(SSIDs[[#This Row],[Count]]="-","(autofill)",IF('1) Program Reach'!$C$5="(enter ID)","(autofill)",'1) Program Reach'!$C$5))</f>
        <v>(autofill)</v>
      </c>
      <c r="C1628" s="52" t="str">
        <f>IFERROR(IF(SSIDs[[#This Row],[Entity ID]]="(autofill)","(autofill)",VLOOKUP(SSIDs[[#This Row],[Entity ID]],EntityIDs[],2,0)),"Invalid Entity ID")</f>
        <v>(autofill)</v>
      </c>
      <c r="F1628" s="242"/>
      <c r="G1628" s="242"/>
      <c r="H1628" s="9"/>
      <c r="I1628" s="9"/>
      <c r="J1628" s="55"/>
      <c r="K1628" s="54"/>
      <c r="L16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29" spans="2:12" x14ac:dyDescent="0.25">
      <c r="B1629" s="51" t="str">
        <f>IF(SSIDs[[#This Row],[Count]]="-","(autofill)",IF('1) Program Reach'!$C$5="(enter ID)","(autofill)",'1) Program Reach'!$C$5))</f>
        <v>(autofill)</v>
      </c>
      <c r="C1629" s="52" t="str">
        <f>IFERROR(IF(SSIDs[[#This Row],[Entity ID]]="(autofill)","(autofill)",VLOOKUP(SSIDs[[#This Row],[Entity ID]],EntityIDs[],2,0)),"Invalid Entity ID")</f>
        <v>(autofill)</v>
      </c>
      <c r="F1629" s="242"/>
      <c r="G1629" s="242"/>
      <c r="H1629" s="9"/>
      <c r="I1629" s="9"/>
      <c r="J1629" s="55"/>
      <c r="K1629" s="54"/>
      <c r="L16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0" spans="2:12" x14ac:dyDescent="0.25">
      <c r="B1630" s="51" t="str">
        <f>IF(SSIDs[[#This Row],[Count]]="-","(autofill)",IF('1) Program Reach'!$C$5="(enter ID)","(autofill)",'1) Program Reach'!$C$5))</f>
        <v>(autofill)</v>
      </c>
      <c r="C1630" s="52" t="str">
        <f>IFERROR(IF(SSIDs[[#This Row],[Entity ID]]="(autofill)","(autofill)",VLOOKUP(SSIDs[[#This Row],[Entity ID]],EntityIDs[],2,0)),"Invalid Entity ID")</f>
        <v>(autofill)</v>
      </c>
      <c r="F1630" s="242"/>
      <c r="G1630" s="242"/>
      <c r="H1630" s="9"/>
      <c r="I1630" s="9"/>
      <c r="J1630" s="55"/>
      <c r="K1630" s="54"/>
      <c r="L16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1" spans="2:12" x14ac:dyDescent="0.25">
      <c r="B1631" s="51" t="str">
        <f>IF(SSIDs[[#This Row],[Count]]="-","(autofill)",IF('1) Program Reach'!$C$5="(enter ID)","(autofill)",'1) Program Reach'!$C$5))</f>
        <v>(autofill)</v>
      </c>
      <c r="C1631" s="52" t="str">
        <f>IFERROR(IF(SSIDs[[#This Row],[Entity ID]]="(autofill)","(autofill)",VLOOKUP(SSIDs[[#This Row],[Entity ID]],EntityIDs[],2,0)),"Invalid Entity ID")</f>
        <v>(autofill)</v>
      </c>
      <c r="F1631" s="242"/>
      <c r="G1631" s="242"/>
      <c r="H1631" s="9"/>
      <c r="I1631" s="9"/>
      <c r="J1631" s="55"/>
      <c r="K1631" s="54"/>
      <c r="L16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2" spans="2:12" x14ac:dyDescent="0.25">
      <c r="B1632" s="51" t="str">
        <f>IF(SSIDs[[#This Row],[Count]]="-","(autofill)",IF('1) Program Reach'!$C$5="(enter ID)","(autofill)",'1) Program Reach'!$C$5))</f>
        <v>(autofill)</v>
      </c>
      <c r="C1632" s="52" t="str">
        <f>IFERROR(IF(SSIDs[[#This Row],[Entity ID]]="(autofill)","(autofill)",VLOOKUP(SSIDs[[#This Row],[Entity ID]],EntityIDs[],2,0)),"Invalid Entity ID")</f>
        <v>(autofill)</v>
      </c>
      <c r="F1632" s="242"/>
      <c r="G1632" s="242"/>
      <c r="H1632" s="9"/>
      <c r="I1632" s="9"/>
      <c r="J1632" s="55"/>
      <c r="K1632" s="54"/>
      <c r="L16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3" spans="2:12" x14ac:dyDescent="0.25">
      <c r="B1633" s="51" t="str">
        <f>IF(SSIDs[[#This Row],[Count]]="-","(autofill)",IF('1) Program Reach'!$C$5="(enter ID)","(autofill)",'1) Program Reach'!$C$5))</f>
        <v>(autofill)</v>
      </c>
      <c r="C1633" s="52" t="str">
        <f>IFERROR(IF(SSIDs[[#This Row],[Entity ID]]="(autofill)","(autofill)",VLOOKUP(SSIDs[[#This Row],[Entity ID]],EntityIDs[],2,0)),"Invalid Entity ID")</f>
        <v>(autofill)</v>
      </c>
      <c r="F1633" s="242"/>
      <c r="G1633" s="242"/>
      <c r="H1633" s="9"/>
      <c r="I1633" s="9"/>
      <c r="J1633" s="55"/>
      <c r="K1633" s="54"/>
      <c r="L16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4" spans="2:12" x14ac:dyDescent="0.25">
      <c r="B1634" s="51" t="str">
        <f>IF(SSIDs[[#This Row],[Count]]="-","(autofill)",IF('1) Program Reach'!$C$5="(enter ID)","(autofill)",'1) Program Reach'!$C$5))</f>
        <v>(autofill)</v>
      </c>
      <c r="C1634" s="52" t="str">
        <f>IFERROR(IF(SSIDs[[#This Row],[Entity ID]]="(autofill)","(autofill)",VLOOKUP(SSIDs[[#This Row],[Entity ID]],EntityIDs[],2,0)),"Invalid Entity ID")</f>
        <v>(autofill)</v>
      </c>
      <c r="F1634" s="242"/>
      <c r="G1634" s="242"/>
      <c r="H1634" s="9"/>
      <c r="I1634" s="9"/>
      <c r="J1634" s="55"/>
      <c r="K1634" s="54"/>
      <c r="L16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5" spans="2:12" x14ac:dyDescent="0.25">
      <c r="B1635" s="51" t="str">
        <f>IF(SSIDs[[#This Row],[Count]]="-","(autofill)",IF('1) Program Reach'!$C$5="(enter ID)","(autofill)",'1) Program Reach'!$C$5))</f>
        <v>(autofill)</v>
      </c>
      <c r="C1635" s="52" t="str">
        <f>IFERROR(IF(SSIDs[[#This Row],[Entity ID]]="(autofill)","(autofill)",VLOOKUP(SSIDs[[#This Row],[Entity ID]],EntityIDs[],2,0)),"Invalid Entity ID")</f>
        <v>(autofill)</v>
      </c>
      <c r="F1635" s="242"/>
      <c r="G1635" s="242"/>
      <c r="H1635" s="9"/>
      <c r="I1635" s="9"/>
      <c r="J1635" s="55"/>
      <c r="K1635" s="54"/>
      <c r="L16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6" spans="2:12" x14ac:dyDescent="0.25">
      <c r="B1636" s="51" t="str">
        <f>IF(SSIDs[[#This Row],[Count]]="-","(autofill)",IF('1) Program Reach'!$C$5="(enter ID)","(autofill)",'1) Program Reach'!$C$5))</f>
        <v>(autofill)</v>
      </c>
      <c r="C1636" s="52" t="str">
        <f>IFERROR(IF(SSIDs[[#This Row],[Entity ID]]="(autofill)","(autofill)",VLOOKUP(SSIDs[[#This Row],[Entity ID]],EntityIDs[],2,0)),"Invalid Entity ID")</f>
        <v>(autofill)</v>
      </c>
      <c r="F1636" s="242"/>
      <c r="G1636" s="242"/>
      <c r="H1636" s="9"/>
      <c r="I1636" s="9"/>
      <c r="J1636" s="55"/>
      <c r="K1636" s="54"/>
      <c r="L16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7" spans="2:12" x14ac:dyDescent="0.25">
      <c r="B1637" s="51" t="str">
        <f>IF(SSIDs[[#This Row],[Count]]="-","(autofill)",IF('1) Program Reach'!$C$5="(enter ID)","(autofill)",'1) Program Reach'!$C$5))</f>
        <v>(autofill)</v>
      </c>
      <c r="C1637" s="52" t="str">
        <f>IFERROR(IF(SSIDs[[#This Row],[Entity ID]]="(autofill)","(autofill)",VLOOKUP(SSIDs[[#This Row],[Entity ID]],EntityIDs[],2,0)),"Invalid Entity ID")</f>
        <v>(autofill)</v>
      </c>
      <c r="F1637" s="242"/>
      <c r="G1637" s="242"/>
      <c r="H1637" s="9"/>
      <c r="I1637" s="9"/>
      <c r="J1637" s="55"/>
      <c r="K1637" s="54"/>
      <c r="L16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8" spans="2:12" x14ac:dyDescent="0.25">
      <c r="B1638" s="51" t="str">
        <f>IF(SSIDs[[#This Row],[Count]]="-","(autofill)",IF('1) Program Reach'!$C$5="(enter ID)","(autofill)",'1) Program Reach'!$C$5))</f>
        <v>(autofill)</v>
      </c>
      <c r="C1638" s="52" t="str">
        <f>IFERROR(IF(SSIDs[[#This Row],[Entity ID]]="(autofill)","(autofill)",VLOOKUP(SSIDs[[#This Row],[Entity ID]],EntityIDs[],2,0)),"Invalid Entity ID")</f>
        <v>(autofill)</v>
      </c>
      <c r="F1638" s="242"/>
      <c r="G1638" s="242"/>
      <c r="H1638" s="9"/>
      <c r="I1638" s="9"/>
      <c r="J1638" s="55"/>
      <c r="K1638" s="54"/>
      <c r="L16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39" spans="2:12" x14ac:dyDescent="0.25">
      <c r="B1639" s="51" t="str">
        <f>IF(SSIDs[[#This Row],[Count]]="-","(autofill)",IF('1) Program Reach'!$C$5="(enter ID)","(autofill)",'1) Program Reach'!$C$5))</f>
        <v>(autofill)</v>
      </c>
      <c r="C1639" s="52" t="str">
        <f>IFERROR(IF(SSIDs[[#This Row],[Entity ID]]="(autofill)","(autofill)",VLOOKUP(SSIDs[[#This Row],[Entity ID]],EntityIDs[],2,0)),"Invalid Entity ID")</f>
        <v>(autofill)</v>
      </c>
      <c r="F1639" s="242"/>
      <c r="G1639" s="242"/>
      <c r="H1639" s="9"/>
      <c r="I1639" s="9"/>
      <c r="J1639" s="55"/>
      <c r="K1639" s="54"/>
      <c r="L16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0" spans="2:12" x14ac:dyDescent="0.25">
      <c r="B1640" s="51" t="str">
        <f>IF(SSIDs[[#This Row],[Count]]="-","(autofill)",IF('1) Program Reach'!$C$5="(enter ID)","(autofill)",'1) Program Reach'!$C$5))</f>
        <v>(autofill)</v>
      </c>
      <c r="C1640" s="52" t="str">
        <f>IFERROR(IF(SSIDs[[#This Row],[Entity ID]]="(autofill)","(autofill)",VLOOKUP(SSIDs[[#This Row],[Entity ID]],EntityIDs[],2,0)),"Invalid Entity ID")</f>
        <v>(autofill)</v>
      </c>
      <c r="F1640" s="242"/>
      <c r="G1640" s="242"/>
      <c r="H1640" s="9"/>
      <c r="I1640" s="9"/>
      <c r="J1640" s="55"/>
      <c r="K1640" s="54"/>
      <c r="L16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1" spans="2:12" x14ac:dyDescent="0.25">
      <c r="B1641" s="51" t="str">
        <f>IF(SSIDs[[#This Row],[Count]]="-","(autofill)",IF('1) Program Reach'!$C$5="(enter ID)","(autofill)",'1) Program Reach'!$C$5))</f>
        <v>(autofill)</v>
      </c>
      <c r="C1641" s="52" t="str">
        <f>IFERROR(IF(SSIDs[[#This Row],[Entity ID]]="(autofill)","(autofill)",VLOOKUP(SSIDs[[#This Row],[Entity ID]],EntityIDs[],2,0)),"Invalid Entity ID")</f>
        <v>(autofill)</v>
      </c>
      <c r="F1641" s="242"/>
      <c r="G1641" s="242"/>
      <c r="H1641" s="9"/>
      <c r="I1641" s="9"/>
      <c r="J1641" s="55"/>
      <c r="K1641" s="54"/>
      <c r="L16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2" spans="2:12" x14ac:dyDescent="0.25">
      <c r="B1642" s="51" t="str">
        <f>IF(SSIDs[[#This Row],[Count]]="-","(autofill)",IF('1) Program Reach'!$C$5="(enter ID)","(autofill)",'1) Program Reach'!$C$5))</f>
        <v>(autofill)</v>
      </c>
      <c r="C1642" s="52" t="str">
        <f>IFERROR(IF(SSIDs[[#This Row],[Entity ID]]="(autofill)","(autofill)",VLOOKUP(SSIDs[[#This Row],[Entity ID]],EntityIDs[],2,0)),"Invalid Entity ID")</f>
        <v>(autofill)</v>
      </c>
      <c r="F1642" s="242"/>
      <c r="G1642" s="242"/>
      <c r="H1642" s="9"/>
      <c r="I1642" s="9"/>
      <c r="J1642" s="55"/>
      <c r="K1642" s="54"/>
      <c r="L16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3" spans="2:12" x14ac:dyDescent="0.25">
      <c r="B1643" s="51" t="str">
        <f>IF(SSIDs[[#This Row],[Count]]="-","(autofill)",IF('1) Program Reach'!$C$5="(enter ID)","(autofill)",'1) Program Reach'!$C$5))</f>
        <v>(autofill)</v>
      </c>
      <c r="C1643" s="52" t="str">
        <f>IFERROR(IF(SSIDs[[#This Row],[Entity ID]]="(autofill)","(autofill)",VLOOKUP(SSIDs[[#This Row],[Entity ID]],EntityIDs[],2,0)),"Invalid Entity ID")</f>
        <v>(autofill)</v>
      </c>
      <c r="F1643" s="242"/>
      <c r="G1643" s="242"/>
      <c r="H1643" s="9"/>
      <c r="I1643" s="9"/>
      <c r="J1643" s="55"/>
      <c r="K1643" s="54"/>
      <c r="L16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4" spans="2:12" x14ac:dyDescent="0.25">
      <c r="B1644" s="51" t="str">
        <f>IF(SSIDs[[#This Row],[Count]]="-","(autofill)",IF('1) Program Reach'!$C$5="(enter ID)","(autofill)",'1) Program Reach'!$C$5))</f>
        <v>(autofill)</v>
      </c>
      <c r="C1644" s="52" t="str">
        <f>IFERROR(IF(SSIDs[[#This Row],[Entity ID]]="(autofill)","(autofill)",VLOOKUP(SSIDs[[#This Row],[Entity ID]],EntityIDs[],2,0)),"Invalid Entity ID")</f>
        <v>(autofill)</v>
      </c>
      <c r="F1644" s="242"/>
      <c r="G1644" s="242"/>
      <c r="H1644" s="9"/>
      <c r="I1644" s="9"/>
      <c r="J1644" s="55"/>
      <c r="K1644" s="54"/>
      <c r="L16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5" spans="2:12" x14ac:dyDescent="0.25">
      <c r="B1645" s="51" t="str">
        <f>IF(SSIDs[[#This Row],[Count]]="-","(autofill)",IF('1) Program Reach'!$C$5="(enter ID)","(autofill)",'1) Program Reach'!$C$5))</f>
        <v>(autofill)</v>
      </c>
      <c r="C1645" s="52" t="str">
        <f>IFERROR(IF(SSIDs[[#This Row],[Entity ID]]="(autofill)","(autofill)",VLOOKUP(SSIDs[[#This Row],[Entity ID]],EntityIDs[],2,0)),"Invalid Entity ID")</f>
        <v>(autofill)</v>
      </c>
      <c r="F1645" s="242"/>
      <c r="G1645" s="242"/>
      <c r="H1645" s="9"/>
      <c r="I1645" s="9"/>
      <c r="J1645" s="55"/>
      <c r="K1645" s="54"/>
      <c r="L16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6" spans="2:12" x14ac:dyDescent="0.25">
      <c r="B1646" s="51" t="str">
        <f>IF(SSIDs[[#This Row],[Count]]="-","(autofill)",IF('1) Program Reach'!$C$5="(enter ID)","(autofill)",'1) Program Reach'!$C$5))</f>
        <v>(autofill)</v>
      </c>
      <c r="C1646" s="52" t="str">
        <f>IFERROR(IF(SSIDs[[#This Row],[Entity ID]]="(autofill)","(autofill)",VLOOKUP(SSIDs[[#This Row],[Entity ID]],EntityIDs[],2,0)),"Invalid Entity ID")</f>
        <v>(autofill)</v>
      </c>
      <c r="F1646" s="242"/>
      <c r="G1646" s="242"/>
      <c r="H1646" s="9"/>
      <c r="I1646" s="9"/>
      <c r="J1646" s="55"/>
      <c r="K1646" s="54"/>
      <c r="L16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7" spans="2:12" x14ac:dyDescent="0.25">
      <c r="B1647" s="51" t="str">
        <f>IF(SSIDs[[#This Row],[Count]]="-","(autofill)",IF('1) Program Reach'!$C$5="(enter ID)","(autofill)",'1) Program Reach'!$C$5))</f>
        <v>(autofill)</v>
      </c>
      <c r="C1647" s="52" t="str">
        <f>IFERROR(IF(SSIDs[[#This Row],[Entity ID]]="(autofill)","(autofill)",VLOOKUP(SSIDs[[#This Row],[Entity ID]],EntityIDs[],2,0)),"Invalid Entity ID")</f>
        <v>(autofill)</v>
      </c>
      <c r="F1647" s="242"/>
      <c r="G1647" s="242"/>
      <c r="H1647" s="9"/>
      <c r="I1647" s="9"/>
      <c r="J1647" s="55"/>
      <c r="K1647" s="54"/>
      <c r="L16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8" spans="2:12" x14ac:dyDescent="0.25">
      <c r="B1648" s="51" t="str">
        <f>IF(SSIDs[[#This Row],[Count]]="-","(autofill)",IF('1) Program Reach'!$C$5="(enter ID)","(autofill)",'1) Program Reach'!$C$5))</f>
        <v>(autofill)</v>
      </c>
      <c r="C1648" s="52" t="str">
        <f>IFERROR(IF(SSIDs[[#This Row],[Entity ID]]="(autofill)","(autofill)",VLOOKUP(SSIDs[[#This Row],[Entity ID]],EntityIDs[],2,0)),"Invalid Entity ID")</f>
        <v>(autofill)</v>
      </c>
      <c r="F1648" s="242"/>
      <c r="G1648" s="242"/>
      <c r="H1648" s="9"/>
      <c r="I1648" s="9"/>
      <c r="J1648" s="55"/>
      <c r="K1648" s="54"/>
      <c r="L16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49" spans="2:12" x14ac:dyDescent="0.25">
      <c r="B1649" s="51" t="str">
        <f>IF(SSIDs[[#This Row],[Count]]="-","(autofill)",IF('1) Program Reach'!$C$5="(enter ID)","(autofill)",'1) Program Reach'!$C$5))</f>
        <v>(autofill)</v>
      </c>
      <c r="C1649" s="52" t="str">
        <f>IFERROR(IF(SSIDs[[#This Row],[Entity ID]]="(autofill)","(autofill)",VLOOKUP(SSIDs[[#This Row],[Entity ID]],EntityIDs[],2,0)),"Invalid Entity ID")</f>
        <v>(autofill)</v>
      </c>
      <c r="F1649" s="242"/>
      <c r="G1649" s="242"/>
      <c r="H1649" s="9"/>
      <c r="I1649" s="9"/>
      <c r="J1649" s="55"/>
      <c r="K1649" s="54"/>
      <c r="L16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0" spans="2:12" x14ac:dyDescent="0.25">
      <c r="B1650" s="51" t="str">
        <f>IF(SSIDs[[#This Row],[Count]]="-","(autofill)",IF('1) Program Reach'!$C$5="(enter ID)","(autofill)",'1) Program Reach'!$C$5))</f>
        <v>(autofill)</v>
      </c>
      <c r="C1650" s="52" t="str">
        <f>IFERROR(IF(SSIDs[[#This Row],[Entity ID]]="(autofill)","(autofill)",VLOOKUP(SSIDs[[#This Row],[Entity ID]],EntityIDs[],2,0)),"Invalid Entity ID")</f>
        <v>(autofill)</v>
      </c>
      <c r="F1650" s="242"/>
      <c r="G1650" s="242"/>
      <c r="H1650" s="9"/>
      <c r="I1650" s="9"/>
      <c r="J1650" s="55"/>
      <c r="K1650" s="54"/>
      <c r="L16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1" spans="2:12" x14ac:dyDescent="0.25">
      <c r="B1651" s="51" t="str">
        <f>IF(SSIDs[[#This Row],[Count]]="-","(autofill)",IF('1) Program Reach'!$C$5="(enter ID)","(autofill)",'1) Program Reach'!$C$5))</f>
        <v>(autofill)</v>
      </c>
      <c r="C1651" s="52" t="str">
        <f>IFERROR(IF(SSIDs[[#This Row],[Entity ID]]="(autofill)","(autofill)",VLOOKUP(SSIDs[[#This Row],[Entity ID]],EntityIDs[],2,0)),"Invalid Entity ID")</f>
        <v>(autofill)</v>
      </c>
      <c r="F1651" s="242"/>
      <c r="G1651" s="242"/>
      <c r="H1651" s="9"/>
      <c r="I1651" s="9"/>
      <c r="J1651" s="55"/>
      <c r="K1651" s="54"/>
      <c r="L16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2" spans="2:12" x14ac:dyDescent="0.25">
      <c r="B1652" s="51" t="str">
        <f>IF(SSIDs[[#This Row],[Count]]="-","(autofill)",IF('1) Program Reach'!$C$5="(enter ID)","(autofill)",'1) Program Reach'!$C$5))</f>
        <v>(autofill)</v>
      </c>
      <c r="C1652" s="52" t="str">
        <f>IFERROR(IF(SSIDs[[#This Row],[Entity ID]]="(autofill)","(autofill)",VLOOKUP(SSIDs[[#This Row],[Entity ID]],EntityIDs[],2,0)),"Invalid Entity ID")</f>
        <v>(autofill)</v>
      </c>
      <c r="F1652" s="242"/>
      <c r="G1652" s="242"/>
      <c r="H1652" s="9"/>
      <c r="I1652" s="9"/>
      <c r="J1652" s="55"/>
      <c r="K1652" s="54"/>
      <c r="L16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3" spans="2:12" x14ac:dyDescent="0.25">
      <c r="B1653" s="51" t="str">
        <f>IF(SSIDs[[#This Row],[Count]]="-","(autofill)",IF('1) Program Reach'!$C$5="(enter ID)","(autofill)",'1) Program Reach'!$C$5))</f>
        <v>(autofill)</v>
      </c>
      <c r="C1653" s="52" t="str">
        <f>IFERROR(IF(SSIDs[[#This Row],[Entity ID]]="(autofill)","(autofill)",VLOOKUP(SSIDs[[#This Row],[Entity ID]],EntityIDs[],2,0)),"Invalid Entity ID")</f>
        <v>(autofill)</v>
      </c>
      <c r="F1653" s="242"/>
      <c r="G1653" s="242"/>
      <c r="H1653" s="9"/>
      <c r="I1653" s="9"/>
      <c r="J1653" s="55"/>
      <c r="K1653" s="54"/>
      <c r="L16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4" spans="2:12" x14ac:dyDescent="0.25">
      <c r="B1654" s="51" t="str">
        <f>IF(SSIDs[[#This Row],[Count]]="-","(autofill)",IF('1) Program Reach'!$C$5="(enter ID)","(autofill)",'1) Program Reach'!$C$5))</f>
        <v>(autofill)</v>
      </c>
      <c r="C1654" s="52" t="str">
        <f>IFERROR(IF(SSIDs[[#This Row],[Entity ID]]="(autofill)","(autofill)",VLOOKUP(SSIDs[[#This Row],[Entity ID]],EntityIDs[],2,0)),"Invalid Entity ID")</f>
        <v>(autofill)</v>
      </c>
      <c r="F1654" s="242"/>
      <c r="G1654" s="242"/>
      <c r="H1654" s="9"/>
      <c r="I1654" s="9"/>
      <c r="J1654" s="55"/>
      <c r="K1654" s="54"/>
      <c r="L16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5" spans="2:12" x14ac:dyDescent="0.25">
      <c r="B1655" s="51" t="str">
        <f>IF(SSIDs[[#This Row],[Count]]="-","(autofill)",IF('1) Program Reach'!$C$5="(enter ID)","(autofill)",'1) Program Reach'!$C$5))</f>
        <v>(autofill)</v>
      </c>
      <c r="C1655" s="52" t="str">
        <f>IFERROR(IF(SSIDs[[#This Row],[Entity ID]]="(autofill)","(autofill)",VLOOKUP(SSIDs[[#This Row],[Entity ID]],EntityIDs[],2,0)),"Invalid Entity ID")</f>
        <v>(autofill)</v>
      </c>
      <c r="F1655" s="242"/>
      <c r="G1655" s="242"/>
      <c r="H1655" s="9"/>
      <c r="I1655" s="9"/>
      <c r="J1655" s="55"/>
      <c r="K1655" s="54"/>
      <c r="L16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6" spans="2:12" x14ac:dyDescent="0.25">
      <c r="B1656" s="51" t="str">
        <f>IF(SSIDs[[#This Row],[Count]]="-","(autofill)",IF('1) Program Reach'!$C$5="(enter ID)","(autofill)",'1) Program Reach'!$C$5))</f>
        <v>(autofill)</v>
      </c>
      <c r="C1656" s="52" t="str">
        <f>IFERROR(IF(SSIDs[[#This Row],[Entity ID]]="(autofill)","(autofill)",VLOOKUP(SSIDs[[#This Row],[Entity ID]],EntityIDs[],2,0)),"Invalid Entity ID")</f>
        <v>(autofill)</v>
      </c>
      <c r="F1656" s="242"/>
      <c r="G1656" s="242"/>
      <c r="H1656" s="9"/>
      <c r="I1656" s="9"/>
      <c r="J1656" s="55"/>
      <c r="K1656" s="54"/>
      <c r="L16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7" spans="2:12" x14ac:dyDescent="0.25">
      <c r="B1657" s="51" t="str">
        <f>IF(SSIDs[[#This Row],[Count]]="-","(autofill)",IF('1) Program Reach'!$C$5="(enter ID)","(autofill)",'1) Program Reach'!$C$5))</f>
        <v>(autofill)</v>
      </c>
      <c r="C1657" s="52" t="str">
        <f>IFERROR(IF(SSIDs[[#This Row],[Entity ID]]="(autofill)","(autofill)",VLOOKUP(SSIDs[[#This Row],[Entity ID]],EntityIDs[],2,0)),"Invalid Entity ID")</f>
        <v>(autofill)</v>
      </c>
      <c r="F1657" s="242"/>
      <c r="G1657" s="242"/>
      <c r="H1657" s="9"/>
      <c r="I1657" s="9"/>
      <c r="J1657" s="55"/>
      <c r="K1657" s="54"/>
      <c r="L16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8" spans="2:12" x14ac:dyDescent="0.25">
      <c r="B1658" s="51" t="str">
        <f>IF(SSIDs[[#This Row],[Count]]="-","(autofill)",IF('1) Program Reach'!$C$5="(enter ID)","(autofill)",'1) Program Reach'!$C$5))</f>
        <v>(autofill)</v>
      </c>
      <c r="C1658" s="52" t="str">
        <f>IFERROR(IF(SSIDs[[#This Row],[Entity ID]]="(autofill)","(autofill)",VLOOKUP(SSIDs[[#This Row],[Entity ID]],EntityIDs[],2,0)),"Invalid Entity ID")</f>
        <v>(autofill)</v>
      </c>
      <c r="F1658" s="242"/>
      <c r="G1658" s="242"/>
      <c r="H1658" s="9"/>
      <c r="I1658" s="9"/>
      <c r="J1658" s="55"/>
      <c r="K1658" s="54"/>
      <c r="L16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59" spans="2:12" x14ac:dyDescent="0.25">
      <c r="B1659" s="51" t="str">
        <f>IF(SSIDs[[#This Row],[Count]]="-","(autofill)",IF('1) Program Reach'!$C$5="(enter ID)","(autofill)",'1) Program Reach'!$C$5))</f>
        <v>(autofill)</v>
      </c>
      <c r="C1659" s="52" t="str">
        <f>IFERROR(IF(SSIDs[[#This Row],[Entity ID]]="(autofill)","(autofill)",VLOOKUP(SSIDs[[#This Row],[Entity ID]],EntityIDs[],2,0)),"Invalid Entity ID")</f>
        <v>(autofill)</v>
      </c>
      <c r="F1659" s="242"/>
      <c r="G1659" s="242"/>
      <c r="H1659" s="9"/>
      <c r="I1659" s="9"/>
      <c r="J1659" s="55"/>
      <c r="K1659" s="54"/>
      <c r="L16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0" spans="2:12" x14ac:dyDescent="0.25">
      <c r="B1660" s="51" t="str">
        <f>IF(SSIDs[[#This Row],[Count]]="-","(autofill)",IF('1) Program Reach'!$C$5="(enter ID)","(autofill)",'1) Program Reach'!$C$5))</f>
        <v>(autofill)</v>
      </c>
      <c r="C1660" s="52" t="str">
        <f>IFERROR(IF(SSIDs[[#This Row],[Entity ID]]="(autofill)","(autofill)",VLOOKUP(SSIDs[[#This Row],[Entity ID]],EntityIDs[],2,0)),"Invalid Entity ID")</f>
        <v>(autofill)</v>
      </c>
      <c r="F1660" s="242"/>
      <c r="G1660" s="242"/>
      <c r="H1660" s="9"/>
      <c r="I1660" s="9"/>
      <c r="J1660" s="55"/>
      <c r="K1660" s="54"/>
      <c r="L16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1" spans="2:12" x14ac:dyDescent="0.25">
      <c r="B1661" s="51" t="str">
        <f>IF(SSIDs[[#This Row],[Count]]="-","(autofill)",IF('1) Program Reach'!$C$5="(enter ID)","(autofill)",'1) Program Reach'!$C$5))</f>
        <v>(autofill)</v>
      </c>
      <c r="C1661" s="52" t="str">
        <f>IFERROR(IF(SSIDs[[#This Row],[Entity ID]]="(autofill)","(autofill)",VLOOKUP(SSIDs[[#This Row],[Entity ID]],EntityIDs[],2,0)),"Invalid Entity ID")</f>
        <v>(autofill)</v>
      </c>
      <c r="F1661" s="242"/>
      <c r="G1661" s="242"/>
      <c r="H1661" s="9"/>
      <c r="I1661" s="9"/>
      <c r="J1661" s="55"/>
      <c r="K1661" s="54"/>
      <c r="L16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2" spans="2:12" x14ac:dyDescent="0.25">
      <c r="B1662" s="51" t="str">
        <f>IF(SSIDs[[#This Row],[Count]]="-","(autofill)",IF('1) Program Reach'!$C$5="(enter ID)","(autofill)",'1) Program Reach'!$C$5))</f>
        <v>(autofill)</v>
      </c>
      <c r="C1662" s="52" t="str">
        <f>IFERROR(IF(SSIDs[[#This Row],[Entity ID]]="(autofill)","(autofill)",VLOOKUP(SSIDs[[#This Row],[Entity ID]],EntityIDs[],2,0)),"Invalid Entity ID")</f>
        <v>(autofill)</v>
      </c>
      <c r="F1662" s="242"/>
      <c r="G1662" s="242"/>
      <c r="H1662" s="9"/>
      <c r="I1662" s="9"/>
      <c r="J1662" s="55"/>
      <c r="K1662" s="54"/>
      <c r="L16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3" spans="2:12" x14ac:dyDescent="0.25">
      <c r="B1663" s="51" t="str">
        <f>IF(SSIDs[[#This Row],[Count]]="-","(autofill)",IF('1) Program Reach'!$C$5="(enter ID)","(autofill)",'1) Program Reach'!$C$5))</f>
        <v>(autofill)</v>
      </c>
      <c r="C1663" s="52" t="str">
        <f>IFERROR(IF(SSIDs[[#This Row],[Entity ID]]="(autofill)","(autofill)",VLOOKUP(SSIDs[[#This Row],[Entity ID]],EntityIDs[],2,0)),"Invalid Entity ID")</f>
        <v>(autofill)</v>
      </c>
      <c r="F1663" s="242"/>
      <c r="G1663" s="242"/>
      <c r="H1663" s="9"/>
      <c r="I1663" s="9"/>
      <c r="J1663" s="55"/>
      <c r="K1663" s="54"/>
      <c r="L16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4" spans="2:12" x14ac:dyDescent="0.25">
      <c r="B1664" s="51" t="str">
        <f>IF(SSIDs[[#This Row],[Count]]="-","(autofill)",IF('1) Program Reach'!$C$5="(enter ID)","(autofill)",'1) Program Reach'!$C$5))</f>
        <v>(autofill)</v>
      </c>
      <c r="C1664" s="52" t="str">
        <f>IFERROR(IF(SSIDs[[#This Row],[Entity ID]]="(autofill)","(autofill)",VLOOKUP(SSIDs[[#This Row],[Entity ID]],EntityIDs[],2,0)),"Invalid Entity ID")</f>
        <v>(autofill)</v>
      </c>
      <c r="F1664" s="242"/>
      <c r="G1664" s="242"/>
      <c r="H1664" s="9"/>
      <c r="I1664" s="9"/>
      <c r="J1664" s="55"/>
      <c r="K1664" s="54"/>
      <c r="L16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5" spans="2:12" x14ac:dyDescent="0.25">
      <c r="B1665" s="51" t="str">
        <f>IF(SSIDs[[#This Row],[Count]]="-","(autofill)",IF('1) Program Reach'!$C$5="(enter ID)","(autofill)",'1) Program Reach'!$C$5))</f>
        <v>(autofill)</v>
      </c>
      <c r="C1665" s="52" t="str">
        <f>IFERROR(IF(SSIDs[[#This Row],[Entity ID]]="(autofill)","(autofill)",VLOOKUP(SSIDs[[#This Row],[Entity ID]],EntityIDs[],2,0)),"Invalid Entity ID")</f>
        <v>(autofill)</v>
      </c>
      <c r="F1665" s="242"/>
      <c r="G1665" s="242"/>
      <c r="H1665" s="9"/>
      <c r="I1665" s="9"/>
      <c r="J1665" s="55"/>
      <c r="K1665" s="54"/>
      <c r="L16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6" spans="2:12" x14ac:dyDescent="0.25">
      <c r="B1666" s="51" t="str">
        <f>IF(SSIDs[[#This Row],[Count]]="-","(autofill)",IF('1) Program Reach'!$C$5="(enter ID)","(autofill)",'1) Program Reach'!$C$5))</f>
        <v>(autofill)</v>
      </c>
      <c r="C1666" s="52" t="str">
        <f>IFERROR(IF(SSIDs[[#This Row],[Entity ID]]="(autofill)","(autofill)",VLOOKUP(SSIDs[[#This Row],[Entity ID]],EntityIDs[],2,0)),"Invalid Entity ID")</f>
        <v>(autofill)</v>
      </c>
      <c r="F1666" s="242"/>
      <c r="G1666" s="242"/>
      <c r="H1666" s="9"/>
      <c r="I1666" s="9"/>
      <c r="J1666" s="55"/>
      <c r="K1666" s="54"/>
      <c r="L16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7" spans="2:12" x14ac:dyDescent="0.25">
      <c r="B1667" s="51" t="str">
        <f>IF(SSIDs[[#This Row],[Count]]="-","(autofill)",IF('1) Program Reach'!$C$5="(enter ID)","(autofill)",'1) Program Reach'!$C$5))</f>
        <v>(autofill)</v>
      </c>
      <c r="C1667" s="52" t="str">
        <f>IFERROR(IF(SSIDs[[#This Row],[Entity ID]]="(autofill)","(autofill)",VLOOKUP(SSIDs[[#This Row],[Entity ID]],EntityIDs[],2,0)),"Invalid Entity ID")</f>
        <v>(autofill)</v>
      </c>
      <c r="F1667" s="242"/>
      <c r="G1667" s="242"/>
      <c r="H1667" s="9"/>
      <c r="I1667" s="9"/>
      <c r="J1667" s="55"/>
      <c r="K1667" s="54"/>
      <c r="L16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8" spans="2:12" x14ac:dyDescent="0.25">
      <c r="B1668" s="51" t="str">
        <f>IF(SSIDs[[#This Row],[Count]]="-","(autofill)",IF('1) Program Reach'!$C$5="(enter ID)","(autofill)",'1) Program Reach'!$C$5))</f>
        <v>(autofill)</v>
      </c>
      <c r="C1668" s="52" t="str">
        <f>IFERROR(IF(SSIDs[[#This Row],[Entity ID]]="(autofill)","(autofill)",VLOOKUP(SSIDs[[#This Row],[Entity ID]],EntityIDs[],2,0)),"Invalid Entity ID")</f>
        <v>(autofill)</v>
      </c>
      <c r="F1668" s="242"/>
      <c r="G1668" s="242"/>
      <c r="H1668" s="9"/>
      <c r="I1668" s="9"/>
      <c r="J1668" s="55"/>
      <c r="K1668" s="54"/>
      <c r="L16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69" spans="2:12" x14ac:dyDescent="0.25">
      <c r="B1669" s="51" t="str">
        <f>IF(SSIDs[[#This Row],[Count]]="-","(autofill)",IF('1) Program Reach'!$C$5="(enter ID)","(autofill)",'1) Program Reach'!$C$5))</f>
        <v>(autofill)</v>
      </c>
      <c r="C1669" s="52" t="str">
        <f>IFERROR(IF(SSIDs[[#This Row],[Entity ID]]="(autofill)","(autofill)",VLOOKUP(SSIDs[[#This Row],[Entity ID]],EntityIDs[],2,0)),"Invalid Entity ID")</f>
        <v>(autofill)</v>
      </c>
      <c r="F1669" s="242"/>
      <c r="G1669" s="242"/>
      <c r="H1669" s="9"/>
      <c r="I1669" s="9"/>
      <c r="J1669" s="55"/>
      <c r="K1669" s="54"/>
      <c r="L16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0" spans="2:12" x14ac:dyDescent="0.25">
      <c r="B1670" s="51" t="str">
        <f>IF(SSIDs[[#This Row],[Count]]="-","(autofill)",IF('1) Program Reach'!$C$5="(enter ID)","(autofill)",'1) Program Reach'!$C$5))</f>
        <v>(autofill)</v>
      </c>
      <c r="C1670" s="52" t="str">
        <f>IFERROR(IF(SSIDs[[#This Row],[Entity ID]]="(autofill)","(autofill)",VLOOKUP(SSIDs[[#This Row],[Entity ID]],EntityIDs[],2,0)),"Invalid Entity ID")</f>
        <v>(autofill)</v>
      </c>
      <c r="F1670" s="242"/>
      <c r="G1670" s="242"/>
      <c r="H1670" s="9"/>
      <c r="I1670" s="9"/>
      <c r="J1670" s="55"/>
      <c r="K1670" s="54"/>
      <c r="L16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1" spans="2:12" x14ac:dyDescent="0.25">
      <c r="B1671" s="51" t="str">
        <f>IF(SSIDs[[#This Row],[Count]]="-","(autofill)",IF('1) Program Reach'!$C$5="(enter ID)","(autofill)",'1) Program Reach'!$C$5))</f>
        <v>(autofill)</v>
      </c>
      <c r="C1671" s="52" t="str">
        <f>IFERROR(IF(SSIDs[[#This Row],[Entity ID]]="(autofill)","(autofill)",VLOOKUP(SSIDs[[#This Row],[Entity ID]],EntityIDs[],2,0)),"Invalid Entity ID")</f>
        <v>(autofill)</v>
      </c>
      <c r="F1671" s="242"/>
      <c r="G1671" s="242"/>
      <c r="H1671" s="9"/>
      <c r="I1671" s="9"/>
      <c r="J1671" s="55"/>
      <c r="K1671" s="54"/>
      <c r="L16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2" spans="2:12" x14ac:dyDescent="0.25">
      <c r="B1672" s="51" t="str">
        <f>IF(SSIDs[[#This Row],[Count]]="-","(autofill)",IF('1) Program Reach'!$C$5="(enter ID)","(autofill)",'1) Program Reach'!$C$5))</f>
        <v>(autofill)</v>
      </c>
      <c r="C1672" s="52" t="str">
        <f>IFERROR(IF(SSIDs[[#This Row],[Entity ID]]="(autofill)","(autofill)",VLOOKUP(SSIDs[[#This Row],[Entity ID]],EntityIDs[],2,0)),"Invalid Entity ID")</f>
        <v>(autofill)</v>
      </c>
      <c r="F1672" s="242"/>
      <c r="G1672" s="242"/>
      <c r="H1672" s="9"/>
      <c r="I1672" s="9"/>
      <c r="J1672" s="55"/>
      <c r="K1672" s="54"/>
      <c r="L16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3" spans="2:12" x14ac:dyDescent="0.25">
      <c r="B1673" s="51" t="str">
        <f>IF(SSIDs[[#This Row],[Count]]="-","(autofill)",IF('1) Program Reach'!$C$5="(enter ID)","(autofill)",'1) Program Reach'!$C$5))</f>
        <v>(autofill)</v>
      </c>
      <c r="C1673" s="52" t="str">
        <f>IFERROR(IF(SSIDs[[#This Row],[Entity ID]]="(autofill)","(autofill)",VLOOKUP(SSIDs[[#This Row],[Entity ID]],EntityIDs[],2,0)),"Invalid Entity ID")</f>
        <v>(autofill)</v>
      </c>
      <c r="F1673" s="242"/>
      <c r="G1673" s="242"/>
      <c r="H1673" s="9"/>
      <c r="I1673" s="9"/>
      <c r="J1673" s="55"/>
      <c r="K1673" s="54"/>
      <c r="L16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4" spans="2:12" x14ac:dyDescent="0.25">
      <c r="B1674" s="51" t="str">
        <f>IF(SSIDs[[#This Row],[Count]]="-","(autofill)",IF('1) Program Reach'!$C$5="(enter ID)","(autofill)",'1) Program Reach'!$C$5))</f>
        <v>(autofill)</v>
      </c>
      <c r="C1674" s="52" t="str">
        <f>IFERROR(IF(SSIDs[[#This Row],[Entity ID]]="(autofill)","(autofill)",VLOOKUP(SSIDs[[#This Row],[Entity ID]],EntityIDs[],2,0)),"Invalid Entity ID")</f>
        <v>(autofill)</v>
      </c>
      <c r="F1674" s="242"/>
      <c r="G1674" s="242"/>
      <c r="H1674" s="9"/>
      <c r="I1674" s="9"/>
      <c r="J1674" s="55"/>
      <c r="K1674" s="54"/>
      <c r="L16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5" spans="2:12" x14ac:dyDescent="0.25">
      <c r="B1675" s="51" t="str">
        <f>IF(SSIDs[[#This Row],[Count]]="-","(autofill)",IF('1) Program Reach'!$C$5="(enter ID)","(autofill)",'1) Program Reach'!$C$5))</f>
        <v>(autofill)</v>
      </c>
      <c r="C1675" s="52" t="str">
        <f>IFERROR(IF(SSIDs[[#This Row],[Entity ID]]="(autofill)","(autofill)",VLOOKUP(SSIDs[[#This Row],[Entity ID]],EntityIDs[],2,0)),"Invalid Entity ID")</f>
        <v>(autofill)</v>
      </c>
      <c r="F1675" s="242"/>
      <c r="G1675" s="242"/>
      <c r="H1675" s="9"/>
      <c r="I1675" s="9"/>
      <c r="J1675" s="55"/>
      <c r="K1675" s="54"/>
      <c r="L16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6" spans="2:12" x14ac:dyDescent="0.25">
      <c r="B1676" s="51" t="str">
        <f>IF(SSIDs[[#This Row],[Count]]="-","(autofill)",IF('1) Program Reach'!$C$5="(enter ID)","(autofill)",'1) Program Reach'!$C$5))</f>
        <v>(autofill)</v>
      </c>
      <c r="C1676" s="52" t="str">
        <f>IFERROR(IF(SSIDs[[#This Row],[Entity ID]]="(autofill)","(autofill)",VLOOKUP(SSIDs[[#This Row],[Entity ID]],EntityIDs[],2,0)),"Invalid Entity ID")</f>
        <v>(autofill)</v>
      </c>
      <c r="F1676" s="242"/>
      <c r="G1676" s="242"/>
      <c r="H1676" s="9"/>
      <c r="I1676" s="9"/>
      <c r="J1676" s="55"/>
      <c r="K1676" s="54"/>
      <c r="L16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7" spans="2:12" x14ac:dyDescent="0.25">
      <c r="B1677" s="51" t="str">
        <f>IF(SSIDs[[#This Row],[Count]]="-","(autofill)",IF('1) Program Reach'!$C$5="(enter ID)","(autofill)",'1) Program Reach'!$C$5))</f>
        <v>(autofill)</v>
      </c>
      <c r="C1677" s="52" t="str">
        <f>IFERROR(IF(SSIDs[[#This Row],[Entity ID]]="(autofill)","(autofill)",VLOOKUP(SSIDs[[#This Row],[Entity ID]],EntityIDs[],2,0)),"Invalid Entity ID")</f>
        <v>(autofill)</v>
      </c>
      <c r="F1677" s="242"/>
      <c r="G1677" s="242"/>
      <c r="H1677" s="9"/>
      <c r="I1677" s="9"/>
      <c r="J1677" s="55"/>
      <c r="K1677" s="54"/>
      <c r="L16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8" spans="2:12" x14ac:dyDescent="0.25">
      <c r="B1678" s="51" t="str">
        <f>IF(SSIDs[[#This Row],[Count]]="-","(autofill)",IF('1) Program Reach'!$C$5="(enter ID)","(autofill)",'1) Program Reach'!$C$5))</f>
        <v>(autofill)</v>
      </c>
      <c r="C1678" s="52" t="str">
        <f>IFERROR(IF(SSIDs[[#This Row],[Entity ID]]="(autofill)","(autofill)",VLOOKUP(SSIDs[[#This Row],[Entity ID]],EntityIDs[],2,0)),"Invalid Entity ID")</f>
        <v>(autofill)</v>
      </c>
      <c r="F1678" s="242"/>
      <c r="G1678" s="242"/>
      <c r="H1678" s="9"/>
      <c r="I1678" s="9"/>
      <c r="J1678" s="55"/>
      <c r="K1678" s="54"/>
      <c r="L16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79" spans="2:12" x14ac:dyDescent="0.25">
      <c r="B1679" s="51" t="str">
        <f>IF(SSIDs[[#This Row],[Count]]="-","(autofill)",IF('1) Program Reach'!$C$5="(enter ID)","(autofill)",'1) Program Reach'!$C$5))</f>
        <v>(autofill)</v>
      </c>
      <c r="C1679" s="52" t="str">
        <f>IFERROR(IF(SSIDs[[#This Row],[Entity ID]]="(autofill)","(autofill)",VLOOKUP(SSIDs[[#This Row],[Entity ID]],EntityIDs[],2,0)),"Invalid Entity ID")</f>
        <v>(autofill)</v>
      </c>
      <c r="F1679" s="242"/>
      <c r="G1679" s="242"/>
      <c r="H1679" s="9"/>
      <c r="I1679" s="9"/>
      <c r="J1679" s="55"/>
      <c r="K1679" s="54"/>
      <c r="L16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0" spans="2:12" x14ac:dyDescent="0.25">
      <c r="B1680" s="51" t="str">
        <f>IF(SSIDs[[#This Row],[Count]]="-","(autofill)",IF('1) Program Reach'!$C$5="(enter ID)","(autofill)",'1) Program Reach'!$C$5))</f>
        <v>(autofill)</v>
      </c>
      <c r="C1680" s="52" t="str">
        <f>IFERROR(IF(SSIDs[[#This Row],[Entity ID]]="(autofill)","(autofill)",VLOOKUP(SSIDs[[#This Row],[Entity ID]],EntityIDs[],2,0)),"Invalid Entity ID")</f>
        <v>(autofill)</v>
      </c>
      <c r="F1680" s="242"/>
      <c r="G1680" s="242"/>
      <c r="H1680" s="9"/>
      <c r="I1680" s="9"/>
      <c r="J1680" s="55"/>
      <c r="K1680" s="54"/>
      <c r="L16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1" spans="2:12" x14ac:dyDescent="0.25">
      <c r="B1681" s="51" t="str">
        <f>IF(SSIDs[[#This Row],[Count]]="-","(autofill)",IF('1) Program Reach'!$C$5="(enter ID)","(autofill)",'1) Program Reach'!$C$5))</f>
        <v>(autofill)</v>
      </c>
      <c r="C1681" s="52" t="str">
        <f>IFERROR(IF(SSIDs[[#This Row],[Entity ID]]="(autofill)","(autofill)",VLOOKUP(SSIDs[[#This Row],[Entity ID]],EntityIDs[],2,0)),"Invalid Entity ID")</f>
        <v>(autofill)</v>
      </c>
      <c r="F1681" s="242"/>
      <c r="G1681" s="242"/>
      <c r="H1681" s="9"/>
      <c r="I1681" s="9"/>
      <c r="J1681" s="55"/>
      <c r="K1681" s="54"/>
      <c r="L16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2" spans="2:12" x14ac:dyDescent="0.25">
      <c r="B1682" s="51" t="str">
        <f>IF(SSIDs[[#This Row],[Count]]="-","(autofill)",IF('1) Program Reach'!$C$5="(enter ID)","(autofill)",'1) Program Reach'!$C$5))</f>
        <v>(autofill)</v>
      </c>
      <c r="C1682" s="52" t="str">
        <f>IFERROR(IF(SSIDs[[#This Row],[Entity ID]]="(autofill)","(autofill)",VLOOKUP(SSIDs[[#This Row],[Entity ID]],EntityIDs[],2,0)),"Invalid Entity ID")</f>
        <v>(autofill)</v>
      </c>
      <c r="F1682" s="242"/>
      <c r="G1682" s="242"/>
      <c r="H1682" s="9"/>
      <c r="I1682" s="9"/>
      <c r="J1682" s="55"/>
      <c r="K1682" s="54"/>
      <c r="L16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3" spans="2:12" x14ac:dyDescent="0.25">
      <c r="B1683" s="51" t="str">
        <f>IF(SSIDs[[#This Row],[Count]]="-","(autofill)",IF('1) Program Reach'!$C$5="(enter ID)","(autofill)",'1) Program Reach'!$C$5))</f>
        <v>(autofill)</v>
      </c>
      <c r="C1683" s="52" t="str">
        <f>IFERROR(IF(SSIDs[[#This Row],[Entity ID]]="(autofill)","(autofill)",VLOOKUP(SSIDs[[#This Row],[Entity ID]],EntityIDs[],2,0)),"Invalid Entity ID")</f>
        <v>(autofill)</v>
      </c>
      <c r="F1683" s="242"/>
      <c r="G1683" s="242"/>
      <c r="H1683" s="9"/>
      <c r="I1683" s="9"/>
      <c r="J1683" s="55"/>
      <c r="K1683" s="54"/>
      <c r="L16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4" spans="2:12" x14ac:dyDescent="0.25">
      <c r="B1684" s="51" t="str">
        <f>IF(SSIDs[[#This Row],[Count]]="-","(autofill)",IF('1) Program Reach'!$C$5="(enter ID)","(autofill)",'1) Program Reach'!$C$5))</f>
        <v>(autofill)</v>
      </c>
      <c r="C1684" s="52" t="str">
        <f>IFERROR(IF(SSIDs[[#This Row],[Entity ID]]="(autofill)","(autofill)",VLOOKUP(SSIDs[[#This Row],[Entity ID]],EntityIDs[],2,0)),"Invalid Entity ID")</f>
        <v>(autofill)</v>
      </c>
      <c r="F1684" s="242"/>
      <c r="G1684" s="242"/>
      <c r="H1684" s="9"/>
      <c r="I1684" s="9"/>
      <c r="J1684" s="55"/>
      <c r="K1684" s="54"/>
      <c r="L16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5" spans="2:12" x14ac:dyDescent="0.25">
      <c r="B1685" s="51" t="str">
        <f>IF(SSIDs[[#This Row],[Count]]="-","(autofill)",IF('1) Program Reach'!$C$5="(enter ID)","(autofill)",'1) Program Reach'!$C$5))</f>
        <v>(autofill)</v>
      </c>
      <c r="C1685" s="52" t="str">
        <f>IFERROR(IF(SSIDs[[#This Row],[Entity ID]]="(autofill)","(autofill)",VLOOKUP(SSIDs[[#This Row],[Entity ID]],EntityIDs[],2,0)),"Invalid Entity ID")</f>
        <v>(autofill)</v>
      </c>
      <c r="F1685" s="242"/>
      <c r="G1685" s="242"/>
      <c r="H1685" s="9"/>
      <c r="I1685" s="9"/>
      <c r="J1685" s="55"/>
      <c r="K1685" s="54"/>
      <c r="L16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6" spans="2:12" x14ac:dyDescent="0.25">
      <c r="B1686" s="51" t="str">
        <f>IF(SSIDs[[#This Row],[Count]]="-","(autofill)",IF('1) Program Reach'!$C$5="(enter ID)","(autofill)",'1) Program Reach'!$C$5))</f>
        <v>(autofill)</v>
      </c>
      <c r="C1686" s="52" t="str">
        <f>IFERROR(IF(SSIDs[[#This Row],[Entity ID]]="(autofill)","(autofill)",VLOOKUP(SSIDs[[#This Row],[Entity ID]],EntityIDs[],2,0)),"Invalid Entity ID")</f>
        <v>(autofill)</v>
      </c>
      <c r="F1686" s="242"/>
      <c r="G1686" s="242"/>
      <c r="H1686" s="9"/>
      <c r="I1686" s="9"/>
      <c r="J1686" s="55"/>
      <c r="K1686" s="54"/>
      <c r="L16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7" spans="2:12" x14ac:dyDescent="0.25">
      <c r="B1687" s="51" t="str">
        <f>IF(SSIDs[[#This Row],[Count]]="-","(autofill)",IF('1) Program Reach'!$C$5="(enter ID)","(autofill)",'1) Program Reach'!$C$5))</f>
        <v>(autofill)</v>
      </c>
      <c r="C1687" s="52" t="str">
        <f>IFERROR(IF(SSIDs[[#This Row],[Entity ID]]="(autofill)","(autofill)",VLOOKUP(SSIDs[[#This Row],[Entity ID]],EntityIDs[],2,0)),"Invalid Entity ID")</f>
        <v>(autofill)</v>
      </c>
      <c r="F1687" s="242"/>
      <c r="G1687" s="242"/>
      <c r="H1687" s="9"/>
      <c r="I1687" s="9"/>
      <c r="J1687" s="55"/>
      <c r="K1687" s="54"/>
      <c r="L16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8" spans="2:12" x14ac:dyDescent="0.25">
      <c r="B1688" s="51" t="str">
        <f>IF(SSIDs[[#This Row],[Count]]="-","(autofill)",IF('1) Program Reach'!$C$5="(enter ID)","(autofill)",'1) Program Reach'!$C$5))</f>
        <v>(autofill)</v>
      </c>
      <c r="C1688" s="52" t="str">
        <f>IFERROR(IF(SSIDs[[#This Row],[Entity ID]]="(autofill)","(autofill)",VLOOKUP(SSIDs[[#This Row],[Entity ID]],EntityIDs[],2,0)),"Invalid Entity ID")</f>
        <v>(autofill)</v>
      </c>
      <c r="F1688" s="242"/>
      <c r="G1688" s="242"/>
      <c r="H1688" s="9"/>
      <c r="I1688" s="9"/>
      <c r="J1688" s="55"/>
      <c r="K1688" s="54"/>
      <c r="L16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89" spans="2:12" x14ac:dyDescent="0.25">
      <c r="B1689" s="51" t="str">
        <f>IF(SSIDs[[#This Row],[Count]]="-","(autofill)",IF('1) Program Reach'!$C$5="(enter ID)","(autofill)",'1) Program Reach'!$C$5))</f>
        <v>(autofill)</v>
      </c>
      <c r="C1689" s="52" t="str">
        <f>IFERROR(IF(SSIDs[[#This Row],[Entity ID]]="(autofill)","(autofill)",VLOOKUP(SSIDs[[#This Row],[Entity ID]],EntityIDs[],2,0)),"Invalid Entity ID")</f>
        <v>(autofill)</v>
      </c>
      <c r="F1689" s="242"/>
      <c r="G1689" s="242"/>
      <c r="H1689" s="9"/>
      <c r="I1689" s="9"/>
      <c r="J1689" s="55"/>
      <c r="K1689" s="54"/>
      <c r="L16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0" spans="2:12" x14ac:dyDescent="0.25">
      <c r="B1690" s="51" t="str">
        <f>IF(SSIDs[[#This Row],[Count]]="-","(autofill)",IF('1) Program Reach'!$C$5="(enter ID)","(autofill)",'1) Program Reach'!$C$5))</f>
        <v>(autofill)</v>
      </c>
      <c r="C1690" s="52" t="str">
        <f>IFERROR(IF(SSIDs[[#This Row],[Entity ID]]="(autofill)","(autofill)",VLOOKUP(SSIDs[[#This Row],[Entity ID]],EntityIDs[],2,0)),"Invalid Entity ID")</f>
        <v>(autofill)</v>
      </c>
      <c r="F1690" s="242"/>
      <c r="G1690" s="242"/>
      <c r="H1690" s="9"/>
      <c r="I1690" s="9"/>
      <c r="J1690" s="55"/>
      <c r="K1690" s="54"/>
      <c r="L16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1" spans="2:12" x14ac:dyDescent="0.25">
      <c r="B1691" s="51" t="str">
        <f>IF(SSIDs[[#This Row],[Count]]="-","(autofill)",IF('1) Program Reach'!$C$5="(enter ID)","(autofill)",'1) Program Reach'!$C$5))</f>
        <v>(autofill)</v>
      </c>
      <c r="C1691" s="52" t="str">
        <f>IFERROR(IF(SSIDs[[#This Row],[Entity ID]]="(autofill)","(autofill)",VLOOKUP(SSIDs[[#This Row],[Entity ID]],EntityIDs[],2,0)),"Invalid Entity ID")</f>
        <v>(autofill)</v>
      </c>
      <c r="F1691" s="242"/>
      <c r="G1691" s="242"/>
      <c r="H1691" s="9"/>
      <c r="I1691" s="9"/>
      <c r="J1691" s="55"/>
      <c r="K1691" s="54"/>
      <c r="L16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2" spans="2:12" x14ac:dyDescent="0.25">
      <c r="B1692" s="51" t="str">
        <f>IF(SSIDs[[#This Row],[Count]]="-","(autofill)",IF('1) Program Reach'!$C$5="(enter ID)","(autofill)",'1) Program Reach'!$C$5))</f>
        <v>(autofill)</v>
      </c>
      <c r="C1692" s="52" t="str">
        <f>IFERROR(IF(SSIDs[[#This Row],[Entity ID]]="(autofill)","(autofill)",VLOOKUP(SSIDs[[#This Row],[Entity ID]],EntityIDs[],2,0)),"Invalid Entity ID")</f>
        <v>(autofill)</v>
      </c>
      <c r="F1692" s="242"/>
      <c r="G1692" s="242"/>
      <c r="H1692" s="9"/>
      <c r="I1692" s="9"/>
      <c r="J1692" s="55"/>
      <c r="K1692" s="54"/>
      <c r="L16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3" spans="2:12" x14ac:dyDescent="0.25">
      <c r="B1693" s="51" t="str">
        <f>IF(SSIDs[[#This Row],[Count]]="-","(autofill)",IF('1) Program Reach'!$C$5="(enter ID)","(autofill)",'1) Program Reach'!$C$5))</f>
        <v>(autofill)</v>
      </c>
      <c r="C1693" s="52" t="str">
        <f>IFERROR(IF(SSIDs[[#This Row],[Entity ID]]="(autofill)","(autofill)",VLOOKUP(SSIDs[[#This Row],[Entity ID]],EntityIDs[],2,0)),"Invalid Entity ID")</f>
        <v>(autofill)</v>
      </c>
      <c r="F1693" s="242"/>
      <c r="G1693" s="242"/>
      <c r="H1693" s="9"/>
      <c r="I1693" s="9"/>
      <c r="J1693" s="55"/>
      <c r="K1693" s="54"/>
      <c r="L16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4" spans="2:12" x14ac:dyDescent="0.25">
      <c r="B1694" s="51" t="str">
        <f>IF(SSIDs[[#This Row],[Count]]="-","(autofill)",IF('1) Program Reach'!$C$5="(enter ID)","(autofill)",'1) Program Reach'!$C$5))</f>
        <v>(autofill)</v>
      </c>
      <c r="C1694" s="52" t="str">
        <f>IFERROR(IF(SSIDs[[#This Row],[Entity ID]]="(autofill)","(autofill)",VLOOKUP(SSIDs[[#This Row],[Entity ID]],EntityIDs[],2,0)),"Invalid Entity ID")</f>
        <v>(autofill)</v>
      </c>
      <c r="F1694" s="242"/>
      <c r="G1694" s="242"/>
      <c r="H1694" s="9"/>
      <c r="I1694" s="9"/>
      <c r="J1694" s="55"/>
      <c r="K1694" s="54"/>
      <c r="L16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5" spans="2:12" x14ac:dyDescent="0.25">
      <c r="B1695" s="51" t="str">
        <f>IF(SSIDs[[#This Row],[Count]]="-","(autofill)",IF('1) Program Reach'!$C$5="(enter ID)","(autofill)",'1) Program Reach'!$C$5))</f>
        <v>(autofill)</v>
      </c>
      <c r="C1695" s="52" t="str">
        <f>IFERROR(IF(SSIDs[[#This Row],[Entity ID]]="(autofill)","(autofill)",VLOOKUP(SSIDs[[#This Row],[Entity ID]],EntityIDs[],2,0)),"Invalid Entity ID")</f>
        <v>(autofill)</v>
      </c>
      <c r="F1695" s="242"/>
      <c r="G1695" s="242"/>
      <c r="H1695" s="9"/>
      <c r="I1695" s="9"/>
      <c r="J1695" s="55"/>
      <c r="K1695" s="54"/>
      <c r="L16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6" spans="2:12" x14ac:dyDescent="0.25">
      <c r="B1696" s="51" t="str">
        <f>IF(SSIDs[[#This Row],[Count]]="-","(autofill)",IF('1) Program Reach'!$C$5="(enter ID)","(autofill)",'1) Program Reach'!$C$5))</f>
        <v>(autofill)</v>
      </c>
      <c r="C1696" s="52" t="str">
        <f>IFERROR(IF(SSIDs[[#This Row],[Entity ID]]="(autofill)","(autofill)",VLOOKUP(SSIDs[[#This Row],[Entity ID]],EntityIDs[],2,0)),"Invalid Entity ID")</f>
        <v>(autofill)</v>
      </c>
      <c r="F1696" s="242"/>
      <c r="G1696" s="242"/>
      <c r="H1696" s="9"/>
      <c r="I1696" s="9"/>
      <c r="J1696" s="55"/>
      <c r="K1696" s="54"/>
      <c r="L16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7" spans="2:12" x14ac:dyDescent="0.25">
      <c r="B1697" s="51" t="str">
        <f>IF(SSIDs[[#This Row],[Count]]="-","(autofill)",IF('1) Program Reach'!$C$5="(enter ID)","(autofill)",'1) Program Reach'!$C$5))</f>
        <v>(autofill)</v>
      </c>
      <c r="C1697" s="52" t="str">
        <f>IFERROR(IF(SSIDs[[#This Row],[Entity ID]]="(autofill)","(autofill)",VLOOKUP(SSIDs[[#This Row],[Entity ID]],EntityIDs[],2,0)),"Invalid Entity ID")</f>
        <v>(autofill)</v>
      </c>
      <c r="F1697" s="242"/>
      <c r="G1697" s="242"/>
      <c r="H1697" s="9"/>
      <c r="I1697" s="9"/>
      <c r="J1697" s="55"/>
      <c r="K1697" s="54"/>
      <c r="L16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8" spans="2:12" x14ac:dyDescent="0.25">
      <c r="B1698" s="51" t="str">
        <f>IF(SSIDs[[#This Row],[Count]]="-","(autofill)",IF('1) Program Reach'!$C$5="(enter ID)","(autofill)",'1) Program Reach'!$C$5))</f>
        <v>(autofill)</v>
      </c>
      <c r="C1698" s="52" t="str">
        <f>IFERROR(IF(SSIDs[[#This Row],[Entity ID]]="(autofill)","(autofill)",VLOOKUP(SSIDs[[#This Row],[Entity ID]],EntityIDs[],2,0)),"Invalid Entity ID")</f>
        <v>(autofill)</v>
      </c>
      <c r="F1698" s="242"/>
      <c r="G1698" s="242"/>
      <c r="H1698" s="9"/>
      <c r="I1698" s="9"/>
      <c r="J1698" s="55"/>
      <c r="K1698" s="54"/>
      <c r="L16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699" spans="2:12" x14ac:dyDescent="0.25">
      <c r="B1699" s="51" t="str">
        <f>IF(SSIDs[[#This Row],[Count]]="-","(autofill)",IF('1) Program Reach'!$C$5="(enter ID)","(autofill)",'1) Program Reach'!$C$5))</f>
        <v>(autofill)</v>
      </c>
      <c r="C1699" s="52" t="str">
        <f>IFERROR(IF(SSIDs[[#This Row],[Entity ID]]="(autofill)","(autofill)",VLOOKUP(SSIDs[[#This Row],[Entity ID]],EntityIDs[],2,0)),"Invalid Entity ID")</f>
        <v>(autofill)</v>
      </c>
      <c r="F1699" s="242"/>
      <c r="G1699" s="242"/>
      <c r="H1699" s="9"/>
      <c r="I1699" s="9"/>
      <c r="J1699" s="55"/>
      <c r="K1699" s="54"/>
      <c r="L16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0" spans="2:12" x14ac:dyDescent="0.25">
      <c r="B1700" s="51" t="str">
        <f>IF(SSIDs[[#This Row],[Count]]="-","(autofill)",IF('1) Program Reach'!$C$5="(enter ID)","(autofill)",'1) Program Reach'!$C$5))</f>
        <v>(autofill)</v>
      </c>
      <c r="C1700" s="52" t="str">
        <f>IFERROR(IF(SSIDs[[#This Row],[Entity ID]]="(autofill)","(autofill)",VLOOKUP(SSIDs[[#This Row],[Entity ID]],EntityIDs[],2,0)),"Invalid Entity ID")</f>
        <v>(autofill)</v>
      </c>
      <c r="F1700" s="242"/>
      <c r="G1700" s="242"/>
      <c r="H1700" s="9"/>
      <c r="I1700" s="9"/>
      <c r="J1700" s="55"/>
      <c r="K1700" s="54"/>
      <c r="L17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1" spans="2:12" x14ac:dyDescent="0.25">
      <c r="B1701" s="51" t="str">
        <f>IF(SSIDs[[#This Row],[Count]]="-","(autofill)",IF('1) Program Reach'!$C$5="(enter ID)","(autofill)",'1) Program Reach'!$C$5))</f>
        <v>(autofill)</v>
      </c>
      <c r="C1701" s="52" t="str">
        <f>IFERROR(IF(SSIDs[[#This Row],[Entity ID]]="(autofill)","(autofill)",VLOOKUP(SSIDs[[#This Row],[Entity ID]],EntityIDs[],2,0)),"Invalid Entity ID")</f>
        <v>(autofill)</v>
      </c>
      <c r="F1701" s="242"/>
      <c r="G1701" s="242"/>
      <c r="H1701" s="9"/>
      <c r="I1701" s="9"/>
      <c r="J1701" s="55"/>
      <c r="K1701" s="54"/>
      <c r="L17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2" spans="2:12" x14ac:dyDescent="0.25">
      <c r="B1702" s="51" t="str">
        <f>IF(SSIDs[[#This Row],[Count]]="-","(autofill)",IF('1) Program Reach'!$C$5="(enter ID)","(autofill)",'1) Program Reach'!$C$5))</f>
        <v>(autofill)</v>
      </c>
      <c r="C1702" s="52" t="str">
        <f>IFERROR(IF(SSIDs[[#This Row],[Entity ID]]="(autofill)","(autofill)",VLOOKUP(SSIDs[[#This Row],[Entity ID]],EntityIDs[],2,0)),"Invalid Entity ID")</f>
        <v>(autofill)</v>
      </c>
      <c r="F1702" s="242"/>
      <c r="G1702" s="242"/>
      <c r="H1702" s="9"/>
      <c r="I1702" s="9"/>
      <c r="J1702" s="55"/>
      <c r="K1702" s="54"/>
      <c r="L17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3" spans="2:12" x14ac:dyDescent="0.25">
      <c r="B1703" s="51" t="str">
        <f>IF(SSIDs[[#This Row],[Count]]="-","(autofill)",IF('1) Program Reach'!$C$5="(enter ID)","(autofill)",'1) Program Reach'!$C$5))</f>
        <v>(autofill)</v>
      </c>
      <c r="C1703" s="52" t="str">
        <f>IFERROR(IF(SSIDs[[#This Row],[Entity ID]]="(autofill)","(autofill)",VLOOKUP(SSIDs[[#This Row],[Entity ID]],EntityIDs[],2,0)),"Invalid Entity ID")</f>
        <v>(autofill)</v>
      </c>
      <c r="F1703" s="242"/>
      <c r="G1703" s="242"/>
      <c r="H1703" s="9"/>
      <c r="I1703" s="9"/>
      <c r="J1703" s="55"/>
      <c r="K1703" s="54"/>
      <c r="L17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4" spans="2:12" x14ac:dyDescent="0.25">
      <c r="B1704" s="51" t="str">
        <f>IF(SSIDs[[#This Row],[Count]]="-","(autofill)",IF('1) Program Reach'!$C$5="(enter ID)","(autofill)",'1) Program Reach'!$C$5))</f>
        <v>(autofill)</v>
      </c>
      <c r="C1704" s="52" t="str">
        <f>IFERROR(IF(SSIDs[[#This Row],[Entity ID]]="(autofill)","(autofill)",VLOOKUP(SSIDs[[#This Row],[Entity ID]],EntityIDs[],2,0)),"Invalid Entity ID")</f>
        <v>(autofill)</v>
      </c>
      <c r="F1704" s="242"/>
      <c r="G1704" s="242"/>
      <c r="H1704" s="9"/>
      <c r="I1704" s="9"/>
      <c r="J1704" s="55"/>
      <c r="K1704" s="54"/>
      <c r="L17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5" spans="2:12" x14ac:dyDescent="0.25">
      <c r="B1705" s="51" t="str">
        <f>IF(SSIDs[[#This Row],[Count]]="-","(autofill)",IF('1) Program Reach'!$C$5="(enter ID)","(autofill)",'1) Program Reach'!$C$5))</f>
        <v>(autofill)</v>
      </c>
      <c r="C1705" s="52" t="str">
        <f>IFERROR(IF(SSIDs[[#This Row],[Entity ID]]="(autofill)","(autofill)",VLOOKUP(SSIDs[[#This Row],[Entity ID]],EntityIDs[],2,0)),"Invalid Entity ID")</f>
        <v>(autofill)</v>
      </c>
      <c r="F1705" s="242"/>
      <c r="G1705" s="242"/>
      <c r="H1705" s="9"/>
      <c r="I1705" s="9"/>
      <c r="J1705" s="55"/>
      <c r="K1705" s="54"/>
      <c r="L17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6" spans="2:12" x14ac:dyDescent="0.25">
      <c r="B1706" s="51" t="str">
        <f>IF(SSIDs[[#This Row],[Count]]="-","(autofill)",IF('1) Program Reach'!$C$5="(enter ID)","(autofill)",'1) Program Reach'!$C$5))</f>
        <v>(autofill)</v>
      </c>
      <c r="C1706" s="52" t="str">
        <f>IFERROR(IF(SSIDs[[#This Row],[Entity ID]]="(autofill)","(autofill)",VLOOKUP(SSIDs[[#This Row],[Entity ID]],EntityIDs[],2,0)),"Invalid Entity ID")</f>
        <v>(autofill)</v>
      </c>
      <c r="F1706" s="242"/>
      <c r="G1706" s="242"/>
      <c r="H1706" s="9"/>
      <c r="I1706" s="9"/>
      <c r="J1706" s="55"/>
      <c r="K1706" s="54"/>
      <c r="L17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7" spans="2:12" x14ac:dyDescent="0.25">
      <c r="B1707" s="51" t="str">
        <f>IF(SSIDs[[#This Row],[Count]]="-","(autofill)",IF('1) Program Reach'!$C$5="(enter ID)","(autofill)",'1) Program Reach'!$C$5))</f>
        <v>(autofill)</v>
      </c>
      <c r="C1707" s="52" t="str">
        <f>IFERROR(IF(SSIDs[[#This Row],[Entity ID]]="(autofill)","(autofill)",VLOOKUP(SSIDs[[#This Row],[Entity ID]],EntityIDs[],2,0)),"Invalid Entity ID")</f>
        <v>(autofill)</v>
      </c>
      <c r="F1707" s="242"/>
      <c r="G1707" s="242"/>
      <c r="H1707" s="9"/>
      <c r="I1707" s="9"/>
      <c r="J1707" s="55"/>
      <c r="K1707" s="54"/>
      <c r="L17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8" spans="2:12" x14ac:dyDescent="0.25">
      <c r="B1708" s="51" t="str">
        <f>IF(SSIDs[[#This Row],[Count]]="-","(autofill)",IF('1) Program Reach'!$C$5="(enter ID)","(autofill)",'1) Program Reach'!$C$5))</f>
        <v>(autofill)</v>
      </c>
      <c r="C1708" s="52" t="str">
        <f>IFERROR(IF(SSIDs[[#This Row],[Entity ID]]="(autofill)","(autofill)",VLOOKUP(SSIDs[[#This Row],[Entity ID]],EntityIDs[],2,0)),"Invalid Entity ID")</f>
        <v>(autofill)</v>
      </c>
      <c r="F1708" s="242"/>
      <c r="G1708" s="242"/>
      <c r="H1708" s="9"/>
      <c r="I1708" s="9"/>
      <c r="J1708" s="55"/>
      <c r="K1708" s="54"/>
      <c r="L17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09" spans="2:12" x14ac:dyDescent="0.25">
      <c r="B1709" s="51" t="str">
        <f>IF(SSIDs[[#This Row],[Count]]="-","(autofill)",IF('1) Program Reach'!$C$5="(enter ID)","(autofill)",'1) Program Reach'!$C$5))</f>
        <v>(autofill)</v>
      </c>
      <c r="C1709" s="52" t="str">
        <f>IFERROR(IF(SSIDs[[#This Row],[Entity ID]]="(autofill)","(autofill)",VLOOKUP(SSIDs[[#This Row],[Entity ID]],EntityIDs[],2,0)),"Invalid Entity ID")</f>
        <v>(autofill)</v>
      </c>
      <c r="F1709" s="242"/>
      <c r="G1709" s="242"/>
      <c r="H1709" s="9"/>
      <c r="I1709" s="9"/>
      <c r="J1709" s="55"/>
      <c r="K1709" s="54"/>
      <c r="L17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0" spans="2:12" x14ac:dyDescent="0.25">
      <c r="B1710" s="51" t="str">
        <f>IF(SSIDs[[#This Row],[Count]]="-","(autofill)",IF('1) Program Reach'!$C$5="(enter ID)","(autofill)",'1) Program Reach'!$C$5))</f>
        <v>(autofill)</v>
      </c>
      <c r="C1710" s="52" t="str">
        <f>IFERROR(IF(SSIDs[[#This Row],[Entity ID]]="(autofill)","(autofill)",VLOOKUP(SSIDs[[#This Row],[Entity ID]],EntityIDs[],2,0)),"Invalid Entity ID")</f>
        <v>(autofill)</v>
      </c>
      <c r="F1710" s="242"/>
      <c r="G1710" s="242"/>
      <c r="H1710" s="9"/>
      <c r="I1710" s="9"/>
      <c r="J1710" s="55"/>
      <c r="K1710" s="54"/>
      <c r="L17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1" spans="2:12" x14ac:dyDescent="0.25">
      <c r="B1711" s="51" t="str">
        <f>IF(SSIDs[[#This Row],[Count]]="-","(autofill)",IF('1) Program Reach'!$C$5="(enter ID)","(autofill)",'1) Program Reach'!$C$5))</f>
        <v>(autofill)</v>
      </c>
      <c r="C1711" s="52" t="str">
        <f>IFERROR(IF(SSIDs[[#This Row],[Entity ID]]="(autofill)","(autofill)",VLOOKUP(SSIDs[[#This Row],[Entity ID]],EntityIDs[],2,0)),"Invalid Entity ID")</f>
        <v>(autofill)</v>
      </c>
      <c r="F1711" s="242"/>
      <c r="G1711" s="242"/>
      <c r="H1711" s="9"/>
      <c r="I1711" s="9"/>
      <c r="J1711" s="55"/>
      <c r="K1711" s="54"/>
      <c r="L17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2" spans="2:12" x14ac:dyDescent="0.25">
      <c r="B1712" s="51" t="str">
        <f>IF(SSIDs[[#This Row],[Count]]="-","(autofill)",IF('1) Program Reach'!$C$5="(enter ID)","(autofill)",'1) Program Reach'!$C$5))</f>
        <v>(autofill)</v>
      </c>
      <c r="C1712" s="52" t="str">
        <f>IFERROR(IF(SSIDs[[#This Row],[Entity ID]]="(autofill)","(autofill)",VLOOKUP(SSIDs[[#This Row],[Entity ID]],EntityIDs[],2,0)),"Invalid Entity ID")</f>
        <v>(autofill)</v>
      </c>
      <c r="F1712" s="242"/>
      <c r="G1712" s="242"/>
      <c r="H1712" s="9"/>
      <c r="I1712" s="9"/>
      <c r="J1712" s="55"/>
      <c r="K1712" s="54"/>
      <c r="L17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3" spans="2:12" x14ac:dyDescent="0.25">
      <c r="B1713" s="51" t="str">
        <f>IF(SSIDs[[#This Row],[Count]]="-","(autofill)",IF('1) Program Reach'!$C$5="(enter ID)","(autofill)",'1) Program Reach'!$C$5))</f>
        <v>(autofill)</v>
      </c>
      <c r="C1713" s="52" t="str">
        <f>IFERROR(IF(SSIDs[[#This Row],[Entity ID]]="(autofill)","(autofill)",VLOOKUP(SSIDs[[#This Row],[Entity ID]],EntityIDs[],2,0)),"Invalid Entity ID")</f>
        <v>(autofill)</v>
      </c>
      <c r="F1713" s="242"/>
      <c r="G1713" s="242"/>
      <c r="H1713" s="9"/>
      <c r="I1713" s="9"/>
      <c r="J1713" s="55"/>
      <c r="K1713" s="54"/>
      <c r="L17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4" spans="2:12" x14ac:dyDescent="0.25">
      <c r="B1714" s="51" t="str">
        <f>IF(SSIDs[[#This Row],[Count]]="-","(autofill)",IF('1) Program Reach'!$C$5="(enter ID)","(autofill)",'1) Program Reach'!$C$5))</f>
        <v>(autofill)</v>
      </c>
      <c r="C1714" s="52" t="str">
        <f>IFERROR(IF(SSIDs[[#This Row],[Entity ID]]="(autofill)","(autofill)",VLOOKUP(SSIDs[[#This Row],[Entity ID]],EntityIDs[],2,0)),"Invalid Entity ID")</f>
        <v>(autofill)</v>
      </c>
      <c r="F1714" s="242"/>
      <c r="G1714" s="242"/>
      <c r="H1714" s="9"/>
      <c r="I1714" s="9"/>
      <c r="J1714" s="55"/>
      <c r="K1714" s="54"/>
      <c r="L17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5" spans="2:12" x14ac:dyDescent="0.25">
      <c r="B1715" s="51" t="str">
        <f>IF(SSIDs[[#This Row],[Count]]="-","(autofill)",IF('1) Program Reach'!$C$5="(enter ID)","(autofill)",'1) Program Reach'!$C$5))</f>
        <v>(autofill)</v>
      </c>
      <c r="C1715" s="52" t="str">
        <f>IFERROR(IF(SSIDs[[#This Row],[Entity ID]]="(autofill)","(autofill)",VLOOKUP(SSIDs[[#This Row],[Entity ID]],EntityIDs[],2,0)),"Invalid Entity ID")</f>
        <v>(autofill)</v>
      </c>
      <c r="F1715" s="242"/>
      <c r="G1715" s="242"/>
      <c r="H1715" s="9"/>
      <c r="I1715" s="9"/>
      <c r="J1715" s="55"/>
      <c r="K1715" s="54"/>
      <c r="L17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6" spans="2:12" x14ac:dyDescent="0.25">
      <c r="B1716" s="51" t="str">
        <f>IF(SSIDs[[#This Row],[Count]]="-","(autofill)",IF('1) Program Reach'!$C$5="(enter ID)","(autofill)",'1) Program Reach'!$C$5))</f>
        <v>(autofill)</v>
      </c>
      <c r="C1716" s="52" t="str">
        <f>IFERROR(IF(SSIDs[[#This Row],[Entity ID]]="(autofill)","(autofill)",VLOOKUP(SSIDs[[#This Row],[Entity ID]],EntityIDs[],2,0)),"Invalid Entity ID")</f>
        <v>(autofill)</v>
      </c>
      <c r="F1716" s="242"/>
      <c r="G1716" s="242"/>
      <c r="H1716" s="9"/>
      <c r="I1716" s="9"/>
      <c r="J1716" s="55"/>
      <c r="K1716" s="54"/>
      <c r="L17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7" spans="2:12" x14ac:dyDescent="0.25">
      <c r="B1717" s="51" t="str">
        <f>IF(SSIDs[[#This Row],[Count]]="-","(autofill)",IF('1) Program Reach'!$C$5="(enter ID)","(autofill)",'1) Program Reach'!$C$5))</f>
        <v>(autofill)</v>
      </c>
      <c r="C1717" s="52" t="str">
        <f>IFERROR(IF(SSIDs[[#This Row],[Entity ID]]="(autofill)","(autofill)",VLOOKUP(SSIDs[[#This Row],[Entity ID]],EntityIDs[],2,0)),"Invalid Entity ID")</f>
        <v>(autofill)</v>
      </c>
      <c r="F1717" s="242"/>
      <c r="G1717" s="242"/>
      <c r="H1717" s="9"/>
      <c r="I1717" s="9"/>
      <c r="J1717" s="55"/>
      <c r="K1717" s="54"/>
      <c r="L17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8" spans="2:12" x14ac:dyDescent="0.25">
      <c r="B1718" s="51" t="str">
        <f>IF(SSIDs[[#This Row],[Count]]="-","(autofill)",IF('1) Program Reach'!$C$5="(enter ID)","(autofill)",'1) Program Reach'!$C$5))</f>
        <v>(autofill)</v>
      </c>
      <c r="C1718" s="52" t="str">
        <f>IFERROR(IF(SSIDs[[#This Row],[Entity ID]]="(autofill)","(autofill)",VLOOKUP(SSIDs[[#This Row],[Entity ID]],EntityIDs[],2,0)),"Invalid Entity ID")</f>
        <v>(autofill)</v>
      </c>
      <c r="F1718" s="242"/>
      <c r="G1718" s="242"/>
      <c r="H1718" s="9"/>
      <c r="I1718" s="9"/>
      <c r="J1718" s="55"/>
      <c r="K1718" s="54"/>
      <c r="L17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19" spans="2:12" x14ac:dyDescent="0.25">
      <c r="B1719" s="51" t="str">
        <f>IF(SSIDs[[#This Row],[Count]]="-","(autofill)",IF('1) Program Reach'!$C$5="(enter ID)","(autofill)",'1) Program Reach'!$C$5))</f>
        <v>(autofill)</v>
      </c>
      <c r="C1719" s="52" t="str">
        <f>IFERROR(IF(SSIDs[[#This Row],[Entity ID]]="(autofill)","(autofill)",VLOOKUP(SSIDs[[#This Row],[Entity ID]],EntityIDs[],2,0)),"Invalid Entity ID")</f>
        <v>(autofill)</v>
      </c>
      <c r="F1719" s="242"/>
      <c r="G1719" s="242"/>
      <c r="H1719" s="9"/>
      <c r="I1719" s="9"/>
      <c r="J1719" s="55"/>
      <c r="K1719" s="54"/>
      <c r="L17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0" spans="2:12" x14ac:dyDescent="0.25">
      <c r="B1720" s="51" t="str">
        <f>IF(SSIDs[[#This Row],[Count]]="-","(autofill)",IF('1) Program Reach'!$C$5="(enter ID)","(autofill)",'1) Program Reach'!$C$5))</f>
        <v>(autofill)</v>
      </c>
      <c r="C1720" s="52" t="str">
        <f>IFERROR(IF(SSIDs[[#This Row],[Entity ID]]="(autofill)","(autofill)",VLOOKUP(SSIDs[[#This Row],[Entity ID]],EntityIDs[],2,0)),"Invalid Entity ID")</f>
        <v>(autofill)</v>
      </c>
      <c r="F1720" s="242"/>
      <c r="G1720" s="242"/>
      <c r="H1720" s="9"/>
      <c r="I1720" s="9"/>
      <c r="J1720" s="55"/>
      <c r="K1720" s="54"/>
      <c r="L17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1" spans="2:12" x14ac:dyDescent="0.25">
      <c r="B1721" s="51" t="str">
        <f>IF(SSIDs[[#This Row],[Count]]="-","(autofill)",IF('1) Program Reach'!$C$5="(enter ID)","(autofill)",'1) Program Reach'!$C$5))</f>
        <v>(autofill)</v>
      </c>
      <c r="C1721" s="52" t="str">
        <f>IFERROR(IF(SSIDs[[#This Row],[Entity ID]]="(autofill)","(autofill)",VLOOKUP(SSIDs[[#This Row],[Entity ID]],EntityIDs[],2,0)),"Invalid Entity ID")</f>
        <v>(autofill)</v>
      </c>
      <c r="F1721" s="242"/>
      <c r="G1721" s="242"/>
      <c r="H1721" s="9"/>
      <c r="I1721" s="9"/>
      <c r="J1721" s="55"/>
      <c r="K1721" s="54"/>
      <c r="L17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2" spans="2:12" x14ac:dyDescent="0.25">
      <c r="B1722" s="51" t="str">
        <f>IF(SSIDs[[#This Row],[Count]]="-","(autofill)",IF('1) Program Reach'!$C$5="(enter ID)","(autofill)",'1) Program Reach'!$C$5))</f>
        <v>(autofill)</v>
      </c>
      <c r="C1722" s="52" t="str">
        <f>IFERROR(IF(SSIDs[[#This Row],[Entity ID]]="(autofill)","(autofill)",VLOOKUP(SSIDs[[#This Row],[Entity ID]],EntityIDs[],2,0)),"Invalid Entity ID")</f>
        <v>(autofill)</v>
      </c>
      <c r="F1722" s="242"/>
      <c r="G1722" s="242"/>
      <c r="H1722" s="9"/>
      <c r="I1722" s="9"/>
      <c r="J1722" s="55"/>
      <c r="K1722" s="54"/>
      <c r="L17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3" spans="2:12" x14ac:dyDescent="0.25">
      <c r="B1723" s="51" t="str">
        <f>IF(SSIDs[[#This Row],[Count]]="-","(autofill)",IF('1) Program Reach'!$C$5="(enter ID)","(autofill)",'1) Program Reach'!$C$5))</f>
        <v>(autofill)</v>
      </c>
      <c r="C1723" s="52" t="str">
        <f>IFERROR(IF(SSIDs[[#This Row],[Entity ID]]="(autofill)","(autofill)",VLOOKUP(SSIDs[[#This Row],[Entity ID]],EntityIDs[],2,0)),"Invalid Entity ID")</f>
        <v>(autofill)</v>
      </c>
      <c r="F1723" s="242"/>
      <c r="G1723" s="242"/>
      <c r="H1723" s="9"/>
      <c r="I1723" s="9"/>
      <c r="J1723" s="55"/>
      <c r="K1723" s="54"/>
      <c r="L17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4" spans="2:12" x14ac:dyDescent="0.25">
      <c r="B1724" s="51" t="str">
        <f>IF(SSIDs[[#This Row],[Count]]="-","(autofill)",IF('1) Program Reach'!$C$5="(enter ID)","(autofill)",'1) Program Reach'!$C$5))</f>
        <v>(autofill)</v>
      </c>
      <c r="C1724" s="52" t="str">
        <f>IFERROR(IF(SSIDs[[#This Row],[Entity ID]]="(autofill)","(autofill)",VLOOKUP(SSIDs[[#This Row],[Entity ID]],EntityIDs[],2,0)),"Invalid Entity ID")</f>
        <v>(autofill)</v>
      </c>
      <c r="F1724" s="242"/>
      <c r="G1724" s="242"/>
      <c r="H1724" s="9"/>
      <c r="I1724" s="9"/>
      <c r="J1724" s="55"/>
      <c r="K1724" s="54"/>
      <c r="L17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5" spans="2:12" x14ac:dyDescent="0.25">
      <c r="B1725" s="51" t="str">
        <f>IF(SSIDs[[#This Row],[Count]]="-","(autofill)",IF('1) Program Reach'!$C$5="(enter ID)","(autofill)",'1) Program Reach'!$C$5))</f>
        <v>(autofill)</v>
      </c>
      <c r="C1725" s="52" t="str">
        <f>IFERROR(IF(SSIDs[[#This Row],[Entity ID]]="(autofill)","(autofill)",VLOOKUP(SSIDs[[#This Row],[Entity ID]],EntityIDs[],2,0)),"Invalid Entity ID")</f>
        <v>(autofill)</v>
      </c>
      <c r="F1725" s="242"/>
      <c r="G1725" s="242"/>
      <c r="H1725" s="9"/>
      <c r="I1725" s="9"/>
      <c r="J1725" s="55"/>
      <c r="K1725" s="54"/>
      <c r="L17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6" spans="2:12" x14ac:dyDescent="0.25">
      <c r="B1726" s="51" t="str">
        <f>IF(SSIDs[[#This Row],[Count]]="-","(autofill)",IF('1) Program Reach'!$C$5="(enter ID)","(autofill)",'1) Program Reach'!$C$5))</f>
        <v>(autofill)</v>
      </c>
      <c r="C1726" s="52" t="str">
        <f>IFERROR(IF(SSIDs[[#This Row],[Entity ID]]="(autofill)","(autofill)",VLOOKUP(SSIDs[[#This Row],[Entity ID]],EntityIDs[],2,0)),"Invalid Entity ID")</f>
        <v>(autofill)</v>
      </c>
      <c r="F1726" s="242"/>
      <c r="G1726" s="242"/>
      <c r="H1726" s="9"/>
      <c r="I1726" s="9"/>
      <c r="J1726" s="55"/>
      <c r="K1726" s="54"/>
      <c r="L17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7" spans="2:12" x14ac:dyDescent="0.25">
      <c r="B1727" s="51" t="str">
        <f>IF(SSIDs[[#This Row],[Count]]="-","(autofill)",IF('1) Program Reach'!$C$5="(enter ID)","(autofill)",'1) Program Reach'!$C$5))</f>
        <v>(autofill)</v>
      </c>
      <c r="C1727" s="52" t="str">
        <f>IFERROR(IF(SSIDs[[#This Row],[Entity ID]]="(autofill)","(autofill)",VLOOKUP(SSIDs[[#This Row],[Entity ID]],EntityIDs[],2,0)),"Invalid Entity ID")</f>
        <v>(autofill)</v>
      </c>
      <c r="F1727" s="242"/>
      <c r="G1727" s="242"/>
      <c r="H1727" s="9"/>
      <c r="I1727" s="9"/>
      <c r="J1727" s="55"/>
      <c r="K1727" s="54"/>
      <c r="L17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8" spans="2:12" x14ac:dyDescent="0.25">
      <c r="B1728" s="51" t="str">
        <f>IF(SSIDs[[#This Row],[Count]]="-","(autofill)",IF('1) Program Reach'!$C$5="(enter ID)","(autofill)",'1) Program Reach'!$C$5))</f>
        <v>(autofill)</v>
      </c>
      <c r="C1728" s="52" t="str">
        <f>IFERROR(IF(SSIDs[[#This Row],[Entity ID]]="(autofill)","(autofill)",VLOOKUP(SSIDs[[#This Row],[Entity ID]],EntityIDs[],2,0)),"Invalid Entity ID")</f>
        <v>(autofill)</v>
      </c>
      <c r="F1728" s="242"/>
      <c r="G1728" s="242"/>
      <c r="H1728" s="9"/>
      <c r="I1728" s="9"/>
      <c r="J1728" s="55"/>
      <c r="K1728" s="54"/>
      <c r="L17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29" spans="2:12" x14ac:dyDescent="0.25">
      <c r="B1729" s="51" t="str">
        <f>IF(SSIDs[[#This Row],[Count]]="-","(autofill)",IF('1) Program Reach'!$C$5="(enter ID)","(autofill)",'1) Program Reach'!$C$5))</f>
        <v>(autofill)</v>
      </c>
      <c r="C1729" s="52" t="str">
        <f>IFERROR(IF(SSIDs[[#This Row],[Entity ID]]="(autofill)","(autofill)",VLOOKUP(SSIDs[[#This Row],[Entity ID]],EntityIDs[],2,0)),"Invalid Entity ID")</f>
        <v>(autofill)</v>
      </c>
      <c r="F1729" s="242"/>
      <c r="G1729" s="242"/>
      <c r="H1729" s="9"/>
      <c r="I1729" s="9"/>
      <c r="J1729" s="55"/>
      <c r="K1729" s="54"/>
      <c r="L17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0" spans="2:12" x14ac:dyDescent="0.25">
      <c r="B1730" s="51" t="str">
        <f>IF(SSIDs[[#This Row],[Count]]="-","(autofill)",IF('1) Program Reach'!$C$5="(enter ID)","(autofill)",'1) Program Reach'!$C$5))</f>
        <v>(autofill)</v>
      </c>
      <c r="C1730" s="52" t="str">
        <f>IFERROR(IF(SSIDs[[#This Row],[Entity ID]]="(autofill)","(autofill)",VLOOKUP(SSIDs[[#This Row],[Entity ID]],EntityIDs[],2,0)),"Invalid Entity ID")</f>
        <v>(autofill)</v>
      </c>
      <c r="F1730" s="242"/>
      <c r="G1730" s="242"/>
      <c r="H1730" s="9"/>
      <c r="I1730" s="9"/>
      <c r="J1730" s="55"/>
      <c r="K1730" s="54"/>
      <c r="L17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1" spans="2:12" x14ac:dyDescent="0.25">
      <c r="B1731" s="51" t="str">
        <f>IF(SSIDs[[#This Row],[Count]]="-","(autofill)",IF('1) Program Reach'!$C$5="(enter ID)","(autofill)",'1) Program Reach'!$C$5))</f>
        <v>(autofill)</v>
      </c>
      <c r="C1731" s="52" t="str">
        <f>IFERROR(IF(SSIDs[[#This Row],[Entity ID]]="(autofill)","(autofill)",VLOOKUP(SSIDs[[#This Row],[Entity ID]],EntityIDs[],2,0)),"Invalid Entity ID")</f>
        <v>(autofill)</v>
      </c>
      <c r="F1731" s="242"/>
      <c r="G1731" s="242"/>
      <c r="H1731" s="9"/>
      <c r="I1731" s="9"/>
      <c r="J1731" s="55"/>
      <c r="K1731" s="54"/>
      <c r="L17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2" spans="2:12" x14ac:dyDescent="0.25">
      <c r="B1732" s="51" t="str">
        <f>IF(SSIDs[[#This Row],[Count]]="-","(autofill)",IF('1) Program Reach'!$C$5="(enter ID)","(autofill)",'1) Program Reach'!$C$5))</f>
        <v>(autofill)</v>
      </c>
      <c r="C1732" s="52" t="str">
        <f>IFERROR(IF(SSIDs[[#This Row],[Entity ID]]="(autofill)","(autofill)",VLOOKUP(SSIDs[[#This Row],[Entity ID]],EntityIDs[],2,0)),"Invalid Entity ID")</f>
        <v>(autofill)</v>
      </c>
      <c r="F1732" s="242"/>
      <c r="G1732" s="242"/>
      <c r="H1732" s="9"/>
      <c r="I1732" s="9"/>
      <c r="J1732" s="55"/>
      <c r="K1732" s="54"/>
      <c r="L17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3" spans="2:12" x14ac:dyDescent="0.25">
      <c r="B1733" s="51" t="str">
        <f>IF(SSIDs[[#This Row],[Count]]="-","(autofill)",IF('1) Program Reach'!$C$5="(enter ID)","(autofill)",'1) Program Reach'!$C$5))</f>
        <v>(autofill)</v>
      </c>
      <c r="C1733" s="52" t="str">
        <f>IFERROR(IF(SSIDs[[#This Row],[Entity ID]]="(autofill)","(autofill)",VLOOKUP(SSIDs[[#This Row],[Entity ID]],EntityIDs[],2,0)),"Invalid Entity ID")</f>
        <v>(autofill)</v>
      </c>
      <c r="F1733" s="242"/>
      <c r="G1733" s="242"/>
      <c r="H1733" s="9"/>
      <c r="I1733" s="9"/>
      <c r="J1733" s="55"/>
      <c r="K1733" s="54"/>
      <c r="L17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4" spans="2:12" x14ac:dyDescent="0.25">
      <c r="B1734" s="51" t="str">
        <f>IF(SSIDs[[#This Row],[Count]]="-","(autofill)",IF('1) Program Reach'!$C$5="(enter ID)","(autofill)",'1) Program Reach'!$C$5))</f>
        <v>(autofill)</v>
      </c>
      <c r="C1734" s="52" t="str">
        <f>IFERROR(IF(SSIDs[[#This Row],[Entity ID]]="(autofill)","(autofill)",VLOOKUP(SSIDs[[#This Row],[Entity ID]],EntityIDs[],2,0)),"Invalid Entity ID")</f>
        <v>(autofill)</v>
      </c>
      <c r="F1734" s="242"/>
      <c r="G1734" s="242"/>
      <c r="H1734" s="9"/>
      <c r="I1734" s="9"/>
      <c r="J1734" s="55"/>
      <c r="K1734" s="54"/>
      <c r="L17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5" spans="2:12" x14ac:dyDescent="0.25">
      <c r="B1735" s="51" t="str">
        <f>IF(SSIDs[[#This Row],[Count]]="-","(autofill)",IF('1) Program Reach'!$C$5="(enter ID)","(autofill)",'1) Program Reach'!$C$5))</f>
        <v>(autofill)</v>
      </c>
      <c r="C1735" s="52" t="str">
        <f>IFERROR(IF(SSIDs[[#This Row],[Entity ID]]="(autofill)","(autofill)",VLOOKUP(SSIDs[[#This Row],[Entity ID]],EntityIDs[],2,0)),"Invalid Entity ID")</f>
        <v>(autofill)</v>
      </c>
      <c r="F1735" s="242"/>
      <c r="G1735" s="242"/>
      <c r="H1735" s="9"/>
      <c r="I1735" s="9"/>
      <c r="J1735" s="55"/>
      <c r="K1735" s="54"/>
      <c r="L17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6" spans="2:12" x14ac:dyDescent="0.25">
      <c r="B1736" s="51" t="str">
        <f>IF(SSIDs[[#This Row],[Count]]="-","(autofill)",IF('1) Program Reach'!$C$5="(enter ID)","(autofill)",'1) Program Reach'!$C$5))</f>
        <v>(autofill)</v>
      </c>
      <c r="C1736" s="52" t="str">
        <f>IFERROR(IF(SSIDs[[#This Row],[Entity ID]]="(autofill)","(autofill)",VLOOKUP(SSIDs[[#This Row],[Entity ID]],EntityIDs[],2,0)),"Invalid Entity ID")</f>
        <v>(autofill)</v>
      </c>
      <c r="F1736" s="242"/>
      <c r="G1736" s="242"/>
      <c r="H1736" s="9"/>
      <c r="I1736" s="9"/>
      <c r="J1736" s="55"/>
      <c r="K1736" s="54"/>
      <c r="L17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7" spans="2:12" x14ac:dyDescent="0.25">
      <c r="B1737" s="51" t="str">
        <f>IF(SSIDs[[#This Row],[Count]]="-","(autofill)",IF('1) Program Reach'!$C$5="(enter ID)","(autofill)",'1) Program Reach'!$C$5))</f>
        <v>(autofill)</v>
      </c>
      <c r="C1737" s="52" t="str">
        <f>IFERROR(IF(SSIDs[[#This Row],[Entity ID]]="(autofill)","(autofill)",VLOOKUP(SSIDs[[#This Row],[Entity ID]],EntityIDs[],2,0)),"Invalid Entity ID")</f>
        <v>(autofill)</v>
      </c>
      <c r="F1737" s="242"/>
      <c r="G1737" s="242"/>
      <c r="H1737" s="9"/>
      <c r="I1737" s="9"/>
      <c r="J1737" s="55"/>
      <c r="K1737" s="54"/>
      <c r="L17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8" spans="2:12" x14ac:dyDescent="0.25">
      <c r="B1738" s="51" t="str">
        <f>IF(SSIDs[[#This Row],[Count]]="-","(autofill)",IF('1) Program Reach'!$C$5="(enter ID)","(autofill)",'1) Program Reach'!$C$5))</f>
        <v>(autofill)</v>
      </c>
      <c r="C1738" s="52" t="str">
        <f>IFERROR(IF(SSIDs[[#This Row],[Entity ID]]="(autofill)","(autofill)",VLOOKUP(SSIDs[[#This Row],[Entity ID]],EntityIDs[],2,0)),"Invalid Entity ID")</f>
        <v>(autofill)</v>
      </c>
      <c r="F1738" s="242"/>
      <c r="G1738" s="242"/>
      <c r="H1738" s="9"/>
      <c r="I1738" s="9"/>
      <c r="J1738" s="55"/>
      <c r="K1738" s="54"/>
      <c r="L17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39" spans="2:12" x14ac:dyDescent="0.25">
      <c r="B1739" s="51" t="str">
        <f>IF(SSIDs[[#This Row],[Count]]="-","(autofill)",IF('1) Program Reach'!$C$5="(enter ID)","(autofill)",'1) Program Reach'!$C$5))</f>
        <v>(autofill)</v>
      </c>
      <c r="C1739" s="52" t="str">
        <f>IFERROR(IF(SSIDs[[#This Row],[Entity ID]]="(autofill)","(autofill)",VLOOKUP(SSIDs[[#This Row],[Entity ID]],EntityIDs[],2,0)),"Invalid Entity ID")</f>
        <v>(autofill)</v>
      </c>
      <c r="F1739" s="242"/>
      <c r="G1739" s="242"/>
      <c r="H1739" s="9"/>
      <c r="I1739" s="9"/>
      <c r="J1739" s="55"/>
      <c r="K1739" s="54"/>
      <c r="L17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0" spans="2:12" x14ac:dyDescent="0.25">
      <c r="B1740" s="51" t="str">
        <f>IF(SSIDs[[#This Row],[Count]]="-","(autofill)",IF('1) Program Reach'!$C$5="(enter ID)","(autofill)",'1) Program Reach'!$C$5))</f>
        <v>(autofill)</v>
      </c>
      <c r="C1740" s="52" t="str">
        <f>IFERROR(IF(SSIDs[[#This Row],[Entity ID]]="(autofill)","(autofill)",VLOOKUP(SSIDs[[#This Row],[Entity ID]],EntityIDs[],2,0)),"Invalid Entity ID")</f>
        <v>(autofill)</v>
      </c>
      <c r="F1740" s="242"/>
      <c r="G1740" s="242"/>
      <c r="H1740" s="9"/>
      <c r="I1740" s="9"/>
      <c r="J1740" s="55"/>
      <c r="K1740" s="54"/>
      <c r="L17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1" spans="2:12" x14ac:dyDescent="0.25">
      <c r="B1741" s="51" t="str">
        <f>IF(SSIDs[[#This Row],[Count]]="-","(autofill)",IF('1) Program Reach'!$C$5="(enter ID)","(autofill)",'1) Program Reach'!$C$5))</f>
        <v>(autofill)</v>
      </c>
      <c r="C1741" s="52" t="str">
        <f>IFERROR(IF(SSIDs[[#This Row],[Entity ID]]="(autofill)","(autofill)",VLOOKUP(SSIDs[[#This Row],[Entity ID]],EntityIDs[],2,0)),"Invalid Entity ID")</f>
        <v>(autofill)</v>
      </c>
      <c r="F1741" s="242"/>
      <c r="G1741" s="242"/>
      <c r="H1741" s="9"/>
      <c r="I1741" s="9"/>
      <c r="J1741" s="55"/>
      <c r="K1741" s="54"/>
      <c r="L17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2" spans="2:12" x14ac:dyDescent="0.25">
      <c r="B1742" s="51" t="str">
        <f>IF(SSIDs[[#This Row],[Count]]="-","(autofill)",IF('1) Program Reach'!$C$5="(enter ID)","(autofill)",'1) Program Reach'!$C$5))</f>
        <v>(autofill)</v>
      </c>
      <c r="C1742" s="52" t="str">
        <f>IFERROR(IF(SSIDs[[#This Row],[Entity ID]]="(autofill)","(autofill)",VLOOKUP(SSIDs[[#This Row],[Entity ID]],EntityIDs[],2,0)),"Invalid Entity ID")</f>
        <v>(autofill)</v>
      </c>
      <c r="F1742" s="242"/>
      <c r="G1742" s="242"/>
      <c r="H1742" s="9"/>
      <c r="I1742" s="9"/>
      <c r="J1742" s="55"/>
      <c r="K1742" s="54"/>
      <c r="L17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3" spans="2:12" x14ac:dyDescent="0.25">
      <c r="B1743" s="51" t="str">
        <f>IF(SSIDs[[#This Row],[Count]]="-","(autofill)",IF('1) Program Reach'!$C$5="(enter ID)","(autofill)",'1) Program Reach'!$C$5))</f>
        <v>(autofill)</v>
      </c>
      <c r="C1743" s="52" t="str">
        <f>IFERROR(IF(SSIDs[[#This Row],[Entity ID]]="(autofill)","(autofill)",VLOOKUP(SSIDs[[#This Row],[Entity ID]],EntityIDs[],2,0)),"Invalid Entity ID")</f>
        <v>(autofill)</v>
      </c>
      <c r="F1743" s="242"/>
      <c r="G1743" s="242"/>
      <c r="H1743" s="9"/>
      <c r="I1743" s="9"/>
      <c r="J1743" s="55"/>
      <c r="K1743" s="54"/>
      <c r="L17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4" spans="2:12" x14ac:dyDescent="0.25">
      <c r="B1744" s="51" t="str">
        <f>IF(SSIDs[[#This Row],[Count]]="-","(autofill)",IF('1) Program Reach'!$C$5="(enter ID)","(autofill)",'1) Program Reach'!$C$5))</f>
        <v>(autofill)</v>
      </c>
      <c r="C1744" s="52" t="str">
        <f>IFERROR(IF(SSIDs[[#This Row],[Entity ID]]="(autofill)","(autofill)",VLOOKUP(SSIDs[[#This Row],[Entity ID]],EntityIDs[],2,0)),"Invalid Entity ID")</f>
        <v>(autofill)</v>
      </c>
      <c r="F1744" s="242"/>
      <c r="G1744" s="242"/>
      <c r="H1744" s="9"/>
      <c r="I1744" s="9"/>
      <c r="J1744" s="55"/>
      <c r="K1744" s="54"/>
      <c r="L17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5" spans="2:12" x14ac:dyDescent="0.25">
      <c r="B1745" s="51" t="str">
        <f>IF(SSIDs[[#This Row],[Count]]="-","(autofill)",IF('1) Program Reach'!$C$5="(enter ID)","(autofill)",'1) Program Reach'!$C$5))</f>
        <v>(autofill)</v>
      </c>
      <c r="C1745" s="52" t="str">
        <f>IFERROR(IF(SSIDs[[#This Row],[Entity ID]]="(autofill)","(autofill)",VLOOKUP(SSIDs[[#This Row],[Entity ID]],EntityIDs[],2,0)),"Invalid Entity ID")</f>
        <v>(autofill)</v>
      </c>
      <c r="F1745" s="242"/>
      <c r="G1745" s="242"/>
      <c r="H1745" s="9"/>
      <c r="I1745" s="9"/>
      <c r="J1745" s="55"/>
      <c r="K1745" s="54"/>
      <c r="L17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6" spans="2:12" x14ac:dyDescent="0.25">
      <c r="B1746" s="51" t="str">
        <f>IF(SSIDs[[#This Row],[Count]]="-","(autofill)",IF('1) Program Reach'!$C$5="(enter ID)","(autofill)",'1) Program Reach'!$C$5))</f>
        <v>(autofill)</v>
      </c>
      <c r="C1746" s="52" t="str">
        <f>IFERROR(IF(SSIDs[[#This Row],[Entity ID]]="(autofill)","(autofill)",VLOOKUP(SSIDs[[#This Row],[Entity ID]],EntityIDs[],2,0)),"Invalid Entity ID")</f>
        <v>(autofill)</v>
      </c>
      <c r="F1746" s="242"/>
      <c r="G1746" s="242"/>
      <c r="H1746" s="9"/>
      <c r="I1746" s="9"/>
      <c r="J1746" s="55"/>
      <c r="K1746" s="54"/>
      <c r="L17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7" spans="2:12" x14ac:dyDescent="0.25">
      <c r="B1747" s="51" t="str">
        <f>IF(SSIDs[[#This Row],[Count]]="-","(autofill)",IF('1) Program Reach'!$C$5="(enter ID)","(autofill)",'1) Program Reach'!$C$5))</f>
        <v>(autofill)</v>
      </c>
      <c r="C1747" s="52" t="str">
        <f>IFERROR(IF(SSIDs[[#This Row],[Entity ID]]="(autofill)","(autofill)",VLOOKUP(SSIDs[[#This Row],[Entity ID]],EntityIDs[],2,0)),"Invalid Entity ID")</f>
        <v>(autofill)</v>
      </c>
      <c r="F1747" s="242"/>
      <c r="G1747" s="242"/>
      <c r="H1747" s="9"/>
      <c r="I1747" s="9"/>
      <c r="J1747" s="55"/>
      <c r="K1747" s="54"/>
      <c r="L17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8" spans="2:12" x14ac:dyDescent="0.25">
      <c r="B1748" s="51" t="str">
        <f>IF(SSIDs[[#This Row],[Count]]="-","(autofill)",IF('1) Program Reach'!$C$5="(enter ID)","(autofill)",'1) Program Reach'!$C$5))</f>
        <v>(autofill)</v>
      </c>
      <c r="C1748" s="52" t="str">
        <f>IFERROR(IF(SSIDs[[#This Row],[Entity ID]]="(autofill)","(autofill)",VLOOKUP(SSIDs[[#This Row],[Entity ID]],EntityIDs[],2,0)),"Invalid Entity ID")</f>
        <v>(autofill)</v>
      </c>
      <c r="F1748" s="242"/>
      <c r="G1748" s="242"/>
      <c r="H1748" s="9"/>
      <c r="I1748" s="9"/>
      <c r="J1748" s="55"/>
      <c r="K1748" s="54"/>
      <c r="L17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49" spans="2:12" x14ac:dyDescent="0.25">
      <c r="B1749" s="51" t="str">
        <f>IF(SSIDs[[#This Row],[Count]]="-","(autofill)",IF('1) Program Reach'!$C$5="(enter ID)","(autofill)",'1) Program Reach'!$C$5))</f>
        <v>(autofill)</v>
      </c>
      <c r="C1749" s="52" t="str">
        <f>IFERROR(IF(SSIDs[[#This Row],[Entity ID]]="(autofill)","(autofill)",VLOOKUP(SSIDs[[#This Row],[Entity ID]],EntityIDs[],2,0)),"Invalid Entity ID")</f>
        <v>(autofill)</v>
      </c>
      <c r="F1749" s="242"/>
      <c r="G1749" s="242"/>
      <c r="H1749" s="9"/>
      <c r="I1749" s="9"/>
      <c r="J1749" s="55"/>
      <c r="K1749" s="54"/>
      <c r="L17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0" spans="2:12" x14ac:dyDescent="0.25">
      <c r="B1750" s="51" t="str">
        <f>IF(SSIDs[[#This Row],[Count]]="-","(autofill)",IF('1) Program Reach'!$C$5="(enter ID)","(autofill)",'1) Program Reach'!$C$5))</f>
        <v>(autofill)</v>
      </c>
      <c r="C1750" s="52" t="str">
        <f>IFERROR(IF(SSIDs[[#This Row],[Entity ID]]="(autofill)","(autofill)",VLOOKUP(SSIDs[[#This Row],[Entity ID]],EntityIDs[],2,0)),"Invalid Entity ID")</f>
        <v>(autofill)</v>
      </c>
      <c r="F1750" s="242"/>
      <c r="G1750" s="242"/>
      <c r="H1750" s="9"/>
      <c r="I1750" s="9"/>
      <c r="J1750" s="55"/>
      <c r="K1750" s="54"/>
      <c r="L17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1" spans="2:12" x14ac:dyDescent="0.25">
      <c r="B1751" s="51" t="str">
        <f>IF(SSIDs[[#This Row],[Count]]="-","(autofill)",IF('1) Program Reach'!$C$5="(enter ID)","(autofill)",'1) Program Reach'!$C$5))</f>
        <v>(autofill)</v>
      </c>
      <c r="C1751" s="52" t="str">
        <f>IFERROR(IF(SSIDs[[#This Row],[Entity ID]]="(autofill)","(autofill)",VLOOKUP(SSIDs[[#This Row],[Entity ID]],EntityIDs[],2,0)),"Invalid Entity ID")</f>
        <v>(autofill)</v>
      </c>
      <c r="F1751" s="242"/>
      <c r="G1751" s="242"/>
      <c r="H1751" s="9"/>
      <c r="I1751" s="9"/>
      <c r="J1751" s="55"/>
      <c r="K1751" s="54"/>
      <c r="L17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2" spans="2:12" x14ac:dyDescent="0.25">
      <c r="B1752" s="51" t="str">
        <f>IF(SSIDs[[#This Row],[Count]]="-","(autofill)",IF('1) Program Reach'!$C$5="(enter ID)","(autofill)",'1) Program Reach'!$C$5))</f>
        <v>(autofill)</v>
      </c>
      <c r="C1752" s="52" t="str">
        <f>IFERROR(IF(SSIDs[[#This Row],[Entity ID]]="(autofill)","(autofill)",VLOOKUP(SSIDs[[#This Row],[Entity ID]],EntityIDs[],2,0)),"Invalid Entity ID")</f>
        <v>(autofill)</v>
      </c>
      <c r="F1752" s="242"/>
      <c r="G1752" s="242"/>
      <c r="H1752" s="9"/>
      <c r="I1752" s="9"/>
      <c r="J1752" s="55"/>
      <c r="K1752" s="54"/>
      <c r="L17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3" spans="2:12" x14ac:dyDescent="0.25">
      <c r="B1753" s="51" t="str">
        <f>IF(SSIDs[[#This Row],[Count]]="-","(autofill)",IF('1) Program Reach'!$C$5="(enter ID)","(autofill)",'1) Program Reach'!$C$5))</f>
        <v>(autofill)</v>
      </c>
      <c r="C1753" s="52" t="str">
        <f>IFERROR(IF(SSIDs[[#This Row],[Entity ID]]="(autofill)","(autofill)",VLOOKUP(SSIDs[[#This Row],[Entity ID]],EntityIDs[],2,0)),"Invalid Entity ID")</f>
        <v>(autofill)</v>
      </c>
      <c r="F1753" s="242"/>
      <c r="G1753" s="242"/>
      <c r="H1753" s="9"/>
      <c r="I1753" s="9"/>
      <c r="J1753" s="55"/>
      <c r="K1753" s="54"/>
      <c r="L17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4" spans="2:12" x14ac:dyDescent="0.25">
      <c r="B1754" s="51" t="str">
        <f>IF(SSIDs[[#This Row],[Count]]="-","(autofill)",IF('1) Program Reach'!$C$5="(enter ID)","(autofill)",'1) Program Reach'!$C$5))</f>
        <v>(autofill)</v>
      </c>
      <c r="C1754" s="52" t="str">
        <f>IFERROR(IF(SSIDs[[#This Row],[Entity ID]]="(autofill)","(autofill)",VLOOKUP(SSIDs[[#This Row],[Entity ID]],EntityIDs[],2,0)),"Invalid Entity ID")</f>
        <v>(autofill)</v>
      </c>
      <c r="F1754" s="242"/>
      <c r="G1754" s="242"/>
      <c r="H1754" s="9"/>
      <c r="I1754" s="9"/>
      <c r="J1754" s="55"/>
      <c r="K1754" s="54"/>
      <c r="L17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5" spans="2:12" x14ac:dyDescent="0.25">
      <c r="B1755" s="51" t="str">
        <f>IF(SSIDs[[#This Row],[Count]]="-","(autofill)",IF('1) Program Reach'!$C$5="(enter ID)","(autofill)",'1) Program Reach'!$C$5))</f>
        <v>(autofill)</v>
      </c>
      <c r="C1755" s="52" t="str">
        <f>IFERROR(IF(SSIDs[[#This Row],[Entity ID]]="(autofill)","(autofill)",VLOOKUP(SSIDs[[#This Row],[Entity ID]],EntityIDs[],2,0)),"Invalid Entity ID")</f>
        <v>(autofill)</v>
      </c>
      <c r="F1755" s="242"/>
      <c r="G1755" s="242"/>
      <c r="H1755" s="9"/>
      <c r="I1755" s="9"/>
      <c r="J1755" s="55"/>
      <c r="K1755" s="54"/>
      <c r="L17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6" spans="2:12" x14ac:dyDescent="0.25">
      <c r="B1756" s="51" t="str">
        <f>IF(SSIDs[[#This Row],[Count]]="-","(autofill)",IF('1) Program Reach'!$C$5="(enter ID)","(autofill)",'1) Program Reach'!$C$5))</f>
        <v>(autofill)</v>
      </c>
      <c r="C1756" s="52" t="str">
        <f>IFERROR(IF(SSIDs[[#This Row],[Entity ID]]="(autofill)","(autofill)",VLOOKUP(SSIDs[[#This Row],[Entity ID]],EntityIDs[],2,0)),"Invalid Entity ID")</f>
        <v>(autofill)</v>
      </c>
      <c r="F1756" s="242"/>
      <c r="G1756" s="242"/>
      <c r="H1756" s="9"/>
      <c r="I1756" s="9"/>
      <c r="J1756" s="55"/>
      <c r="K1756" s="54"/>
      <c r="L17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7" spans="2:12" x14ac:dyDescent="0.25">
      <c r="B1757" s="51" t="str">
        <f>IF(SSIDs[[#This Row],[Count]]="-","(autofill)",IF('1) Program Reach'!$C$5="(enter ID)","(autofill)",'1) Program Reach'!$C$5))</f>
        <v>(autofill)</v>
      </c>
      <c r="C1757" s="52" t="str">
        <f>IFERROR(IF(SSIDs[[#This Row],[Entity ID]]="(autofill)","(autofill)",VLOOKUP(SSIDs[[#This Row],[Entity ID]],EntityIDs[],2,0)),"Invalid Entity ID")</f>
        <v>(autofill)</v>
      </c>
      <c r="F1757" s="242"/>
      <c r="G1757" s="242"/>
      <c r="H1757" s="9"/>
      <c r="I1757" s="9"/>
      <c r="J1757" s="55"/>
      <c r="K1757" s="54"/>
      <c r="L17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8" spans="2:12" x14ac:dyDescent="0.25">
      <c r="B1758" s="51" t="str">
        <f>IF(SSIDs[[#This Row],[Count]]="-","(autofill)",IF('1) Program Reach'!$C$5="(enter ID)","(autofill)",'1) Program Reach'!$C$5))</f>
        <v>(autofill)</v>
      </c>
      <c r="C1758" s="52" t="str">
        <f>IFERROR(IF(SSIDs[[#This Row],[Entity ID]]="(autofill)","(autofill)",VLOOKUP(SSIDs[[#This Row],[Entity ID]],EntityIDs[],2,0)),"Invalid Entity ID")</f>
        <v>(autofill)</v>
      </c>
      <c r="F1758" s="242"/>
      <c r="G1758" s="242"/>
      <c r="H1758" s="9"/>
      <c r="I1758" s="9"/>
      <c r="J1758" s="55"/>
      <c r="K1758" s="54"/>
      <c r="L17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59" spans="2:12" x14ac:dyDescent="0.25">
      <c r="B1759" s="51" t="str">
        <f>IF(SSIDs[[#This Row],[Count]]="-","(autofill)",IF('1) Program Reach'!$C$5="(enter ID)","(autofill)",'1) Program Reach'!$C$5))</f>
        <v>(autofill)</v>
      </c>
      <c r="C1759" s="52" t="str">
        <f>IFERROR(IF(SSIDs[[#This Row],[Entity ID]]="(autofill)","(autofill)",VLOOKUP(SSIDs[[#This Row],[Entity ID]],EntityIDs[],2,0)),"Invalid Entity ID")</f>
        <v>(autofill)</v>
      </c>
      <c r="F1759" s="242"/>
      <c r="G1759" s="242"/>
      <c r="H1759" s="9"/>
      <c r="I1759" s="9"/>
      <c r="J1759" s="55"/>
      <c r="K1759" s="54"/>
      <c r="L17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0" spans="2:12" x14ac:dyDescent="0.25">
      <c r="B1760" s="51" t="str">
        <f>IF(SSIDs[[#This Row],[Count]]="-","(autofill)",IF('1) Program Reach'!$C$5="(enter ID)","(autofill)",'1) Program Reach'!$C$5))</f>
        <v>(autofill)</v>
      </c>
      <c r="C1760" s="52" t="str">
        <f>IFERROR(IF(SSIDs[[#This Row],[Entity ID]]="(autofill)","(autofill)",VLOOKUP(SSIDs[[#This Row],[Entity ID]],EntityIDs[],2,0)),"Invalid Entity ID")</f>
        <v>(autofill)</v>
      </c>
      <c r="F1760" s="242"/>
      <c r="G1760" s="242"/>
      <c r="H1760" s="9"/>
      <c r="I1760" s="9"/>
      <c r="J1760" s="55"/>
      <c r="K1760" s="54"/>
      <c r="L17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1" spans="2:12" x14ac:dyDescent="0.25">
      <c r="B1761" s="51" t="str">
        <f>IF(SSIDs[[#This Row],[Count]]="-","(autofill)",IF('1) Program Reach'!$C$5="(enter ID)","(autofill)",'1) Program Reach'!$C$5))</f>
        <v>(autofill)</v>
      </c>
      <c r="C1761" s="52" t="str">
        <f>IFERROR(IF(SSIDs[[#This Row],[Entity ID]]="(autofill)","(autofill)",VLOOKUP(SSIDs[[#This Row],[Entity ID]],EntityIDs[],2,0)),"Invalid Entity ID")</f>
        <v>(autofill)</v>
      </c>
      <c r="F1761" s="242"/>
      <c r="G1761" s="242"/>
      <c r="H1761" s="9"/>
      <c r="I1761" s="9"/>
      <c r="J1761" s="55"/>
      <c r="K1761" s="54"/>
      <c r="L17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2" spans="2:12" x14ac:dyDescent="0.25">
      <c r="B1762" s="51" t="str">
        <f>IF(SSIDs[[#This Row],[Count]]="-","(autofill)",IF('1) Program Reach'!$C$5="(enter ID)","(autofill)",'1) Program Reach'!$C$5))</f>
        <v>(autofill)</v>
      </c>
      <c r="C1762" s="52" t="str">
        <f>IFERROR(IF(SSIDs[[#This Row],[Entity ID]]="(autofill)","(autofill)",VLOOKUP(SSIDs[[#This Row],[Entity ID]],EntityIDs[],2,0)),"Invalid Entity ID")</f>
        <v>(autofill)</v>
      </c>
      <c r="F1762" s="242"/>
      <c r="G1762" s="242"/>
      <c r="H1762" s="9"/>
      <c r="I1762" s="9"/>
      <c r="J1762" s="55"/>
      <c r="K1762" s="54"/>
      <c r="L17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3" spans="2:12" x14ac:dyDescent="0.25">
      <c r="B1763" s="51" t="str">
        <f>IF(SSIDs[[#This Row],[Count]]="-","(autofill)",IF('1) Program Reach'!$C$5="(enter ID)","(autofill)",'1) Program Reach'!$C$5))</f>
        <v>(autofill)</v>
      </c>
      <c r="C1763" s="52" t="str">
        <f>IFERROR(IF(SSIDs[[#This Row],[Entity ID]]="(autofill)","(autofill)",VLOOKUP(SSIDs[[#This Row],[Entity ID]],EntityIDs[],2,0)),"Invalid Entity ID")</f>
        <v>(autofill)</v>
      </c>
      <c r="F1763" s="242"/>
      <c r="G1763" s="242"/>
      <c r="H1763" s="9"/>
      <c r="I1763" s="9"/>
      <c r="J1763" s="55"/>
      <c r="K1763" s="54"/>
      <c r="L17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4" spans="2:12" x14ac:dyDescent="0.25">
      <c r="B1764" s="51" t="str">
        <f>IF(SSIDs[[#This Row],[Count]]="-","(autofill)",IF('1) Program Reach'!$C$5="(enter ID)","(autofill)",'1) Program Reach'!$C$5))</f>
        <v>(autofill)</v>
      </c>
      <c r="C1764" s="52" t="str">
        <f>IFERROR(IF(SSIDs[[#This Row],[Entity ID]]="(autofill)","(autofill)",VLOOKUP(SSIDs[[#This Row],[Entity ID]],EntityIDs[],2,0)),"Invalid Entity ID")</f>
        <v>(autofill)</v>
      </c>
      <c r="F1764" s="242"/>
      <c r="G1764" s="242"/>
      <c r="H1764" s="9"/>
      <c r="I1764" s="9"/>
      <c r="J1764" s="55"/>
      <c r="K1764" s="54"/>
      <c r="L17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5" spans="2:12" x14ac:dyDescent="0.25">
      <c r="B1765" s="51" t="str">
        <f>IF(SSIDs[[#This Row],[Count]]="-","(autofill)",IF('1) Program Reach'!$C$5="(enter ID)","(autofill)",'1) Program Reach'!$C$5))</f>
        <v>(autofill)</v>
      </c>
      <c r="C1765" s="52" t="str">
        <f>IFERROR(IF(SSIDs[[#This Row],[Entity ID]]="(autofill)","(autofill)",VLOOKUP(SSIDs[[#This Row],[Entity ID]],EntityIDs[],2,0)),"Invalid Entity ID")</f>
        <v>(autofill)</v>
      </c>
      <c r="F1765" s="242"/>
      <c r="G1765" s="242"/>
      <c r="H1765" s="9"/>
      <c r="I1765" s="9"/>
      <c r="J1765" s="55"/>
      <c r="K1765" s="54"/>
      <c r="L17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6" spans="2:12" x14ac:dyDescent="0.25">
      <c r="B1766" s="51" t="str">
        <f>IF(SSIDs[[#This Row],[Count]]="-","(autofill)",IF('1) Program Reach'!$C$5="(enter ID)","(autofill)",'1) Program Reach'!$C$5))</f>
        <v>(autofill)</v>
      </c>
      <c r="C1766" s="52" t="str">
        <f>IFERROR(IF(SSIDs[[#This Row],[Entity ID]]="(autofill)","(autofill)",VLOOKUP(SSIDs[[#This Row],[Entity ID]],EntityIDs[],2,0)),"Invalid Entity ID")</f>
        <v>(autofill)</v>
      </c>
      <c r="F1766" s="242"/>
      <c r="G1766" s="242"/>
      <c r="H1766" s="9"/>
      <c r="I1766" s="9"/>
      <c r="J1766" s="55"/>
      <c r="K1766" s="54"/>
      <c r="L17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7" spans="2:12" x14ac:dyDescent="0.25">
      <c r="B1767" s="51" t="str">
        <f>IF(SSIDs[[#This Row],[Count]]="-","(autofill)",IF('1) Program Reach'!$C$5="(enter ID)","(autofill)",'1) Program Reach'!$C$5))</f>
        <v>(autofill)</v>
      </c>
      <c r="C1767" s="52" t="str">
        <f>IFERROR(IF(SSIDs[[#This Row],[Entity ID]]="(autofill)","(autofill)",VLOOKUP(SSIDs[[#This Row],[Entity ID]],EntityIDs[],2,0)),"Invalid Entity ID")</f>
        <v>(autofill)</v>
      </c>
      <c r="F1767" s="242"/>
      <c r="G1767" s="242"/>
      <c r="H1767" s="9"/>
      <c r="I1767" s="9"/>
      <c r="J1767" s="55"/>
      <c r="K1767" s="54"/>
      <c r="L17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8" spans="2:12" x14ac:dyDescent="0.25">
      <c r="B1768" s="51" t="str">
        <f>IF(SSIDs[[#This Row],[Count]]="-","(autofill)",IF('1) Program Reach'!$C$5="(enter ID)","(autofill)",'1) Program Reach'!$C$5))</f>
        <v>(autofill)</v>
      </c>
      <c r="C1768" s="52" t="str">
        <f>IFERROR(IF(SSIDs[[#This Row],[Entity ID]]="(autofill)","(autofill)",VLOOKUP(SSIDs[[#This Row],[Entity ID]],EntityIDs[],2,0)),"Invalid Entity ID")</f>
        <v>(autofill)</v>
      </c>
      <c r="F1768" s="242"/>
      <c r="G1768" s="242"/>
      <c r="H1768" s="9"/>
      <c r="I1768" s="9"/>
      <c r="J1768" s="55"/>
      <c r="K1768" s="54"/>
      <c r="L17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69" spans="2:12" x14ac:dyDescent="0.25">
      <c r="B1769" s="51" t="str">
        <f>IF(SSIDs[[#This Row],[Count]]="-","(autofill)",IF('1) Program Reach'!$C$5="(enter ID)","(autofill)",'1) Program Reach'!$C$5))</f>
        <v>(autofill)</v>
      </c>
      <c r="C1769" s="52" t="str">
        <f>IFERROR(IF(SSIDs[[#This Row],[Entity ID]]="(autofill)","(autofill)",VLOOKUP(SSIDs[[#This Row],[Entity ID]],EntityIDs[],2,0)),"Invalid Entity ID")</f>
        <v>(autofill)</v>
      </c>
      <c r="F1769" s="242"/>
      <c r="G1769" s="242"/>
      <c r="H1769" s="9"/>
      <c r="I1769" s="9"/>
      <c r="J1769" s="55"/>
      <c r="K1769" s="54"/>
      <c r="L17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0" spans="2:12" x14ac:dyDescent="0.25">
      <c r="B1770" s="51" t="str">
        <f>IF(SSIDs[[#This Row],[Count]]="-","(autofill)",IF('1) Program Reach'!$C$5="(enter ID)","(autofill)",'1) Program Reach'!$C$5))</f>
        <v>(autofill)</v>
      </c>
      <c r="C1770" s="52" t="str">
        <f>IFERROR(IF(SSIDs[[#This Row],[Entity ID]]="(autofill)","(autofill)",VLOOKUP(SSIDs[[#This Row],[Entity ID]],EntityIDs[],2,0)),"Invalid Entity ID")</f>
        <v>(autofill)</v>
      </c>
      <c r="F1770" s="242"/>
      <c r="G1770" s="242"/>
      <c r="H1770" s="9"/>
      <c r="I1770" s="9"/>
      <c r="J1770" s="55"/>
      <c r="K1770" s="54"/>
      <c r="L17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1" spans="2:12" x14ac:dyDescent="0.25">
      <c r="B1771" s="51" t="str">
        <f>IF(SSIDs[[#This Row],[Count]]="-","(autofill)",IF('1) Program Reach'!$C$5="(enter ID)","(autofill)",'1) Program Reach'!$C$5))</f>
        <v>(autofill)</v>
      </c>
      <c r="C1771" s="52" t="str">
        <f>IFERROR(IF(SSIDs[[#This Row],[Entity ID]]="(autofill)","(autofill)",VLOOKUP(SSIDs[[#This Row],[Entity ID]],EntityIDs[],2,0)),"Invalid Entity ID")</f>
        <v>(autofill)</v>
      </c>
      <c r="F1771" s="242"/>
      <c r="G1771" s="242"/>
      <c r="H1771" s="9"/>
      <c r="I1771" s="9"/>
      <c r="J1771" s="55"/>
      <c r="K1771" s="54"/>
      <c r="L17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2" spans="2:12" x14ac:dyDescent="0.25">
      <c r="B1772" s="51" t="str">
        <f>IF(SSIDs[[#This Row],[Count]]="-","(autofill)",IF('1) Program Reach'!$C$5="(enter ID)","(autofill)",'1) Program Reach'!$C$5))</f>
        <v>(autofill)</v>
      </c>
      <c r="C1772" s="52" t="str">
        <f>IFERROR(IF(SSIDs[[#This Row],[Entity ID]]="(autofill)","(autofill)",VLOOKUP(SSIDs[[#This Row],[Entity ID]],EntityIDs[],2,0)),"Invalid Entity ID")</f>
        <v>(autofill)</v>
      </c>
      <c r="F1772" s="242"/>
      <c r="G1772" s="242"/>
      <c r="H1772" s="9"/>
      <c r="I1772" s="9"/>
      <c r="J1772" s="55"/>
      <c r="K1772" s="54"/>
      <c r="L17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3" spans="2:12" x14ac:dyDescent="0.25">
      <c r="B1773" s="51" t="str">
        <f>IF(SSIDs[[#This Row],[Count]]="-","(autofill)",IF('1) Program Reach'!$C$5="(enter ID)","(autofill)",'1) Program Reach'!$C$5))</f>
        <v>(autofill)</v>
      </c>
      <c r="C1773" s="52" t="str">
        <f>IFERROR(IF(SSIDs[[#This Row],[Entity ID]]="(autofill)","(autofill)",VLOOKUP(SSIDs[[#This Row],[Entity ID]],EntityIDs[],2,0)),"Invalid Entity ID")</f>
        <v>(autofill)</v>
      </c>
      <c r="F1773" s="242"/>
      <c r="G1773" s="242"/>
      <c r="H1773" s="9"/>
      <c r="I1773" s="9"/>
      <c r="J1773" s="55"/>
      <c r="K1773" s="54"/>
      <c r="L17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4" spans="2:12" x14ac:dyDescent="0.25">
      <c r="B1774" s="51" t="str">
        <f>IF(SSIDs[[#This Row],[Count]]="-","(autofill)",IF('1) Program Reach'!$C$5="(enter ID)","(autofill)",'1) Program Reach'!$C$5))</f>
        <v>(autofill)</v>
      </c>
      <c r="C1774" s="52" t="str">
        <f>IFERROR(IF(SSIDs[[#This Row],[Entity ID]]="(autofill)","(autofill)",VLOOKUP(SSIDs[[#This Row],[Entity ID]],EntityIDs[],2,0)),"Invalid Entity ID")</f>
        <v>(autofill)</v>
      </c>
      <c r="F1774" s="242"/>
      <c r="G1774" s="242"/>
      <c r="H1774" s="9"/>
      <c r="I1774" s="9"/>
      <c r="J1774" s="55"/>
      <c r="K1774" s="54"/>
      <c r="L17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5" spans="2:12" x14ac:dyDescent="0.25">
      <c r="B1775" s="51" t="str">
        <f>IF(SSIDs[[#This Row],[Count]]="-","(autofill)",IF('1) Program Reach'!$C$5="(enter ID)","(autofill)",'1) Program Reach'!$C$5))</f>
        <v>(autofill)</v>
      </c>
      <c r="C1775" s="52" t="str">
        <f>IFERROR(IF(SSIDs[[#This Row],[Entity ID]]="(autofill)","(autofill)",VLOOKUP(SSIDs[[#This Row],[Entity ID]],EntityIDs[],2,0)),"Invalid Entity ID")</f>
        <v>(autofill)</v>
      </c>
      <c r="F1775" s="242"/>
      <c r="G1775" s="242"/>
      <c r="H1775" s="9"/>
      <c r="I1775" s="9"/>
      <c r="J1775" s="55"/>
      <c r="K1775" s="54"/>
      <c r="L17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6" spans="2:12" x14ac:dyDescent="0.25">
      <c r="B1776" s="51" t="str">
        <f>IF(SSIDs[[#This Row],[Count]]="-","(autofill)",IF('1) Program Reach'!$C$5="(enter ID)","(autofill)",'1) Program Reach'!$C$5))</f>
        <v>(autofill)</v>
      </c>
      <c r="C1776" s="52" t="str">
        <f>IFERROR(IF(SSIDs[[#This Row],[Entity ID]]="(autofill)","(autofill)",VLOOKUP(SSIDs[[#This Row],[Entity ID]],EntityIDs[],2,0)),"Invalid Entity ID")</f>
        <v>(autofill)</v>
      </c>
      <c r="F1776" s="242"/>
      <c r="G1776" s="242"/>
      <c r="H1776" s="9"/>
      <c r="I1776" s="9"/>
      <c r="J1776" s="55"/>
      <c r="K1776" s="54"/>
      <c r="L17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7" spans="2:12" x14ac:dyDescent="0.25">
      <c r="B1777" s="51" t="str">
        <f>IF(SSIDs[[#This Row],[Count]]="-","(autofill)",IF('1) Program Reach'!$C$5="(enter ID)","(autofill)",'1) Program Reach'!$C$5))</f>
        <v>(autofill)</v>
      </c>
      <c r="C1777" s="52" t="str">
        <f>IFERROR(IF(SSIDs[[#This Row],[Entity ID]]="(autofill)","(autofill)",VLOOKUP(SSIDs[[#This Row],[Entity ID]],EntityIDs[],2,0)),"Invalid Entity ID")</f>
        <v>(autofill)</v>
      </c>
      <c r="F1777" s="242"/>
      <c r="G1777" s="242"/>
      <c r="H1777" s="9"/>
      <c r="I1777" s="9"/>
      <c r="J1777" s="55"/>
      <c r="K1777" s="54"/>
      <c r="L17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8" spans="2:12" x14ac:dyDescent="0.25">
      <c r="B1778" s="51" t="str">
        <f>IF(SSIDs[[#This Row],[Count]]="-","(autofill)",IF('1) Program Reach'!$C$5="(enter ID)","(autofill)",'1) Program Reach'!$C$5))</f>
        <v>(autofill)</v>
      </c>
      <c r="C1778" s="52" t="str">
        <f>IFERROR(IF(SSIDs[[#This Row],[Entity ID]]="(autofill)","(autofill)",VLOOKUP(SSIDs[[#This Row],[Entity ID]],EntityIDs[],2,0)),"Invalid Entity ID")</f>
        <v>(autofill)</v>
      </c>
      <c r="F1778" s="242"/>
      <c r="G1778" s="242"/>
      <c r="H1778" s="9"/>
      <c r="I1778" s="9"/>
      <c r="J1778" s="55"/>
      <c r="K1778" s="54"/>
      <c r="L17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79" spans="2:12" x14ac:dyDescent="0.25">
      <c r="B1779" s="51" t="str">
        <f>IF(SSIDs[[#This Row],[Count]]="-","(autofill)",IF('1) Program Reach'!$C$5="(enter ID)","(autofill)",'1) Program Reach'!$C$5))</f>
        <v>(autofill)</v>
      </c>
      <c r="C1779" s="52" t="str">
        <f>IFERROR(IF(SSIDs[[#This Row],[Entity ID]]="(autofill)","(autofill)",VLOOKUP(SSIDs[[#This Row],[Entity ID]],EntityIDs[],2,0)),"Invalid Entity ID")</f>
        <v>(autofill)</v>
      </c>
      <c r="F1779" s="242"/>
      <c r="G1779" s="242"/>
      <c r="H1779" s="9"/>
      <c r="I1779" s="9"/>
      <c r="J1779" s="55"/>
      <c r="K1779" s="54"/>
      <c r="L17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0" spans="2:12" x14ac:dyDescent="0.25">
      <c r="B1780" s="51" t="str">
        <f>IF(SSIDs[[#This Row],[Count]]="-","(autofill)",IF('1) Program Reach'!$C$5="(enter ID)","(autofill)",'1) Program Reach'!$C$5))</f>
        <v>(autofill)</v>
      </c>
      <c r="C1780" s="52" t="str">
        <f>IFERROR(IF(SSIDs[[#This Row],[Entity ID]]="(autofill)","(autofill)",VLOOKUP(SSIDs[[#This Row],[Entity ID]],EntityIDs[],2,0)),"Invalid Entity ID")</f>
        <v>(autofill)</v>
      </c>
      <c r="F1780" s="242"/>
      <c r="G1780" s="242"/>
      <c r="H1780" s="9"/>
      <c r="I1780" s="9"/>
      <c r="J1780" s="55"/>
      <c r="K1780" s="54"/>
      <c r="L17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1" spans="2:12" x14ac:dyDescent="0.25">
      <c r="B1781" s="51" t="str">
        <f>IF(SSIDs[[#This Row],[Count]]="-","(autofill)",IF('1) Program Reach'!$C$5="(enter ID)","(autofill)",'1) Program Reach'!$C$5))</f>
        <v>(autofill)</v>
      </c>
      <c r="C1781" s="52" t="str">
        <f>IFERROR(IF(SSIDs[[#This Row],[Entity ID]]="(autofill)","(autofill)",VLOOKUP(SSIDs[[#This Row],[Entity ID]],EntityIDs[],2,0)),"Invalid Entity ID")</f>
        <v>(autofill)</v>
      </c>
      <c r="F1781" s="242"/>
      <c r="G1781" s="242"/>
      <c r="H1781" s="9"/>
      <c r="I1781" s="9"/>
      <c r="J1781" s="55"/>
      <c r="K1781" s="54"/>
      <c r="L17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2" spans="2:12" x14ac:dyDescent="0.25">
      <c r="B1782" s="51" t="str">
        <f>IF(SSIDs[[#This Row],[Count]]="-","(autofill)",IF('1) Program Reach'!$C$5="(enter ID)","(autofill)",'1) Program Reach'!$C$5))</f>
        <v>(autofill)</v>
      </c>
      <c r="C1782" s="52" t="str">
        <f>IFERROR(IF(SSIDs[[#This Row],[Entity ID]]="(autofill)","(autofill)",VLOOKUP(SSIDs[[#This Row],[Entity ID]],EntityIDs[],2,0)),"Invalid Entity ID")</f>
        <v>(autofill)</v>
      </c>
      <c r="F1782" s="242"/>
      <c r="G1782" s="242"/>
      <c r="H1782" s="9"/>
      <c r="I1782" s="9"/>
      <c r="J1782" s="55"/>
      <c r="K1782" s="54"/>
      <c r="L17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3" spans="2:12" x14ac:dyDescent="0.25">
      <c r="B1783" s="51" t="str">
        <f>IF(SSIDs[[#This Row],[Count]]="-","(autofill)",IF('1) Program Reach'!$C$5="(enter ID)","(autofill)",'1) Program Reach'!$C$5))</f>
        <v>(autofill)</v>
      </c>
      <c r="C1783" s="52" t="str">
        <f>IFERROR(IF(SSIDs[[#This Row],[Entity ID]]="(autofill)","(autofill)",VLOOKUP(SSIDs[[#This Row],[Entity ID]],EntityIDs[],2,0)),"Invalid Entity ID")</f>
        <v>(autofill)</v>
      </c>
      <c r="F1783" s="242"/>
      <c r="G1783" s="242"/>
      <c r="H1783" s="9"/>
      <c r="I1783" s="9"/>
      <c r="J1783" s="55"/>
      <c r="K1783" s="54"/>
      <c r="L17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4" spans="2:12" x14ac:dyDescent="0.25">
      <c r="B1784" s="51" t="str">
        <f>IF(SSIDs[[#This Row],[Count]]="-","(autofill)",IF('1) Program Reach'!$C$5="(enter ID)","(autofill)",'1) Program Reach'!$C$5))</f>
        <v>(autofill)</v>
      </c>
      <c r="C1784" s="52" t="str">
        <f>IFERROR(IF(SSIDs[[#This Row],[Entity ID]]="(autofill)","(autofill)",VLOOKUP(SSIDs[[#This Row],[Entity ID]],EntityIDs[],2,0)),"Invalid Entity ID")</f>
        <v>(autofill)</v>
      </c>
      <c r="F1784" s="242"/>
      <c r="G1784" s="242"/>
      <c r="H1784" s="9"/>
      <c r="I1784" s="9"/>
      <c r="J1784" s="55"/>
      <c r="K1784" s="54"/>
      <c r="L17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5" spans="2:12" x14ac:dyDescent="0.25">
      <c r="B1785" s="51" t="str">
        <f>IF(SSIDs[[#This Row],[Count]]="-","(autofill)",IF('1) Program Reach'!$C$5="(enter ID)","(autofill)",'1) Program Reach'!$C$5))</f>
        <v>(autofill)</v>
      </c>
      <c r="C1785" s="52" t="str">
        <f>IFERROR(IF(SSIDs[[#This Row],[Entity ID]]="(autofill)","(autofill)",VLOOKUP(SSIDs[[#This Row],[Entity ID]],EntityIDs[],2,0)),"Invalid Entity ID")</f>
        <v>(autofill)</v>
      </c>
      <c r="F1785" s="242"/>
      <c r="G1785" s="242"/>
      <c r="H1785" s="9"/>
      <c r="I1785" s="9"/>
      <c r="J1785" s="55"/>
      <c r="K1785" s="54"/>
      <c r="L17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6" spans="2:12" x14ac:dyDescent="0.25">
      <c r="B1786" s="51" t="str">
        <f>IF(SSIDs[[#This Row],[Count]]="-","(autofill)",IF('1) Program Reach'!$C$5="(enter ID)","(autofill)",'1) Program Reach'!$C$5))</f>
        <v>(autofill)</v>
      </c>
      <c r="C1786" s="52" t="str">
        <f>IFERROR(IF(SSIDs[[#This Row],[Entity ID]]="(autofill)","(autofill)",VLOOKUP(SSIDs[[#This Row],[Entity ID]],EntityIDs[],2,0)),"Invalid Entity ID")</f>
        <v>(autofill)</v>
      </c>
      <c r="F1786" s="242"/>
      <c r="G1786" s="242"/>
      <c r="H1786" s="9"/>
      <c r="I1786" s="9"/>
      <c r="J1786" s="55"/>
      <c r="K1786" s="54"/>
      <c r="L17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7" spans="2:12" x14ac:dyDescent="0.25">
      <c r="B1787" s="51" t="str">
        <f>IF(SSIDs[[#This Row],[Count]]="-","(autofill)",IF('1) Program Reach'!$C$5="(enter ID)","(autofill)",'1) Program Reach'!$C$5))</f>
        <v>(autofill)</v>
      </c>
      <c r="C1787" s="52" t="str">
        <f>IFERROR(IF(SSIDs[[#This Row],[Entity ID]]="(autofill)","(autofill)",VLOOKUP(SSIDs[[#This Row],[Entity ID]],EntityIDs[],2,0)),"Invalid Entity ID")</f>
        <v>(autofill)</v>
      </c>
      <c r="F1787" s="242"/>
      <c r="G1787" s="242"/>
      <c r="H1787" s="9"/>
      <c r="I1787" s="9"/>
      <c r="J1787" s="55"/>
      <c r="K1787" s="54"/>
      <c r="L17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8" spans="2:12" x14ac:dyDescent="0.25">
      <c r="B1788" s="51" t="str">
        <f>IF(SSIDs[[#This Row],[Count]]="-","(autofill)",IF('1) Program Reach'!$C$5="(enter ID)","(autofill)",'1) Program Reach'!$C$5))</f>
        <v>(autofill)</v>
      </c>
      <c r="C1788" s="52" t="str">
        <f>IFERROR(IF(SSIDs[[#This Row],[Entity ID]]="(autofill)","(autofill)",VLOOKUP(SSIDs[[#This Row],[Entity ID]],EntityIDs[],2,0)),"Invalid Entity ID")</f>
        <v>(autofill)</v>
      </c>
      <c r="F1788" s="242"/>
      <c r="G1788" s="242"/>
      <c r="H1788" s="9"/>
      <c r="I1788" s="9"/>
      <c r="J1788" s="55"/>
      <c r="K1788" s="54"/>
      <c r="L17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89" spans="2:12" x14ac:dyDescent="0.25">
      <c r="B1789" s="51" t="str">
        <f>IF(SSIDs[[#This Row],[Count]]="-","(autofill)",IF('1) Program Reach'!$C$5="(enter ID)","(autofill)",'1) Program Reach'!$C$5))</f>
        <v>(autofill)</v>
      </c>
      <c r="C1789" s="52" t="str">
        <f>IFERROR(IF(SSIDs[[#This Row],[Entity ID]]="(autofill)","(autofill)",VLOOKUP(SSIDs[[#This Row],[Entity ID]],EntityIDs[],2,0)),"Invalid Entity ID")</f>
        <v>(autofill)</v>
      </c>
      <c r="F1789" s="242"/>
      <c r="G1789" s="242"/>
      <c r="H1789" s="9"/>
      <c r="I1789" s="9"/>
      <c r="J1789" s="55"/>
      <c r="K1789" s="54"/>
      <c r="L17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0" spans="2:12" x14ac:dyDescent="0.25">
      <c r="B1790" s="51" t="str">
        <f>IF(SSIDs[[#This Row],[Count]]="-","(autofill)",IF('1) Program Reach'!$C$5="(enter ID)","(autofill)",'1) Program Reach'!$C$5))</f>
        <v>(autofill)</v>
      </c>
      <c r="C1790" s="52" t="str">
        <f>IFERROR(IF(SSIDs[[#This Row],[Entity ID]]="(autofill)","(autofill)",VLOOKUP(SSIDs[[#This Row],[Entity ID]],EntityIDs[],2,0)),"Invalid Entity ID")</f>
        <v>(autofill)</v>
      </c>
      <c r="F1790" s="242"/>
      <c r="G1790" s="242"/>
      <c r="H1790" s="9"/>
      <c r="I1790" s="9"/>
      <c r="J1790" s="55"/>
      <c r="K1790" s="54"/>
      <c r="L17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1" spans="2:12" x14ac:dyDescent="0.25">
      <c r="B1791" s="51" t="str">
        <f>IF(SSIDs[[#This Row],[Count]]="-","(autofill)",IF('1) Program Reach'!$C$5="(enter ID)","(autofill)",'1) Program Reach'!$C$5))</f>
        <v>(autofill)</v>
      </c>
      <c r="C1791" s="52" t="str">
        <f>IFERROR(IF(SSIDs[[#This Row],[Entity ID]]="(autofill)","(autofill)",VLOOKUP(SSIDs[[#This Row],[Entity ID]],EntityIDs[],2,0)),"Invalid Entity ID")</f>
        <v>(autofill)</v>
      </c>
      <c r="F1791" s="242"/>
      <c r="G1791" s="242"/>
      <c r="H1791" s="9"/>
      <c r="I1791" s="9"/>
      <c r="J1791" s="55"/>
      <c r="K1791" s="54"/>
      <c r="L17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2" spans="2:12" x14ac:dyDescent="0.25">
      <c r="B1792" s="51" t="str">
        <f>IF(SSIDs[[#This Row],[Count]]="-","(autofill)",IF('1) Program Reach'!$C$5="(enter ID)","(autofill)",'1) Program Reach'!$C$5))</f>
        <v>(autofill)</v>
      </c>
      <c r="C1792" s="52" t="str">
        <f>IFERROR(IF(SSIDs[[#This Row],[Entity ID]]="(autofill)","(autofill)",VLOOKUP(SSIDs[[#This Row],[Entity ID]],EntityIDs[],2,0)),"Invalid Entity ID")</f>
        <v>(autofill)</v>
      </c>
      <c r="F1792" s="242"/>
      <c r="G1792" s="242"/>
      <c r="H1792" s="9"/>
      <c r="I1792" s="9"/>
      <c r="J1792" s="55"/>
      <c r="K1792" s="54"/>
      <c r="L17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3" spans="2:12" x14ac:dyDescent="0.25">
      <c r="B1793" s="51" t="str">
        <f>IF(SSIDs[[#This Row],[Count]]="-","(autofill)",IF('1) Program Reach'!$C$5="(enter ID)","(autofill)",'1) Program Reach'!$C$5))</f>
        <v>(autofill)</v>
      </c>
      <c r="C1793" s="52" t="str">
        <f>IFERROR(IF(SSIDs[[#This Row],[Entity ID]]="(autofill)","(autofill)",VLOOKUP(SSIDs[[#This Row],[Entity ID]],EntityIDs[],2,0)),"Invalid Entity ID")</f>
        <v>(autofill)</v>
      </c>
      <c r="F1793" s="242"/>
      <c r="G1793" s="242"/>
      <c r="H1793" s="9"/>
      <c r="I1793" s="9"/>
      <c r="J1793" s="55"/>
      <c r="K1793" s="54"/>
      <c r="L17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4" spans="2:12" x14ac:dyDescent="0.25">
      <c r="B1794" s="51" t="str">
        <f>IF(SSIDs[[#This Row],[Count]]="-","(autofill)",IF('1) Program Reach'!$C$5="(enter ID)","(autofill)",'1) Program Reach'!$C$5))</f>
        <v>(autofill)</v>
      </c>
      <c r="C1794" s="52" t="str">
        <f>IFERROR(IF(SSIDs[[#This Row],[Entity ID]]="(autofill)","(autofill)",VLOOKUP(SSIDs[[#This Row],[Entity ID]],EntityIDs[],2,0)),"Invalid Entity ID")</f>
        <v>(autofill)</v>
      </c>
      <c r="F1794" s="242"/>
      <c r="G1794" s="242"/>
      <c r="H1794" s="9"/>
      <c r="I1794" s="9"/>
      <c r="J1794" s="55"/>
      <c r="K1794" s="54"/>
      <c r="L17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5" spans="2:12" x14ac:dyDescent="0.25">
      <c r="B1795" s="51" t="str">
        <f>IF(SSIDs[[#This Row],[Count]]="-","(autofill)",IF('1) Program Reach'!$C$5="(enter ID)","(autofill)",'1) Program Reach'!$C$5))</f>
        <v>(autofill)</v>
      </c>
      <c r="C1795" s="52" t="str">
        <f>IFERROR(IF(SSIDs[[#This Row],[Entity ID]]="(autofill)","(autofill)",VLOOKUP(SSIDs[[#This Row],[Entity ID]],EntityIDs[],2,0)),"Invalid Entity ID")</f>
        <v>(autofill)</v>
      </c>
      <c r="F1795" s="242"/>
      <c r="G1795" s="242"/>
      <c r="H1795" s="9"/>
      <c r="I1795" s="9"/>
      <c r="J1795" s="55"/>
      <c r="K1795" s="54"/>
      <c r="L17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6" spans="2:12" x14ac:dyDescent="0.25">
      <c r="B1796" s="51" t="str">
        <f>IF(SSIDs[[#This Row],[Count]]="-","(autofill)",IF('1) Program Reach'!$C$5="(enter ID)","(autofill)",'1) Program Reach'!$C$5))</f>
        <v>(autofill)</v>
      </c>
      <c r="C1796" s="52" t="str">
        <f>IFERROR(IF(SSIDs[[#This Row],[Entity ID]]="(autofill)","(autofill)",VLOOKUP(SSIDs[[#This Row],[Entity ID]],EntityIDs[],2,0)),"Invalid Entity ID")</f>
        <v>(autofill)</v>
      </c>
      <c r="F1796" s="242"/>
      <c r="G1796" s="242"/>
      <c r="H1796" s="9"/>
      <c r="I1796" s="9"/>
      <c r="J1796" s="55"/>
      <c r="K1796" s="54"/>
      <c r="L17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7" spans="2:12" x14ac:dyDescent="0.25">
      <c r="B1797" s="51" t="str">
        <f>IF(SSIDs[[#This Row],[Count]]="-","(autofill)",IF('1) Program Reach'!$C$5="(enter ID)","(autofill)",'1) Program Reach'!$C$5))</f>
        <v>(autofill)</v>
      </c>
      <c r="C1797" s="52" t="str">
        <f>IFERROR(IF(SSIDs[[#This Row],[Entity ID]]="(autofill)","(autofill)",VLOOKUP(SSIDs[[#This Row],[Entity ID]],EntityIDs[],2,0)),"Invalid Entity ID")</f>
        <v>(autofill)</v>
      </c>
      <c r="F1797" s="242"/>
      <c r="G1797" s="242"/>
      <c r="H1797" s="9"/>
      <c r="I1797" s="9"/>
      <c r="J1797" s="55"/>
      <c r="K1797" s="54"/>
      <c r="L17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8" spans="2:12" x14ac:dyDescent="0.25">
      <c r="B1798" s="51" t="str">
        <f>IF(SSIDs[[#This Row],[Count]]="-","(autofill)",IF('1) Program Reach'!$C$5="(enter ID)","(autofill)",'1) Program Reach'!$C$5))</f>
        <v>(autofill)</v>
      </c>
      <c r="C1798" s="52" t="str">
        <f>IFERROR(IF(SSIDs[[#This Row],[Entity ID]]="(autofill)","(autofill)",VLOOKUP(SSIDs[[#This Row],[Entity ID]],EntityIDs[],2,0)),"Invalid Entity ID")</f>
        <v>(autofill)</v>
      </c>
      <c r="F1798" s="242"/>
      <c r="G1798" s="242"/>
      <c r="H1798" s="9"/>
      <c r="I1798" s="9"/>
      <c r="J1798" s="55"/>
      <c r="K1798" s="54"/>
      <c r="L17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799" spans="2:12" x14ac:dyDescent="0.25">
      <c r="B1799" s="51" t="str">
        <f>IF(SSIDs[[#This Row],[Count]]="-","(autofill)",IF('1) Program Reach'!$C$5="(enter ID)","(autofill)",'1) Program Reach'!$C$5))</f>
        <v>(autofill)</v>
      </c>
      <c r="C1799" s="52" t="str">
        <f>IFERROR(IF(SSIDs[[#This Row],[Entity ID]]="(autofill)","(autofill)",VLOOKUP(SSIDs[[#This Row],[Entity ID]],EntityIDs[],2,0)),"Invalid Entity ID")</f>
        <v>(autofill)</v>
      </c>
      <c r="F1799" s="242"/>
      <c r="G1799" s="242"/>
      <c r="H1799" s="9"/>
      <c r="I1799" s="9"/>
      <c r="J1799" s="55"/>
      <c r="K1799" s="54"/>
      <c r="L17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0" spans="2:12" x14ac:dyDescent="0.25">
      <c r="B1800" s="51" t="str">
        <f>IF(SSIDs[[#This Row],[Count]]="-","(autofill)",IF('1) Program Reach'!$C$5="(enter ID)","(autofill)",'1) Program Reach'!$C$5))</f>
        <v>(autofill)</v>
      </c>
      <c r="C1800" s="52" t="str">
        <f>IFERROR(IF(SSIDs[[#This Row],[Entity ID]]="(autofill)","(autofill)",VLOOKUP(SSIDs[[#This Row],[Entity ID]],EntityIDs[],2,0)),"Invalid Entity ID")</f>
        <v>(autofill)</v>
      </c>
      <c r="F1800" s="242"/>
      <c r="G1800" s="242"/>
      <c r="H1800" s="9"/>
      <c r="I1800" s="9"/>
      <c r="J1800" s="55"/>
      <c r="K1800" s="54"/>
      <c r="L18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1" spans="2:12" x14ac:dyDescent="0.25">
      <c r="B1801" s="51" t="str">
        <f>IF(SSIDs[[#This Row],[Count]]="-","(autofill)",IF('1) Program Reach'!$C$5="(enter ID)","(autofill)",'1) Program Reach'!$C$5))</f>
        <v>(autofill)</v>
      </c>
      <c r="C1801" s="52" t="str">
        <f>IFERROR(IF(SSIDs[[#This Row],[Entity ID]]="(autofill)","(autofill)",VLOOKUP(SSIDs[[#This Row],[Entity ID]],EntityIDs[],2,0)),"Invalid Entity ID")</f>
        <v>(autofill)</v>
      </c>
      <c r="F1801" s="242"/>
      <c r="G1801" s="242"/>
      <c r="H1801" s="9"/>
      <c r="I1801" s="9"/>
      <c r="J1801" s="55"/>
      <c r="K1801" s="54"/>
      <c r="L18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2" spans="2:12" x14ac:dyDescent="0.25">
      <c r="B1802" s="51" t="str">
        <f>IF(SSIDs[[#This Row],[Count]]="-","(autofill)",IF('1) Program Reach'!$C$5="(enter ID)","(autofill)",'1) Program Reach'!$C$5))</f>
        <v>(autofill)</v>
      </c>
      <c r="C1802" s="52" t="str">
        <f>IFERROR(IF(SSIDs[[#This Row],[Entity ID]]="(autofill)","(autofill)",VLOOKUP(SSIDs[[#This Row],[Entity ID]],EntityIDs[],2,0)),"Invalid Entity ID")</f>
        <v>(autofill)</v>
      </c>
      <c r="F1802" s="242"/>
      <c r="G1802" s="242"/>
      <c r="H1802" s="9"/>
      <c r="I1802" s="9"/>
      <c r="J1802" s="55"/>
      <c r="K1802" s="54"/>
      <c r="L18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3" spans="2:12" x14ac:dyDescent="0.25">
      <c r="B1803" s="51" t="str">
        <f>IF(SSIDs[[#This Row],[Count]]="-","(autofill)",IF('1) Program Reach'!$C$5="(enter ID)","(autofill)",'1) Program Reach'!$C$5))</f>
        <v>(autofill)</v>
      </c>
      <c r="C1803" s="52" t="str">
        <f>IFERROR(IF(SSIDs[[#This Row],[Entity ID]]="(autofill)","(autofill)",VLOOKUP(SSIDs[[#This Row],[Entity ID]],EntityIDs[],2,0)),"Invalid Entity ID")</f>
        <v>(autofill)</v>
      </c>
      <c r="F1803" s="242"/>
      <c r="G1803" s="242"/>
      <c r="H1803" s="9"/>
      <c r="I1803" s="9"/>
      <c r="J1803" s="55"/>
      <c r="K1803" s="54"/>
      <c r="L18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4" spans="2:12" x14ac:dyDescent="0.25">
      <c r="B1804" s="51" t="str">
        <f>IF(SSIDs[[#This Row],[Count]]="-","(autofill)",IF('1) Program Reach'!$C$5="(enter ID)","(autofill)",'1) Program Reach'!$C$5))</f>
        <v>(autofill)</v>
      </c>
      <c r="C1804" s="52" t="str">
        <f>IFERROR(IF(SSIDs[[#This Row],[Entity ID]]="(autofill)","(autofill)",VLOOKUP(SSIDs[[#This Row],[Entity ID]],EntityIDs[],2,0)),"Invalid Entity ID")</f>
        <v>(autofill)</v>
      </c>
      <c r="F1804" s="242"/>
      <c r="G1804" s="242"/>
      <c r="H1804" s="9"/>
      <c r="I1804" s="9"/>
      <c r="J1804" s="55"/>
      <c r="K1804" s="54"/>
      <c r="L18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5" spans="2:12" x14ac:dyDescent="0.25">
      <c r="B1805" s="51" t="str">
        <f>IF(SSIDs[[#This Row],[Count]]="-","(autofill)",IF('1) Program Reach'!$C$5="(enter ID)","(autofill)",'1) Program Reach'!$C$5))</f>
        <v>(autofill)</v>
      </c>
      <c r="C1805" s="52" t="str">
        <f>IFERROR(IF(SSIDs[[#This Row],[Entity ID]]="(autofill)","(autofill)",VLOOKUP(SSIDs[[#This Row],[Entity ID]],EntityIDs[],2,0)),"Invalid Entity ID")</f>
        <v>(autofill)</v>
      </c>
      <c r="F1805" s="242"/>
      <c r="G1805" s="242"/>
      <c r="H1805" s="9"/>
      <c r="I1805" s="9"/>
      <c r="J1805" s="55"/>
      <c r="K1805" s="54"/>
      <c r="L18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6" spans="2:12" x14ac:dyDescent="0.25">
      <c r="B1806" s="51" t="str">
        <f>IF(SSIDs[[#This Row],[Count]]="-","(autofill)",IF('1) Program Reach'!$C$5="(enter ID)","(autofill)",'1) Program Reach'!$C$5))</f>
        <v>(autofill)</v>
      </c>
      <c r="C1806" s="52" t="str">
        <f>IFERROR(IF(SSIDs[[#This Row],[Entity ID]]="(autofill)","(autofill)",VLOOKUP(SSIDs[[#This Row],[Entity ID]],EntityIDs[],2,0)),"Invalid Entity ID")</f>
        <v>(autofill)</v>
      </c>
      <c r="F1806" s="242"/>
      <c r="G1806" s="242"/>
      <c r="H1806" s="9"/>
      <c r="I1806" s="9"/>
      <c r="J1806" s="55"/>
      <c r="K1806" s="54"/>
      <c r="L18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7" spans="2:12" x14ac:dyDescent="0.25">
      <c r="B1807" s="51" t="str">
        <f>IF(SSIDs[[#This Row],[Count]]="-","(autofill)",IF('1) Program Reach'!$C$5="(enter ID)","(autofill)",'1) Program Reach'!$C$5))</f>
        <v>(autofill)</v>
      </c>
      <c r="C1807" s="52" t="str">
        <f>IFERROR(IF(SSIDs[[#This Row],[Entity ID]]="(autofill)","(autofill)",VLOOKUP(SSIDs[[#This Row],[Entity ID]],EntityIDs[],2,0)),"Invalid Entity ID")</f>
        <v>(autofill)</v>
      </c>
      <c r="F1807" s="242"/>
      <c r="G1807" s="242"/>
      <c r="H1807" s="9"/>
      <c r="I1807" s="9"/>
      <c r="J1807" s="55"/>
      <c r="K1807" s="54"/>
      <c r="L18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8" spans="2:12" x14ac:dyDescent="0.25">
      <c r="B1808" s="51" t="str">
        <f>IF(SSIDs[[#This Row],[Count]]="-","(autofill)",IF('1) Program Reach'!$C$5="(enter ID)","(autofill)",'1) Program Reach'!$C$5))</f>
        <v>(autofill)</v>
      </c>
      <c r="C1808" s="52" t="str">
        <f>IFERROR(IF(SSIDs[[#This Row],[Entity ID]]="(autofill)","(autofill)",VLOOKUP(SSIDs[[#This Row],[Entity ID]],EntityIDs[],2,0)),"Invalid Entity ID")</f>
        <v>(autofill)</v>
      </c>
      <c r="F1808" s="242"/>
      <c r="G1808" s="242"/>
      <c r="H1808" s="9"/>
      <c r="I1808" s="9"/>
      <c r="J1808" s="55"/>
      <c r="K1808" s="54"/>
      <c r="L18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09" spans="2:12" x14ac:dyDescent="0.25">
      <c r="B1809" s="51" t="str">
        <f>IF(SSIDs[[#This Row],[Count]]="-","(autofill)",IF('1) Program Reach'!$C$5="(enter ID)","(autofill)",'1) Program Reach'!$C$5))</f>
        <v>(autofill)</v>
      </c>
      <c r="C1809" s="52" t="str">
        <f>IFERROR(IF(SSIDs[[#This Row],[Entity ID]]="(autofill)","(autofill)",VLOOKUP(SSIDs[[#This Row],[Entity ID]],EntityIDs[],2,0)),"Invalid Entity ID")</f>
        <v>(autofill)</v>
      </c>
      <c r="F1809" s="242"/>
      <c r="G1809" s="242"/>
      <c r="H1809" s="9"/>
      <c r="I1809" s="9"/>
      <c r="J1809" s="55"/>
      <c r="K1809" s="54"/>
      <c r="L18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0" spans="2:12" x14ac:dyDescent="0.25">
      <c r="B1810" s="51" t="str">
        <f>IF(SSIDs[[#This Row],[Count]]="-","(autofill)",IF('1) Program Reach'!$C$5="(enter ID)","(autofill)",'1) Program Reach'!$C$5))</f>
        <v>(autofill)</v>
      </c>
      <c r="C1810" s="52" t="str">
        <f>IFERROR(IF(SSIDs[[#This Row],[Entity ID]]="(autofill)","(autofill)",VLOOKUP(SSIDs[[#This Row],[Entity ID]],EntityIDs[],2,0)),"Invalid Entity ID")</f>
        <v>(autofill)</v>
      </c>
      <c r="F1810" s="242"/>
      <c r="G1810" s="242"/>
      <c r="H1810" s="9"/>
      <c r="I1810" s="9"/>
      <c r="J1810" s="55"/>
      <c r="K1810" s="54"/>
      <c r="L18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1" spans="2:12" x14ac:dyDescent="0.25">
      <c r="B1811" s="51" t="str">
        <f>IF(SSIDs[[#This Row],[Count]]="-","(autofill)",IF('1) Program Reach'!$C$5="(enter ID)","(autofill)",'1) Program Reach'!$C$5))</f>
        <v>(autofill)</v>
      </c>
      <c r="C1811" s="52" t="str">
        <f>IFERROR(IF(SSIDs[[#This Row],[Entity ID]]="(autofill)","(autofill)",VLOOKUP(SSIDs[[#This Row],[Entity ID]],EntityIDs[],2,0)),"Invalid Entity ID")</f>
        <v>(autofill)</v>
      </c>
      <c r="F1811" s="242"/>
      <c r="G1811" s="242"/>
      <c r="H1811" s="9"/>
      <c r="I1811" s="9"/>
      <c r="J1811" s="55"/>
      <c r="K1811" s="54"/>
      <c r="L18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2" spans="2:12" x14ac:dyDescent="0.25">
      <c r="B1812" s="51" t="str">
        <f>IF(SSIDs[[#This Row],[Count]]="-","(autofill)",IF('1) Program Reach'!$C$5="(enter ID)","(autofill)",'1) Program Reach'!$C$5))</f>
        <v>(autofill)</v>
      </c>
      <c r="C1812" s="52" t="str">
        <f>IFERROR(IF(SSIDs[[#This Row],[Entity ID]]="(autofill)","(autofill)",VLOOKUP(SSIDs[[#This Row],[Entity ID]],EntityIDs[],2,0)),"Invalid Entity ID")</f>
        <v>(autofill)</v>
      </c>
      <c r="F1812" s="242"/>
      <c r="G1812" s="242"/>
      <c r="H1812" s="9"/>
      <c r="I1812" s="9"/>
      <c r="J1812" s="55"/>
      <c r="K1812" s="54"/>
      <c r="L18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3" spans="2:12" x14ac:dyDescent="0.25">
      <c r="B1813" s="51" t="str">
        <f>IF(SSIDs[[#This Row],[Count]]="-","(autofill)",IF('1) Program Reach'!$C$5="(enter ID)","(autofill)",'1) Program Reach'!$C$5))</f>
        <v>(autofill)</v>
      </c>
      <c r="C1813" s="52" t="str">
        <f>IFERROR(IF(SSIDs[[#This Row],[Entity ID]]="(autofill)","(autofill)",VLOOKUP(SSIDs[[#This Row],[Entity ID]],EntityIDs[],2,0)),"Invalid Entity ID")</f>
        <v>(autofill)</v>
      </c>
      <c r="F1813" s="242"/>
      <c r="G1813" s="242"/>
      <c r="H1813" s="9"/>
      <c r="I1813" s="9"/>
      <c r="J1813" s="55"/>
      <c r="K1813" s="54"/>
      <c r="L18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4" spans="2:12" x14ac:dyDescent="0.25">
      <c r="B1814" s="51" t="str">
        <f>IF(SSIDs[[#This Row],[Count]]="-","(autofill)",IF('1) Program Reach'!$C$5="(enter ID)","(autofill)",'1) Program Reach'!$C$5))</f>
        <v>(autofill)</v>
      </c>
      <c r="C1814" s="52" t="str">
        <f>IFERROR(IF(SSIDs[[#This Row],[Entity ID]]="(autofill)","(autofill)",VLOOKUP(SSIDs[[#This Row],[Entity ID]],EntityIDs[],2,0)),"Invalid Entity ID")</f>
        <v>(autofill)</v>
      </c>
      <c r="F1814" s="242"/>
      <c r="G1814" s="242"/>
      <c r="H1814" s="9"/>
      <c r="I1814" s="9"/>
      <c r="J1814" s="55"/>
      <c r="K1814" s="54"/>
      <c r="L18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5" spans="2:12" x14ac:dyDescent="0.25">
      <c r="B1815" s="51" t="str">
        <f>IF(SSIDs[[#This Row],[Count]]="-","(autofill)",IF('1) Program Reach'!$C$5="(enter ID)","(autofill)",'1) Program Reach'!$C$5))</f>
        <v>(autofill)</v>
      </c>
      <c r="C1815" s="52" t="str">
        <f>IFERROR(IF(SSIDs[[#This Row],[Entity ID]]="(autofill)","(autofill)",VLOOKUP(SSIDs[[#This Row],[Entity ID]],EntityIDs[],2,0)),"Invalid Entity ID")</f>
        <v>(autofill)</v>
      </c>
      <c r="F1815" s="242"/>
      <c r="G1815" s="242"/>
      <c r="H1815" s="9"/>
      <c r="I1815" s="9"/>
      <c r="J1815" s="55"/>
      <c r="K1815" s="54"/>
      <c r="L18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6" spans="2:12" x14ac:dyDescent="0.25">
      <c r="B1816" s="51" t="str">
        <f>IF(SSIDs[[#This Row],[Count]]="-","(autofill)",IF('1) Program Reach'!$C$5="(enter ID)","(autofill)",'1) Program Reach'!$C$5))</f>
        <v>(autofill)</v>
      </c>
      <c r="C1816" s="52" t="str">
        <f>IFERROR(IF(SSIDs[[#This Row],[Entity ID]]="(autofill)","(autofill)",VLOOKUP(SSIDs[[#This Row],[Entity ID]],EntityIDs[],2,0)),"Invalid Entity ID")</f>
        <v>(autofill)</v>
      </c>
      <c r="F1816" s="242"/>
      <c r="G1816" s="242"/>
      <c r="H1816" s="9"/>
      <c r="I1816" s="9"/>
      <c r="J1816" s="55"/>
      <c r="K1816" s="54"/>
      <c r="L18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7" spans="2:12" x14ac:dyDescent="0.25">
      <c r="B1817" s="51" t="str">
        <f>IF(SSIDs[[#This Row],[Count]]="-","(autofill)",IF('1) Program Reach'!$C$5="(enter ID)","(autofill)",'1) Program Reach'!$C$5))</f>
        <v>(autofill)</v>
      </c>
      <c r="C1817" s="52" t="str">
        <f>IFERROR(IF(SSIDs[[#This Row],[Entity ID]]="(autofill)","(autofill)",VLOOKUP(SSIDs[[#This Row],[Entity ID]],EntityIDs[],2,0)),"Invalid Entity ID")</f>
        <v>(autofill)</v>
      </c>
      <c r="F1817" s="242"/>
      <c r="G1817" s="242"/>
      <c r="H1817" s="9"/>
      <c r="I1817" s="9"/>
      <c r="J1817" s="55"/>
      <c r="K1817" s="54"/>
      <c r="L18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8" spans="2:12" x14ac:dyDescent="0.25">
      <c r="B1818" s="51" t="str">
        <f>IF(SSIDs[[#This Row],[Count]]="-","(autofill)",IF('1) Program Reach'!$C$5="(enter ID)","(autofill)",'1) Program Reach'!$C$5))</f>
        <v>(autofill)</v>
      </c>
      <c r="C1818" s="52" t="str">
        <f>IFERROR(IF(SSIDs[[#This Row],[Entity ID]]="(autofill)","(autofill)",VLOOKUP(SSIDs[[#This Row],[Entity ID]],EntityIDs[],2,0)),"Invalid Entity ID")</f>
        <v>(autofill)</v>
      </c>
      <c r="F1818" s="242"/>
      <c r="G1818" s="242"/>
      <c r="H1818" s="9"/>
      <c r="I1818" s="9"/>
      <c r="J1818" s="55"/>
      <c r="K1818" s="54"/>
      <c r="L18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19" spans="2:12" x14ac:dyDescent="0.25">
      <c r="B1819" s="51" t="str">
        <f>IF(SSIDs[[#This Row],[Count]]="-","(autofill)",IF('1) Program Reach'!$C$5="(enter ID)","(autofill)",'1) Program Reach'!$C$5))</f>
        <v>(autofill)</v>
      </c>
      <c r="C1819" s="52" t="str">
        <f>IFERROR(IF(SSIDs[[#This Row],[Entity ID]]="(autofill)","(autofill)",VLOOKUP(SSIDs[[#This Row],[Entity ID]],EntityIDs[],2,0)),"Invalid Entity ID")</f>
        <v>(autofill)</v>
      </c>
      <c r="F1819" s="242"/>
      <c r="G1819" s="242"/>
      <c r="H1819" s="9"/>
      <c r="I1819" s="9"/>
      <c r="J1819" s="55"/>
      <c r="K1819" s="54"/>
      <c r="L18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0" spans="2:12" x14ac:dyDescent="0.25">
      <c r="B1820" s="51" t="str">
        <f>IF(SSIDs[[#This Row],[Count]]="-","(autofill)",IF('1) Program Reach'!$C$5="(enter ID)","(autofill)",'1) Program Reach'!$C$5))</f>
        <v>(autofill)</v>
      </c>
      <c r="C1820" s="52" t="str">
        <f>IFERROR(IF(SSIDs[[#This Row],[Entity ID]]="(autofill)","(autofill)",VLOOKUP(SSIDs[[#This Row],[Entity ID]],EntityIDs[],2,0)),"Invalid Entity ID")</f>
        <v>(autofill)</v>
      </c>
      <c r="F1820" s="242"/>
      <c r="G1820" s="242"/>
      <c r="H1820" s="9"/>
      <c r="I1820" s="9"/>
      <c r="J1820" s="55"/>
      <c r="K1820" s="54"/>
      <c r="L18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1" spans="2:12" x14ac:dyDescent="0.25">
      <c r="B1821" s="51" t="str">
        <f>IF(SSIDs[[#This Row],[Count]]="-","(autofill)",IF('1) Program Reach'!$C$5="(enter ID)","(autofill)",'1) Program Reach'!$C$5))</f>
        <v>(autofill)</v>
      </c>
      <c r="C1821" s="52" t="str">
        <f>IFERROR(IF(SSIDs[[#This Row],[Entity ID]]="(autofill)","(autofill)",VLOOKUP(SSIDs[[#This Row],[Entity ID]],EntityIDs[],2,0)),"Invalid Entity ID")</f>
        <v>(autofill)</v>
      </c>
      <c r="F1821" s="242"/>
      <c r="G1821" s="242"/>
      <c r="H1821" s="9"/>
      <c r="I1821" s="9"/>
      <c r="J1821" s="55"/>
      <c r="K1821" s="54"/>
      <c r="L18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2" spans="2:12" x14ac:dyDescent="0.25">
      <c r="B1822" s="51" t="str">
        <f>IF(SSIDs[[#This Row],[Count]]="-","(autofill)",IF('1) Program Reach'!$C$5="(enter ID)","(autofill)",'1) Program Reach'!$C$5))</f>
        <v>(autofill)</v>
      </c>
      <c r="C1822" s="52" t="str">
        <f>IFERROR(IF(SSIDs[[#This Row],[Entity ID]]="(autofill)","(autofill)",VLOOKUP(SSIDs[[#This Row],[Entity ID]],EntityIDs[],2,0)),"Invalid Entity ID")</f>
        <v>(autofill)</v>
      </c>
      <c r="F1822" s="242"/>
      <c r="G1822" s="242"/>
      <c r="H1822" s="9"/>
      <c r="I1822" s="9"/>
      <c r="J1822" s="55"/>
      <c r="K1822" s="54"/>
      <c r="L18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3" spans="2:12" x14ac:dyDescent="0.25">
      <c r="B1823" s="51" t="str">
        <f>IF(SSIDs[[#This Row],[Count]]="-","(autofill)",IF('1) Program Reach'!$C$5="(enter ID)","(autofill)",'1) Program Reach'!$C$5))</f>
        <v>(autofill)</v>
      </c>
      <c r="C1823" s="52" t="str">
        <f>IFERROR(IF(SSIDs[[#This Row],[Entity ID]]="(autofill)","(autofill)",VLOOKUP(SSIDs[[#This Row],[Entity ID]],EntityIDs[],2,0)),"Invalid Entity ID")</f>
        <v>(autofill)</v>
      </c>
      <c r="F1823" s="242"/>
      <c r="G1823" s="242"/>
      <c r="H1823" s="9"/>
      <c r="I1823" s="9"/>
      <c r="J1823" s="55"/>
      <c r="K1823" s="54"/>
      <c r="L18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4" spans="2:12" x14ac:dyDescent="0.25">
      <c r="B1824" s="51" t="str">
        <f>IF(SSIDs[[#This Row],[Count]]="-","(autofill)",IF('1) Program Reach'!$C$5="(enter ID)","(autofill)",'1) Program Reach'!$C$5))</f>
        <v>(autofill)</v>
      </c>
      <c r="C1824" s="52" t="str">
        <f>IFERROR(IF(SSIDs[[#This Row],[Entity ID]]="(autofill)","(autofill)",VLOOKUP(SSIDs[[#This Row],[Entity ID]],EntityIDs[],2,0)),"Invalid Entity ID")</f>
        <v>(autofill)</v>
      </c>
      <c r="F1824" s="242"/>
      <c r="G1824" s="242"/>
      <c r="H1824" s="9"/>
      <c r="I1824" s="9"/>
      <c r="J1824" s="55"/>
      <c r="K1824" s="54"/>
      <c r="L18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5" spans="2:12" x14ac:dyDescent="0.25">
      <c r="B1825" s="51" t="str">
        <f>IF(SSIDs[[#This Row],[Count]]="-","(autofill)",IF('1) Program Reach'!$C$5="(enter ID)","(autofill)",'1) Program Reach'!$C$5))</f>
        <v>(autofill)</v>
      </c>
      <c r="C1825" s="52" t="str">
        <f>IFERROR(IF(SSIDs[[#This Row],[Entity ID]]="(autofill)","(autofill)",VLOOKUP(SSIDs[[#This Row],[Entity ID]],EntityIDs[],2,0)),"Invalid Entity ID")</f>
        <v>(autofill)</v>
      </c>
      <c r="F1825" s="242"/>
      <c r="G1825" s="242"/>
      <c r="H1825" s="9"/>
      <c r="I1825" s="9"/>
      <c r="J1825" s="55"/>
      <c r="K1825" s="54"/>
      <c r="L18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6" spans="2:12" x14ac:dyDescent="0.25">
      <c r="B1826" s="51" t="str">
        <f>IF(SSIDs[[#This Row],[Count]]="-","(autofill)",IF('1) Program Reach'!$C$5="(enter ID)","(autofill)",'1) Program Reach'!$C$5))</f>
        <v>(autofill)</v>
      </c>
      <c r="C1826" s="52" t="str">
        <f>IFERROR(IF(SSIDs[[#This Row],[Entity ID]]="(autofill)","(autofill)",VLOOKUP(SSIDs[[#This Row],[Entity ID]],EntityIDs[],2,0)),"Invalid Entity ID")</f>
        <v>(autofill)</v>
      </c>
      <c r="F1826" s="242"/>
      <c r="G1826" s="242"/>
      <c r="H1826" s="9"/>
      <c r="I1826" s="9"/>
      <c r="J1826" s="55"/>
      <c r="K1826" s="54"/>
      <c r="L18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7" spans="2:12" x14ac:dyDescent="0.25">
      <c r="B1827" s="51" t="str">
        <f>IF(SSIDs[[#This Row],[Count]]="-","(autofill)",IF('1) Program Reach'!$C$5="(enter ID)","(autofill)",'1) Program Reach'!$C$5))</f>
        <v>(autofill)</v>
      </c>
      <c r="C1827" s="52" t="str">
        <f>IFERROR(IF(SSIDs[[#This Row],[Entity ID]]="(autofill)","(autofill)",VLOOKUP(SSIDs[[#This Row],[Entity ID]],EntityIDs[],2,0)),"Invalid Entity ID")</f>
        <v>(autofill)</v>
      </c>
      <c r="F1827" s="242"/>
      <c r="G1827" s="242"/>
      <c r="H1827" s="9"/>
      <c r="I1827" s="9"/>
      <c r="J1827" s="55"/>
      <c r="K1827" s="54"/>
      <c r="L18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8" spans="2:12" x14ac:dyDescent="0.25">
      <c r="B1828" s="51" t="str">
        <f>IF(SSIDs[[#This Row],[Count]]="-","(autofill)",IF('1) Program Reach'!$C$5="(enter ID)","(autofill)",'1) Program Reach'!$C$5))</f>
        <v>(autofill)</v>
      </c>
      <c r="C1828" s="52" t="str">
        <f>IFERROR(IF(SSIDs[[#This Row],[Entity ID]]="(autofill)","(autofill)",VLOOKUP(SSIDs[[#This Row],[Entity ID]],EntityIDs[],2,0)),"Invalid Entity ID")</f>
        <v>(autofill)</v>
      </c>
      <c r="F1828" s="242"/>
      <c r="G1828" s="242"/>
      <c r="H1828" s="9"/>
      <c r="I1828" s="9"/>
      <c r="J1828" s="55"/>
      <c r="K1828" s="54"/>
      <c r="L18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29" spans="2:12" x14ac:dyDescent="0.25">
      <c r="B1829" s="51" t="str">
        <f>IF(SSIDs[[#This Row],[Count]]="-","(autofill)",IF('1) Program Reach'!$C$5="(enter ID)","(autofill)",'1) Program Reach'!$C$5))</f>
        <v>(autofill)</v>
      </c>
      <c r="C1829" s="52" t="str">
        <f>IFERROR(IF(SSIDs[[#This Row],[Entity ID]]="(autofill)","(autofill)",VLOOKUP(SSIDs[[#This Row],[Entity ID]],EntityIDs[],2,0)),"Invalid Entity ID")</f>
        <v>(autofill)</v>
      </c>
      <c r="F1829" s="242"/>
      <c r="G1829" s="242"/>
      <c r="H1829" s="9"/>
      <c r="I1829" s="9"/>
      <c r="J1829" s="55"/>
      <c r="K1829" s="54"/>
      <c r="L18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0" spans="2:12" x14ac:dyDescent="0.25">
      <c r="B1830" s="51" t="str">
        <f>IF(SSIDs[[#This Row],[Count]]="-","(autofill)",IF('1) Program Reach'!$C$5="(enter ID)","(autofill)",'1) Program Reach'!$C$5))</f>
        <v>(autofill)</v>
      </c>
      <c r="C1830" s="52" t="str">
        <f>IFERROR(IF(SSIDs[[#This Row],[Entity ID]]="(autofill)","(autofill)",VLOOKUP(SSIDs[[#This Row],[Entity ID]],EntityIDs[],2,0)),"Invalid Entity ID")</f>
        <v>(autofill)</v>
      </c>
      <c r="F1830" s="242"/>
      <c r="G1830" s="242"/>
      <c r="H1830" s="9"/>
      <c r="I1830" s="9"/>
      <c r="J1830" s="55"/>
      <c r="K1830" s="54"/>
      <c r="L18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1" spans="2:12" x14ac:dyDescent="0.25">
      <c r="B1831" s="51" t="str">
        <f>IF(SSIDs[[#This Row],[Count]]="-","(autofill)",IF('1) Program Reach'!$C$5="(enter ID)","(autofill)",'1) Program Reach'!$C$5))</f>
        <v>(autofill)</v>
      </c>
      <c r="C1831" s="52" t="str">
        <f>IFERROR(IF(SSIDs[[#This Row],[Entity ID]]="(autofill)","(autofill)",VLOOKUP(SSIDs[[#This Row],[Entity ID]],EntityIDs[],2,0)),"Invalid Entity ID")</f>
        <v>(autofill)</v>
      </c>
      <c r="F1831" s="242"/>
      <c r="G1831" s="242"/>
      <c r="H1831" s="9"/>
      <c r="I1831" s="9"/>
      <c r="J1831" s="55"/>
      <c r="K1831" s="54"/>
      <c r="L18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2" spans="2:12" x14ac:dyDescent="0.25">
      <c r="B1832" s="51" t="str">
        <f>IF(SSIDs[[#This Row],[Count]]="-","(autofill)",IF('1) Program Reach'!$C$5="(enter ID)","(autofill)",'1) Program Reach'!$C$5))</f>
        <v>(autofill)</v>
      </c>
      <c r="C1832" s="52" t="str">
        <f>IFERROR(IF(SSIDs[[#This Row],[Entity ID]]="(autofill)","(autofill)",VLOOKUP(SSIDs[[#This Row],[Entity ID]],EntityIDs[],2,0)),"Invalid Entity ID")</f>
        <v>(autofill)</v>
      </c>
      <c r="F1832" s="242"/>
      <c r="G1832" s="242"/>
      <c r="H1832" s="9"/>
      <c r="I1832" s="9"/>
      <c r="J1832" s="55"/>
      <c r="K1832" s="54"/>
      <c r="L18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3" spans="2:12" x14ac:dyDescent="0.25">
      <c r="B1833" s="51" t="str">
        <f>IF(SSIDs[[#This Row],[Count]]="-","(autofill)",IF('1) Program Reach'!$C$5="(enter ID)","(autofill)",'1) Program Reach'!$C$5))</f>
        <v>(autofill)</v>
      </c>
      <c r="C1833" s="52" t="str">
        <f>IFERROR(IF(SSIDs[[#This Row],[Entity ID]]="(autofill)","(autofill)",VLOOKUP(SSIDs[[#This Row],[Entity ID]],EntityIDs[],2,0)),"Invalid Entity ID")</f>
        <v>(autofill)</v>
      </c>
      <c r="F1833" s="242"/>
      <c r="G1833" s="242"/>
      <c r="H1833" s="9"/>
      <c r="I1833" s="9"/>
      <c r="J1833" s="55"/>
      <c r="K1833" s="54"/>
      <c r="L18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4" spans="2:12" x14ac:dyDescent="0.25">
      <c r="B1834" s="51" t="str">
        <f>IF(SSIDs[[#This Row],[Count]]="-","(autofill)",IF('1) Program Reach'!$C$5="(enter ID)","(autofill)",'1) Program Reach'!$C$5))</f>
        <v>(autofill)</v>
      </c>
      <c r="C1834" s="52" t="str">
        <f>IFERROR(IF(SSIDs[[#This Row],[Entity ID]]="(autofill)","(autofill)",VLOOKUP(SSIDs[[#This Row],[Entity ID]],EntityIDs[],2,0)),"Invalid Entity ID")</f>
        <v>(autofill)</v>
      </c>
      <c r="F1834" s="242"/>
      <c r="G1834" s="242"/>
      <c r="H1834" s="9"/>
      <c r="I1834" s="9"/>
      <c r="J1834" s="55"/>
      <c r="K1834" s="54"/>
      <c r="L18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5" spans="2:12" x14ac:dyDescent="0.25">
      <c r="B1835" s="51" t="str">
        <f>IF(SSIDs[[#This Row],[Count]]="-","(autofill)",IF('1) Program Reach'!$C$5="(enter ID)","(autofill)",'1) Program Reach'!$C$5))</f>
        <v>(autofill)</v>
      </c>
      <c r="C1835" s="52" t="str">
        <f>IFERROR(IF(SSIDs[[#This Row],[Entity ID]]="(autofill)","(autofill)",VLOOKUP(SSIDs[[#This Row],[Entity ID]],EntityIDs[],2,0)),"Invalid Entity ID")</f>
        <v>(autofill)</v>
      </c>
      <c r="F1835" s="242"/>
      <c r="G1835" s="242"/>
      <c r="H1835" s="9"/>
      <c r="I1835" s="9"/>
      <c r="J1835" s="55"/>
      <c r="K1835" s="54"/>
      <c r="L18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6" spans="2:12" x14ac:dyDescent="0.25">
      <c r="B1836" s="51" t="str">
        <f>IF(SSIDs[[#This Row],[Count]]="-","(autofill)",IF('1) Program Reach'!$C$5="(enter ID)","(autofill)",'1) Program Reach'!$C$5))</f>
        <v>(autofill)</v>
      </c>
      <c r="C1836" s="52" t="str">
        <f>IFERROR(IF(SSIDs[[#This Row],[Entity ID]]="(autofill)","(autofill)",VLOOKUP(SSIDs[[#This Row],[Entity ID]],EntityIDs[],2,0)),"Invalid Entity ID")</f>
        <v>(autofill)</v>
      </c>
      <c r="F1836" s="242"/>
      <c r="G1836" s="242"/>
      <c r="H1836" s="9"/>
      <c r="I1836" s="9"/>
      <c r="J1836" s="55"/>
      <c r="K1836" s="54"/>
      <c r="L18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7" spans="2:12" x14ac:dyDescent="0.25">
      <c r="B1837" s="51" t="str">
        <f>IF(SSIDs[[#This Row],[Count]]="-","(autofill)",IF('1) Program Reach'!$C$5="(enter ID)","(autofill)",'1) Program Reach'!$C$5))</f>
        <v>(autofill)</v>
      </c>
      <c r="C1837" s="52" t="str">
        <f>IFERROR(IF(SSIDs[[#This Row],[Entity ID]]="(autofill)","(autofill)",VLOOKUP(SSIDs[[#This Row],[Entity ID]],EntityIDs[],2,0)),"Invalid Entity ID")</f>
        <v>(autofill)</v>
      </c>
      <c r="F1837" s="242"/>
      <c r="G1837" s="242"/>
      <c r="H1837" s="9"/>
      <c r="I1837" s="9"/>
      <c r="J1837" s="55"/>
      <c r="K1837" s="54"/>
      <c r="L18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8" spans="2:12" x14ac:dyDescent="0.25">
      <c r="B1838" s="51" t="str">
        <f>IF(SSIDs[[#This Row],[Count]]="-","(autofill)",IF('1) Program Reach'!$C$5="(enter ID)","(autofill)",'1) Program Reach'!$C$5))</f>
        <v>(autofill)</v>
      </c>
      <c r="C1838" s="52" t="str">
        <f>IFERROR(IF(SSIDs[[#This Row],[Entity ID]]="(autofill)","(autofill)",VLOOKUP(SSIDs[[#This Row],[Entity ID]],EntityIDs[],2,0)),"Invalid Entity ID")</f>
        <v>(autofill)</v>
      </c>
      <c r="F1838" s="242"/>
      <c r="G1838" s="242"/>
      <c r="H1838" s="9"/>
      <c r="I1838" s="9"/>
      <c r="J1838" s="55"/>
      <c r="K1838" s="54"/>
      <c r="L18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39" spans="2:12" x14ac:dyDescent="0.25">
      <c r="B1839" s="51" t="str">
        <f>IF(SSIDs[[#This Row],[Count]]="-","(autofill)",IF('1) Program Reach'!$C$5="(enter ID)","(autofill)",'1) Program Reach'!$C$5))</f>
        <v>(autofill)</v>
      </c>
      <c r="C1839" s="52" t="str">
        <f>IFERROR(IF(SSIDs[[#This Row],[Entity ID]]="(autofill)","(autofill)",VLOOKUP(SSIDs[[#This Row],[Entity ID]],EntityIDs[],2,0)),"Invalid Entity ID")</f>
        <v>(autofill)</v>
      </c>
      <c r="F1839" s="242"/>
      <c r="G1839" s="242"/>
      <c r="H1839" s="9"/>
      <c r="I1839" s="9"/>
      <c r="J1839" s="55"/>
      <c r="K1839" s="54"/>
      <c r="L18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0" spans="2:12" x14ac:dyDescent="0.25">
      <c r="B1840" s="51" t="str">
        <f>IF(SSIDs[[#This Row],[Count]]="-","(autofill)",IF('1) Program Reach'!$C$5="(enter ID)","(autofill)",'1) Program Reach'!$C$5))</f>
        <v>(autofill)</v>
      </c>
      <c r="C1840" s="52" t="str">
        <f>IFERROR(IF(SSIDs[[#This Row],[Entity ID]]="(autofill)","(autofill)",VLOOKUP(SSIDs[[#This Row],[Entity ID]],EntityIDs[],2,0)),"Invalid Entity ID")</f>
        <v>(autofill)</v>
      </c>
      <c r="F1840" s="242"/>
      <c r="G1840" s="242"/>
      <c r="H1840" s="9"/>
      <c r="I1840" s="9"/>
      <c r="J1840" s="55"/>
      <c r="K1840" s="54"/>
      <c r="L18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1" spans="2:12" x14ac:dyDescent="0.25">
      <c r="B1841" s="51" t="str">
        <f>IF(SSIDs[[#This Row],[Count]]="-","(autofill)",IF('1) Program Reach'!$C$5="(enter ID)","(autofill)",'1) Program Reach'!$C$5))</f>
        <v>(autofill)</v>
      </c>
      <c r="C1841" s="52" t="str">
        <f>IFERROR(IF(SSIDs[[#This Row],[Entity ID]]="(autofill)","(autofill)",VLOOKUP(SSIDs[[#This Row],[Entity ID]],EntityIDs[],2,0)),"Invalid Entity ID")</f>
        <v>(autofill)</v>
      </c>
      <c r="F1841" s="242"/>
      <c r="G1841" s="242"/>
      <c r="H1841" s="9"/>
      <c r="I1841" s="9"/>
      <c r="J1841" s="55"/>
      <c r="K1841" s="54"/>
      <c r="L18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2" spans="2:12" x14ac:dyDescent="0.25">
      <c r="B1842" s="51" t="str">
        <f>IF(SSIDs[[#This Row],[Count]]="-","(autofill)",IF('1) Program Reach'!$C$5="(enter ID)","(autofill)",'1) Program Reach'!$C$5))</f>
        <v>(autofill)</v>
      </c>
      <c r="C1842" s="52" t="str">
        <f>IFERROR(IF(SSIDs[[#This Row],[Entity ID]]="(autofill)","(autofill)",VLOOKUP(SSIDs[[#This Row],[Entity ID]],EntityIDs[],2,0)),"Invalid Entity ID")</f>
        <v>(autofill)</v>
      </c>
      <c r="F1842" s="242"/>
      <c r="G1842" s="242"/>
      <c r="H1842" s="9"/>
      <c r="I1842" s="9"/>
      <c r="J1842" s="55"/>
      <c r="K1842" s="54"/>
      <c r="L18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3" spans="2:12" x14ac:dyDescent="0.25">
      <c r="B1843" s="51" t="str">
        <f>IF(SSIDs[[#This Row],[Count]]="-","(autofill)",IF('1) Program Reach'!$C$5="(enter ID)","(autofill)",'1) Program Reach'!$C$5))</f>
        <v>(autofill)</v>
      </c>
      <c r="C1843" s="52" t="str">
        <f>IFERROR(IF(SSIDs[[#This Row],[Entity ID]]="(autofill)","(autofill)",VLOOKUP(SSIDs[[#This Row],[Entity ID]],EntityIDs[],2,0)),"Invalid Entity ID")</f>
        <v>(autofill)</v>
      </c>
      <c r="F1843" s="242"/>
      <c r="G1843" s="242"/>
      <c r="H1843" s="9"/>
      <c r="I1843" s="9"/>
      <c r="J1843" s="55"/>
      <c r="K1843" s="54"/>
      <c r="L18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4" spans="2:12" x14ac:dyDescent="0.25">
      <c r="B1844" s="51" t="str">
        <f>IF(SSIDs[[#This Row],[Count]]="-","(autofill)",IF('1) Program Reach'!$C$5="(enter ID)","(autofill)",'1) Program Reach'!$C$5))</f>
        <v>(autofill)</v>
      </c>
      <c r="C1844" s="52" t="str">
        <f>IFERROR(IF(SSIDs[[#This Row],[Entity ID]]="(autofill)","(autofill)",VLOOKUP(SSIDs[[#This Row],[Entity ID]],EntityIDs[],2,0)),"Invalid Entity ID")</f>
        <v>(autofill)</v>
      </c>
      <c r="F1844" s="242"/>
      <c r="G1844" s="242"/>
      <c r="H1844" s="9"/>
      <c r="I1844" s="9"/>
      <c r="J1844" s="55"/>
      <c r="K1844" s="54"/>
      <c r="L18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5" spans="2:12" x14ac:dyDescent="0.25">
      <c r="B1845" s="51" t="str">
        <f>IF(SSIDs[[#This Row],[Count]]="-","(autofill)",IF('1) Program Reach'!$C$5="(enter ID)","(autofill)",'1) Program Reach'!$C$5))</f>
        <v>(autofill)</v>
      </c>
      <c r="C1845" s="52" t="str">
        <f>IFERROR(IF(SSIDs[[#This Row],[Entity ID]]="(autofill)","(autofill)",VLOOKUP(SSIDs[[#This Row],[Entity ID]],EntityIDs[],2,0)),"Invalid Entity ID")</f>
        <v>(autofill)</v>
      </c>
      <c r="F1845" s="242"/>
      <c r="G1845" s="242"/>
      <c r="H1845" s="9"/>
      <c r="I1845" s="9"/>
      <c r="J1845" s="55"/>
      <c r="K1845" s="54"/>
      <c r="L18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6" spans="2:12" x14ac:dyDescent="0.25">
      <c r="B1846" s="51" t="str">
        <f>IF(SSIDs[[#This Row],[Count]]="-","(autofill)",IF('1) Program Reach'!$C$5="(enter ID)","(autofill)",'1) Program Reach'!$C$5))</f>
        <v>(autofill)</v>
      </c>
      <c r="C1846" s="52" t="str">
        <f>IFERROR(IF(SSIDs[[#This Row],[Entity ID]]="(autofill)","(autofill)",VLOOKUP(SSIDs[[#This Row],[Entity ID]],EntityIDs[],2,0)),"Invalid Entity ID")</f>
        <v>(autofill)</v>
      </c>
      <c r="F1846" s="242"/>
      <c r="G1846" s="242"/>
      <c r="H1846" s="9"/>
      <c r="I1846" s="9"/>
      <c r="J1846" s="55"/>
      <c r="K1846" s="54"/>
      <c r="L18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7" spans="2:12" x14ac:dyDescent="0.25">
      <c r="B1847" s="51" t="str">
        <f>IF(SSIDs[[#This Row],[Count]]="-","(autofill)",IF('1) Program Reach'!$C$5="(enter ID)","(autofill)",'1) Program Reach'!$C$5))</f>
        <v>(autofill)</v>
      </c>
      <c r="C1847" s="52" t="str">
        <f>IFERROR(IF(SSIDs[[#This Row],[Entity ID]]="(autofill)","(autofill)",VLOOKUP(SSIDs[[#This Row],[Entity ID]],EntityIDs[],2,0)),"Invalid Entity ID")</f>
        <v>(autofill)</v>
      </c>
      <c r="F1847" s="242"/>
      <c r="G1847" s="242"/>
      <c r="H1847" s="9"/>
      <c r="I1847" s="9"/>
      <c r="J1847" s="55"/>
      <c r="K1847" s="54"/>
      <c r="L18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8" spans="2:12" x14ac:dyDescent="0.25">
      <c r="B1848" s="51" t="str">
        <f>IF(SSIDs[[#This Row],[Count]]="-","(autofill)",IF('1) Program Reach'!$C$5="(enter ID)","(autofill)",'1) Program Reach'!$C$5))</f>
        <v>(autofill)</v>
      </c>
      <c r="C1848" s="52" t="str">
        <f>IFERROR(IF(SSIDs[[#This Row],[Entity ID]]="(autofill)","(autofill)",VLOOKUP(SSIDs[[#This Row],[Entity ID]],EntityIDs[],2,0)),"Invalid Entity ID")</f>
        <v>(autofill)</v>
      </c>
      <c r="F1848" s="242"/>
      <c r="G1848" s="242"/>
      <c r="H1848" s="9"/>
      <c r="I1848" s="9"/>
      <c r="J1848" s="55"/>
      <c r="K1848" s="54"/>
      <c r="L18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49" spans="2:12" x14ac:dyDescent="0.25">
      <c r="B1849" s="51" t="str">
        <f>IF(SSIDs[[#This Row],[Count]]="-","(autofill)",IF('1) Program Reach'!$C$5="(enter ID)","(autofill)",'1) Program Reach'!$C$5))</f>
        <v>(autofill)</v>
      </c>
      <c r="C1849" s="52" t="str">
        <f>IFERROR(IF(SSIDs[[#This Row],[Entity ID]]="(autofill)","(autofill)",VLOOKUP(SSIDs[[#This Row],[Entity ID]],EntityIDs[],2,0)),"Invalid Entity ID")</f>
        <v>(autofill)</v>
      </c>
      <c r="F1849" s="242"/>
      <c r="G1849" s="242"/>
      <c r="H1849" s="9"/>
      <c r="I1849" s="9"/>
      <c r="J1849" s="55"/>
      <c r="K1849" s="54"/>
      <c r="L18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0" spans="2:12" x14ac:dyDescent="0.25">
      <c r="B1850" s="51" t="str">
        <f>IF(SSIDs[[#This Row],[Count]]="-","(autofill)",IF('1) Program Reach'!$C$5="(enter ID)","(autofill)",'1) Program Reach'!$C$5))</f>
        <v>(autofill)</v>
      </c>
      <c r="C1850" s="52" t="str">
        <f>IFERROR(IF(SSIDs[[#This Row],[Entity ID]]="(autofill)","(autofill)",VLOOKUP(SSIDs[[#This Row],[Entity ID]],EntityIDs[],2,0)),"Invalid Entity ID")</f>
        <v>(autofill)</v>
      </c>
      <c r="F1850" s="242"/>
      <c r="G1850" s="242"/>
      <c r="H1850" s="9"/>
      <c r="I1850" s="9"/>
      <c r="J1850" s="55"/>
      <c r="K1850" s="54"/>
      <c r="L18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1" spans="2:12" x14ac:dyDescent="0.25">
      <c r="B1851" s="51" t="str">
        <f>IF(SSIDs[[#This Row],[Count]]="-","(autofill)",IF('1) Program Reach'!$C$5="(enter ID)","(autofill)",'1) Program Reach'!$C$5))</f>
        <v>(autofill)</v>
      </c>
      <c r="C1851" s="52" t="str">
        <f>IFERROR(IF(SSIDs[[#This Row],[Entity ID]]="(autofill)","(autofill)",VLOOKUP(SSIDs[[#This Row],[Entity ID]],EntityIDs[],2,0)),"Invalid Entity ID")</f>
        <v>(autofill)</v>
      </c>
      <c r="F1851" s="242"/>
      <c r="G1851" s="242"/>
      <c r="H1851" s="9"/>
      <c r="I1851" s="9"/>
      <c r="J1851" s="55"/>
      <c r="K1851" s="54"/>
      <c r="L18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2" spans="2:12" x14ac:dyDescent="0.25">
      <c r="B1852" s="51" t="str">
        <f>IF(SSIDs[[#This Row],[Count]]="-","(autofill)",IF('1) Program Reach'!$C$5="(enter ID)","(autofill)",'1) Program Reach'!$C$5))</f>
        <v>(autofill)</v>
      </c>
      <c r="C1852" s="52" t="str">
        <f>IFERROR(IF(SSIDs[[#This Row],[Entity ID]]="(autofill)","(autofill)",VLOOKUP(SSIDs[[#This Row],[Entity ID]],EntityIDs[],2,0)),"Invalid Entity ID")</f>
        <v>(autofill)</v>
      </c>
      <c r="F1852" s="242"/>
      <c r="G1852" s="242"/>
      <c r="H1852" s="9"/>
      <c r="I1852" s="9"/>
      <c r="J1852" s="55"/>
      <c r="K1852" s="54"/>
      <c r="L18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3" spans="2:12" x14ac:dyDescent="0.25">
      <c r="B1853" s="51" t="str">
        <f>IF(SSIDs[[#This Row],[Count]]="-","(autofill)",IF('1) Program Reach'!$C$5="(enter ID)","(autofill)",'1) Program Reach'!$C$5))</f>
        <v>(autofill)</v>
      </c>
      <c r="C1853" s="52" t="str">
        <f>IFERROR(IF(SSIDs[[#This Row],[Entity ID]]="(autofill)","(autofill)",VLOOKUP(SSIDs[[#This Row],[Entity ID]],EntityIDs[],2,0)),"Invalid Entity ID")</f>
        <v>(autofill)</v>
      </c>
      <c r="F1853" s="242"/>
      <c r="G1853" s="242"/>
      <c r="H1853" s="9"/>
      <c r="I1853" s="9"/>
      <c r="J1853" s="55"/>
      <c r="K1853" s="54"/>
      <c r="L18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4" spans="2:12" x14ac:dyDescent="0.25">
      <c r="B1854" s="51" t="str">
        <f>IF(SSIDs[[#This Row],[Count]]="-","(autofill)",IF('1) Program Reach'!$C$5="(enter ID)","(autofill)",'1) Program Reach'!$C$5))</f>
        <v>(autofill)</v>
      </c>
      <c r="C1854" s="52" t="str">
        <f>IFERROR(IF(SSIDs[[#This Row],[Entity ID]]="(autofill)","(autofill)",VLOOKUP(SSIDs[[#This Row],[Entity ID]],EntityIDs[],2,0)),"Invalid Entity ID")</f>
        <v>(autofill)</v>
      </c>
      <c r="F1854" s="242"/>
      <c r="G1854" s="242"/>
      <c r="H1854" s="9"/>
      <c r="I1854" s="9"/>
      <c r="J1854" s="55"/>
      <c r="K1854" s="54"/>
      <c r="L18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5" spans="2:12" x14ac:dyDescent="0.25">
      <c r="B1855" s="51" t="str">
        <f>IF(SSIDs[[#This Row],[Count]]="-","(autofill)",IF('1) Program Reach'!$C$5="(enter ID)","(autofill)",'1) Program Reach'!$C$5))</f>
        <v>(autofill)</v>
      </c>
      <c r="C1855" s="52" t="str">
        <f>IFERROR(IF(SSIDs[[#This Row],[Entity ID]]="(autofill)","(autofill)",VLOOKUP(SSIDs[[#This Row],[Entity ID]],EntityIDs[],2,0)),"Invalid Entity ID")</f>
        <v>(autofill)</v>
      </c>
      <c r="F1855" s="242"/>
      <c r="G1855" s="242"/>
      <c r="H1855" s="9"/>
      <c r="I1855" s="9"/>
      <c r="J1855" s="55"/>
      <c r="K1855" s="54"/>
      <c r="L18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6" spans="2:12" x14ac:dyDescent="0.25">
      <c r="B1856" s="51" t="str">
        <f>IF(SSIDs[[#This Row],[Count]]="-","(autofill)",IF('1) Program Reach'!$C$5="(enter ID)","(autofill)",'1) Program Reach'!$C$5))</f>
        <v>(autofill)</v>
      </c>
      <c r="C1856" s="52" t="str">
        <f>IFERROR(IF(SSIDs[[#This Row],[Entity ID]]="(autofill)","(autofill)",VLOOKUP(SSIDs[[#This Row],[Entity ID]],EntityIDs[],2,0)),"Invalid Entity ID")</f>
        <v>(autofill)</v>
      </c>
      <c r="F1856" s="242"/>
      <c r="G1856" s="242"/>
      <c r="H1856" s="9"/>
      <c r="I1856" s="9"/>
      <c r="J1856" s="55"/>
      <c r="K1856" s="54"/>
      <c r="L18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7" spans="2:12" x14ac:dyDescent="0.25">
      <c r="B1857" s="51" t="str">
        <f>IF(SSIDs[[#This Row],[Count]]="-","(autofill)",IF('1) Program Reach'!$C$5="(enter ID)","(autofill)",'1) Program Reach'!$C$5))</f>
        <v>(autofill)</v>
      </c>
      <c r="C1857" s="52" t="str">
        <f>IFERROR(IF(SSIDs[[#This Row],[Entity ID]]="(autofill)","(autofill)",VLOOKUP(SSIDs[[#This Row],[Entity ID]],EntityIDs[],2,0)),"Invalid Entity ID")</f>
        <v>(autofill)</v>
      </c>
      <c r="F1857" s="242"/>
      <c r="G1857" s="242"/>
      <c r="H1857" s="9"/>
      <c r="I1857" s="9"/>
      <c r="J1857" s="55"/>
      <c r="K1857" s="54"/>
      <c r="L18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8" spans="2:12" x14ac:dyDescent="0.25">
      <c r="B1858" s="51" t="str">
        <f>IF(SSIDs[[#This Row],[Count]]="-","(autofill)",IF('1) Program Reach'!$C$5="(enter ID)","(autofill)",'1) Program Reach'!$C$5))</f>
        <v>(autofill)</v>
      </c>
      <c r="C1858" s="52" t="str">
        <f>IFERROR(IF(SSIDs[[#This Row],[Entity ID]]="(autofill)","(autofill)",VLOOKUP(SSIDs[[#This Row],[Entity ID]],EntityIDs[],2,0)),"Invalid Entity ID")</f>
        <v>(autofill)</v>
      </c>
      <c r="F1858" s="242"/>
      <c r="G1858" s="242"/>
      <c r="H1858" s="9"/>
      <c r="I1858" s="9"/>
      <c r="J1858" s="55"/>
      <c r="K1858" s="54"/>
      <c r="L18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59" spans="2:12" x14ac:dyDescent="0.25">
      <c r="B1859" s="51" t="str">
        <f>IF(SSIDs[[#This Row],[Count]]="-","(autofill)",IF('1) Program Reach'!$C$5="(enter ID)","(autofill)",'1) Program Reach'!$C$5))</f>
        <v>(autofill)</v>
      </c>
      <c r="C1859" s="52" t="str">
        <f>IFERROR(IF(SSIDs[[#This Row],[Entity ID]]="(autofill)","(autofill)",VLOOKUP(SSIDs[[#This Row],[Entity ID]],EntityIDs[],2,0)),"Invalid Entity ID")</f>
        <v>(autofill)</v>
      </c>
      <c r="F1859" s="242"/>
      <c r="G1859" s="242"/>
      <c r="H1859" s="9"/>
      <c r="I1859" s="9"/>
      <c r="J1859" s="55"/>
      <c r="K1859" s="54"/>
      <c r="L18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0" spans="2:12" x14ac:dyDescent="0.25">
      <c r="B1860" s="51" t="str">
        <f>IF(SSIDs[[#This Row],[Count]]="-","(autofill)",IF('1) Program Reach'!$C$5="(enter ID)","(autofill)",'1) Program Reach'!$C$5))</f>
        <v>(autofill)</v>
      </c>
      <c r="C1860" s="52" t="str">
        <f>IFERROR(IF(SSIDs[[#This Row],[Entity ID]]="(autofill)","(autofill)",VLOOKUP(SSIDs[[#This Row],[Entity ID]],EntityIDs[],2,0)),"Invalid Entity ID")</f>
        <v>(autofill)</v>
      </c>
      <c r="F1860" s="242"/>
      <c r="G1860" s="242"/>
      <c r="H1860" s="9"/>
      <c r="I1860" s="9"/>
      <c r="J1860" s="55"/>
      <c r="K1860" s="54"/>
      <c r="L18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1" spans="2:12" x14ac:dyDescent="0.25">
      <c r="B1861" s="51" t="str">
        <f>IF(SSIDs[[#This Row],[Count]]="-","(autofill)",IF('1) Program Reach'!$C$5="(enter ID)","(autofill)",'1) Program Reach'!$C$5))</f>
        <v>(autofill)</v>
      </c>
      <c r="C1861" s="52" t="str">
        <f>IFERROR(IF(SSIDs[[#This Row],[Entity ID]]="(autofill)","(autofill)",VLOOKUP(SSIDs[[#This Row],[Entity ID]],EntityIDs[],2,0)),"Invalid Entity ID")</f>
        <v>(autofill)</v>
      </c>
      <c r="F1861" s="242"/>
      <c r="G1861" s="242"/>
      <c r="H1861" s="9"/>
      <c r="I1861" s="9"/>
      <c r="J1861" s="55"/>
      <c r="K1861" s="54"/>
      <c r="L18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2" spans="2:12" x14ac:dyDescent="0.25">
      <c r="B1862" s="51" t="str">
        <f>IF(SSIDs[[#This Row],[Count]]="-","(autofill)",IF('1) Program Reach'!$C$5="(enter ID)","(autofill)",'1) Program Reach'!$C$5))</f>
        <v>(autofill)</v>
      </c>
      <c r="C1862" s="52" t="str">
        <f>IFERROR(IF(SSIDs[[#This Row],[Entity ID]]="(autofill)","(autofill)",VLOOKUP(SSIDs[[#This Row],[Entity ID]],EntityIDs[],2,0)),"Invalid Entity ID")</f>
        <v>(autofill)</v>
      </c>
      <c r="F1862" s="242"/>
      <c r="G1862" s="242"/>
      <c r="H1862" s="9"/>
      <c r="I1862" s="9"/>
      <c r="J1862" s="55"/>
      <c r="K1862" s="54"/>
      <c r="L18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3" spans="2:12" x14ac:dyDescent="0.25">
      <c r="B1863" s="51" t="str">
        <f>IF(SSIDs[[#This Row],[Count]]="-","(autofill)",IF('1) Program Reach'!$C$5="(enter ID)","(autofill)",'1) Program Reach'!$C$5))</f>
        <v>(autofill)</v>
      </c>
      <c r="C1863" s="52" t="str">
        <f>IFERROR(IF(SSIDs[[#This Row],[Entity ID]]="(autofill)","(autofill)",VLOOKUP(SSIDs[[#This Row],[Entity ID]],EntityIDs[],2,0)),"Invalid Entity ID")</f>
        <v>(autofill)</v>
      </c>
      <c r="F1863" s="242"/>
      <c r="G1863" s="242"/>
      <c r="H1863" s="9"/>
      <c r="I1863" s="9"/>
      <c r="J1863" s="55"/>
      <c r="K1863" s="54"/>
      <c r="L18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4" spans="2:12" x14ac:dyDescent="0.25">
      <c r="B1864" s="51" t="str">
        <f>IF(SSIDs[[#This Row],[Count]]="-","(autofill)",IF('1) Program Reach'!$C$5="(enter ID)","(autofill)",'1) Program Reach'!$C$5))</f>
        <v>(autofill)</v>
      </c>
      <c r="C1864" s="52" t="str">
        <f>IFERROR(IF(SSIDs[[#This Row],[Entity ID]]="(autofill)","(autofill)",VLOOKUP(SSIDs[[#This Row],[Entity ID]],EntityIDs[],2,0)),"Invalid Entity ID")</f>
        <v>(autofill)</v>
      </c>
      <c r="F1864" s="242"/>
      <c r="G1864" s="242"/>
      <c r="H1864" s="9"/>
      <c r="I1864" s="9"/>
      <c r="J1864" s="55"/>
      <c r="K1864" s="54"/>
      <c r="L18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5" spans="2:12" x14ac:dyDescent="0.25">
      <c r="B1865" s="51" t="str">
        <f>IF(SSIDs[[#This Row],[Count]]="-","(autofill)",IF('1) Program Reach'!$C$5="(enter ID)","(autofill)",'1) Program Reach'!$C$5))</f>
        <v>(autofill)</v>
      </c>
      <c r="C1865" s="52" t="str">
        <f>IFERROR(IF(SSIDs[[#This Row],[Entity ID]]="(autofill)","(autofill)",VLOOKUP(SSIDs[[#This Row],[Entity ID]],EntityIDs[],2,0)),"Invalid Entity ID")</f>
        <v>(autofill)</v>
      </c>
      <c r="F1865" s="242"/>
      <c r="G1865" s="242"/>
      <c r="H1865" s="9"/>
      <c r="I1865" s="9"/>
      <c r="J1865" s="55"/>
      <c r="K1865" s="54"/>
      <c r="L18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6" spans="2:12" x14ac:dyDescent="0.25">
      <c r="B1866" s="51" t="str">
        <f>IF(SSIDs[[#This Row],[Count]]="-","(autofill)",IF('1) Program Reach'!$C$5="(enter ID)","(autofill)",'1) Program Reach'!$C$5))</f>
        <v>(autofill)</v>
      </c>
      <c r="C1866" s="52" t="str">
        <f>IFERROR(IF(SSIDs[[#This Row],[Entity ID]]="(autofill)","(autofill)",VLOOKUP(SSIDs[[#This Row],[Entity ID]],EntityIDs[],2,0)),"Invalid Entity ID")</f>
        <v>(autofill)</v>
      </c>
      <c r="F1866" s="242"/>
      <c r="G1866" s="242"/>
      <c r="H1866" s="9"/>
      <c r="I1866" s="9"/>
      <c r="J1866" s="55"/>
      <c r="K1866" s="54"/>
      <c r="L18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7" spans="2:12" x14ac:dyDescent="0.25">
      <c r="B1867" s="51" t="str">
        <f>IF(SSIDs[[#This Row],[Count]]="-","(autofill)",IF('1) Program Reach'!$C$5="(enter ID)","(autofill)",'1) Program Reach'!$C$5))</f>
        <v>(autofill)</v>
      </c>
      <c r="C1867" s="52" t="str">
        <f>IFERROR(IF(SSIDs[[#This Row],[Entity ID]]="(autofill)","(autofill)",VLOOKUP(SSIDs[[#This Row],[Entity ID]],EntityIDs[],2,0)),"Invalid Entity ID")</f>
        <v>(autofill)</v>
      </c>
      <c r="F1867" s="242"/>
      <c r="G1867" s="242"/>
      <c r="H1867" s="9"/>
      <c r="I1867" s="9"/>
      <c r="J1867" s="55"/>
      <c r="K1867" s="54"/>
      <c r="L18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8" spans="2:12" x14ac:dyDescent="0.25">
      <c r="B1868" s="51" t="str">
        <f>IF(SSIDs[[#This Row],[Count]]="-","(autofill)",IF('1) Program Reach'!$C$5="(enter ID)","(autofill)",'1) Program Reach'!$C$5))</f>
        <v>(autofill)</v>
      </c>
      <c r="C1868" s="52" t="str">
        <f>IFERROR(IF(SSIDs[[#This Row],[Entity ID]]="(autofill)","(autofill)",VLOOKUP(SSIDs[[#This Row],[Entity ID]],EntityIDs[],2,0)),"Invalid Entity ID")</f>
        <v>(autofill)</v>
      </c>
      <c r="F1868" s="242"/>
      <c r="G1868" s="242"/>
      <c r="H1868" s="9"/>
      <c r="I1868" s="9"/>
      <c r="J1868" s="55"/>
      <c r="K1868" s="54"/>
      <c r="L18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69" spans="2:12" x14ac:dyDescent="0.25">
      <c r="B1869" s="51" t="str">
        <f>IF(SSIDs[[#This Row],[Count]]="-","(autofill)",IF('1) Program Reach'!$C$5="(enter ID)","(autofill)",'1) Program Reach'!$C$5))</f>
        <v>(autofill)</v>
      </c>
      <c r="C1869" s="52" t="str">
        <f>IFERROR(IF(SSIDs[[#This Row],[Entity ID]]="(autofill)","(autofill)",VLOOKUP(SSIDs[[#This Row],[Entity ID]],EntityIDs[],2,0)),"Invalid Entity ID")</f>
        <v>(autofill)</v>
      </c>
      <c r="F1869" s="242"/>
      <c r="G1869" s="242"/>
      <c r="H1869" s="9"/>
      <c r="I1869" s="9"/>
      <c r="J1869" s="55"/>
      <c r="K1869" s="54"/>
      <c r="L18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0" spans="2:12" x14ac:dyDescent="0.25">
      <c r="B1870" s="51" t="str">
        <f>IF(SSIDs[[#This Row],[Count]]="-","(autofill)",IF('1) Program Reach'!$C$5="(enter ID)","(autofill)",'1) Program Reach'!$C$5))</f>
        <v>(autofill)</v>
      </c>
      <c r="C1870" s="52" t="str">
        <f>IFERROR(IF(SSIDs[[#This Row],[Entity ID]]="(autofill)","(autofill)",VLOOKUP(SSIDs[[#This Row],[Entity ID]],EntityIDs[],2,0)),"Invalid Entity ID")</f>
        <v>(autofill)</v>
      </c>
      <c r="F1870" s="242"/>
      <c r="G1870" s="242"/>
      <c r="H1870" s="9"/>
      <c r="I1870" s="9"/>
      <c r="J1870" s="55"/>
      <c r="K1870" s="54"/>
      <c r="L18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1" spans="2:12" x14ac:dyDescent="0.25">
      <c r="B1871" s="51" t="str">
        <f>IF(SSIDs[[#This Row],[Count]]="-","(autofill)",IF('1) Program Reach'!$C$5="(enter ID)","(autofill)",'1) Program Reach'!$C$5))</f>
        <v>(autofill)</v>
      </c>
      <c r="C1871" s="52" t="str">
        <f>IFERROR(IF(SSIDs[[#This Row],[Entity ID]]="(autofill)","(autofill)",VLOOKUP(SSIDs[[#This Row],[Entity ID]],EntityIDs[],2,0)),"Invalid Entity ID")</f>
        <v>(autofill)</v>
      </c>
      <c r="F1871" s="242"/>
      <c r="G1871" s="242"/>
      <c r="H1871" s="9"/>
      <c r="I1871" s="9"/>
      <c r="J1871" s="55"/>
      <c r="K1871" s="54"/>
      <c r="L18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2" spans="2:12" x14ac:dyDescent="0.25">
      <c r="B1872" s="51" t="str">
        <f>IF(SSIDs[[#This Row],[Count]]="-","(autofill)",IF('1) Program Reach'!$C$5="(enter ID)","(autofill)",'1) Program Reach'!$C$5))</f>
        <v>(autofill)</v>
      </c>
      <c r="C1872" s="52" t="str">
        <f>IFERROR(IF(SSIDs[[#This Row],[Entity ID]]="(autofill)","(autofill)",VLOOKUP(SSIDs[[#This Row],[Entity ID]],EntityIDs[],2,0)),"Invalid Entity ID")</f>
        <v>(autofill)</v>
      </c>
      <c r="F1872" s="242"/>
      <c r="G1872" s="242"/>
      <c r="H1872" s="9"/>
      <c r="I1872" s="9"/>
      <c r="J1872" s="55"/>
      <c r="K1872" s="54"/>
      <c r="L18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3" spans="2:12" x14ac:dyDescent="0.25">
      <c r="B1873" s="51" t="str">
        <f>IF(SSIDs[[#This Row],[Count]]="-","(autofill)",IF('1) Program Reach'!$C$5="(enter ID)","(autofill)",'1) Program Reach'!$C$5))</f>
        <v>(autofill)</v>
      </c>
      <c r="C1873" s="52" t="str">
        <f>IFERROR(IF(SSIDs[[#This Row],[Entity ID]]="(autofill)","(autofill)",VLOOKUP(SSIDs[[#This Row],[Entity ID]],EntityIDs[],2,0)),"Invalid Entity ID")</f>
        <v>(autofill)</v>
      </c>
      <c r="F1873" s="242"/>
      <c r="G1873" s="242"/>
      <c r="H1873" s="9"/>
      <c r="I1873" s="9"/>
      <c r="J1873" s="55"/>
      <c r="K1873" s="54"/>
      <c r="L18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4" spans="2:12" x14ac:dyDescent="0.25">
      <c r="B1874" s="51" t="str">
        <f>IF(SSIDs[[#This Row],[Count]]="-","(autofill)",IF('1) Program Reach'!$C$5="(enter ID)","(autofill)",'1) Program Reach'!$C$5))</f>
        <v>(autofill)</v>
      </c>
      <c r="C1874" s="52" t="str">
        <f>IFERROR(IF(SSIDs[[#This Row],[Entity ID]]="(autofill)","(autofill)",VLOOKUP(SSIDs[[#This Row],[Entity ID]],EntityIDs[],2,0)),"Invalid Entity ID")</f>
        <v>(autofill)</v>
      </c>
      <c r="F1874" s="242"/>
      <c r="G1874" s="242"/>
      <c r="H1874" s="9"/>
      <c r="I1874" s="9"/>
      <c r="J1874" s="55"/>
      <c r="K1874" s="54"/>
      <c r="L18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5" spans="2:12" x14ac:dyDescent="0.25">
      <c r="B1875" s="51" t="str">
        <f>IF(SSIDs[[#This Row],[Count]]="-","(autofill)",IF('1) Program Reach'!$C$5="(enter ID)","(autofill)",'1) Program Reach'!$C$5))</f>
        <v>(autofill)</v>
      </c>
      <c r="C1875" s="52" t="str">
        <f>IFERROR(IF(SSIDs[[#This Row],[Entity ID]]="(autofill)","(autofill)",VLOOKUP(SSIDs[[#This Row],[Entity ID]],EntityIDs[],2,0)),"Invalid Entity ID")</f>
        <v>(autofill)</v>
      </c>
      <c r="F1875" s="242"/>
      <c r="G1875" s="242"/>
      <c r="H1875" s="9"/>
      <c r="I1875" s="9"/>
      <c r="J1875" s="55"/>
      <c r="K1875" s="54"/>
      <c r="L18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6" spans="2:12" x14ac:dyDescent="0.25">
      <c r="B1876" s="51" t="str">
        <f>IF(SSIDs[[#This Row],[Count]]="-","(autofill)",IF('1) Program Reach'!$C$5="(enter ID)","(autofill)",'1) Program Reach'!$C$5))</f>
        <v>(autofill)</v>
      </c>
      <c r="C1876" s="52" t="str">
        <f>IFERROR(IF(SSIDs[[#This Row],[Entity ID]]="(autofill)","(autofill)",VLOOKUP(SSIDs[[#This Row],[Entity ID]],EntityIDs[],2,0)),"Invalid Entity ID")</f>
        <v>(autofill)</v>
      </c>
      <c r="F1876" s="242"/>
      <c r="G1876" s="242"/>
      <c r="H1876" s="9"/>
      <c r="I1876" s="9"/>
      <c r="J1876" s="55"/>
      <c r="K1876" s="54"/>
      <c r="L18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7" spans="2:12" x14ac:dyDescent="0.25">
      <c r="B1877" s="51" t="str">
        <f>IF(SSIDs[[#This Row],[Count]]="-","(autofill)",IF('1) Program Reach'!$C$5="(enter ID)","(autofill)",'1) Program Reach'!$C$5))</f>
        <v>(autofill)</v>
      </c>
      <c r="C1877" s="52" t="str">
        <f>IFERROR(IF(SSIDs[[#This Row],[Entity ID]]="(autofill)","(autofill)",VLOOKUP(SSIDs[[#This Row],[Entity ID]],EntityIDs[],2,0)),"Invalid Entity ID")</f>
        <v>(autofill)</v>
      </c>
      <c r="F1877" s="242"/>
      <c r="G1877" s="242"/>
      <c r="H1877" s="9"/>
      <c r="I1877" s="9"/>
      <c r="J1877" s="55"/>
      <c r="K1877" s="54"/>
      <c r="L18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8" spans="2:12" x14ac:dyDescent="0.25">
      <c r="B1878" s="51" t="str">
        <f>IF(SSIDs[[#This Row],[Count]]="-","(autofill)",IF('1) Program Reach'!$C$5="(enter ID)","(autofill)",'1) Program Reach'!$C$5))</f>
        <v>(autofill)</v>
      </c>
      <c r="C1878" s="52" t="str">
        <f>IFERROR(IF(SSIDs[[#This Row],[Entity ID]]="(autofill)","(autofill)",VLOOKUP(SSIDs[[#This Row],[Entity ID]],EntityIDs[],2,0)),"Invalid Entity ID")</f>
        <v>(autofill)</v>
      </c>
      <c r="F1878" s="242"/>
      <c r="G1878" s="242"/>
      <c r="H1878" s="9"/>
      <c r="I1878" s="9"/>
      <c r="J1878" s="55"/>
      <c r="K1878" s="54"/>
      <c r="L18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79" spans="2:12" x14ac:dyDescent="0.25">
      <c r="B1879" s="51" t="str">
        <f>IF(SSIDs[[#This Row],[Count]]="-","(autofill)",IF('1) Program Reach'!$C$5="(enter ID)","(autofill)",'1) Program Reach'!$C$5))</f>
        <v>(autofill)</v>
      </c>
      <c r="C1879" s="52" t="str">
        <f>IFERROR(IF(SSIDs[[#This Row],[Entity ID]]="(autofill)","(autofill)",VLOOKUP(SSIDs[[#This Row],[Entity ID]],EntityIDs[],2,0)),"Invalid Entity ID")</f>
        <v>(autofill)</v>
      </c>
      <c r="F1879" s="242"/>
      <c r="G1879" s="242"/>
      <c r="H1879" s="9"/>
      <c r="I1879" s="9"/>
      <c r="J1879" s="55"/>
      <c r="K1879" s="54"/>
      <c r="L18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0" spans="2:12" x14ac:dyDescent="0.25">
      <c r="B1880" s="51" t="str">
        <f>IF(SSIDs[[#This Row],[Count]]="-","(autofill)",IF('1) Program Reach'!$C$5="(enter ID)","(autofill)",'1) Program Reach'!$C$5))</f>
        <v>(autofill)</v>
      </c>
      <c r="C1880" s="52" t="str">
        <f>IFERROR(IF(SSIDs[[#This Row],[Entity ID]]="(autofill)","(autofill)",VLOOKUP(SSIDs[[#This Row],[Entity ID]],EntityIDs[],2,0)),"Invalid Entity ID")</f>
        <v>(autofill)</v>
      </c>
      <c r="F1880" s="242"/>
      <c r="G1880" s="242"/>
      <c r="H1880" s="9"/>
      <c r="I1880" s="9"/>
      <c r="J1880" s="55"/>
      <c r="K1880" s="54"/>
      <c r="L18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1" spans="2:12" x14ac:dyDescent="0.25">
      <c r="B1881" s="51" t="str">
        <f>IF(SSIDs[[#This Row],[Count]]="-","(autofill)",IF('1) Program Reach'!$C$5="(enter ID)","(autofill)",'1) Program Reach'!$C$5))</f>
        <v>(autofill)</v>
      </c>
      <c r="C1881" s="52" t="str">
        <f>IFERROR(IF(SSIDs[[#This Row],[Entity ID]]="(autofill)","(autofill)",VLOOKUP(SSIDs[[#This Row],[Entity ID]],EntityIDs[],2,0)),"Invalid Entity ID")</f>
        <v>(autofill)</v>
      </c>
      <c r="F1881" s="242"/>
      <c r="G1881" s="242"/>
      <c r="H1881" s="9"/>
      <c r="I1881" s="9"/>
      <c r="J1881" s="55"/>
      <c r="K1881" s="54"/>
      <c r="L18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2" spans="2:12" x14ac:dyDescent="0.25">
      <c r="B1882" s="51" t="str">
        <f>IF(SSIDs[[#This Row],[Count]]="-","(autofill)",IF('1) Program Reach'!$C$5="(enter ID)","(autofill)",'1) Program Reach'!$C$5))</f>
        <v>(autofill)</v>
      </c>
      <c r="C1882" s="52" t="str">
        <f>IFERROR(IF(SSIDs[[#This Row],[Entity ID]]="(autofill)","(autofill)",VLOOKUP(SSIDs[[#This Row],[Entity ID]],EntityIDs[],2,0)),"Invalid Entity ID")</f>
        <v>(autofill)</v>
      </c>
      <c r="F1882" s="242"/>
      <c r="G1882" s="242"/>
      <c r="H1882" s="9"/>
      <c r="I1882" s="9"/>
      <c r="J1882" s="55"/>
      <c r="K1882" s="54"/>
      <c r="L18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3" spans="2:12" x14ac:dyDescent="0.25">
      <c r="B1883" s="51" t="str">
        <f>IF(SSIDs[[#This Row],[Count]]="-","(autofill)",IF('1) Program Reach'!$C$5="(enter ID)","(autofill)",'1) Program Reach'!$C$5))</f>
        <v>(autofill)</v>
      </c>
      <c r="C1883" s="52" t="str">
        <f>IFERROR(IF(SSIDs[[#This Row],[Entity ID]]="(autofill)","(autofill)",VLOOKUP(SSIDs[[#This Row],[Entity ID]],EntityIDs[],2,0)),"Invalid Entity ID")</f>
        <v>(autofill)</v>
      </c>
      <c r="F1883" s="242"/>
      <c r="G1883" s="242"/>
      <c r="H1883" s="9"/>
      <c r="I1883" s="9"/>
      <c r="J1883" s="55"/>
      <c r="K1883" s="54"/>
      <c r="L18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4" spans="2:12" x14ac:dyDescent="0.25">
      <c r="B1884" s="51" t="str">
        <f>IF(SSIDs[[#This Row],[Count]]="-","(autofill)",IF('1) Program Reach'!$C$5="(enter ID)","(autofill)",'1) Program Reach'!$C$5))</f>
        <v>(autofill)</v>
      </c>
      <c r="C1884" s="52" t="str">
        <f>IFERROR(IF(SSIDs[[#This Row],[Entity ID]]="(autofill)","(autofill)",VLOOKUP(SSIDs[[#This Row],[Entity ID]],EntityIDs[],2,0)),"Invalid Entity ID")</f>
        <v>(autofill)</v>
      </c>
      <c r="F1884" s="242"/>
      <c r="G1884" s="242"/>
      <c r="H1884" s="9"/>
      <c r="I1884" s="9"/>
      <c r="J1884" s="55"/>
      <c r="K1884" s="54"/>
      <c r="L18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5" spans="2:12" x14ac:dyDescent="0.25">
      <c r="B1885" s="51" t="str">
        <f>IF(SSIDs[[#This Row],[Count]]="-","(autofill)",IF('1) Program Reach'!$C$5="(enter ID)","(autofill)",'1) Program Reach'!$C$5))</f>
        <v>(autofill)</v>
      </c>
      <c r="C1885" s="52" t="str">
        <f>IFERROR(IF(SSIDs[[#This Row],[Entity ID]]="(autofill)","(autofill)",VLOOKUP(SSIDs[[#This Row],[Entity ID]],EntityIDs[],2,0)),"Invalid Entity ID")</f>
        <v>(autofill)</v>
      </c>
      <c r="F1885" s="242"/>
      <c r="G1885" s="242"/>
      <c r="H1885" s="9"/>
      <c r="I1885" s="9"/>
      <c r="J1885" s="55"/>
      <c r="K1885" s="54"/>
      <c r="L18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6" spans="2:12" x14ac:dyDescent="0.25">
      <c r="B1886" s="51" t="str">
        <f>IF(SSIDs[[#This Row],[Count]]="-","(autofill)",IF('1) Program Reach'!$C$5="(enter ID)","(autofill)",'1) Program Reach'!$C$5))</f>
        <v>(autofill)</v>
      </c>
      <c r="C1886" s="52" t="str">
        <f>IFERROR(IF(SSIDs[[#This Row],[Entity ID]]="(autofill)","(autofill)",VLOOKUP(SSIDs[[#This Row],[Entity ID]],EntityIDs[],2,0)),"Invalid Entity ID")</f>
        <v>(autofill)</v>
      </c>
      <c r="F1886" s="242"/>
      <c r="G1886" s="242"/>
      <c r="H1886" s="9"/>
      <c r="I1886" s="9"/>
      <c r="J1886" s="55"/>
      <c r="K1886" s="54"/>
      <c r="L18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7" spans="2:12" x14ac:dyDescent="0.25">
      <c r="B1887" s="51" t="str">
        <f>IF(SSIDs[[#This Row],[Count]]="-","(autofill)",IF('1) Program Reach'!$C$5="(enter ID)","(autofill)",'1) Program Reach'!$C$5))</f>
        <v>(autofill)</v>
      </c>
      <c r="C1887" s="52" t="str">
        <f>IFERROR(IF(SSIDs[[#This Row],[Entity ID]]="(autofill)","(autofill)",VLOOKUP(SSIDs[[#This Row],[Entity ID]],EntityIDs[],2,0)),"Invalid Entity ID")</f>
        <v>(autofill)</v>
      </c>
      <c r="F1887" s="242"/>
      <c r="G1887" s="242"/>
      <c r="H1887" s="9"/>
      <c r="I1887" s="9"/>
      <c r="J1887" s="55"/>
      <c r="K1887" s="54"/>
      <c r="L18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8" spans="2:12" x14ac:dyDescent="0.25">
      <c r="B1888" s="51" t="str">
        <f>IF(SSIDs[[#This Row],[Count]]="-","(autofill)",IF('1) Program Reach'!$C$5="(enter ID)","(autofill)",'1) Program Reach'!$C$5))</f>
        <v>(autofill)</v>
      </c>
      <c r="C1888" s="52" t="str">
        <f>IFERROR(IF(SSIDs[[#This Row],[Entity ID]]="(autofill)","(autofill)",VLOOKUP(SSIDs[[#This Row],[Entity ID]],EntityIDs[],2,0)),"Invalid Entity ID")</f>
        <v>(autofill)</v>
      </c>
      <c r="F1888" s="242"/>
      <c r="G1888" s="242"/>
      <c r="H1888" s="9"/>
      <c r="I1888" s="9"/>
      <c r="J1888" s="55"/>
      <c r="K1888" s="54"/>
      <c r="L18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89" spans="2:12" x14ac:dyDescent="0.25">
      <c r="B1889" s="51" t="str">
        <f>IF(SSIDs[[#This Row],[Count]]="-","(autofill)",IF('1) Program Reach'!$C$5="(enter ID)","(autofill)",'1) Program Reach'!$C$5))</f>
        <v>(autofill)</v>
      </c>
      <c r="C1889" s="52" t="str">
        <f>IFERROR(IF(SSIDs[[#This Row],[Entity ID]]="(autofill)","(autofill)",VLOOKUP(SSIDs[[#This Row],[Entity ID]],EntityIDs[],2,0)),"Invalid Entity ID")</f>
        <v>(autofill)</v>
      </c>
      <c r="F1889" s="242"/>
      <c r="G1889" s="242"/>
      <c r="H1889" s="9"/>
      <c r="I1889" s="9"/>
      <c r="J1889" s="55"/>
      <c r="K1889" s="54"/>
      <c r="L18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0" spans="2:12" x14ac:dyDescent="0.25">
      <c r="B1890" s="51" t="str">
        <f>IF(SSIDs[[#This Row],[Count]]="-","(autofill)",IF('1) Program Reach'!$C$5="(enter ID)","(autofill)",'1) Program Reach'!$C$5))</f>
        <v>(autofill)</v>
      </c>
      <c r="C1890" s="52" t="str">
        <f>IFERROR(IF(SSIDs[[#This Row],[Entity ID]]="(autofill)","(autofill)",VLOOKUP(SSIDs[[#This Row],[Entity ID]],EntityIDs[],2,0)),"Invalid Entity ID")</f>
        <v>(autofill)</v>
      </c>
      <c r="F1890" s="242"/>
      <c r="G1890" s="242"/>
      <c r="H1890" s="9"/>
      <c r="I1890" s="9"/>
      <c r="J1890" s="55"/>
      <c r="K1890" s="54"/>
      <c r="L18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1" spans="2:12" x14ac:dyDescent="0.25">
      <c r="B1891" s="51" t="str">
        <f>IF(SSIDs[[#This Row],[Count]]="-","(autofill)",IF('1) Program Reach'!$C$5="(enter ID)","(autofill)",'1) Program Reach'!$C$5))</f>
        <v>(autofill)</v>
      </c>
      <c r="C1891" s="52" t="str">
        <f>IFERROR(IF(SSIDs[[#This Row],[Entity ID]]="(autofill)","(autofill)",VLOOKUP(SSIDs[[#This Row],[Entity ID]],EntityIDs[],2,0)),"Invalid Entity ID")</f>
        <v>(autofill)</v>
      </c>
      <c r="F1891" s="242"/>
      <c r="G1891" s="242"/>
      <c r="H1891" s="9"/>
      <c r="I1891" s="9"/>
      <c r="J1891" s="55"/>
      <c r="K1891" s="54"/>
      <c r="L18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2" spans="2:12" x14ac:dyDescent="0.25">
      <c r="B1892" s="51" t="str">
        <f>IF(SSIDs[[#This Row],[Count]]="-","(autofill)",IF('1) Program Reach'!$C$5="(enter ID)","(autofill)",'1) Program Reach'!$C$5))</f>
        <v>(autofill)</v>
      </c>
      <c r="C1892" s="52" t="str">
        <f>IFERROR(IF(SSIDs[[#This Row],[Entity ID]]="(autofill)","(autofill)",VLOOKUP(SSIDs[[#This Row],[Entity ID]],EntityIDs[],2,0)),"Invalid Entity ID")</f>
        <v>(autofill)</v>
      </c>
      <c r="F1892" s="242"/>
      <c r="G1892" s="242"/>
      <c r="H1892" s="9"/>
      <c r="I1892" s="9"/>
      <c r="J1892" s="55"/>
      <c r="K1892" s="54"/>
      <c r="L18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3" spans="2:12" x14ac:dyDescent="0.25">
      <c r="B1893" s="51" t="str">
        <f>IF(SSIDs[[#This Row],[Count]]="-","(autofill)",IF('1) Program Reach'!$C$5="(enter ID)","(autofill)",'1) Program Reach'!$C$5))</f>
        <v>(autofill)</v>
      </c>
      <c r="C1893" s="52" t="str">
        <f>IFERROR(IF(SSIDs[[#This Row],[Entity ID]]="(autofill)","(autofill)",VLOOKUP(SSIDs[[#This Row],[Entity ID]],EntityIDs[],2,0)),"Invalid Entity ID")</f>
        <v>(autofill)</v>
      </c>
      <c r="F1893" s="242"/>
      <c r="G1893" s="242"/>
      <c r="H1893" s="9"/>
      <c r="I1893" s="9"/>
      <c r="J1893" s="55"/>
      <c r="K1893" s="54"/>
      <c r="L18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4" spans="2:12" x14ac:dyDescent="0.25">
      <c r="B1894" s="51" t="str">
        <f>IF(SSIDs[[#This Row],[Count]]="-","(autofill)",IF('1) Program Reach'!$C$5="(enter ID)","(autofill)",'1) Program Reach'!$C$5))</f>
        <v>(autofill)</v>
      </c>
      <c r="C1894" s="52" t="str">
        <f>IFERROR(IF(SSIDs[[#This Row],[Entity ID]]="(autofill)","(autofill)",VLOOKUP(SSIDs[[#This Row],[Entity ID]],EntityIDs[],2,0)),"Invalid Entity ID")</f>
        <v>(autofill)</v>
      </c>
      <c r="F1894" s="242"/>
      <c r="G1894" s="242"/>
      <c r="H1894" s="9"/>
      <c r="I1894" s="9"/>
      <c r="J1894" s="55"/>
      <c r="K1894" s="54"/>
      <c r="L18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5" spans="2:12" x14ac:dyDescent="0.25">
      <c r="B1895" s="51" t="str">
        <f>IF(SSIDs[[#This Row],[Count]]="-","(autofill)",IF('1) Program Reach'!$C$5="(enter ID)","(autofill)",'1) Program Reach'!$C$5))</f>
        <v>(autofill)</v>
      </c>
      <c r="C1895" s="52" t="str">
        <f>IFERROR(IF(SSIDs[[#This Row],[Entity ID]]="(autofill)","(autofill)",VLOOKUP(SSIDs[[#This Row],[Entity ID]],EntityIDs[],2,0)),"Invalid Entity ID")</f>
        <v>(autofill)</v>
      </c>
      <c r="F1895" s="242"/>
      <c r="G1895" s="242"/>
      <c r="H1895" s="9"/>
      <c r="I1895" s="9"/>
      <c r="J1895" s="55"/>
      <c r="K1895" s="54"/>
      <c r="L18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6" spans="2:12" x14ac:dyDescent="0.25">
      <c r="B1896" s="51" t="str">
        <f>IF(SSIDs[[#This Row],[Count]]="-","(autofill)",IF('1) Program Reach'!$C$5="(enter ID)","(autofill)",'1) Program Reach'!$C$5))</f>
        <v>(autofill)</v>
      </c>
      <c r="C1896" s="52" t="str">
        <f>IFERROR(IF(SSIDs[[#This Row],[Entity ID]]="(autofill)","(autofill)",VLOOKUP(SSIDs[[#This Row],[Entity ID]],EntityIDs[],2,0)),"Invalid Entity ID")</f>
        <v>(autofill)</v>
      </c>
      <c r="F1896" s="242"/>
      <c r="G1896" s="242"/>
      <c r="H1896" s="9"/>
      <c r="I1896" s="9"/>
      <c r="J1896" s="55"/>
      <c r="K1896" s="54"/>
      <c r="L18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7" spans="2:12" x14ac:dyDescent="0.25">
      <c r="B1897" s="51" t="str">
        <f>IF(SSIDs[[#This Row],[Count]]="-","(autofill)",IF('1) Program Reach'!$C$5="(enter ID)","(autofill)",'1) Program Reach'!$C$5))</f>
        <v>(autofill)</v>
      </c>
      <c r="C1897" s="52" t="str">
        <f>IFERROR(IF(SSIDs[[#This Row],[Entity ID]]="(autofill)","(autofill)",VLOOKUP(SSIDs[[#This Row],[Entity ID]],EntityIDs[],2,0)),"Invalid Entity ID")</f>
        <v>(autofill)</v>
      </c>
      <c r="F1897" s="242"/>
      <c r="G1897" s="242"/>
      <c r="H1897" s="9"/>
      <c r="I1897" s="9"/>
      <c r="J1897" s="55"/>
      <c r="K1897" s="54"/>
      <c r="L18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8" spans="2:12" x14ac:dyDescent="0.25">
      <c r="B1898" s="51" t="str">
        <f>IF(SSIDs[[#This Row],[Count]]="-","(autofill)",IF('1) Program Reach'!$C$5="(enter ID)","(autofill)",'1) Program Reach'!$C$5))</f>
        <v>(autofill)</v>
      </c>
      <c r="C1898" s="52" t="str">
        <f>IFERROR(IF(SSIDs[[#This Row],[Entity ID]]="(autofill)","(autofill)",VLOOKUP(SSIDs[[#This Row],[Entity ID]],EntityIDs[],2,0)),"Invalid Entity ID")</f>
        <v>(autofill)</v>
      </c>
      <c r="F1898" s="242"/>
      <c r="G1898" s="242"/>
      <c r="H1898" s="9"/>
      <c r="I1898" s="9"/>
      <c r="J1898" s="55"/>
      <c r="K1898" s="54"/>
      <c r="L18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899" spans="2:12" x14ac:dyDescent="0.25">
      <c r="B1899" s="51" t="str">
        <f>IF(SSIDs[[#This Row],[Count]]="-","(autofill)",IF('1) Program Reach'!$C$5="(enter ID)","(autofill)",'1) Program Reach'!$C$5))</f>
        <v>(autofill)</v>
      </c>
      <c r="C1899" s="52" t="str">
        <f>IFERROR(IF(SSIDs[[#This Row],[Entity ID]]="(autofill)","(autofill)",VLOOKUP(SSIDs[[#This Row],[Entity ID]],EntityIDs[],2,0)),"Invalid Entity ID")</f>
        <v>(autofill)</v>
      </c>
      <c r="F1899" s="242"/>
      <c r="G1899" s="242"/>
      <c r="H1899" s="9"/>
      <c r="I1899" s="9"/>
      <c r="J1899" s="55"/>
      <c r="K1899" s="54"/>
      <c r="L18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0" spans="2:12" x14ac:dyDescent="0.25">
      <c r="B1900" s="51" t="str">
        <f>IF(SSIDs[[#This Row],[Count]]="-","(autofill)",IF('1) Program Reach'!$C$5="(enter ID)","(autofill)",'1) Program Reach'!$C$5))</f>
        <v>(autofill)</v>
      </c>
      <c r="C1900" s="52" t="str">
        <f>IFERROR(IF(SSIDs[[#This Row],[Entity ID]]="(autofill)","(autofill)",VLOOKUP(SSIDs[[#This Row],[Entity ID]],EntityIDs[],2,0)),"Invalid Entity ID")</f>
        <v>(autofill)</v>
      </c>
      <c r="F1900" s="242"/>
      <c r="G1900" s="242"/>
      <c r="H1900" s="9"/>
      <c r="I1900" s="9"/>
      <c r="J1900" s="55"/>
      <c r="K1900" s="54"/>
      <c r="L19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1" spans="2:12" x14ac:dyDescent="0.25">
      <c r="B1901" s="51" t="str">
        <f>IF(SSIDs[[#This Row],[Count]]="-","(autofill)",IF('1) Program Reach'!$C$5="(enter ID)","(autofill)",'1) Program Reach'!$C$5))</f>
        <v>(autofill)</v>
      </c>
      <c r="C1901" s="52" t="str">
        <f>IFERROR(IF(SSIDs[[#This Row],[Entity ID]]="(autofill)","(autofill)",VLOOKUP(SSIDs[[#This Row],[Entity ID]],EntityIDs[],2,0)),"Invalid Entity ID")</f>
        <v>(autofill)</v>
      </c>
      <c r="F1901" s="242"/>
      <c r="G1901" s="242"/>
      <c r="H1901" s="9"/>
      <c r="I1901" s="9"/>
      <c r="J1901" s="55"/>
      <c r="K1901" s="54"/>
      <c r="L19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2" spans="2:12" x14ac:dyDescent="0.25">
      <c r="B1902" s="51" t="str">
        <f>IF(SSIDs[[#This Row],[Count]]="-","(autofill)",IF('1) Program Reach'!$C$5="(enter ID)","(autofill)",'1) Program Reach'!$C$5))</f>
        <v>(autofill)</v>
      </c>
      <c r="C1902" s="52" t="str">
        <f>IFERROR(IF(SSIDs[[#This Row],[Entity ID]]="(autofill)","(autofill)",VLOOKUP(SSIDs[[#This Row],[Entity ID]],EntityIDs[],2,0)),"Invalid Entity ID")</f>
        <v>(autofill)</v>
      </c>
      <c r="F1902" s="242"/>
      <c r="G1902" s="242"/>
      <c r="H1902" s="9"/>
      <c r="I1902" s="9"/>
      <c r="J1902" s="55"/>
      <c r="K1902" s="54"/>
      <c r="L19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3" spans="2:12" x14ac:dyDescent="0.25">
      <c r="B1903" s="51" t="str">
        <f>IF(SSIDs[[#This Row],[Count]]="-","(autofill)",IF('1) Program Reach'!$C$5="(enter ID)","(autofill)",'1) Program Reach'!$C$5))</f>
        <v>(autofill)</v>
      </c>
      <c r="C1903" s="52" t="str">
        <f>IFERROR(IF(SSIDs[[#This Row],[Entity ID]]="(autofill)","(autofill)",VLOOKUP(SSIDs[[#This Row],[Entity ID]],EntityIDs[],2,0)),"Invalid Entity ID")</f>
        <v>(autofill)</v>
      </c>
      <c r="F1903" s="242"/>
      <c r="G1903" s="242"/>
      <c r="H1903" s="9"/>
      <c r="I1903" s="9"/>
      <c r="J1903" s="55"/>
      <c r="K1903" s="54"/>
      <c r="L19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4" spans="2:12" x14ac:dyDescent="0.25">
      <c r="B1904" s="51" t="str">
        <f>IF(SSIDs[[#This Row],[Count]]="-","(autofill)",IF('1) Program Reach'!$C$5="(enter ID)","(autofill)",'1) Program Reach'!$C$5))</f>
        <v>(autofill)</v>
      </c>
      <c r="C1904" s="52" t="str">
        <f>IFERROR(IF(SSIDs[[#This Row],[Entity ID]]="(autofill)","(autofill)",VLOOKUP(SSIDs[[#This Row],[Entity ID]],EntityIDs[],2,0)),"Invalid Entity ID")</f>
        <v>(autofill)</v>
      </c>
      <c r="F1904" s="242"/>
      <c r="G1904" s="242"/>
      <c r="H1904" s="9"/>
      <c r="I1904" s="9"/>
      <c r="J1904" s="55"/>
      <c r="K1904" s="54"/>
      <c r="L19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5" spans="2:12" x14ac:dyDescent="0.25">
      <c r="B1905" s="51" t="str">
        <f>IF(SSIDs[[#This Row],[Count]]="-","(autofill)",IF('1) Program Reach'!$C$5="(enter ID)","(autofill)",'1) Program Reach'!$C$5))</f>
        <v>(autofill)</v>
      </c>
      <c r="C1905" s="52" t="str">
        <f>IFERROR(IF(SSIDs[[#This Row],[Entity ID]]="(autofill)","(autofill)",VLOOKUP(SSIDs[[#This Row],[Entity ID]],EntityIDs[],2,0)),"Invalid Entity ID")</f>
        <v>(autofill)</v>
      </c>
      <c r="F1905" s="242"/>
      <c r="G1905" s="242"/>
      <c r="H1905" s="9"/>
      <c r="I1905" s="9"/>
      <c r="J1905" s="55"/>
      <c r="K1905" s="54"/>
      <c r="L19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6" spans="2:12" x14ac:dyDescent="0.25">
      <c r="B1906" s="51" t="str">
        <f>IF(SSIDs[[#This Row],[Count]]="-","(autofill)",IF('1) Program Reach'!$C$5="(enter ID)","(autofill)",'1) Program Reach'!$C$5))</f>
        <v>(autofill)</v>
      </c>
      <c r="C1906" s="52" t="str">
        <f>IFERROR(IF(SSIDs[[#This Row],[Entity ID]]="(autofill)","(autofill)",VLOOKUP(SSIDs[[#This Row],[Entity ID]],EntityIDs[],2,0)),"Invalid Entity ID")</f>
        <v>(autofill)</v>
      </c>
      <c r="F1906" s="242"/>
      <c r="G1906" s="242"/>
      <c r="H1906" s="9"/>
      <c r="I1906" s="9"/>
      <c r="J1906" s="55"/>
      <c r="K1906" s="54"/>
      <c r="L19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7" spans="2:12" x14ac:dyDescent="0.25">
      <c r="B1907" s="51" t="str">
        <f>IF(SSIDs[[#This Row],[Count]]="-","(autofill)",IF('1) Program Reach'!$C$5="(enter ID)","(autofill)",'1) Program Reach'!$C$5))</f>
        <v>(autofill)</v>
      </c>
      <c r="C1907" s="52" t="str">
        <f>IFERROR(IF(SSIDs[[#This Row],[Entity ID]]="(autofill)","(autofill)",VLOOKUP(SSIDs[[#This Row],[Entity ID]],EntityIDs[],2,0)),"Invalid Entity ID")</f>
        <v>(autofill)</v>
      </c>
      <c r="F1907" s="242"/>
      <c r="G1907" s="242"/>
      <c r="H1907" s="9"/>
      <c r="I1907" s="9"/>
      <c r="J1907" s="55"/>
      <c r="K1907" s="54"/>
      <c r="L19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8" spans="2:12" x14ac:dyDescent="0.25">
      <c r="B1908" s="51" t="str">
        <f>IF(SSIDs[[#This Row],[Count]]="-","(autofill)",IF('1) Program Reach'!$C$5="(enter ID)","(autofill)",'1) Program Reach'!$C$5))</f>
        <v>(autofill)</v>
      </c>
      <c r="C1908" s="52" t="str">
        <f>IFERROR(IF(SSIDs[[#This Row],[Entity ID]]="(autofill)","(autofill)",VLOOKUP(SSIDs[[#This Row],[Entity ID]],EntityIDs[],2,0)),"Invalid Entity ID")</f>
        <v>(autofill)</v>
      </c>
      <c r="F1908" s="242"/>
      <c r="G1908" s="242"/>
      <c r="H1908" s="9"/>
      <c r="I1908" s="9"/>
      <c r="J1908" s="55"/>
      <c r="K1908" s="54"/>
      <c r="L19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09" spans="2:12" x14ac:dyDescent="0.25">
      <c r="B1909" s="51" t="str">
        <f>IF(SSIDs[[#This Row],[Count]]="-","(autofill)",IF('1) Program Reach'!$C$5="(enter ID)","(autofill)",'1) Program Reach'!$C$5))</f>
        <v>(autofill)</v>
      </c>
      <c r="C1909" s="52" t="str">
        <f>IFERROR(IF(SSIDs[[#This Row],[Entity ID]]="(autofill)","(autofill)",VLOOKUP(SSIDs[[#This Row],[Entity ID]],EntityIDs[],2,0)),"Invalid Entity ID")</f>
        <v>(autofill)</v>
      </c>
      <c r="F1909" s="242"/>
      <c r="G1909" s="242"/>
      <c r="H1909" s="9"/>
      <c r="I1909" s="9"/>
      <c r="J1909" s="55"/>
      <c r="K1909" s="54"/>
      <c r="L19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0" spans="2:12" x14ac:dyDescent="0.25">
      <c r="B1910" s="51" t="str">
        <f>IF(SSIDs[[#This Row],[Count]]="-","(autofill)",IF('1) Program Reach'!$C$5="(enter ID)","(autofill)",'1) Program Reach'!$C$5))</f>
        <v>(autofill)</v>
      </c>
      <c r="C1910" s="52" t="str">
        <f>IFERROR(IF(SSIDs[[#This Row],[Entity ID]]="(autofill)","(autofill)",VLOOKUP(SSIDs[[#This Row],[Entity ID]],EntityIDs[],2,0)),"Invalid Entity ID")</f>
        <v>(autofill)</v>
      </c>
      <c r="F1910" s="242"/>
      <c r="G1910" s="242"/>
      <c r="H1910" s="9"/>
      <c r="I1910" s="9"/>
      <c r="J1910" s="55"/>
      <c r="K1910" s="54"/>
      <c r="L19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1" spans="2:12" x14ac:dyDescent="0.25">
      <c r="B1911" s="51" t="str">
        <f>IF(SSIDs[[#This Row],[Count]]="-","(autofill)",IF('1) Program Reach'!$C$5="(enter ID)","(autofill)",'1) Program Reach'!$C$5))</f>
        <v>(autofill)</v>
      </c>
      <c r="C1911" s="52" t="str">
        <f>IFERROR(IF(SSIDs[[#This Row],[Entity ID]]="(autofill)","(autofill)",VLOOKUP(SSIDs[[#This Row],[Entity ID]],EntityIDs[],2,0)),"Invalid Entity ID")</f>
        <v>(autofill)</v>
      </c>
      <c r="F1911" s="242"/>
      <c r="G1911" s="242"/>
      <c r="H1911" s="9"/>
      <c r="I1911" s="9"/>
      <c r="J1911" s="55"/>
      <c r="K1911" s="54"/>
      <c r="L19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2" spans="2:12" x14ac:dyDescent="0.25">
      <c r="B1912" s="51" t="str">
        <f>IF(SSIDs[[#This Row],[Count]]="-","(autofill)",IF('1) Program Reach'!$C$5="(enter ID)","(autofill)",'1) Program Reach'!$C$5))</f>
        <v>(autofill)</v>
      </c>
      <c r="C1912" s="52" t="str">
        <f>IFERROR(IF(SSIDs[[#This Row],[Entity ID]]="(autofill)","(autofill)",VLOOKUP(SSIDs[[#This Row],[Entity ID]],EntityIDs[],2,0)),"Invalid Entity ID")</f>
        <v>(autofill)</v>
      </c>
      <c r="F1912" s="242"/>
      <c r="G1912" s="242"/>
      <c r="H1912" s="9"/>
      <c r="I1912" s="9"/>
      <c r="J1912" s="55"/>
      <c r="K1912" s="54"/>
      <c r="L19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3" spans="2:12" x14ac:dyDescent="0.25">
      <c r="B1913" s="51" t="str">
        <f>IF(SSIDs[[#This Row],[Count]]="-","(autofill)",IF('1) Program Reach'!$C$5="(enter ID)","(autofill)",'1) Program Reach'!$C$5))</f>
        <v>(autofill)</v>
      </c>
      <c r="C1913" s="52" t="str">
        <f>IFERROR(IF(SSIDs[[#This Row],[Entity ID]]="(autofill)","(autofill)",VLOOKUP(SSIDs[[#This Row],[Entity ID]],EntityIDs[],2,0)),"Invalid Entity ID")</f>
        <v>(autofill)</v>
      </c>
      <c r="F1913" s="242"/>
      <c r="G1913" s="242"/>
      <c r="H1913" s="9"/>
      <c r="I1913" s="9"/>
      <c r="J1913" s="55"/>
      <c r="K1913" s="54"/>
      <c r="L19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4" spans="2:12" x14ac:dyDescent="0.25">
      <c r="B1914" s="51" t="str">
        <f>IF(SSIDs[[#This Row],[Count]]="-","(autofill)",IF('1) Program Reach'!$C$5="(enter ID)","(autofill)",'1) Program Reach'!$C$5))</f>
        <v>(autofill)</v>
      </c>
      <c r="C1914" s="52" t="str">
        <f>IFERROR(IF(SSIDs[[#This Row],[Entity ID]]="(autofill)","(autofill)",VLOOKUP(SSIDs[[#This Row],[Entity ID]],EntityIDs[],2,0)),"Invalid Entity ID")</f>
        <v>(autofill)</v>
      </c>
      <c r="F1914" s="242"/>
      <c r="G1914" s="242"/>
      <c r="H1914" s="9"/>
      <c r="I1914" s="9"/>
      <c r="J1914" s="55"/>
      <c r="K1914" s="54"/>
      <c r="L19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5" spans="2:12" x14ac:dyDescent="0.25">
      <c r="B1915" s="51" t="str">
        <f>IF(SSIDs[[#This Row],[Count]]="-","(autofill)",IF('1) Program Reach'!$C$5="(enter ID)","(autofill)",'1) Program Reach'!$C$5))</f>
        <v>(autofill)</v>
      </c>
      <c r="C1915" s="52" t="str">
        <f>IFERROR(IF(SSIDs[[#This Row],[Entity ID]]="(autofill)","(autofill)",VLOOKUP(SSIDs[[#This Row],[Entity ID]],EntityIDs[],2,0)),"Invalid Entity ID")</f>
        <v>(autofill)</v>
      </c>
      <c r="F1915" s="242"/>
      <c r="G1915" s="242"/>
      <c r="H1915" s="9"/>
      <c r="I1915" s="9"/>
      <c r="J1915" s="55"/>
      <c r="K1915" s="54"/>
      <c r="L191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6" spans="2:12" x14ac:dyDescent="0.25">
      <c r="B1916" s="51" t="str">
        <f>IF(SSIDs[[#This Row],[Count]]="-","(autofill)",IF('1) Program Reach'!$C$5="(enter ID)","(autofill)",'1) Program Reach'!$C$5))</f>
        <v>(autofill)</v>
      </c>
      <c r="C1916" s="52" t="str">
        <f>IFERROR(IF(SSIDs[[#This Row],[Entity ID]]="(autofill)","(autofill)",VLOOKUP(SSIDs[[#This Row],[Entity ID]],EntityIDs[],2,0)),"Invalid Entity ID")</f>
        <v>(autofill)</v>
      </c>
      <c r="F1916" s="242"/>
      <c r="G1916" s="242"/>
      <c r="H1916" s="9"/>
      <c r="I1916" s="9"/>
      <c r="J1916" s="55"/>
      <c r="K1916" s="54"/>
      <c r="L191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7" spans="2:12" x14ac:dyDescent="0.25">
      <c r="B1917" s="51" t="str">
        <f>IF(SSIDs[[#This Row],[Count]]="-","(autofill)",IF('1) Program Reach'!$C$5="(enter ID)","(autofill)",'1) Program Reach'!$C$5))</f>
        <v>(autofill)</v>
      </c>
      <c r="C1917" s="52" t="str">
        <f>IFERROR(IF(SSIDs[[#This Row],[Entity ID]]="(autofill)","(autofill)",VLOOKUP(SSIDs[[#This Row],[Entity ID]],EntityIDs[],2,0)),"Invalid Entity ID")</f>
        <v>(autofill)</v>
      </c>
      <c r="F1917" s="242"/>
      <c r="G1917" s="242"/>
      <c r="H1917" s="9"/>
      <c r="I1917" s="9"/>
      <c r="J1917" s="55"/>
      <c r="K1917" s="54"/>
      <c r="L191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8" spans="2:12" x14ac:dyDescent="0.25">
      <c r="B1918" s="51" t="str">
        <f>IF(SSIDs[[#This Row],[Count]]="-","(autofill)",IF('1) Program Reach'!$C$5="(enter ID)","(autofill)",'1) Program Reach'!$C$5))</f>
        <v>(autofill)</v>
      </c>
      <c r="C1918" s="52" t="str">
        <f>IFERROR(IF(SSIDs[[#This Row],[Entity ID]]="(autofill)","(autofill)",VLOOKUP(SSIDs[[#This Row],[Entity ID]],EntityIDs[],2,0)),"Invalid Entity ID")</f>
        <v>(autofill)</v>
      </c>
      <c r="F1918" s="242"/>
      <c r="G1918" s="242"/>
      <c r="H1918" s="9"/>
      <c r="I1918" s="9"/>
      <c r="J1918" s="55"/>
      <c r="K1918" s="54"/>
      <c r="L191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19" spans="2:12" x14ac:dyDescent="0.25">
      <c r="B1919" s="51" t="str">
        <f>IF(SSIDs[[#This Row],[Count]]="-","(autofill)",IF('1) Program Reach'!$C$5="(enter ID)","(autofill)",'1) Program Reach'!$C$5))</f>
        <v>(autofill)</v>
      </c>
      <c r="C1919" s="52" t="str">
        <f>IFERROR(IF(SSIDs[[#This Row],[Entity ID]]="(autofill)","(autofill)",VLOOKUP(SSIDs[[#This Row],[Entity ID]],EntityIDs[],2,0)),"Invalid Entity ID")</f>
        <v>(autofill)</v>
      </c>
      <c r="F1919" s="242"/>
      <c r="G1919" s="242"/>
      <c r="H1919" s="9"/>
      <c r="I1919" s="9"/>
      <c r="J1919" s="55"/>
      <c r="K1919" s="54"/>
      <c r="L191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0" spans="2:12" x14ac:dyDescent="0.25">
      <c r="B1920" s="51" t="str">
        <f>IF(SSIDs[[#This Row],[Count]]="-","(autofill)",IF('1) Program Reach'!$C$5="(enter ID)","(autofill)",'1) Program Reach'!$C$5))</f>
        <v>(autofill)</v>
      </c>
      <c r="C1920" s="52" t="str">
        <f>IFERROR(IF(SSIDs[[#This Row],[Entity ID]]="(autofill)","(autofill)",VLOOKUP(SSIDs[[#This Row],[Entity ID]],EntityIDs[],2,0)),"Invalid Entity ID")</f>
        <v>(autofill)</v>
      </c>
      <c r="F1920" s="242"/>
      <c r="G1920" s="242"/>
      <c r="H1920" s="9"/>
      <c r="I1920" s="9"/>
      <c r="J1920" s="55"/>
      <c r="K1920" s="54"/>
      <c r="L192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1" spans="2:12" x14ac:dyDescent="0.25">
      <c r="B1921" s="51" t="str">
        <f>IF(SSIDs[[#This Row],[Count]]="-","(autofill)",IF('1) Program Reach'!$C$5="(enter ID)","(autofill)",'1) Program Reach'!$C$5))</f>
        <v>(autofill)</v>
      </c>
      <c r="C1921" s="52" t="str">
        <f>IFERROR(IF(SSIDs[[#This Row],[Entity ID]]="(autofill)","(autofill)",VLOOKUP(SSIDs[[#This Row],[Entity ID]],EntityIDs[],2,0)),"Invalid Entity ID")</f>
        <v>(autofill)</v>
      </c>
      <c r="F1921" s="242"/>
      <c r="G1921" s="242"/>
      <c r="H1921" s="9"/>
      <c r="I1921" s="9"/>
      <c r="J1921" s="55"/>
      <c r="K1921" s="54"/>
      <c r="L192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2" spans="2:12" x14ac:dyDescent="0.25">
      <c r="B1922" s="51" t="str">
        <f>IF(SSIDs[[#This Row],[Count]]="-","(autofill)",IF('1) Program Reach'!$C$5="(enter ID)","(autofill)",'1) Program Reach'!$C$5))</f>
        <v>(autofill)</v>
      </c>
      <c r="C1922" s="52" t="str">
        <f>IFERROR(IF(SSIDs[[#This Row],[Entity ID]]="(autofill)","(autofill)",VLOOKUP(SSIDs[[#This Row],[Entity ID]],EntityIDs[],2,0)),"Invalid Entity ID")</f>
        <v>(autofill)</v>
      </c>
      <c r="F1922" s="242"/>
      <c r="G1922" s="242"/>
      <c r="H1922" s="9"/>
      <c r="I1922" s="9"/>
      <c r="J1922" s="55"/>
      <c r="K1922" s="54"/>
      <c r="L192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3" spans="2:12" x14ac:dyDescent="0.25">
      <c r="B1923" s="51" t="str">
        <f>IF(SSIDs[[#This Row],[Count]]="-","(autofill)",IF('1) Program Reach'!$C$5="(enter ID)","(autofill)",'1) Program Reach'!$C$5))</f>
        <v>(autofill)</v>
      </c>
      <c r="C1923" s="52" t="str">
        <f>IFERROR(IF(SSIDs[[#This Row],[Entity ID]]="(autofill)","(autofill)",VLOOKUP(SSIDs[[#This Row],[Entity ID]],EntityIDs[],2,0)),"Invalid Entity ID")</f>
        <v>(autofill)</v>
      </c>
      <c r="F1923" s="242"/>
      <c r="G1923" s="242"/>
      <c r="H1923" s="9"/>
      <c r="I1923" s="9"/>
      <c r="J1923" s="55"/>
      <c r="K1923" s="54"/>
      <c r="L192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4" spans="2:12" x14ac:dyDescent="0.25">
      <c r="B1924" s="51" t="str">
        <f>IF(SSIDs[[#This Row],[Count]]="-","(autofill)",IF('1) Program Reach'!$C$5="(enter ID)","(autofill)",'1) Program Reach'!$C$5))</f>
        <v>(autofill)</v>
      </c>
      <c r="C1924" s="52" t="str">
        <f>IFERROR(IF(SSIDs[[#This Row],[Entity ID]]="(autofill)","(autofill)",VLOOKUP(SSIDs[[#This Row],[Entity ID]],EntityIDs[],2,0)),"Invalid Entity ID")</f>
        <v>(autofill)</v>
      </c>
      <c r="F1924" s="242"/>
      <c r="G1924" s="242"/>
      <c r="H1924" s="9"/>
      <c r="I1924" s="9"/>
      <c r="J1924" s="55"/>
      <c r="K1924" s="54"/>
      <c r="L192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5" spans="2:12" x14ac:dyDescent="0.25">
      <c r="B1925" s="51" t="str">
        <f>IF(SSIDs[[#This Row],[Count]]="-","(autofill)",IF('1) Program Reach'!$C$5="(enter ID)","(autofill)",'1) Program Reach'!$C$5))</f>
        <v>(autofill)</v>
      </c>
      <c r="C1925" s="52" t="str">
        <f>IFERROR(IF(SSIDs[[#This Row],[Entity ID]]="(autofill)","(autofill)",VLOOKUP(SSIDs[[#This Row],[Entity ID]],EntityIDs[],2,0)),"Invalid Entity ID")</f>
        <v>(autofill)</v>
      </c>
      <c r="F1925" s="242"/>
      <c r="G1925" s="242"/>
      <c r="H1925" s="9"/>
      <c r="I1925" s="9"/>
      <c r="J1925" s="55"/>
      <c r="K1925" s="54"/>
      <c r="L192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6" spans="2:12" x14ac:dyDescent="0.25">
      <c r="B1926" s="51" t="str">
        <f>IF(SSIDs[[#This Row],[Count]]="-","(autofill)",IF('1) Program Reach'!$C$5="(enter ID)","(autofill)",'1) Program Reach'!$C$5))</f>
        <v>(autofill)</v>
      </c>
      <c r="C1926" s="52" t="str">
        <f>IFERROR(IF(SSIDs[[#This Row],[Entity ID]]="(autofill)","(autofill)",VLOOKUP(SSIDs[[#This Row],[Entity ID]],EntityIDs[],2,0)),"Invalid Entity ID")</f>
        <v>(autofill)</v>
      </c>
      <c r="F1926" s="242"/>
      <c r="G1926" s="242"/>
      <c r="H1926" s="9"/>
      <c r="I1926" s="9"/>
      <c r="J1926" s="55"/>
      <c r="K1926" s="54"/>
      <c r="L192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7" spans="2:12" x14ac:dyDescent="0.25">
      <c r="B1927" s="51" t="str">
        <f>IF(SSIDs[[#This Row],[Count]]="-","(autofill)",IF('1) Program Reach'!$C$5="(enter ID)","(autofill)",'1) Program Reach'!$C$5))</f>
        <v>(autofill)</v>
      </c>
      <c r="C1927" s="52" t="str">
        <f>IFERROR(IF(SSIDs[[#This Row],[Entity ID]]="(autofill)","(autofill)",VLOOKUP(SSIDs[[#This Row],[Entity ID]],EntityIDs[],2,0)),"Invalid Entity ID")</f>
        <v>(autofill)</v>
      </c>
      <c r="F1927" s="242"/>
      <c r="G1927" s="242"/>
      <c r="H1927" s="9"/>
      <c r="I1927" s="9"/>
      <c r="J1927" s="55"/>
      <c r="K1927" s="54"/>
      <c r="L192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8" spans="2:12" x14ac:dyDescent="0.25">
      <c r="B1928" s="51" t="str">
        <f>IF(SSIDs[[#This Row],[Count]]="-","(autofill)",IF('1) Program Reach'!$C$5="(enter ID)","(autofill)",'1) Program Reach'!$C$5))</f>
        <v>(autofill)</v>
      </c>
      <c r="C1928" s="52" t="str">
        <f>IFERROR(IF(SSIDs[[#This Row],[Entity ID]]="(autofill)","(autofill)",VLOOKUP(SSIDs[[#This Row],[Entity ID]],EntityIDs[],2,0)),"Invalid Entity ID")</f>
        <v>(autofill)</v>
      </c>
      <c r="F1928" s="242"/>
      <c r="G1928" s="242"/>
      <c r="H1928" s="9"/>
      <c r="I1928" s="9"/>
      <c r="J1928" s="55"/>
      <c r="K1928" s="54"/>
      <c r="L192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29" spans="2:12" x14ac:dyDescent="0.25">
      <c r="B1929" s="51" t="str">
        <f>IF(SSIDs[[#This Row],[Count]]="-","(autofill)",IF('1) Program Reach'!$C$5="(enter ID)","(autofill)",'1) Program Reach'!$C$5))</f>
        <v>(autofill)</v>
      </c>
      <c r="C1929" s="52" t="str">
        <f>IFERROR(IF(SSIDs[[#This Row],[Entity ID]]="(autofill)","(autofill)",VLOOKUP(SSIDs[[#This Row],[Entity ID]],EntityIDs[],2,0)),"Invalid Entity ID")</f>
        <v>(autofill)</v>
      </c>
      <c r="F1929" s="242"/>
      <c r="G1929" s="242"/>
      <c r="H1929" s="9"/>
      <c r="I1929" s="9"/>
      <c r="J1929" s="55"/>
      <c r="K1929" s="54"/>
      <c r="L192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0" spans="2:12" x14ac:dyDescent="0.25">
      <c r="B1930" s="51" t="str">
        <f>IF(SSIDs[[#This Row],[Count]]="-","(autofill)",IF('1) Program Reach'!$C$5="(enter ID)","(autofill)",'1) Program Reach'!$C$5))</f>
        <v>(autofill)</v>
      </c>
      <c r="C1930" s="52" t="str">
        <f>IFERROR(IF(SSIDs[[#This Row],[Entity ID]]="(autofill)","(autofill)",VLOOKUP(SSIDs[[#This Row],[Entity ID]],EntityIDs[],2,0)),"Invalid Entity ID")</f>
        <v>(autofill)</v>
      </c>
      <c r="F1930" s="242"/>
      <c r="G1930" s="242"/>
      <c r="H1930" s="9"/>
      <c r="I1930" s="9"/>
      <c r="J1930" s="55"/>
      <c r="K1930" s="54"/>
      <c r="L193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1" spans="2:12" x14ac:dyDescent="0.25">
      <c r="B1931" s="51" t="str">
        <f>IF(SSIDs[[#This Row],[Count]]="-","(autofill)",IF('1) Program Reach'!$C$5="(enter ID)","(autofill)",'1) Program Reach'!$C$5))</f>
        <v>(autofill)</v>
      </c>
      <c r="C1931" s="52" t="str">
        <f>IFERROR(IF(SSIDs[[#This Row],[Entity ID]]="(autofill)","(autofill)",VLOOKUP(SSIDs[[#This Row],[Entity ID]],EntityIDs[],2,0)),"Invalid Entity ID")</f>
        <v>(autofill)</v>
      </c>
      <c r="F1931" s="242"/>
      <c r="G1931" s="242"/>
      <c r="H1931" s="9"/>
      <c r="I1931" s="9"/>
      <c r="J1931" s="55"/>
      <c r="K1931" s="54"/>
      <c r="L193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2" spans="2:12" x14ac:dyDescent="0.25">
      <c r="B1932" s="51" t="str">
        <f>IF(SSIDs[[#This Row],[Count]]="-","(autofill)",IF('1) Program Reach'!$C$5="(enter ID)","(autofill)",'1) Program Reach'!$C$5))</f>
        <v>(autofill)</v>
      </c>
      <c r="C1932" s="52" t="str">
        <f>IFERROR(IF(SSIDs[[#This Row],[Entity ID]]="(autofill)","(autofill)",VLOOKUP(SSIDs[[#This Row],[Entity ID]],EntityIDs[],2,0)),"Invalid Entity ID")</f>
        <v>(autofill)</v>
      </c>
      <c r="F1932" s="242"/>
      <c r="G1932" s="242"/>
      <c r="H1932" s="9"/>
      <c r="I1932" s="9"/>
      <c r="J1932" s="55"/>
      <c r="K1932" s="54"/>
      <c r="L193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3" spans="2:12" x14ac:dyDescent="0.25">
      <c r="B1933" s="51" t="str">
        <f>IF(SSIDs[[#This Row],[Count]]="-","(autofill)",IF('1) Program Reach'!$C$5="(enter ID)","(autofill)",'1) Program Reach'!$C$5))</f>
        <v>(autofill)</v>
      </c>
      <c r="C1933" s="52" t="str">
        <f>IFERROR(IF(SSIDs[[#This Row],[Entity ID]]="(autofill)","(autofill)",VLOOKUP(SSIDs[[#This Row],[Entity ID]],EntityIDs[],2,0)),"Invalid Entity ID")</f>
        <v>(autofill)</v>
      </c>
      <c r="F1933" s="242"/>
      <c r="G1933" s="242"/>
      <c r="H1933" s="9"/>
      <c r="I1933" s="9"/>
      <c r="J1933" s="55"/>
      <c r="K1933" s="54"/>
      <c r="L193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4" spans="2:12" x14ac:dyDescent="0.25">
      <c r="B1934" s="51" t="str">
        <f>IF(SSIDs[[#This Row],[Count]]="-","(autofill)",IF('1) Program Reach'!$C$5="(enter ID)","(autofill)",'1) Program Reach'!$C$5))</f>
        <v>(autofill)</v>
      </c>
      <c r="C1934" s="52" t="str">
        <f>IFERROR(IF(SSIDs[[#This Row],[Entity ID]]="(autofill)","(autofill)",VLOOKUP(SSIDs[[#This Row],[Entity ID]],EntityIDs[],2,0)),"Invalid Entity ID")</f>
        <v>(autofill)</v>
      </c>
      <c r="F1934" s="242"/>
      <c r="G1934" s="242"/>
      <c r="H1934" s="9"/>
      <c r="I1934" s="9"/>
      <c r="J1934" s="55"/>
      <c r="K1934" s="54"/>
      <c r="L193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5" spans="2:12" x14ac:dyDescent="0.25">
      <c r="B1935" s="51" t="str">
        <f>IF(SSIDs[[#This Row],[Count]]="-","(autofill)",IF('1) Program Reach'!$C$5="(enter ID)","(autofill)",'1) Program Reach'!$C$5))</f>
        <v>(autofill)</v>
      </c>
      <c r="C1935" s="52" t="str">
        <f>IFERROR(IF(SSIDs[[#This Row],[Entity ID]]="(autofill)","(autofill)",VLOOKUP(SSIDs[[#This Row],[Entity ID]],EntityIDs[],2,0)),"Invalid Entity ID")</f>
        <v>(autofill)</v>
      </c>
      <c r="F1935" s="242"/>
      <c r="G1935" s="242"/>
      <c r="H1935" s="9"/>
      <c r="I1935" s="9"/>
      <c r="J1935" s="55"/>
      <c r="K1935" s="54"/>
      <c r="L193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6" spans="2:12" x14ac:dyDescent="0.25">
      <c r="B1936" s="51" t="str">
        <f>IF(SSIDs[[#This Row],[Count]]="-","(autofill)",IF('1) Program Reach'!$C$5="(enter ID)","(autofill)",'1) Program Reach'!$C$5))</f>
        <v>(autofill)</v>
      </c>
      <c r="C1936" s="52" t="str">
        <f>IFERROR(IF(SSIDs[[#This Row],[Entity ID]]="(autofill)","(autofill)",VLOOKUP(SSIDs[[#This Row],[Entity ID]],EntityIDs[],2,0)),"Invalid Entity ID")</f>
        <v>(autofill)</v>
      </c>
      <c r="F1936" s="242"/>
      <c r="G1936" s="242"/>
      <c r="H1936" s="9"/>
      <c r="I1936" s="9"/>
      <c r="J1936" s="55"/>
      <c r="K1936" s="54"/>
      <c r="L193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7" spans="2:12" x14ac:dyDescent="0.25">
      <c r="B1937" s="51" t="str">
        <f>IF(SSIDs[[#This Row],[Count]]="-","(autofill)",IF('1) Program Reach'!$C$5="(enter ID)","(autofill)",'1) Program Reach'!$C$5))</f>
        <v>(autofill)</v>
      </c>
      <c r="C1937" s="52" t="str">
        <f>IFERROR(IF(SSIDs[[#This Row],[Entity ID]]="(autofill)","(autofill)",VLOOKUP(SSIDs[[#This Row],[Entity ID]],EntityIDs[],2,0)),"Invalid Entity ID")</f>
        <v>(autofill)</v>
      </c>
      <c r="F1937" s="242"/>
      <c r="G1937" s="242"/>
      <c r="H1937" s="9"/>
      <c r="I1937" s="9"/>
      <c r="J1937" s="55"/>
      <c r="K1937" s="54"/>
      <c r="L193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8" spans="2:12" x14ac:dyDescent="0.25">
      <c r="B1938" s="51" t="str">
        <f>IF(SSIDs[[#This Row],[Count]]="-","(autofill)",IF('1) Program Reach'!$C$5="(enter ID)","(autofill)",'1) Program Reach'!$C$5))</f>
        <v>(autofill)</v>
      </c>
      <c r="C1938" s="52" t="str">
        <f>IFERROR(IF(SSIDs[[#This Row],[Entity ID]]="(autofill)","(autofill)",VLOOKUP(SSIDs[[#This Row],[Entity ID]],EntityIDs[],2,0)),"Invalid Entity ID")</f>
        <v>(autofill)</v>
      </c>
      <c r="F1938" s="242"/>
      <c r="G1938" s="242"/>
      <c r="H1938" s="9"/>
      <c r="I1938" s="9"/>
      <c r="J1938" s="55"/>
      <c r="K1938" s="54"/>
      <c r="L193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39" spans="2:12" x14ac:dyDescent="0.25">
      <c r="B1939" s="51" t="str">
        <f>IF(SSIDs[[#This Row],[Count]]="-","(autofill)",IF('1) Program Reach'!$C$5="(enter ID)","(autofill)",'1) Program Reach'!$C$5))</f>
        <v>(autofill)</v>
      </c>
      <c r="C1939" s="52" t="str">
        <f>IFERROR(IF(SSIDs[[#This Row],[Entity ID]]="(autofill)","(autofill)",VLOOKUP(SSIDs[[#This Row],[Entity ID]],EntityIDs[],2,0)),"Invalid Entity ID")</f>
        <v>(autofill)</v>
      </c>
      <c r="F1939" s="242"/>
      <c r="G1939" s="242"/>
      <c r="H1939" s="9"/>
      <c r="I1939" s="9"/>
      <c r="J1939" s="55"/>
      <c r="K1939" s="54"/>
      <c r="L193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0" spans="2:12" x14ac:dyDescent="0.25">
      <c r="B1940" s="51" t="str">
        <f>IF(SSIDs[[#This Row],[Count]]="-","(autofill)",IF('1) Program Reach'!$C$5="(enter ID)","(autofill)",'1) Program Reach'!$C$5))</f>
        <v>(autofill)</v>
      </c>
      <c r="C1940" s="52" t="str">
        <f>IFERROR(IF(SSIDs[[#This Row],[Entity ID]]="(autofill)","(autofill)",VLOOKUP(SSIDs[[#This Row],[Entity ID]],EntityIDs[],2,0)),"Invalid Entity ID")</f>
        <v>(autofill)</v>
      </c>
      <c r="F1940" s="242"/>
      <c r="G1940" s="242"/>
      <c r="H1940" s="9"/>
      <c r="I1940" s="9"/>
      <c r="J1940" s="55"/>
      <c r="K1940" s="54"/>
      <c r="L194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1" spans="2:12" x14ac:dyDescent="0.25">
      <c r="B1941" s="51" t="str">
        <f>IF(SSIDs[[#This Row],[Count]]="-","(autofill)",IF('1) Program Reach'!$C$5="(enter ID)","(autofill)",'1) Program Reach'!$C$5))</f>
        <v>(autofill)</v>
      </c>
      <c r="C1941" s="52" t="str">
        <f>IFERROR(IF(SSIDs[[#This Row],[Entity ID]]="(autofill)","(autofill)",VLOOKUP(SSIDs[[#This Row],[Entity ID]],EntityIDs[],2,0)),"Invalid Entity ID")</f>
        <v>(autofill)</v>
      </c>
      <c r="F1941" s="242"/>
      <c r="G1941" s="242"/>
      <c r="H1941" s="9"/>
      <c r="I1941" s="9"/>
      <c r="J1941" s="55"/>
      <c r="K1941" s="54"/>
      <c r="L194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2" spans="2:12" x14ac:dyDescent="0.25">
      <c r="B1942" s="51" t="str">
        <f>IF(SSIDs[[#This Row],[Count]]="-","(autofill)",IF('1) Program Reach'!$C$5="(enter ID)","(autofill)",'1) Program Reach'!$C$5))</f>
        <v>(autofill)</v>
      </c>
      <c r="C1942" s="52" t="str">
        <f>IFERROR(IF(SSIDs[[#This Row],[Entity ID]]="(autofill)","(autofill)",VLOOKUP(SSIDs[[#This Row],[Entity ID]],EntityIDs[],2,0)),"Invalid Entity ID")</f>
        <v>(autofill)</v>
      </c>
      <c r="F1942" s="242"/>
      <c r="G1942" s="242"/>
      <c r="H1942" s="9"/>
      <c r="I1942" s="9"/>
      <c r="J1942" s="55"/>
      <c r="K1942" s="54"/>
      <c r="L194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3" spans="2:12" x14ac:dyDescent="0.25">
      <c r="B1943" s="51" t="str">
        <f>IF(SSIDs[[#This Row],[Count]]="-","(autofill)",IF('1) Program Reach'!$C$5="(enter ID)","(autofill)",'1) Program Reach'!$C$5))</f>
        <v>(autofill)</v>
      </c>
      <c r="C1943" s="52" t="str">
        <f>IFERROR(IF(SSIDs[[#This Row],[Entity ID]]="(autofill)","(autofill)",VLOOKUP(SSIDs[[#This Row],[Entity ID]],EntityIDs[],2,0)),"Invalid Entity ID")</f>
        <v>(autofill)</v>
      </c>
      <c r="F1943" s="242"/>
      <c r="G1943" s="242"/>
      <c r="H1943" s="9"/>
      <c r="I1943" s="9"/>
      <c r="J1943" s="55"/>
      <c r="K1943" s="54"/>
      <c r="L194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4" spans="2:12" x14ac:dyDescent="0.25">
      <c r="B1944" s="51" t="str">
        <f>IF(SSIDs[[#This Row],[Count]]="-","(autofill)",IF('1) Program Reach'!$C$5="(enter ID)","(autofill)",'1) Program Reach'!$C$5))</f>
        <v>(autofill)</v>
      </c>
      <c r="C1944" s="52" t="str">
        <f>IFERROR(IF(SSIDs[[#This Row],[Entity ID]]="(autofill)","(autofill)",VLOOKUP(SSIDs[[#This Row],[Entity ID]],EntityIDs[],2,0)),"Invalid Entity ID")</f>
        <v>(autofill)</v>
      </c>
      <c r="F1944" s="242"/>
      <c r="G1944" s="242"/>
      <c r="H1944" s="9"/>
      <c r="I1944" s="9"/>
      <c r="J1944" s="55"/>
      <c r="K1944" s="54"/>
      <c r="L194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5" spans="2:12" x14ac:dyDescent="0.25">
      <c r="B1945" s="51" t="str">
        <f>IF(SSIDs[[#This Row],[Count]]="-","(autofill)",IF('1) Program Reach'!$C$5="(enter ID)","(autofill)",'1) Program Reach'!$C$5))</f>
        <v>(autofill)</v>
      </c>
      <c r="C1945" s="52" t="str">
        <f>IFERROR(IF(SSIDs[[#This Row],[Entity ID]]="(autofill)","(autofill)",VLOOKUP(SSIDs[[#This Row],[Entity ID]],EntityIDs[],2,0)),"Invalid Entity ID")</f>
        <v>(autofill)</v>
      </c>
      <c r="F1945" s="242"/>
      <c r="G1945" s="242"/>
      <c r="H1945" s="9"/>
      <c r="I1945" s="9"/>
      <c r="J1945" s="55"/>
      <c r="K1945" s="54"/>
      <c r="L194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6" spans="2:12" x14ac:dyDescent="0.25">
      <c r="B1946" s="51" t="str">
        <f>IF(SSIDs[[#This Row],[Count]]="-","(autofill)",IF('1) Program Reach'!$C$5="(enter ID)","(autofill)",'1) Program Reach'!$C$5))</f>
        <v>(autofill)</v>
      </c>
      <c r="C1946" s="52" t="str">
        <f>IFERROR(IF(SSIDs[[#This Row],[Entity ID]]="(autofill)","(autofill)",VLOOKUP(SSIDs[[#This Row],[Entity ID]],EntityIDs[],2,0)),"Invalid Entity ID")</f>
        <v>(autofill)</v>
      </c>
      <c r="F1946" s="242"/>
      <c r="G1946" s="242"/>
      <c r="H1946" s="9"/>
      <c r="I1946" s="9"/>
      <c r="J1946" s="55"/>
      <c r="K1946" s="54"/>
      <c r="L194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7" spans="2:12" x14ac:dyDescent="0.25">
      <c r="B1947" s="51" t="str">
        <f>IF(SSIDs[[#This Row],[Count]]="-","(autofill)",IF('1) Program Reach'!$C$5="(enter ID)","(autofill)",'1) Program Reach'!$C$5))</f>
        <v>(autofill)</v>
      </c>
      <c r="C1947" s="52" t="str">
        <f>IFERROR(IF(SSIDs[[#This Row],[Entity ID]]="(autofill)","(autofill)",VLOOKUP(SSIDs[[#This Row],[Entity ID]],EntityIDs[],2,0)),"Invalid Entity ID")</f>
        <v>(autofill)</v>
      </c>
      <c r="F1947" s="242"/>
      <c r="G1947" s="242"/>
      <c r="H1947" s="9"/>
      <c r="I1947" s="9"/>
      <c r="J1947" s="55"/>
      <c r="K1947" s="54"/>
      <c r="L194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8" spans="2:12" x14ac:dyDescent="0.25">
      <c r="B1948" s="51" t="str">
        <f>IF(SSIDs[[#This Row],[Count]]="-","(autofill)",IF('1) Program Reach'!$C$5="(enter ID)","(autofill)",'1) Program Reach'!$C$5))</f>
        <v>(autofill)</v>
      </c>
      <c r="C1948" s="52" t="str">
        <f>IFERROR(IF(SSIDs[[#This Row],[Entity ID]]="(autofill)","(autofill)",VLOOKUP(SSIDs[[#This Row],[Entity ID]],EntityIDs[],2,0)),"Invalid Entity ID")</f>
        <v>(autofill)</v>
      </c>
      <c r="F1948" s="242"/>
      <c r="G1948" s="242"/>
      <c r="H1948" s="9"/>
      <c r="I1948" s="9"/>
      <c r="J1948" s="55"/>
      <c r="K1948" s="54"/>
      <c r="L194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49" spans="2:12" x14ac:dyDescent="0.25">
      <c r="B1949" s="51" t="str">
        <f>IF(SSIDs[[#This Row],[Count]]="-","(autofill)",IF('1) Program Reach'!$C$5="(enter ID)","(autofill)",'1) Program Reach'!$C$5))</f>
        <v>(autofill)</v>
      </c>
      <c r="C1949" s="52" t="str">
        <f>IFERROR(IF(SSIDs[[#This Row],[Entity ID]]="(autofill)","(autofill)",VLOOKUP(SSIDs[[#This Row],[Entity ID]],EntityIDs[],2,0)),"Invalid Entity ID")</f>
        <v>(autofill)</v>
      </c>
      <c r="F1949" s="242"/>
      <c r="G1949" s="242"/>
      <c r="H1949" s="9"/>
      <c r="I1949" s="9"/>
      <c r="J1949" s="55"/>
      <c r="K1949" s="54"/>
      <c r="L194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0" spans="2:12" x14ac:dyDescent="0.25">
      <c r="B1950" s="51" t="str">
        <f>IF(SSIDs[[#This Row],[Count]]="-","(autofill)",IF('1) Program Reach'!$C$5="(enter ID)","(autofill)",'1) Program Reach'!$C$5))</f>
        <v>(autofill)</v>
      </c>
      <c r="C1950" s="52" t="str">
        <f>IFERROR(IF(SSIDs[[#This Row],[Entity ID]]="(autofill)","(autofill)",VLOOKUP(SSIDs[[#This Row],[Entity ID]],EntityIDs[],2,0)),"Invalid Entity ID")</f>
        <v>(autofill)</v>
      </c>
      <c r="F1950" s="242"/>
      <c r="G1950" s="242"/>
      <c r="H1950" s="9"/>
      <c r="I1950" s="9"/>
      <c r="J1950" s="55"/>
      <c r="K1950" s="54"/>
      <c r="L195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1" spans="2:12" x14ac:dyDescent="0.25">
      <c r="B1951" s="51" t="str">
        <f>IF(SSIDs[[#This Row],[Count]]="-","(autofill)",IF('1) Program Reach'!$C$5="(enter ID)","(autofill)",'1) Program Reach'!$C$5))</f>
        <v>(autofill)</v>
      </c>
      <c r="C1951" s="52" t="str">
        <f>IFERROR(IF(SSIDs[[#This Row],[Entity ID]]="(autofill)","(autofill)",VLOOKUP(SSIDs[[#This Row],[Entity ID]],EntityIDs[],2,0)),"Invalid Entity ID")</f>
        <v>(autofill)</v>
      </c>
      <c r="F1951" s="242"/>
      <c r="G1951" s="242"/>
      <c r="H1951" s="9"/>
      <c r="I1951" s="9"/>
      <c r="J1951" s="55"/>
      <c r="K1951" s="54"/>
      <c r="L195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2" spans="2:12" x14ac:dyDescent="0.25">
      <c r="B1952" s="51" t="str">
        <f>IF(SSIDs[[#This Row],[Count]]="-","(autofill)",IF('1) Program Reach'!$C$5="(enter ID)","(autofill)",'1) Program Reach'!$C$5))</f>
        <v>(autofill)</v>
      </c>
      <c r="C1952" s="52" t="str">
        <f>IFERROR(IF(SSIDs[[#This Row],[Entity ID]]="(autofill)","(autofill)",VLOOKUP(SSIDs[[#This Row],[Entity ID]],EntityIDs[],2,0)),"Invalid Entity ID")</f>
        <v>(autofill)</v>
      </c>
      <c r="F1952" s="242"/>
      <c r="G1952" s="242"/>
      <c r="H1952" s="9"/>
      <c r="I1952" s="9"/>
      <c r="J1952" s="55"/>
      <c r="K1952" s="54"/>
      <c r="L195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3" spans="2:12" x14ac:dyDescent="0.25">
      <c r="B1953" s="51" t="str">
        <f>IF(SSIDs[[#This Row],[Count]]="-","(autofill)",IF('1) Program Reach'!$C$5="(enter ID)","(autofill)",'1) Program Reach'!$C$5))</f>
        <v>(autofill)</v>
      </c>
      <c r="C1953" s="52" t="str">
        <f>IFERROR(IF(SSIDs[[#This Row],[Entity ID]]="(autofill)","(autofill)",VLOOKUP(SSIDs[[#This Row],[Entity ID]],EntityIDs[],2,0)),"Invalid Entity ID")</f>
        <v>(autofill)</v>
      </c>
      <c r="F1953" s="242"/>
      <c r="G1953" s="242"/>
      <c r="H1953" s="9"/>
      <c r="I1953" s="9"/>
      <c r="J1953" s="55"/>
      <c r="K1953" s="54"/>
      <c r="L195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4" spans="2:12" x14ac:dyDescent="0.25">
      <c r="B1954" s="51" t="str">
        <f>IF(SSIDs[[#This Row],[Count]]="-","(autofill)",IF('1) Program Reach'!$C$5="(enter ID)","(autofill)",'1) Program Reach'!$C$5))</f>
        <v>(autofill)</v>
      </c>
      <c r="C1954" s="52" t="str">
        <f>IFERROR(IF(SSIDs[[#This Row],[Entity ID]]="(autofill)","(autofill)",VLOOKUP(SSIDs[[#This Row],[Entity ID]],EntityIDs[],2,0)),"Invalid Entity ID")</f>
        <v>(autofill)</v>
      </c>
      <c r="F1954" s="242"/>
      <c r="G1954" s="242"/>
      <c r="H1954" s="9"/>
      <c r="I1954" s="9"/>
      <c r="J1954" s="55"/>
      <c r="K1954" s="54"/>
      <c r="L195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5" spans="2:12" x14ac:dyDescent="0.25">
      <c r="B1955" s="51" t="str">
        <f>IF(SSIDs[[#This Row],[Count]]="-","(autofill)",IF('1) Program Reach'!$C$5="(enter ID)","(autofill)",'1) Program Reach'!$C$5))</f>
        <v>(autofill)</v>
      </c>
      <c r="C1955" s="52" t="str">
        <f>IFERROR(IF(SSIDs[[#This Row],[Entity ID]]="(autofill)","(autofill)",VLOOKUP(SSIDs[[#This Row],[Entity ID]],EntityIDs[],2,0)),"Invalid Entity ID")</f>
        <v>(autofill)</v>
      </c>
      <c r="F1955" s="242"/>
      <c r="G1955" s="242"/>
      <c r="H1955" s="9"/>
      <c r="I1955" s="9"/>
      <c r="J1955" s="55"/>
      <c r="K1955" s="54"/>
      <c r="L195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6" spans="2:12" x14ac:dyDescent="0.25">
      <c r="B1956" s="51" t="str">
        <f>IF(SSIDs[[#This Row],[Count]]="-","(autofill)",IF('1) Program Reach'!$C$5="(enter ID)","(autofill)",'1) Program Reach'!$C$5))</f>
        <v>(autofill)</v>
      </c>
      <c r="C1956" s="52" t="str">
        <f>IFERROR(IF(SSIDs[[#This Row],[Entity ID]]="(autofill)","(autofill)",VLOOKUP(SSIDs[[#This Row],[Entity ID]],EntityIDs[],2,0)),"Invalid Entity ID")</f>
        <v>(autofill)</v>
      </c>
      <c r="F1956" s="242"/>
      <c r="G1956" s="242"/>
      <c r="H1956" s="9"/>
      <c r="I1956" s="9"/>
      <c r="J1956" s="55"/>
      <c r="K1956" s="54"/>
      <c r="L195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7" spans="2:12" x14ac:dyDescent="0.25">
      <c r="B1957" s="51" t="str">
        <f>IF(SSIDs[[#This Row],[Count]]="-","(autofill)",IF('1) Program Reach'!$C$5="(enter ID)","(autofill)",'1) Program Reach'!$C$5))</f>
        <v>(autofill)</v>
      </c>
      <c r="C1957" s="52" t="str">
        <f>IFERROR(IF(SSIDs[[#This Row],[Entity ID]]="(autofill)","(autofill)",VLOOKUP(SSIDs[[#This Row],[Entity ID]],EntityIDs[],2,0)),"Invalid Entity ID")</f>
        <v>(autofill)</v>
      </c>
      <c r="F1957" s="242"/>
      <c r="G1957" s="242"/>
      <c r="H1957" s="9"/>
      <c r="I1957" s="9"/>
      <c r="J1957" s="55"/>
      <c r="K1957" s="54"/>
      <c r="L195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8" spans="2:12" x14ac:dyDescent="0.25">
      <c r="B1958" s="51" t="str">
        <f>IF(SSIDs[[#This Row],[Count]]="-","(autofill)",IF('1) Program Reach'!$C$5="(enter ID)","(autofill)",'1) Program Reach'!$C$5))</f>
        <v>(autofill)</v>
      </c>
      <c r="C1958" s="52" t="str">
        <f>IFERROR(IF(SSIDs[[#This Row],[Entity ID]]="(autofill)","(autofill)",VLOOKUP(SSIDs[[#This Row],[Entity ID]],EntityIDs[],2,0)),"Invalid Entity ID")</f>
        <v>(autofill)</v>
      </c>
      <c r="F1958" s="242"/>
      <c r="G1958" s="242"/>
      <c r="H1958" s="9"/>
      <c r="I1958" s="9"/>
      <c r="J1958" s="55"/>
      <c r="K1958" s="54"/>
      <c r="L195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59" spans="2:12" x14ac:dyDescent="0.25">
      <c r="B1959" s="51" t="str">
        <f>IF(SSIDs[[#This Row],[Count]]="-","(autofill)",IF('1) Program Reach'!$C$5="(enter ID)","(autofill)",'1) Program Reach'!$C$5))</f>
        <v>(autofill)</v>
      </c>
      <c r="C1959" s="52" t="str">
        <f>IFERROR(IF(SSIDs[[#This Row],[Entity ID]]="(autofill)","(autofill)",VLOOKUP(SSIDs[[#This Row],[Entity ID]],EntityIDs[],2,0)),"Invalid Entity ID")</f>
        <v>(autofill)</v>
      </c>
      <c r="F1959" s="242"/>
      <c r="G1959" s="242"/>
      <c r="H1959" s="9"/>
      <c r="I1959" s="9"/>
      <c r="J1959" s="55"/>
      <c r="K1959" s="54"/>
      <c r="L195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0" spans="2:12" x14ac:dyDescent="0.25">
      <c r="B1960" s="51" t="str">
        <f>IF(SSIDs[[#This Row],[Count]]="-","(autofill)",IF('1) Program Reach'!$C$5="(enter ID)","(autofill)",'1) Program Reach'!$C$5))</f>
        <v>(autofill)</v>
      </c>
      <c r="C1960" s="52" t="str">
        <f>IFERROR(IF(SSIDs[[#This Row],[Entity ID]]="(autofill)","(autofill)",VLOOKUP(SSIDs[[#This Row],[Entity ID]],EntityIDs[],2,0)),"Invalid Entity ID")</f>
        <v>(autofill)</v>
      </c>
      <c r="F1960" s="242"/>
      <c r="G1960" s="242"/>
      <c r="H1960" s="9"/>
      <c r="I1960" s="9"/>
      <c r="J1960" s="55"/>
      <c r="K1960" s="54"/>
      <c r="L196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1" spans="2:12" x14ac:dyDescent="0.25">
      <c r="B1961" s="51" t="str">
        <f>IF(SSIDs[[#This Row],[Count]]="-","(autofill)",IF('1) Program Reach'!$C$5="(enter ID)","(autofill)",'1) Program Reach'!$C$5))</f>
        <v>(autofill)</v>
      </c>
      <c r="C1961" s="52" t="str">
        <f>IFERROR(IF(SSIDs[[#This Row],[Entity ID]]="(autofill)","(autofill)",VLOOKUP(SSIDs[[#This Row],[Entity ID]],EntityIDs[],2,0)),"Invalid Entity ID")</f>
        <v>(autofill)</v>
      </c>
      <c r="F1961" s="242"/>
      <c r="G1961" s="242"/>
      <c r="H1961" s="9"/>
      <c r="I1961" s="9"/>
      <c r="J1961" s="55"/>
      <c r="K1961" s="54"/>
      <c r="L196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2" spans="2:12" x14ac:dyDescent="0.25">
      <c r="B1962" s="51" t="str">
        <f>IF(SSIDs[[#This Row],[Count]]="-","(autofill)",IF('1) Program Reach'!$C$5="(enter ID)","(autofill)",'1) Program Reach'!$C$5))</f>
        <v>(autofill)</v>
      </c>
      <c r="C1962" s="52" t="str">
        <f>IFERROR(IF(SSIDs[[#This Row],[Entity ID]]="(autofill)","(autofill)",VLOOKUP(SSIDs[[#This Row],[Entity ID]],EntityIDs[],2,0)),"Invalid Entity ID")</f>
        <v>(autofill)</v>
      </c>
      <c r="F1962" s="242"/>
      <c r="G1962" s="242"/>
      <c r="H1962" s="9"/>
      <c r="I1962" s="9"/>
      <c r="J1962" s="55"/>
      <c r="K1962" s="54"/>
      <c r="L196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3" spans="2:12" x14ac:dyDescent="0.25">
      <c r="B1963" s="51" t="str">
        <f>IF(SSIDs[[#This Row],[Count]]="-","(autofill)",IF('1) Program Reach'!$C$5="(enter ID)","(autofill)",'1) Program Reach'!$C$5))</f>
        <v>(autofill)</v>
      </c>
      <c r="C1963" s="52" t="str">
        <f>IFERROR(IF(SSIDs[[#This Row],[Entity ID]]="(autofill)","(autofill)",VLOOKUP(SSIDs[[#This Row],[Entity ID]],EntityIDs[],2,0)),"Invalid Entity ID")</f>
        <v>(autofill)</v>
      </c>
      <c r="F1963" s="242"/>
      <c r="G1963" s="242"/>
      <c r="H1963" s="9"/>
      <c r="I1963" s="9"/>
      <c r="J1963" s="55"/>
      <c r="K1963" s="54"/>
      <c r="L196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4" spans="2:12" x14ac:dyDescent="0.25">
      <c r="B1964" s="51" t="str">
        <f>IF(SSIDs[[#This Row],[Count]]="-","(autofill)",IF('1) Program Reach'!$C$5="(enter ID)","(autofill)",'1) Program Reach'!$C$5))</f>
        <v>(autofill)</v>
      </c>
      <c r="C1964" s="52" t="str">
        <f>IFERROR(IF(SSIDs[[#This Row],[Entity ID]]="(autofill)","(autofill)",VLOOKUP(SSIDs[[#This Row],[Entity ID]],EntityIDs[],2,0)),"Invalid Entity ID")</f>
        <v>(autofill)</v>
      </c>
      <c r="F1964" s="242"/>
      <c r="G1964" s="242"/>
      <c r="H1964" s="9"/>
      <c r="I1964" s="9"/>
      <c r="J1964" s="55"/>
      <c r="K1964" s="54"/>
      <c r="L196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5" spans="2:12" x14ac:dyDescent="0.25">
      <c r="B1965" s="51" t="str">
        <f>IF(SSIDs[[#This Row],[Count]]="-","(autofill)",IF('1) Program Reach'!$C$5="(enter ID)","(autofill)",'1) Program Reach'!$C$5))</f>
        <v>(autofill)</v>
      </c>
      <c r="C1965" s="52" t="str">
        <f>IFERROR(IF(SSIDs[[#This Row],[Entity ID]]="(autofill)","(autofill)",VLOOKUP(SSIDs[[#This Row],[Entity ID]],EntityIDs[],2,0)),"Invalid Entity ID")</f>
        <v>(autofill)</v>
      </c>
      <c r="F1965" s="242"/>
      <c r="G1965" s="242"/>
      <c r="H1965" s="9"/>
      <c r="I1965" s="9"/>
      <c r="J1965" s="55"/>
      <c r="K1965" s="54"/>
      <c r="L196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6" spans="2:12" x14ac:dyDescent="0.25">
      <c r="B1966" s="51" t="str">
        <f>IF(SSIDs[[#This Row],[Count]]="-","(autofill)",IF('1) Program Reach'!$C$5="(enter ID)","(autofill)",'1) Program Reach'!$C$5))</f>
        <v>(autofill)</v>
      </c>
      <c r="C1966" s="52" t="str">
        <f>IFERROR(IF(SSIDs[[#This Row],[Entity ID]]="(autofill)","(autofill)",VLOOKUP(SSIDs[[#This Row],[Entity ID]],EntityIDs[],2,0)),"Invalid Entity ID")</f>
        <v>(autofill)</v>
      </c>
      <c r="F1966" s="242"/>
      <c r="G1966" s="242"/>
      <c r="H1966" s="9"/>
      <c r="I1966" s="9"/>
      <c r="J1966" s="55"/>
      <c r="K1966" s="54"/>
      <c r="L196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7" spans="2:12" x14ac:dyDescent="0.25">
      <c r="B1967" s="51" t="str">
        <f>IF(SSIDs[[#This Row],[Count]]="-","(autofill)",IF('1) Program Reach'!$C$5="(enter ID)","(autofill)",'1) Program Reach'!$C$5))</f>
        <v>(autofill)</v>
      </c>
      <c r="C1967" s="52" t="str">
        <f>IFERROR(IF(SSIDs[[#This Row],[Entity ID]]="(autofill)","(autofill)",VLOOKUP(SSIDs[[#This Row],[Entity ID]],EntityIDs[],2,0)),"Invalid Entity ID")</f>
        <v>(autofill)</v>
      </c>
      <c r="F1967" s="242"/>
      <c r="G1967" s="242"/>
      <c r="H1967" s="9"/>
      <c r="I1967" s="9"/>
      <c r="J1967" s="55"/>
      <c r="K1967" s="54"/>
      <c r="L196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8" spans="2:12" x14ac:dyDescent="0.25">
      <c r="B1968" s="51" t="str">
        <f>IF(SSIDs[[#This Row],[Count]]="-","(autofill)",IF('1) Program Reach'!$C$5="(enter ID)","(autofill)",'1) Program Reach'!$C$5))</f>
        <v>(autofill)</v>
      </c>
      <c r="C1968" s="52" t="str">
        <f>IFERROR(IF(SSIDs[[#This Row],[Entity ID]]="(autofill)","(autofill)",VLOOKUP(SSIDs[[#This Row],[Entity ID]],EntityIDs[],2,0)),"Invalid Entity ID")</f>
        <v>(autofill)</v>
      </c>
      <c r="F1968" s="242"/>
      <c r="G1968" s="242"/>
      <c r="H1968" s="9"/>
      <c r="I1968" s="9"/>
      <c r="J1968" s="55"/>
      <c r="K1968" s="54"/>
      <c r="L196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69" spans="2:12" x14ac:dyDescent="0.25">
      <c r="B1969" s="51" t="str">
        <f>IF(SSIDs[[#This Row],[Count]]="-","(autofill)",IF('1) Program Reach'!$C$5="(enter ID)","(autofill)",'1) Program Reach'!$C$5))</f>
        <v>(autofill)</v>
      </c>
      <c r="C1969" s="52" t="str">
        <f>IFERROR(IF(SSIDs[[#This Row],[Entity ID]]="(autofill)","(autofill)",VLOOKUP(SSIDs[[#This Row],[Entity ID]],EntityIDs[],2,0)),"Invalid Entity ID")</f>
        <v>(autofill)</v>
      </c>
      <c r="F1969" s="242"/>
      <c r="G1969" s="242"/>
      <c r="H1969" s="9"/>
      <c r="I1969" s="9"/>
      <c r="J1969" s="55"/>
      <c r="K1969" s="54"/>
      <c r="L196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0" spans="2:12" x14ac:dyDescent="0.25">
      <c r="B1970" s="51" t="str">
        <f>IF(SSIDs[[#This Row],[Count]]="-","(autofill)",IF('1) Program Reach'!$C$5="(enter ID)","(autofill)",'1) Program Reach'!$C$5))</f>
        <v>(autofill)</v>
      </c>
      <c r="C1970" s="52" t="str">
        <f>IFERROR(IF(SSIDs[[#This Row],[Entity ID]]="(autofill)","(autofill)",VLOOKUP(SSIDs[[#This Row],[Entity ID]],EntityIDs[],2,0)),"Invalid Entity ID")</f>
        <v>(autofill)</v>
      </c>
      <c r="F1970" s="242"/>
      <c r="G1970" s="242"/>
      <c r="H1970" s="9"/>
      <c r="I1970" s="9"/>
      <c r="J1970" s="55"/>
      <c r="K1970" s="54"/>
      <c r="L197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1" spans="2:12" x14ac:dyDescent="0.25">
      <c r="B1971" s="51" t="str">
        <f>IF(SSIDs[[#This Row],[Count]]="-","(autofill)",IF('1) Program Reach'!$C$5="(enter ID)","(autofill)",'1) Program Reach'!$C$5))</f>
        <v>(autofill)</v>
      </c>
      <c r="C1971" s="52" t="str">
        <f>IFERROR(IF(SSIDs[[#This Row],[Entity ID]]="(autofill)","(autofill)",VLOOKUP(SSIDs[[#This Row],[Entity ID]],EntityIDs[],2,0)),"Invalid Entity ID")</f>
        <v>(autofill)</v>
      </c>
      <c r="F1971" s="242"/>
      <c r="G1971" s="242"/>
      <c r="H1971" s="9"/>
      <c r="I1971" s="9"/>
      <c r="J1971" s="55"/>
      <c r="K1971" s="54"/>
      <c r="L197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2" spans="2:12" x14ac:dyDescent="0.25">
      <c r="B1972" s="51" t="str">
        <f>IF(SSIDs[[#This Row],[Count]]="-","(autofill)",IF('1) Program Reach'!$C$5="(enter ID)","(autofill)",'1) Program Reach'!$C$5))</f>
        <v>(autofill)</v>
      </c>
      <c r="C1972" s="52" t="str">
        <f>IFERROR(IF(SSIDs[[#This Row],[Entity ID]]="(autofill)","(autofill)",VLOOKUP(SSIDs[[#This Row],[Entity ID]],EntityIDs[],2,0)),"Invalid Entity ID")</f>
        <v>(autofill)</v>
      </c>
      <c r="F1972" s="242"/>
      <c r="G1972" s="242"/>
      <c r="H1972" s="9"/>
      <c r="I1972" s="9"/>
      <c r="J1972" s="55"/>
      <c r="K1972" s="54"/>
      <c r="L197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3" spans="2:12" x14ac:dyDescent="0.25">
      <c r="B1973" s="51" t="str">
        <f>IF(SSIDs[[#This Row],[Count]]="-","(autofill)",IF('1) Program Reach'!$C$5="(enter ID)","(autofill)",'1) Program Reach'!$C$5))</f>
        <v>(autofill)</v>
      </c>
      <c r="C1973" s="52" t="str">
        <f>IFERROR(IF(SSIDs[[#This Row],[Entity ID]]="(autofill)","(autofill)",VLOOKUP(SSIDs[[#This Row],[Entity ID]],EntityIDs[],2,0)),"Invalid Entity ID")</f>
        <v>(autofill)</v>
      </c>
      <c r="F1973" s="242"/>
      <c r="G1973" s="242"/>
      <c r="H1973" s="9"/>
      <c r="I1973" s="9"/>
      <c r="J1973" s="55"/>
      <c r="K1973" s="54"/>
      <c r="L197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4" spans="2:12" x14ac:dyDescent="0.25">
      <c r="B1974" s="51" t="str">
        <f>IF(SSIDs[[#This Row],[Count]]="-","(autofill)",IF('1) Program Reach'!$C$5="(enter ID)","(autofill)",'1) Program Reach'!$C$5))</f>
        <v>(autofill)</v>
      </c>
      <c r="C1974" s="52" t="str">
        <f>IFERROR(IF(SSIDs[[#This Row],[Entity ID]]="(autofill)","(autofill)",VLOOKUP(SSIDs[[#This Row],[Entity ID]],EntityIDs[],2,0)),"Invalid Entity ID")</f>
        <v>(autofill)</v>
      </c>
      <c r="F1974" s="242"/>
      <c r="G1974" s="242"/>
      <c r="H1974" s="9"/>
      <c r="I1974" s="9"/>
      <c r="J1974" s="55"/>
      <c r="K1974" s="54"/>
      <c r="L197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5" spans="2:12" x14ac:dyDescent="0.25">
      <c r="B1975" s="51" t="str">
        <f>IF(SSIDs[[#This Row],[Count]]="-","(autofill)",IF('1) Program Reach'!$C$5="(enter ID)","(autofill)",'1) Program Reach'!$C$5))</f>
        <v>(autofill)</v>
      </c>
      <c r="C1975" s="52" t="str">
        <f>IFERROR(IF(SSIDs[[#This Row],[Entity ID]]="(autofill)","(autofill)",VLOOKUP(SSIDs[[#This Row],[Entity ID]],EntityIDs[],2,0)),"Invalid Entity ID")</f>
        <v>(autofill)</v>
      </c>
      <c r="F1975" s="242"/>
      <c r="G1975" s="242"/>
      <c r="H1975" s="9"/>
      <c r="I1975" s="9"/>
      <c r="J1975" s="55"/>
      <c r="K1975" s="54"/>
      <c r="L197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6" spans="2:12" x14ac:dyDescent="0.25">
      <c r="B1976" s="51" t="str">
        <f>IF(SSIDs[[#This Row],[Count]]="-","(autofill)",IF('1) Program Reach'!$C$5="(enter ID)","(autofill)",'1) Program Reach'!$C$5))</f>
        <v>(autofill)</v>
      </c>
      <c r="C1976" s="52" t="str">
        <f>IFERROR(IF(SSIDs[[#This Row],[Entity ID]]="(autofill)","(autofill)",VLOOKUP(SSIDs[[#This Row],[Entity ID]],EntityIDs[],2,0)),"Invalid Entity ID")</f>
        <v>(autofill)</v>
      </c>
      <c r="F1976" s="242"/>
      <c r="G1976" s="242"/>
      <c r="H1976" s="9"/>
      <c r="I1976" s="9"/>
      <c r="J1976" s="55"/>
      <c r="K1976" s="54"/>
      <c r="L197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7" spans="2:12" x14ac:dyDescent="0.25">
      <c r="B1977" s="51" t="str">
        <f>IF(SSIDs[[#This Row],[Count]]="-","(autofill)",IF('1) Program Reach'!$C$5="(enter ID)","(autofill)",'1) Program Reach'!$C$5))</f>
        <v>(autofill)</v>
      </c>
      <c r="C1977" s="52" t="str">
        <f>IFERROR(IF(SSIDs[[#This Row],[Entity ID]]="(autofill)","(autofill)",VLOOKUP(SSIDs[[#This Row],[Entity ID]],EntityIDs[],2,0)),"Invalid Entity ID")</f>
        <v>(autofill)</v>
      </c>
      <c r="F1977" s="242"/>
      <c r="G1977" s="242"/>
      <c r="H1977" s="9"/>
      <c r="I1977" s="9"/>
      <c r="J1977" s="55"/>
      <c r="K1977" s="54"/>
      <c r="L197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8" spans="2:12" x14ac:dyDescent="0.25">
      <c r="B1978" s="51" t="str">
        <f>IF(SSIDs[[#This Row],[Count]]="-","(autofill)",IF('1) Program Reach'!$C$5="(enter ID)","(autofill)",'1) Program Reach'!$C$5))</f>
        <v>(autofill)</v>
      </c>
      <c r="C1978" s="52" t="str">
        <f>IFERROR(IF(SSIDs[[#This Row],[Entity ID]]="(autofill)","(autofill)",VLOOKUP(SSIDs[[#This Row],[Entity ID]],EntityIDs[],2,0)),"Invalid Entity ID")</f>
        <v>(autofill)</v>
      </c>
      <c r="F1978" s="242"/>
      <c r="G1978" s="242"/>
      <c r="H1978" s="9"/>
      <c r="I1978" s="9"/>
      <c r="J1978" s="55"/>
      <c r="K1978" s="54"/>
      <c r="L197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79" spans="2:12" x14ac:dyDescent="0.25">
      <c r="B1979" s="51" t="str">
        <f>IF(SSIDs[[#This Row],[Count]]="-","(autofill)",IF('1) Program Reach'!$C$5="(enter ID)","(autofill)",'1) Program Reach'!$C$5))</f>
        <v>(autofill)</v>
      </c>
      <c r="C1979" s="52" t="str">
        <f>IFERROR(IF(SSIDs[[#This Row],[Entity ID]]="(autofill)","(autofill)",VLOOKUP(SSIDs[[#This Row],[Entity ID]],EntityIDs[],2,0)),"Invalid Entity ID")</f>
        <v>(autofill)</v>
      </c>
      <c r="F1979" s="242"/>
      <c r="G1979" s="242"/>
      <c r="H1979" s="9"/>
      <c r="I1979" s="9"/>
      <c r="J1979" s="55"/>
      <c r="K1979" s="54"/>
      <c r="L197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0" spans="2:12" x14ac:dyDescent="0.25">
      <c r="B1980" s="51" t="str">
        <f>IF(SSIDs[[#This Row],[Count]]="-","(autofill)",IF('1) Program Reach'!$C$5="(enter ID)","(autofill)",'1) Program Reach'!$C$5))</f>
        <v>(autofill)</v>
      </c>
      <c r="C1980" s="52" t="str">
        <f>IFERROR(IF(SSIDs[[#This Row],[Entity ID]]="(autofill)","(autofill)",VLOOKUP(SSIDs[[#This Row],[Entity ID]],EntityIDs[],2,0)),"Invalid Entity ID")</f>
        <v>(autofill)</v>
      </c>
      <c r="F1980" s="242"/>
      <c r="G1980" s="242"/>
      <c r="H1980" s="9"/>
      <c r="I1980" s="9"/>
      <c r="J1980" s="55"/>
      <c r="K1980" s="54"/>
      <c r="L198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1" spans="2:12" x14ac:dyDescent="0.25">
      <c r="B1981" s="51" t="str">
        <f>IF(SSIDs[[#This Row],[Count]]="-","(autofill)",IF('1) Program Reach'!$C$5="(enter ID)","(autofill)",'1) Program Reach'!$C$5))</f>
        <v>(autofill)</v>
      </c>
      <c r="C1981" s="52" t="str">
        <f>IFERROR(IF(SSIDs[[#This Row],[Entity ID]]="(autofill)","(autofill)",VLOOKUP(SSIDs[[#This Row],[Entity ID]],EntityIDs[],2,0)),"Invalid Entity ID")</f>
        <v>(autofill)</v>
      </c>
      <c r="F1981" s="242"/>
      <c r="G1981" s="242"/>
      <c r="H1981" s="9"/>
      <c r="I1981" s="9"/>
      <c r="J1981" s="55"/>
      <c r="K1981" s="54"/>
      <c r="L198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2" spans="2:12" x14ac:dyDescent="0.25">
      <c r="B1982" s="51" t="str">
        <f>IF(SSIDs[[#This Row],[Count]]="-","(autofill)",IF('1) Program Reach'!$C$5="(enter ID)","(autofill)",'1) Program Reach'!$C$5))</f>
        <v>(autofill)</v>
      </c>
      <c r="C1982" s="52" t="str">
        <f>IFERROR(IF(SSIDs[[#This Row],[Entity ID]]="(autofill)","(autofill)",VLOOKUP(SSIDs[[#This Row],[Entity ID]],EntityIDs[],2,0)),"Invalid Entity ID")</f>
        <v>(autofill)</v>
      </c>
      <c r="F1982" s="242"/>
      <c r="G1982" s="242"/>
      <c r="H1982" s="9"/>
      <c r="I1982" s="9"/>
      <c r="J1982" s="55"/>
      <c r="K1982" s="54"/>
      <c r="L198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3" spans="2:12" x14ac:dyDescent="0.25">
      <c r="B1983" s="51" t="str">
        <f>IF(SSIDs[[#This Row],[Count]]="-","(autofill)",IF('1) Program Reach'!$C$5="(enter ID)","(autofill)",'1) Program Reach'!$C$5))</f>
        <v>(autofill)</v>
      </c>
      <c r="C1983" s="52" t="str">
        <f>IFERROR(IF(SSIDs[[#This Row],[Entity ID]]="(autofill)","(autofill)",VLOOKUP(SSIDs[[#This Row],[Entity ID]],EntityIDs[],2,0)),"Invalid Entity ID")</f>
        <v>(autofill)</v>
      </c>
      <c r="F1983" s="242"/>
      <c r="G1983" s="242"/>
      <c r="H1983" s="9"/>
      <c r="I1983" s="9"/>
      <c r="J1983" s="55"/>
      <c r="K1983" s="54"/>
      <c r="L198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4" spans="2:12" x14ac:dyDescent="0.25">
      <c r="B1984" s="51" t="str">
        <f>IF(SSIDs[[#This Row],[Count]]="-","(autofill)",IF('1) Program Reach'!$C$5="(enter ID)","(autofill)",'1) Program Reach'!$C$5))</f>
        <v>(autofill)</v>
      </c>
      <c r="C1984" s="52" t="str">
        <f>IFERROR(IF(SSIDs[[#This Row],[Entity ID]]="(autofill)","(autofill)",VLOOKUP(SSIDs[[#This Row],[Entity ID]],EntityIDs[],2,0)),"Invalid Entity ID")</f>
        <v>(autofill)</v>
      </c>
      <c r="F1984" s="242"/>
      <c r="G1984" s="242"/>
      <c r="H1984" s="9"/>
      <c r="I1984" s="9"/>
      <c r="J1984" s="55"/>
      <c r="K1984" s="54"/>
      <c r="L198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5" spans="2:12" x14ac:dyDescent="0.25">
      <c r="B1985" s="51" t="str">
        <f>IF(SSIDs[[#This Row],[Count]]="-","(autofill)",IF('1) Program Reach'!$C$5="(enter ID)","(autofill)",'1) Program Reach'!$C$5))</f>
        <v>(autofill)</v>
      </c>
      <c r="C1985" s="52" t="str">
        <f>IFERROR(IF(SSIDs[[#This Row],[Entity ID]]="(autofill)","(autofill)",VLOOKUP(SSIDs[[#This Row],[Entity ID]],EntityIDs[],2,0)),"Invalid Entity ID")</f>
        <v>(autofill)</v>
      </c>
      <c r="F1985" s="242"/>
      <c r="G1985" s="242"/>
      <c r="H1985" s="9"/>
      <c r="I1985" s="9"/>
      <c r="J1985" s="55"/>
      <c r="K1985" s="54"/>
      <c r="L198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6" spans="2:12" x14ac:dyDescent="0.25">
      <c r="B1986" s="51" t="str">
        <f>IF(SSIDs[[#This Row],[Count]]="-","(autofill)",IF('1) Program Reach'!$C$5="(enter ID)","(autofill)",'1) Program Reach'!$C$5))</f>
        <v>(autofill)</v>
      </c>
      <c r="C1986" s="52" t="str">
        <f>IFERROR(IF(SSIDs[[#This Row],[Entity ID]]="(autofill)","(autofill)",VLOOKUP(SSIDs[[#This Row],[Entity ID]],EntityIDs[],2,0)),"Invalid Entity ID")</f>
        <v>(autofill)</v>
      </c>
      <c r="F1986" s="242"/>
      <c r="G1986" s="242"/>
      <c r="H1986" s="9"/>
      <c r="I1986" s="9"/>
      <c r="J1986" s="55"/>
      <c r="K1986" s="54"/>
      <c r="L198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7" spans="2:12" x14ac:dyDescent="0.25">
      <c r="B1987" s="51" t="str">
        <f>IF(SSIDs[[#This Row],[Count]]="-","(autofill)",IF('1) Program Reach'!$C$5="(enter ID)","(autofill)",'1) Program Reach'!$C$5))</f>
        <v>(autofill)</v>
      </c>
      <c r="C1987" s="52" t="str">
        <f>IFERROR(IF(SSIDs[[#This Row],[Entity ID]]="(autofill)","(autofill)",VLOOKUP(SSIDs[[#This Row],[Entity ID]],EntityIDs[],2,0)),"Invalid Entity ID")</f>
        <v>(autofill)</v>
      </c>
      <c r="F1987" s="242"/>
      <c r="G1987" s="242"/>
      <c r="H1987" s="9"/>
      <c r="I1987" s="9"/>
      <c r="J1987" s="55"/>
      <c r="K1987" s="54"/>
      <c r="L198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8" spans="2:12" x14ac:dyDescent="0.25">
      <c r="B1988" s="51" t="str">
        <f>IF(SSIDs[[#This Row],[Count]]="-","(autofill)",IF('1) Program Reach'!$C$5="(enter ID)","(autofill)",'1) Program Reach'!$C$5))</f>
        <v>(autofill)</v>
      </c>
      <c r="C1988" s="52" t="str">
        <f>IFERROR(IF(SSIDs[[#This Row],[Entity ID]]="(autofill)","(autofill)",VLOOKUP(SSIDs[[#This Row],[Entity ID]],EntityIDs[],2,0)),"Invalid Entity ID")</f>
        <v>(autofill)</v>
      </c>
      <c r="F1988" s="242"/>
      <c r="G1988" s="242"/>
      <c r="H1988" s="9"/>
      <c r="I1988" s="9"/>
      <c r="J1988" s="55"/>
      <c r="K1988" s="54"/>
      <c r="L198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89" spans="2:12" x14ac:dyDescent="0.25">
      <c r="B1989" s="51" t="str">
        <f>IF(SSIDs[[#This Row],[Count]]="-","(autofill)",IF('1) Program Reach'!$C$5="(enter ID)","(autofill)",'1) Program Reach'!$C$5))</f>
        <v>(autofill)</v>
      </c>
      <c r="C1989" s="52" t="str">
        <f>IFERROR(IF(SSIDs[[#This Row],[Entity ID]]="(autofill)","(autofill)",VLOOKUP(SSIDs[[#This Row],[Entity ID]],EntityIDs[],2,0)),"Invalid Entity ID")</f>
        <v>(autofill)</v>
      </c>
      <c r="F1989" s="242"/>
      <c r="G1989" s="242"/>
      <c r="H1989" s="9"/>
      <c r="I1989" s="9"/>
      <c r="J1989" s="55"/>
      <c r="K1989" s="54"/>
      <c r="L198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0" spans="2:12" x14ac:dyDescent="0.25">
      <c r="B1990" s="51" t="str">
        <f>IF(SSIDs[[#This Row],[Count]]="-","(autofill)",IF('1) Program Reach'!$C$5="(enter ID)","(autofill)",'1) Program Reach'!$C$5))</f>
        <v>(autofill)</v>
      </c>
      <c r="C1990" s="52" t="str">
        <f>IFERROR(IF(SSIDs[[#This Row],[Entity ID]]="(autofill)","(autofill)",VLOOKUP(SSIDs[[#This Row],[Entity ID]],EntityIDs[],2,0)),"Invalid Entity ID")</f>
        <v>(autofill)</v>
      </c>
      <c r="F1990" s="242"/>
      <c r="G1990" s="242"/>
      <c r="H1990" s="9"/>
      <c r="I1990" s="9"/>
      <c r="J1990" s="55"/>
      <c r="K1990" s="54"/>
      <c r="L199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1" spans="2:12" x14ac:dyDescent="0.25">
      <c r="B1991" s="51" t="str">
        <f>IF(SSIDs[[#This Row],[Count]]="-","(autofill)",IF('1) Program Reach'!$C$5="(enter ID)","(autofill)",'1) Program Reach'!$C$5))</f>
        <v>(autofill)</v>
      </c>
      <c r="C1991" s="52" t="str">
        <f>IFERROR(IF(SSIDs[[#This Row],[Entity ID]]="(autofill)","(autofill)",VLOOKUP(SSIDs[[#This Row],[Entity ID]],EntityIDs[],2,0)),"Invalid Entity ID")</f>
        <v>(autofill)</v>
      </c>
      <c r="F1991" s="242"/>
      <c r="G1991" s="242"/>
      <c r="H1991" s="9"/>
      <c r="I1991" s="9"/>
      <c r="J1991" s="55"/>
      <c r="K1991" s="54"/>
      <c r="L199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2" spans="2:12" x14ac:dyDescent="0.25">
      <c r="B1992" s="51" t="str">
        <f>IF(SSIDs[[#This Row],[Count]]="-","(autofill)",IF('1) Program Reach'!$C$5="(enter ID)","(autofill)",'1) Program Reach'!$C$5))</f>
        <v>(autofill)</v>
      </c>
      <c r="C1992" s="52" t="str">
        <f>IFERROR(IF(SSIDs[[#This Row],[Entity ID]]="(autofill)","(autofill)",VLOOKUP(SSIDs[[#This Row],[Entity ID]],EntityIDs[],2,0)),"Invalid Entity ID")</f>
        <v>(autofill)</v>
      </c>
      <c r="F1992" s="242"/>
      <c r="G1992" s="242"/>
      <c r="H1992" s="9"/>
      <c r="I1992" s="9"/>
      <c r="J1992" s="55"/>
      <c r="K1992" s="54"/>
      <c r="L199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3" spans="2:12" x14ac:dyDescent="0.25">
      <c r="B1993" s="51" t="str">
        <f>IF(SSIDs[[#This Row],[Count]]="-","(autofill)",IF('1) Program Reach'!$C$5="(enter ID)","(autofill)",'1) Program Reach'!$C$5))</f>
        <v>(autofill)</v>
      </c>
      <c r="C1993" s="52" t="str">
        <f>IFERROR(IF(SSIDs[[#This Row],[Entity ID]]="(autofill)","(autofill)",VLOOKUP(SSIDs[[#This Row],[Entity ID]],EntityIDs[],2,0)),"Invalid Entity ID")</f>
        <v>(autofill)</v>
      </c>
      <c r="F1993" s="242"/>
      <c r="G1993" s="242"/>
      <c r="H1993" s="9"/>
      <c r="I1993" s="9"/>
      <c r="J1993" s="55"/>
      <c r="K1993" s="54"/>
      <c r="L199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4" spans="2:12" x14ac:dyDescent="0.25">
      <c r="B1994" s="51" t="str">
        <f>IF(SSIDs[[#This Row],[Count]]="-","(autofill)",IF('1) Program Reach'!$C$5="(enter ID)","(autofill)",'1) Program Reach'!$C$5))</f>
        <v>(autofill)</v>
      </c>
      <c r="C1994" s="52" t="str">
        <f>IFERROR(IF(SSIDs[[#This Row],[Entity ID]]="(autofill)","(autofill)",VLOOKUP(SSIDs[[#This Row],[Entity ID]],EntityIDs[],2,0)),"Invalid Entity ID")</f>
        <v>(autofill)</v>
      </c>
      <c r="F1994" s="242"/>
      <c r="G1994" s="242"/>
      <c r="H1994" s="9"/>
      <c r="I1994" s="9"/>
      <c r="J1994" s="55"/>
      <c r="K1994" s="54"/>
      <c r="L199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5" spans="2:12" x14ac:dyDescent="0.25">
      <c r="B1995" s="51" t="str">
        <f>IF(SSIDs[[#This Row],[Count]]="-","(autofill)",IF('1) Program Reach'!$C$5="(enter ID)","(autofill)",'1) Program Reach'!$C$5))</f>
        <v>(autofill)</v>
      </c>
      <c r="C1995" s="52" t="str">
        <f>IFERROR(IF(SSIDs[[#This Row],[Entity ID]]="(autofill)","(autofill)",VLOOKUP(SSIDs[[#This Row],[Entity ID]],EntityIDs[],2,0)),"Invalid Entity ID")</f>
        <v>(autofill)</v>
      </c>
      <c r="F1995" s="242"/>
      <c r="G1995" s="242"/>
      <c r="H1995" s="9"/>
      <c r="I1995" s="9"/>
      <c r="J1995" s="55"/>
      <c r="K1995" s="54"/>
      <c r="L199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6" spans="2:12" x14ac:dyDescent="0.25">
      <c r="B1996" s="51" t="str">
        <f>IF(SSIDs[[#This Row],[Count]]="-","(autofill)",IF('1) Program Reach'!$C$5="(enter ID)","(autofill)",'1) Program Reach'!$C$5))</f>
        <v>(autofill)</v>
      </c>
      <c r="C1996" s="52" t="str">
        <f>IFERROR(IF(SSIDs[[#This Row],[Entity ID]]="(autofill)","(autofill)",VLOOKUP(SSIDs[[#This Row],[Entity ID]],EntityIDs[],2,0)),"Invalid Entity ID")</f>
        <v>(autofill)</v>
      </c>
      <c r="F1996" s="242"/>
      <c r="G1996" s="242"/>
      <c r="H1996" s="9"/>
      <c r="I1996" s="9"/>
      <c r="J1996" s="55"/>
      <c r="K1996" s="54"/>
      <c r="L199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7" spans="2:12" x14ac:dyDescent="0.25">
      <c r="B1997" s="51" t="str">
        <f>IF(SSIDs[[#This Row],[Count]]="-","(autofill)",IF('1) Program Reach'!$C$5="(enter ID)","(autofill)",'1) Program Reach'!$C$5))</f>
        <v>(autofill)</v>
      </c>
      <c r="C1997" s="52" t="str">
        <f>IFERROR(IF(SSIDs[[#This Row],[Entity ID]]="(autofill)","(autofill)",VLOOKUP(SSIDs[[#This Row],[Entity ID]],EntityIDs[],2,0)),"Invalid Entity ID")</f>
        <v>(autofill)</v>
      </c>
      <c r="F1997" s="242"/>
      <c r="G1997" s="242"/>
      <c r="H1997" s="9"/>
      <c r="I1997" s="9"/>
      <c r="J1997" s="55"/>
      <c r="K1997" s="54"/>
      <c r="L199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8" spans="2:12" x14ac:dyDescent="0.25">
      <c r="B1998" s="51" t="str">
        <f>IF(SSIDs[[#This Row],[Count]]="-","(autofill)",IF('1) Program Reach'!$C$5="(enter ID)","(autofill)",'1) Program Reach'!$C$5))</f>
        <v>(autofill)</v>
      </c>
      <c r="C1998" s="52" t="str">
        <f>IFERROR(IF(SSIDs[[#This Row],[Entity ID]]="(autofill)","(autofill)",VLOOKUP(SSIDs[[#This Row],[Entity ID]],EntityIDs[],2,0)),"Invalid Entity ID")</f>
        <v>(autofill)</v>
      </c>
      <c r="F1998" s="242"/>
      <c r="G1998" s="242"/>
      <c r="H1998" s="9"/>
      <c r="I1998" s="9"/>
      <c r="J1998" s="55"/>
      <c r="K1998" s="54"/>
      <c r="L199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1999" spans="2:12" x14ac:dyDescent="0.25">
      <c r="B1999" s="51" t="str">
        <f>IF(SSIDs[[#This Row],[Count]]="-","(autofill)",IF('1) Program Reach'!$C$5="(enter ID)","(autofill)",'1) Program Reach'!$C$5))</f>
        <v>(autofill)</v>
      </c>
      <c r="C1999" s="52" t="str">
        <f>IFERROR(IF(SSIDs[[#This Row],[Entity ID]]="(autofill)","(autofill)",VLOOKUP(SSIDs[[#This Row],[Entity ID]],EntityIDs[],2,0)),"Invalid Entity ID")</f>
        <v>(autofill)</v>
      </c>
      <c r="F1999" s="242"/>
      <c r="G1999" s="242"/>
      <c r="H1999" s="9"/>
      <c r="I1999" s="9"/>
      <c r="J1999" s="55"/>
      <c r="K1999" s="54"/>
      <c r="L199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0" spans="2:12" x14ac:dyDescent="0.25">
      <c r="B2000" s="51" t="str">
        <f>IF(SSIDs[[#This Row],[Count]]="-","(autofill)",IF('1) Program Reach'!$C$5="(enter ID)","(autofill)",'1) Program Reach'!$C$5))</f>
        <v>(autofill)</v>
      </c>
      <c r="C2000" s="52" t="str">
        <f>IFERROR(IF(SSIDs[[#This Row],[Entity ID]]="(autofill)","(autofill)",VLOOKUP(SSIDs[[#This Row],[Entity ID]],EntityIDs[],2,0)),"Invalid Entity ID")</f>
        <v>(autofill)</v>
      </c>
      <c r="F2000" s="242"/>
      <c r="G2000" s="242"/>
      <c r="H2000" s="9"/>
      <c r="I2000" s="9"/>
      <c r="J2000" s="55"/>
      <c r="K2000" s="54"/>
      <c r="L200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1" spans="2:12" x14ac:dyDescent="0.25">
      <c r="B2001" s="51" t="str">
        <f>IF(SSIDs[[#This Row],[Count]]="-","(autofill)",IF('1) Program Reach'!$C$5="(enter ID)","(autofill)",'1) Program Reach'!$C$5))</f>
        <v>(autofill)</v>
      </c>
      <c r="C2001" s="52" t="str">
        <f>IFERROR(IF(SSIDs[[#This Row],[Entity ID]]="(autofill)","(autofill)",VLOOKUP(SSIDs[[#This Row],[Entity ID]],EntityIDs[],2,0)),"Invalid Entity ID")</f>
        <v>(autofill)</v>
      </c>
      <c r="F2001" s="242"/>
      <c r="G2001" s="242"/>
      <c r="H2001" s="9"/>
      <c r="I2001" s="9"/>
      <c r="J2001" s="55"/>
      <c r="K2001" s="54"/>
      <c r="L200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2" spans="2:12" x14ac:dyDescent="0.25">
      <c r="B2002" s="51" t="str">
        <f>IF(SSIDs[[#This Row],[Count]]="-","(autofill)",IF('1) Program Reach'!$C$5="(enter ID)","(autofill)",'1) Program Reach'!$C$5))</f>
        <v>(autofill)</v>
      </c>
      <c r="C2002" s="52" t="str">
        <f>IFERROR(IF(SSIDs[[#This Row],[Entity ID]]="(autofill)","(autofill)",VLOOKUP(SSIDs[[#This Row],[Entity ID]],EntityIDs[],2,0)),"Invalid Entity ID")</f>
        <v>(autofill)</v>
      </c>
      <c r="F2002" s="242"/>
      <c r="G2002" s="242"/>
      <c r="H2002" s="9"/>
      <c r="I2002" s="9"/>
      <c r="J2002" s="55"/>
      <c r="K2002" s="54"/>
      <c r="L200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3" spans="2:12" x14ac:dyDescent="0.25">
      <c r="B2003" s="51" t="str">
        <f>IF(SSIDs[[#This Row],[Count]]="-","(autofill)",IF('1) Program Reach'!$C$5="(enter ID)","(autofill)",'1) Program Reach'!$C$5))</f>
        <v>(autofill)</v>
      </c>
      <c r="C2003" s="52" t="str">
        <f>IFERROR(IF(SSIDs[[#This Row],[Entity ID]]="(autofill)","(autofill)",VLOOKUP(SSIDs[[#This Row],[Entity ID]],EntityIDs[],2,0)),"Invalid Entity ID")</f>
        <v>(autofill)</v>
      </c>
      <c r="F2003" s="242"/>
      <c r="G2003" s="242"/>
      <c r="H2003" s="9"/>
      <c r="I2003" s="9"/>
      <c r="J2003" s="55"/>
      <c r="K2003" s="54"/>
      <c r="L200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4" spans="2:12" x14ac:dyDescent="0.25">
      <c r="B2004" s="51" t="str">
        <f>IF(SSIDs[[#This Row],[Count]]="-","(autofill)",IF('1) Program Reach'!$C$5="(enter ID)","(autofill)",'1) Program Reach'!$C$5))</f>
        <v>(autofill)</v>
      </c>
      <c r="C2004" s="52" t="str">
        <f>IFERROR(IF(SSIDs[[#This Row],[Entity ID]]="(autofill)","(autofill)",VLOOKUP(SSIDs[[#This Row],[Entity ID]],EntityIDs[],2,0)),"Invalid Entity ID")</f>
        <v>(autofill)</v>
      </c>
      <c r="F2004" s="242"/>
      <c r="G2004" s="242"/>
      <c r="H2004" s="9"/>
      <c r="I2004" s="9"/>
      <c r="J2004" s="55"/>
      <c r="K2004" s="54"/>
      <c r="L200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5" spans="2:12" x14ac:dyDescent="0.25">
      <c r="B2005" s="51" t="str">
        <f>IF(SSIDs[[#This Row],[Count]]="-","(autofill)",IF('1) Program Reach'!$C$5="(enter ID)","(autofill)",'1) Program Reach'!$C$5))</f>
        <v>(autofill)</v>
      </c>
      <c r="C2005" s="52" t="str">
        <f>IFERROR(IF(SSIDs[[#This Row],[Entity ID]]="(autofill)","(autofill)",VLOOKUP(SSIDs[[#This Row],[Entity ID]],EntityIDs[],2,0)),"Invalid Entity ID")</f>
        <v>(autofill)</v>
      </c>
      <c r="F2005" s="242"/>
      <c r="G2005" s="242"/>
      <c r="H2005" s="9"/>
      <c r="I2005" s="9"/>
      <c r="J2005" s="55"/>
      <c r="K2005" s="54"/>
      <c r="L2005"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6" spans="2:12" x14ac:dyDescent="0.25">
      <c r="B2006" s="51" t="str">
        <f>IF(SSIDs[[#This Row],[Count]]="-","(autofill)",IF('1) Program Reach'!$C$5="(enter ID)","(autofill)",'1) Program Reach'!$C$5))</f>
        <v>(autofill)</v>
      </c>
      <c r="C2006" s="52" t="str">
        <f>IFERROR(IF(SSIDs[[#This Row],[Entity ID]]="(autofill)","(autofill)",VLOOKUP(SSIDs[[#This Row],[Entity ID]],EntityIDs[],2,0)),"Invalid Entity ID")</f>
        <v>(autofill)</v>
      </c>
      <c r="F2006" s="242"/>
      <c r="G2006" s="242"/>
      <c r="H2006" s="9"/>
      <c r="I2006" s="9"/>
      <c r="J2006" s="55"/>
      <c r="K2006" s="54"/>
      <c r="L2006"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7" spans="2:12" x14ac:dyDescent="0.25">
      <c r="B2007" s="51" t="str">
        <f>IF(SSIDs[[#This Row],[Count]]="-","(autofill)",IF('1) Program Reach'!$C$5="(enter ID)","(autofill)",'1) Program Reach'!$C$5))</f>
        <v>(autofill)</v>
      </c>
      <c r="C2007" s="52" t="str">
        <f>IFERROR(IF(SSIDs[[#This Row],[Entity ID]]="(autofill)","(autofill)",VLOOKUP(SSIDs[[#This Row],[Entity ID]],EntityIDs[],2,0)),"Invalid Entity ID")</f>
        <v>(autofill)</v>
      </c>
      <c r="F2007" s="242"/>
      <c r="G2007" s="242"/>
      <c r="H2007" s="9"/>
      <c r="I2007" s="9"/>
      <c r="J2007" s="55"/>
      <c r="K2007" s="54"/>
      <c r="L2007"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8" spans="2:12" x14ac:dyDescent="0.25">
      <c r="B2008" s="51" t="str">
        <f>IF(SSIDs[[#This Row],[Count]]="-","(autofill)",IF('1) Program Reach'!$C$5="(enter ID)","(autofill)",'1) Program Reach'!$C$5))</f>
        <v>(autofill)</v>
      </c>
      <c r="C2008" s="52" t="str">
        <f>IFERROR(IF(SSIDs[[#This Row],[Entity ID]]="(autofill)","(autofill)",VLOOKUP(SSIDs[[#This Row],[Entity ID]],EntityIDs[],2,0)),"Invalid Entity ID")</f>
        <v>(autofill)</v>
      </c>
      <c r="F2008" s="242"/>
      <c r="G2008" s="242"/>
      <c r="H2008" s="9"/>
      <c r="I2008" s="9"/>
      <c r="J2008" s="55"/>
      <c r="K2008" s="54"/>
      <c r="L2008"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09" spans="2:12" x14ac:dyDescent="0.25">
      <c r="B2009" s="51" t="str">
        <f>IF(SSIDs[[#This Row],[Count]]="-","(autofill)",IF('1) Program Reach'!$C$5="(enter ID)","(autofill)",'1) Program Reach'!$C$5))</f>
        <v>(autofill)</v>
      </c>
      <c r="C2009" s="52" t="str">
        <f>IFERROR(IF(SSIDs[[#This Row],[Entity ID]]="(autofill)","(autofill)",VLOOKUP(SSIDs[[#This Row],[Entity ID]],EntityIDs[],2,0)),"Invalid Entity ID")</f>
        <v>(autofill)</v>
      </c>
      <c r="F2009" s="242"/>
      <c r="G2009" s="242"/>
      <c r="H2009" s="9"/>
      <c r="I2009" s="9"/>
      <c r="J2009" s="55"/>
      <c r="K2009" s="54"/>
      <c r="L2009"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0" spans="2:12" x14ac:dyDescent="0.25">
      <c r="B2010" s="51" t="str">
        <f>IF(SSIDs[[#This Row],[Count]]="-","(autofill)",IF('1) Program Reach'!$C$5="(enter ID)","(autofill)",'1) Program Reach'!$C$5))</f>
        <v>(autofill)</v>
      </c>
      <c r="C2010" s="52" t="str">
        <f>IFERROR(IF(SSIDs[[#This Row],[Entity ID]]="(autofill)","(autofill)",VLOOKUP(SSIDs[[#This Row],[Entity ID]],EntityIDs[],2,0)),"Invalid Entity ID")</f>
        <v>(autofill)</v>
      </c>
      <c r="F2010" s="242"/>
      <c r="G2010" s="242"/>
      <c r="H2010" s="9"/>
      <c r="I2010" s="9"/>
      <c r="J2010" s="55"/>
      <c r="K2010" s="54"/>
      <c r="L2010"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1" spans="2:12" x14ac:dyDescent="0.25">
      <c r="B2011" s="51" t="str">
        <f>IF(SSIDs[[#This Row],[Count]]="-","(autofill)",IF('1) Program Reach'!$C$5="(enter ID)","(autofill)",'1) Program Reach'!$C$5))</f>
        <v>(autofill)</v>
      </c>
      <c r="C2011" s="52" t="str">
        <f>IFERROR(IF(SSIDs[[#This Row],[Entity ID]]="(autofill)","(autofill)",VLOOKUP(SSIDs[[#This Row],[Entity ID]],EntityIDs[],2,0)),"Invalid Entity ID")</f>
        <v>(autofill)</v>
      </c>
      <c r="F2011" s="242"/>
      <c r="G2011" s="242"/>
      <c r="H2011" s="9"/>
      <c r="I2011" s="9"/>
      <c r="J2011" s="55"/>
      <c r="K2011" s="54"/>
      <c r="L2011"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2" spans="2:12" x14ac:dyDescent="0.25">
      <c r="B2012" s="51" t="str">
        <f>IF(SSIDs[[#This Row],[Count]]="-","(autofill)",IF('1) Program Reach'!$C$5="(enter ID)","(autofill)",'1) Program Reach'!$C$5))</f>
        <v>(autofill)</v>
      </c>
      <c r="C2012" s="52" t="str">
        <f>IFERROR(IF(SSIDs[[#This Row],[Entity ID]]="(autofill)","(autofill)",VLOOKUP(SSIDs[[#This Row],[Entity ID]],EntityIDs[],2,0)),"Invalid Entity ID")</f>
        <v>(autofill)</v>
      </c>
      <c r="F2012" s="242"/>
      <c r="G2012" s="242"/>
      <c r="H2012" s="9"/>
      <c r="I2012" s="9"/>
      <c r="J2012" s="55"/>
      <c r="K2012" s="54"/>
      <c r="L2012"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3" spans="2:12" x14ac:dyDescent="0.25">
      <c r="B2013" s="51" t="str">
        <f>IF(SSIDs[[#This Row],[Count]]="-","(autofill)",IF('1) Program Reach'!$C$5="(enter ID)","(autofill)",'1) Program Reach'!$C$5))</f>
        <v>(autofill)</v>
      </c>
      <c r="C2013" s="52" t="str">
        <f>IFERROR(IF(SSIDs[[#This Row],[Entity ID]]="(autofill)","(autofill)",VLOOKUP(SSIDs[[#This Row],[Entity ID]],EntityIDs[],2,0)),"Invalid Entity ID")</f>
        <v>(autofill)</v>
      </c>
      <c r="F2013" s="242"/>
      <c r="G2013" s="242"/>
      <c r="H2013" s="9"/>
      <c r="I2013" s="9"/>
      <c r="J2013" s="55"/>
      <c r="K2013" s="54"/>
      <c r="L2013"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row r="2014" spans="2:12" x14ac:dyDescent="0.25">
      <c r="B2014" s="51" t="str">
        <f>IF(SSIDs[[#This Row],[Count]]="-","(autofill)",IF('1) Program Reach'!$C$5="(enter ID)","(autofill)",'1) Program Reach'!$C$5))</f>
        <v>(autofill)</v>
      </c>
      <c r="C2014" s="52" t="str">
        <f>IFERROR(IF(SSIDs[[#This Row],[Entity ID]]="(autofill)","(autofill)",VLOOKUP(SSIDs[[#This Row],[Entity ID]],EntityIDs[],2,0)),"Invalid Entity ID")</f>
        <v>(autofill)</v>
      </c>
      <c r="F2014" s="242"/>
      <c r="G2014" s="242"/>
      <c r="H2014" s="9"/>
      <c r="I2014" s="9"/>
      <c r="J2014" s="55"/>
      <c r="K2014" s="54"/>
      <c r="L2014" s="53" t="str">
        <f>IF(OR(AND(SSIDs[[#This Row],[*Last Name]]&lt;&gt;"",SSIDs[[#This Row],[*Last Name]]&lt;&gt;"(enter last name)"),AND(SSIDs[[#This Row],[*First Name]]&lt;&gt;"",SSIDs[[#This Row],[*First Name]]&lt;&gt;"(enter first name)"),AND(SSIDs[[#This Row],[*Date of Birth]]&lt;&gt;"",SSIDs[[#This Row],[*Date of Birth]]&lt;&gt;"(enter date)"),AND(SSIDs[[#This Row],[ODE Assigned SSID]]&lt;&gt;"",SSIDs[[#This Row],[ODE Assigned SSID]]&lt;&gt;"(enter SSID)")),1,"-")</f>
        <v>-</v>
      </c>
    </row>
  </sheetData>
  <sheetProtection algorithmName="SHA-512" hashValue="49TJLYzlsyuNorAkf098LQyNmHQD9YGD/0mUV6Px1juhEq5EWV1IDN0FugBr2LE0bz2EgzfZh3zqvHuKcWOqdA==" saltValue="pxD+K+oJivckMhv7sKZ2Yg==" spinCount="100000" sheet="1" objects="1" scenarios="1" insertRows="0" deleteRows="0" sort="0"/>
  <mergeCells count="9">
    <mergeCell ref="B8:K8"/>
    <mergeCell ref="B9:K9"/>
    <mergeCell ref="B10:K10"/>
    <mergeCell ref="B11:K11"/>
    <mergeCell ref="B2:E2"/>
    <mergeCell ref="B3:E3"/>
    <mergeCell ref="B5:K5"/>
    <mergeCell ref="B6:K6"/>
    <mergeCell ref="B7:K7"/>
  </mergeCells>
  <conditionalFormatting sqref="B15:C2014">
    <cfRule type="cellIs" dxfId="5" priority="4" operator="equal">
      <formula>"(autofill)"</formula>
    </cfRule>
  </conditionalFormatting>
  <conditionalFormatting sqref="H15:J2014">
    <cfRule type="expression" dxfId="3" priority="1">
      <formula>AND($L15=1,OR($H15="(enter #)",$H15=""),OR($I15="(enter #)",$I15=""))</formula>
    </cfRule>
  </conditionalFormatting>
  <conditionalFormatting sqref="O12:O13">
    <cfRule type="expression" dxfId="2" priority="7">
      <formula>$O$12=$O$13</formula>
    </cfRule>
    <cfRule type="expression" dxfId="1" priority="8">
      <formula>$O$12&lt;&gt;$O$13</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67006CEA-64DA-47D2-96C6-F5F1A16B8F1B}">
            <xm:f>NOT(ISERROR(SEARCH("(enter ",D15)))</xm:f>
            <xm:f>"(enter "</xm:f>
            <x14:dxf>
              <font>
                <b/>
                <i val="0"/>
                <color rgb="FFC00000"/>
              </font>
            </x14:dxf>
          </x14:cfRule>
          <xm:sqref>D15:J2014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E3B4-F76B-4614-804A-FC52FA79B981}">
  <sheetPr>
    <tabColor rgb="FFC9E3F7"/>
  </sheetPr>
  <dimension ref="A1:C11"/>
  <sheetViews>
    <sheetView showGridLines="0" showRowColHeaders="0" workbookViewId="0">
      <selection activeCell="B7" sqref="B7"/>
    </sheetView>
  </sheetViews>
  <sheetFormatPr defaultRowHeight="15" x14ac:dyDescent="0.25"/>
  <cols>
    <col min="1" max="1" width="2.7109375" style="12" customWidth="1"/>
    <col min="2" max="2" width="138.28515625" style="12" bestFit="1" customWidth="1"/>
    <col min="3" max="16384" width="9.140625" style="12"/>
  </cols>
  <sheetData>
    <row r="1" spans="1:3" x14ac:dyDescent="0.25">
      <c r="A1" s="23" t="s">
        <v>62</v>
      </c>
      <c r="B1" s="23" t="s">
        <v>62</v>
      </c>
    </row>
    <row r="2" spans="1:3" customFormat="1" ht="21" x14ac:dyDescent="0.25">
      <c r="A2" s="23" t="s">
        <v>62</v>
      </c>
      <c r="B2" s="89" t="str">
        <f>'Completion Checklist'!$B$2</f>
        <v>2025 State Summer Learning Grant Final Report</v>
      </c>
      <c r="C2" s="91"/>
    </row>
    <row r="3" spans="1:3" customFormat="1" ht="23.25" customHeight="1" x14ac:dyDescent="0.25">
      <c r="A3" s="23" t="s">
        <v>62</v>
      </c>
      <c r="B3" s="90" t="s">
        <v>563</v>
      </c>
      <c r="C3" s="92"/>
    </row>
    <row r="4" spans="1:3" x14ac:dyDescent="0.25">
      <c r="A4" s="23" t="s">
        <v>62</v>
      </c>
      <c r="B4" s="23" t="s">
        <v>62</v>
      </c>
    </row>
    <row r="5" spans="1:3" ht="17.25" x14ac:dyDescent="0.25">
      <c r="A5" s="23" t="s">
        <v>62</v>
      </c>
      <c r="B5" s="94" t="s">
        <v>564</v>
      </c>
    </row>
    <row r="6" spans="1:3" s="24" customFormat="1" ht="46.5" x14ac:dyDescent="0.25">
      <c r="A6" s="23" t="s">
        <v>62</v>
      </c>
      <c r="B6" s="112" t="s">
        <v>315</v>
      </c>
    </row>
    <row r="7" spans="1:3" ht="168" customHeight="1" x14ac:dyDescent="0.25">
      <c r="A7" s="23" t="s">
        <v>62</v>
      </c>
      <c r="B7" s="198" t="s">
        <v>310</v>
      </c>
    </row>
    <row r="8" spans="1:3" x14ac:dyDescent="0.25">
      <c r="A8" s="23" t="s">
        <v>62</v>
      </c>
      <c r="B8" s="23" t="s">
        <v>62</v>
      </c>
    </row>
    <row r="9" spans="1:3" ht="17.25" x14ac:dyDescent="0.25">
      <c r="A9" s="23" t="s">
        <v>62</v>
      </c>
      <c r="B9" s="95" t="s">
        <v>565</v>
      </c>
    </row>
    <row r="10" spans="1:3" ht="62.25" x14ac:dyDescent="0.25">
      <c r="A10" s="23" t="s">
        <v>62</v>
      </c>
      <c r="B10" s="113" t="s">
        <v>517</v>
      </c>
    </row>
    <row r="11" spans="1:3" ht="168" customHeight="1" x14ac:dyDescent="0.25">
      <c r="A11" s="23" t="s">
        <v>62</v>
      </c>
      <c r="B11" s="198" t="s">
        <v>310</v>
      </c>
    </row>
  </sheetData>
  <sheetProtection algorithmName="SHA-512" hashValue="lKzosUzbt9BtA54iG1RB+vaY7YkhJpTAAv3ABF3jOX5MHwV8jjlv5pNTGTWRBrcX3iIJYHrvd52/9a88obM77Q==" saltValue="keNEZuL2QG4QsdENQ0T1PA==" spinCount="100000" sheet="1" objects="1" scenarios="1" formatRows="0"/>
  <conditionalFormatting sqref="B7 B11">
    <cfRule type="containsText" dxfId="0" priority="2" operator="containsText" text="(enter response - OPTIONAL)">
      <formula>NOT(ISERROR(SEARCH("(enter response - OPTIONAL)",B7)))</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A35F-85E6-4E6A-B27B-66925E00F8DC}">
  <sheetPr>
    <tabColor rgb="FFE5F2FB"/>
  </sheetPr>
  <dimension ref="A1:I29"/>
  <sheetViews>
    <sheetView showGridLines="0" showRowColHeaders="0" workbookViewId="0">
      <pane ySplit="5" topLeftCell="A6" activePane="bottomLeft" state="frozen"/>
      <selection pane="bottomLeft" activeCell="B4" sqref="B4:I4"/>
    </sheetView>
  </sheetViews>
  <sheetFormatPr defaultRowHeight="15" x14ac:dyDescent="0.25"/>
  <cols>
    <col min="1" max="1" width="2.7109375" style="163" customWidth="1"/>
    <col min="2" max="2" width="15.140625" style="163" customWidth="1"/>
    <col min="3" max="3" width="12.42578125" style="163" bestFit="1" customWidth="1"/>
    <col min="4" max="4" width="23.28515625" style="163" bestFit="1" customWidth="1"/>
    <col min="5" max="5" width="29.28515625" style="163" customWidth="1"/>
    <col min="6" max="6" width="26" style="163" bestFit="1" customWidth="1"/>
    <col min="7" max="7" width="90.42578125" style="163" customWidth="1"/>
    <col min="8" max="8" width="29.42578125" style="163" customWidth="1"/>
    <col min="9" max="9" width="12.28515625" style="163" customWidth="1"/>
    <col min="10" max="16384" width="9.140625" style="163"/>
  </cols>
  <sheetData>
    <row r="1" spans="1:9" x14ac:dyDescent="0.25">
      <c r="A1" s="162" t="s">
        <v>62</v>
      </c>
      <c r="C1" s="162" t="s">
        <v>62</v>
      </c>
    </row>
    <row r="2" spans="1:9" ht="18.75" x14ac:dyDescent="0.25">
      <c r="A2" s="162" t="s">
        <v>62</v>
      </c>
      <c r="B2" s="413" t="s">
        <v>467</v>
      </c>
      <c r="C2" s="413"/>
      <c r="D2" s="413"/>
    </row>
    <row r="3" spans="1:9" x14ac:dyDescent="0.25">
      <c r="A3" s="162" t="s">
        <v>62</v>
      </c>
      <c r="C3" s="162" t="s">
        <v>62</v>
      </c>
    </row>
    <row r="4" spans="1:9" ht="18.75" x14ac:dyDescent="0.25">
      <c r="A4" s="162" t="s">
        <v>62</v>
      </c>
      <c r="B4" s="402" t="s">
        <v>468</v>
      </c>
      <c r="C4" s="403"/>
      <c r="D4" s="403"/>
      <c r="E4" s="403"/>
      <c r="F4" s="403"/>
      <c r="G4" s="403"/>
      <c r="H4" s="403"/>
      <c r="I4" s="404"/>
    </row>
    <row r="5" spans="1:9" ht="60.75" thickBot="1" x14ac:dyDescent="0.3">
      <c r="A5" s="162" t="s">
        <v>62</v>
      </c>
      <c r="B5" s="186" t="s">
        <v>126</v>
      </c>
      <c r="C5" s="186" t="s">
        <v>411</v>
      </c>
      <c r="D5" s="186" t="s">
        <v>469</v>
      </c>
      <c r="E5" s="186" t="s">
        <v>127</v>
      </c>
      <c r="F5" s="186" t="s">
        <v>128</v>
      </c>
      <c r="G5" s="186" t="s">
        <v>531</v>
      </c>
      <c r="H5" s="28" t="s">
        <v>190</v>
      </c>
      <c r="I5" s="184" t="s">
        <v>532</v>
      </c>
    </row>
    <row r="6" spans="1:9" ht="183" customHeight="1" x14ac:dyDescent="0.25">
      <c r="A6" s="202" t="s">
        <v>222</v>
      </c>
      <c r="B6" s="164" t="s">
        <v>470</v>
      </c>
      <c r="C6" s="165" t="s">
        <v>471</v>
      </c>
      <c r="D6" s="166" t="s">
        <v>472</v>
      </c>
      <c r="E6" s="200" t="s">
        <v>530</v>
      </c>
      <c r="F6" s="165" t="s">
        <v>473</v>
      </c>
      <c r="G6" s="167" t="s">
        <v>474</v>
      </c>
      <c r="H6" s="185" t="s">
        <v>499</v>
      </c>
      <c r="I6" s="165" t="s">
        <v>502</v>
      </c>
    </row>
    <row r="7" spans="1:9" ht="183" customHeight="1" x14ac:dyDescent="0.25">
      <c r="B7" s="168" t="s">
        <v>412</v>
      </c>
      <c r="C7" s="169" t="s">
        <v>414</v>
      </c>
      <c r="D7" s="169" t="s">
        <v>419</v>
      </c>
      <c r="E7" s="170" t="s">
        <v>475</v>
      </c>
      <c r="F7" s="171" t="s">
        <v>129</v>
      </c>
      <c r="G7" s="172" t="s">
        <v>476</v>
      </c>
      <c r="H7" s="173" t="s">
        <v>477</v>
      </c>
      <c r="I7" s="188" t="s">
        <v>500</v>
      </c>
    </row>
    <row r="8" spans="1:9" ht="198" customHeight="1" x14ac:dyDescent="0.25">
      <c r="B8" s="174" t="s">
        <v>412</v>
      </c>
      <c r="C8" s="175" t="s">
        <v>414</v>
      </c>
      <c r="D8" s="175" t="s">
        <v>419</v>
      </c>
      <c r="E8" s="176" t="s">
        <v>478</v>
      </c>
      <c r="F8" s="177" t="s">
        <v>184</v>
      </c>
      <c r="G8" s="176" t="s">
        <v>479</v>
      </c>
      <c r="H8" s="183" t="s">
        <v>480</v>
      </c>
      <c r="I8" s="189" t="s">
        <v>500</v>
      </c>
    </row>
    <row r="9" spans="1:9" ht="213" customHeight="1" x14ac:dyDescent="0.25">
      <c r="B9" s="174" t="s">
        <v>412</v>
      </c>
      <c r="C9" s="175" t="s">
        <v>415</v>
      </c>
      <c r="D9" s="175" t="s">
        <v>420</v>
      </c>
      <c r="E9" s="176" t="s">
        <v>481</v>
      </c>
      <c r="F9" s="177" t="s">
        <v>182</v>
      </c>
      <c r="G9" s="176" t="s">
        <v>482</v>
      </c>
      <c r="H9" s="191" t="s">
        <v>503</v>
      </c>
      <c r="I9" s="192" t="s">
        <v>449</v>
      </c>
    </row>
    <row r="10" spans="1:9" ht="213" customHeight="1" x14ac:dyDescent="0.25">
      <c r="A10" s="162" t="s">
        <v>62</v>
      </c>
      <c r="B10" s="174" t="s">
        <v>413</v>
      </c>
      <c r="C10" s="175" t="s">
        <v>416</v>
      </c>
      <c r="D10" s="175" t="s">
        <v>445</v>
      </c>
      <c r="E10" s="176" t="s">
        <v>483</v>
      </c>
      <c r="F10" s="177" t="s">
        <v>186</v>
      </c>
      <c r="G10" s="176" t="s">
        <v>484</v>
      </c>
      <c r="H10" s="183" t="s">
        <v>485</v>
      </c>
      <c r="I10" s="189" t="s">
        <v>500</v>
      </c>
    </row>
    <row r="11" spans="1:9" ht="258" customHeight="1" x14ac:dyDescent="0.25">
      <c r="A11" s="162" t="s">
        <v>62</v>
      </c>
      <c r="B11" s="178" t="s">
        <v>412</v>
      </c>
      <c r="C11" s="179" t="s">
        <v>416</v>
      </c>
      <c r="D11" s="179" t="s">
        <v>421</v>
      </c>
      <c r="E11" s="180" t="s">
        <v>486</v>
      </c>
      <c r="F11" s="181" t="s">
        <v>183</v>
      </c>
      <c r="G11" s="180" t="s">
        <v>487</v>
      </c>
      <c r="H11" s="201" t="s">
        <v>488</v>
      </c>
      <c r="I11" s="190" t="s">
        <v>500</v>
      </c>
    </row>
    <row r="12" spans="1:9" x14ac:dyDescent="0.25">
      <c r="A12" s="162"/>
      <c r="C12" s="162" t="s">
        <v>62</v>
      </c>
    </row>
    <row r="13" spans="1:9" ht="18.75" x14ac:dyDescent="0.25">
      <c r="A13" s="162"/>
      <c r="B13" s="414" t="s">
        <v>467</v>
      </c>
      <c r="C13" s="415"/>
      <c r="D13" s="415"/>
      <c r="E13" s="415"/>
      <c r="F13" s="415"/>
      <c r="G13" s="415"/>
      <c r="H13" s="416"/>
    </row>
    <row r="14" spans="1:9" x14ac:dyDescent="0.25">
      <c r="A14" s="162"/>
      <c r="B14" s="417" t="s">
        <v>489</v>
      </c>
      <c r="C14" s="418"/>
      <c r="D14" s="418"/>
      <c r="E14" s="418"/>
      <c r="F14" s="418"/>
      <c r="G14" s="418"/>
      <c r="H14" s="419"/>
    </row>
    <row r="15" spans="1:9" x14ac:dyDescent="0.25">
      <c r="A15" s="162" t="s">
        <v>62</v>
      </c>
      <c r="B15" s="420" t="s">
        <v>490</v>
      </c>
      <c r="C15" s="421"/>
      <c r="D15" s="422" t="s">
        <v>491</v>
      </c>
      <c r="E15" s="422"/>
      <c r="F15" s="422"/>
      <c r="G15" s="422"/>
      <c r="H15" s="423"/>
    </row>
    <row r="16" spans="1:9" ht="33" customHeight="1" x14ac:dyDescent="0.25">
      <c r="A16" s="162" t="s">
        <v>62</v>
      </c>
      <c r="B16" s="409" t="s">
        <v>129</v>
      </c>
      <c r="C16" s="410"/>
      <c r="D16" s="411" t="s">
        <v>492</v>
      </c>
      <c r="E16" s="411"/>
      <c r="F16" s="411"/>
      <c r="G16" s="411"/>
      <c r="H16" s="412"/>
    </row>
    <row r="17" spans="1:8" ht="33" customHeight="1" x14ac:dyDescent="0.25">
      <c r="A17" s="162" t="s">
        <v>62</v>
      </c>
      <c r="B17" s="405" t="s">
        <v>182</v>
      </c>
      <c r="C17" s="406"/>
      <c r="D17" s="407" t="s">
        <v>493</v>
      </c>
      <c r="E17" s="407"/>
      <c r="F17" s="407"/>
      <c r="G17" s="407"/>
      <c r="H17" s="408"/>
    </row>
    <row r="18" spans="1:8" ht="33" customHeight="1" x14ac:dyDescent="0.25">
      <c r="A18" s="162" t="s">
        <v>62</v>
      </c>
      <c r="B18" s="405" t="s">
        <v>183</v>
      </c>
      <c r="C18" s="406"/>
      <c r="D18" s="407" t="s">
        <v>494</v>
      </c>
      <c r="E18" s="407"/>
      <c r="F18" s="407"/>
      <c r="G18" s="407"/>
      <c r="H18" s="408"/>
    </row>
    <row r="19" spans="1:8" ht="33" customHeight="1" x14ac:dyDescent="0.25">
      <c r="A19" s="162" t="s">
        <v>62</v>
      </c>
      <c r="B19" s="405" t="s">
        <v>417</v>
      </c>
      <c r="C19" s="406"/>
      <c r="D19" s="407" t="s">
        <v>495</v>
      </c>
      <c r="E19" s="407"/>
      <c r="F19" s="407"/>
      <c r="G19" s="407"/>
      <c r="H19" s="408"/>
    </row>
    <row r="20" spans="1:8" ht="33" customHeight="1" x14ac:dyDescent="0.25">
      <c r="A20" s="162" t="s">
        <v>62</v>
      </c>
      <c r="B20" s="405" t="s">
        <v>184</v>
      </c>
      <c r="C20" s="406"/>
      <c r="D20" s="407" t="s">
        <v>496</v>
      </c>
      <c r="E20" s="407"/>
      <c r="F20" s="407"/>
      <c r="G20" s="407"/>
      <c r="H20" s="408"/>
    </row>
    <row r="21" spans="1:8" ht="33" customHeight="1" x14ac:dyDescent="0.25">
      <c r="A21" s="162" t="s">
        <v>62</v>
      </c>
      <c r="B21" s="405" t="s">
        <v>185</v>
      </c>
      <c r="C21" s="406"/>
      <c r="D21" s="407" t="s">
        <v>497</v>
      </c>
      <c r="E21" s="407"/>
      <c r="F21" s="407"/>
      <c r="G21" s="407"/>
      <c r="H21" s="408"/>
    </row>
    <row r="22" spans="1:8" ht="33" customHeight="1" x14ac:dyDescent="0.25">
      <c r="A22" s="162" t="s">
        <v>62</v>
      </c>
      <c r="B22" s="398" t="s">
        <v>186</v>
      </c>
      <c r="C22" s="399"/>
      <c r="D22" s="400" t="s">
        <v>498</v>
      </c>
      <c r="E22" s="400"/>
      <c r="F22" s="400"/>
      <c r="G22" s="400"/>
      <c r="H22" s="401"/>
    </row>
    <row r="23" spans="1:8" ht="30" customHeight="1" x14ac:dyDescent="0.25">
      <c r="A23" s="162" t="s">
        <v>62</v>
      </c>
      <c r="B23" s="182"/>
      <c r="C23" s="182"/>
      <c r="D23" s="182"/>
      <c r="E23" s="182"/>
      <c r="F23" s="182"/>
      <c r="G23" s="182"/>
      <c r="H23" s="182"/>
    </row>
    <row r="24" spans="1:8" ht="30" customHeight="1" x14ac:dyDescent="0.25">
      <c r="A24" s="162" t="s">
        <v>62</v>
      </c>
    </row>
    <row r="25" spans="1:8" ht="30" customHeight="1" x14ac:dyDescent="0.25"/>
    <row r="26" spans="1:8" ht="30" customHeight="1" x14ac:dyDescent="0.25"/>
    <row r="27" spans="1:8" ht="30" customHeight="1" x14ac:dyDescent="0.25"/>
    <row r="28" spans="1:8" ht="30" customHeight="1" x14ac:dyDescent="0.25"/>
    <row r="29" spans="1:8" ht="30" customHeight="1" x14ac:dyDescent="0.25"/>
  </sheetData>
  <sheetProtection algorithmName="SHA-512" hashValue="MV+LuHYkuZnGb2ZwrGGq6I1WMHeOTd74MRYLaZ0luuC4e8nqoM8EeVuL35W8tRlziOUY+GrgNzGYYUVnyTKpEw==" saltValue="LuMx0TgISQzBHE1lFY2W6w==" spinCount="100000" sheet="1" objects="1" scenarios="1"/>
  <mergeCells count="20">
    <mergeCell ref="B2:D2"/>
    <mergeCell ref="B13:H13"/>
    <mergeCell ref="B14:H14"/>
    <mergeCell ref="B15:C15"/>
    <mergeCell ref="D15:H15"/>
    <mergeCell ref="B22:C22"/>
    <mergeCell ref="D22:H22"/>
    <mergeCell ref="B4:I4"/>
    <mergeCell ref="B19:C19"/>
    <mergeCell ref="D19:H19"/>
    <mergeCell ref="B20:C20"/>
    <mergeCell ref="D20:H20"/>
    <mergeCell ref="B21:C21"/>
    <mergeCell ref="D21:H21"/>
    <mergeCell ref="B16:C16"/>
    <mergeCell ref="D16:H16"/>
    <mergeCell ref="B17:C17"/>
    <mergeCell ref="D17:H17"/>
    <mergeCell ref="B18:C18"/>
    <mergeCell ref="D18:H18"/>
  </mergeCells>
  <hyperlinks>
    <hyperlink ref="B2" location="'Appendix A'!A21" display="Performance Measure Definitions" xr:uid="{3D3D0366-8286-409F-AC64-9281FF52B942}"/>
    <hyperlink ref="B2:D2" location="'Appendix A - Example Goals'!A22" display="Performance Measure Definitions" xr:uid="{4EBAA3B0-928A-4F3D-ADEA-4013425A3CD7}"/>
  </hyperlinks>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2025-09-23T07:00:00+00:00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54E64E-8499-4C77-AF1E-ECC499347EAA}"/>
</file>

<file path=customXml/itemProps2.xml><?xml version="1.0" encoding="utf-8"?>
<ds:datastoreItem xmlns:ds="http://schemas.openxmlformats.org/officeDocument/2006/customXml" ds:itemID="{0123F0F3-E63B-4B98-8B51-D8C01CB6326F}"/>
</file>

<file path=customXml/itemProps3.xml><?xml version="1.0" encoding="utf-8"?>
<ds:datastoreItem xmlns:ds="http://schemas.openxmlformats.org/officeDocument/2006/customXml" ds:itemID="{D0C83795-AE1D-4C20-804A-6026A53BA76E}"/>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Completion Checklist</vt:lpstr>
      <vt:lpstr>1) Program Reach</vt:lpstr>
      <vt:lpstr>2) Academic Growth</vt:lpstr>
      <vt:lpstr>3) Programs Offered</vt:lpstr>
      <vt:lpstr>4) Activities Offered</vt:lpstr>
      <vt:lpstr>5) Grant Alignment</vt:lpstr>
      <vt:lpstr>6) Participant SSIDs</vt:lpstr>
      <vt:lpstr>7) Success Stories</vt:lpstr>
      <vt:lpstr>Appendix A - Example Goals</vt:lpstr>
      <vt:lpstr>Dropdowns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Summer Learning Grant Final Report Form 2025</dc:title>
  <dc:creator>Savanah.Solario@ode.oregon.gov</dc:creator>
  <cp:lastModifiedBy>SOLARIO Savanah * ODE</cp:lastModifiedBy>
  <dcterms:created xsi:type="dcterms:W3CDTF">2020-05-01T16:17:03Z</dcterms:created>
  <dcterms:modified xsi:type="dcterms:W3CDTF">2025-09-23T22:34:18Z</dcterms:modified>
  <cp:contentStatus>sledit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2024-08-05T20:04:02Z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3e70de5e-1280-4b1c-b8a8-8c39a248974c</vt:lpwstr>
  </property>
  <property fmtid="{D5CDD505-2E9C-101B-9397-08002B2CF9AE}" pid="8" name="MSIP_Label_7730ea53-6f5e-4160-81a5-992a9105450a_ContentBits">
    <vt:lpwstr>0</vt:lpwstr>
  </property>
  <property fmtid="{D5CDD505-2E9C-101B-9397-08002B2CF9AE}" pid="9" name="ContentTypeId">
    <vt:lpwstr>0x0101008AD634F791A68E448BB12BA2A972606E</vt:lpwstr>
  </property>
</Properties>
</file>