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SOS Audit Report\District Comparison Tool\"/>
    </mc:Choice>
  </mc:AlternateContent>
  <bookViews>
    <workbookView xWindow="0" yWindow="0" windowWidth="24300" windowHeight="12938"/>
  </bookViews>
  <sheets>
    <sheet name="Comparison Tool" sheetId="3" r:id="rId1"/>
    <sheet name="DropdownList" sheetId="2" r:id="rId2"/>
    <sheet name="data" sheetId="1" r:id="rId3"/>
  </sheets>
  <definedNames>
    <definedName name="_xlnm._FilterDatabase" localSheetId="2" hidden="1">data!$A$1:$AG$198</definedName>
    <definedName name="NameCheck">OFFSET(DropdownList!$D$2,0,0,COUNT(DropdownList!C$2:C$197),1)</definedName>
  </definedNames>
  <calcPr calcId="162913"/>
</workbook>
</file>

<file path=xl/calcChain.xml><?xml version="1.0" encoding="utf-8"?>
<calcChain xmlns="http://schemas.openxmlformats.org/spreadsheetml/2006/main">
  <c r="B11" i="3" l="1"/>
  <c r="E11" i="3" s="1"/>
  <c r="D11" i="3" l="1"/>
  <c r="G11" i="3"/>
  <c r="F11" i="3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B43" i="3"/>
  <c r="E43" i="3" s="1"/>
  <c r="G42" i="3"/>
  <c r="F42" i="3"/>
  <c r="B42" i="3"/>
  <c r="E42" i="3" s="1"/>
  <c r="B41" i="3"/>
  <c r="G41" i="3" s="1"/>
  <c r="B38" i="3"/>
  <c r="D38" i="3" s="1"/>
  <c r="B37" i="3"/>
  <c r="G37" i="3" s="1"/>
  <c r="B36" i="3"/>
  <c r="F36" i="3" s="1"/>
  <c r="E33" i="3"/>
  <c r="B33" i="3"/>
  <c r="D33" i="3" s="1"/>
  <c r="B32" i="3"/>
  <c r="G32" i="3" s="1"/>
  <c r="B31" i="3"/>
  <c r="E31" i="3" s="1"/>
  <c r="B30" i="3"/>
  <c r="E30" i="3" s="1"/>
  <c r="B29" i="3"/>
  <c r="G29" i="3" s="1"/>
  <c r="B28" i="3"/>
  <c r="D28" i="3" s="1"/>
  <c r="F27" i="3"/>
  <c r="B27" i="3"/>
  <c r="G27" i="3" s="1"/>
  <c r="B24" i="3"/>
  <c r="F24" i="3" s="1"/>
  <c r="B23" i="3"/>
  <c r="D23" i="3" s="1"/>
  <c r="B22" i="3"/>
  <c r="G22" i="3" s="1"/>
  <c r="B21" i="3"/>
  <c r="E21" i="3" s="1"/>
  <c r="B20" i="3"/>
  <c r="D20" i="3" s="1"/>
  <c r="B19" i="3"/>
  <c r="G19" i="3" s="1"/>
  <c r="B18" i="3"/>
  <c r="D18" i="3" s="1"/>
  <c r="B17" i="3"/>
  <c r="G17" i="3" s="1"/>
  <c r="B16" i="3"/>
  <c r="F16" i="3" s="1"/>
  <c r="B15" i="3"/>
  <c r="D15" i="3" s="1"/>
  <c r="B14" i="3"/>
  <c r="G14" i="3" s="1"/>
  <c r="B10" i="3"/>
  <c r="E10" i="3" s="1"/>
  <c r="B9" i="3"/>
  <c r="D9" i="3" s="1"/>
  <c r="B8" i="3"/>
  <c r="G8" i="3" s="1"/>
  <c r="B7" i="3"/>
  <c r="D7" i="3" s="1"/>
  <c r="F33" i="3" l="1"/>
  <c r="E15" i="3"/>
  <c r="G33" i="3"/>
  <c r="E9" i="3"/>
  <c r="G15" i="3"/>
  <c r="F15" i="3"/>
  <c r="F9" i="3"/>
  <c r="E27" i="3"/>
  <c r="D14" i="3"/>
  <c r="E14" i="3"/>
  <c r="D37" i="3"/>
  <c r="F17" i="3"/>
  <c r="E37" i="3"/>
  <c r="F37" i="3"/>
  <c r="G20" i="3"/>
  <c r="D21" i="3"/>
  <c r="D31" i="3"/>
  <c r="D43" i="3"/>
  <c r="G10" i="3"/>
  <c r="G18" i="3"/>
  <c r="F21" i="3"/>
  <c r="F23" i="3"/>
  <c r="E28" i="3"/>
  <c r="F31" i="3"/>
  <c r="E38" i="3"/>
  <c r="F43" i="3"/>
  <c r="G7" i="3"/>
  <c r="E18" i="3"/>
  <c r="E23" i="3"/>
  <c r="G21" i="3"/>
  <c r="G23" i="3"/>
  <c r="G28" i="3"/>
  <c r="G31" i="3"/>
  <c r="G38" i="3"/>
  <c r="G43" i="3"/>
  <c r="E7" i="3"/>
  <c r="D17" i="3"/>
  <c r="D32" i="3"/>
  <c r="D10" i="3"/>
  <c r="F10" i="3"/>
  <c r="E20" i="3"/>
  <c r="D22" i="3"/>
  <c r="G9" i="3"/>
  <c r="E17" i="3"/>
  <c r="F20" i="3"/>
  <c r="E22" i="3"/>
  <c r="D27" i="3"/>
  <c r="F30" i="3"/>
  <c r="E32" i="3"/>
  <c r="G30" i="3"/>
  <c r="D186" i="2"/>
  <c r="D10" i="2"/>
  <c r="D38" i="2"/>
  <c r="D26" i="2"/>
  <c r="D58" i="2"/>
  <c r="D90" i="2"/>
  <c r="D122" i="2"/>
  <c r="D154" i="2"/>
  <c r="D166" i="2"/>
  <c r="D204" i="2"/>
  <c r="D14" i="2"/>
  <c r="D46" i="2"/>
  <c r="D78" i="2"/>
  <c r="D110" i="2"/>
  <c r="D142" i="2"/>
  <c r="D174" i="2"/>
  <c r="D6" i="2"/>
  <c r="D70" i="2"/>
  <c r="D2" i="2"/>
  <c r="D34" i="2"/>
  <c r="D66" i="2"/>
  <c r="D98" i="2"/>
  <c r="D130" i="2"/>
  <c r="D162" i="2"/>
  <c r="D194" i="2"/>
  <c r="D102" i="2"/>
  <c r="D134" i="2"/>
  <c r="D200" i="2"/>
  <c r="D22" i="2"/>
  <c r="D54" i="2"/>
  <c r="D86" i="2"/>
  <c r="D118" i="2"/>
  <c r="D150" i="2"/>
  <c r="D182" i="2"/>
  <c r="D42" i="2"/>
  <c r="D74" i="2"/>
  <c r="D106" i="2"/>
  <c r="D138" i="2"/>
  <c r="D170" i="2"/>
  <c r="D30" i="2"/>
  <c r="D62" i="2"/>
  <c r="D94" i="2"/>
  <c r="D126" i="2"/>
  <c r="D158" i="2"/>
  <c r="D190" i="2"/>
  <c r="D18" i="2"/>
  <c r="D50" i="2"/>
  <c r="D82" i="2"/>
  <c r="D114" i="2"/>
  <c r="D146" i="2"/>
  <c r="D178" i="2"/>
  <c r="D199" i="2"/>
  <c r="G16" i="3"/>
  <c r="G24" i="3"/>
  <c r="G36" i="3"/>
  <c r="F7" i="3"/>
  <c r="F18" i="3"/>
  <c r="F28" i="3"/>
  <c r="D30" i="3"/>
  <c r="F38" i="3"/>
  <c r="D42" i="3"/>
  <c r="D5" i="2"/>
  <c r="D9" i="2"/>
  <c r="D13" i="2"/>
  <c r="D17" i="2"/>
  <c r="D21" i="2"/>
  <c r="D25" i="2"/>
  <c r="D29" i="2"/>
  <c r="D33" i="2"/>
  <c r="D37" i="2"/>
  <c r="D41" i="2"/>
  <c r="D45" i="2"/>
  <c r="D49" i="2"/>
  <c r="D53" i="2"/>
  <c r="D57" i="2"/>
  <c r="D61" i="2"/>
  <c r="D65" i="2"/>
  <c r="D69" i="2"/>
  <c r="D73" i="2"/>
  <c r="D77" i="2"/>
  <c r="D81" i="2"/>
  <c r="D85" i="2"/>
  <c r="D89" i="2"/>
  <c r="D93" i="2"/>
  <c r="D97" i="2"/>
  <c r="D101" i="2"/>
  <c r="D105" i="2"/>
  <c r="D109" i="2"/>
  <c r="D113" i="2"/>
  <c r="D117" i="2"/>
  <c r="D121" i="2"/>
  <c r="D125" i="2"/>
  <c r="D129" i="2"/>
  <c r="D133" i="2"/>
  <c r="D137" i="2"/>
  <c r="D141" i="2"/>
  <c r="D145" i="2"/>
  <c r="D149" i="2"/>
  <c r="D153" i="2"/>
  <c r="D157" i="2"/>
  <c r="D161" i="2"/>
  <c r="D165" i="2"/>
  <c r="D169" i="2"/>
  <c r="D173" i="2"/>
  <c r="D177" i="2"/>
  <c r="D181" i="2"/>
  <c r="D185" i="2"/>
  <c r="D189" i="2"/>
  <c r="D193" i="2"/>
  <c r="D197" i="2"/>
  <c r="D198" i="2"/>
  <c r="D29" i="3"/>
  <c r="D41" i="3"/>
  <c r="E8" i="3"/>
  <c r="F14" i="3"/>
  <c r="D16" i="3"/>
  <c r="E19" i="3"/>
  <c r="F22" i="3"/>
  <c r="D24" i="3"/>
  <c r="E29" i="3"/>
  <c r="F32" i="3"/>
  <c r="D36" i="3"/>
  <c r="E41" i="3"/>
  <c r="D3" i="2"/>
  <c r="D7" i="2"/>
  <c r="D11" i="2"/>
  <c r="D15" i="2"/>
  <c r="D19" i="2"/>
  <c r="D23" i="2"/>
  <c r="D27" i="2"/>
  <c r="D31" i="2"/>
  <c r="D35" i="2"/>
  <c r="D39" i="2"/>
  <c r="D43" i="2"/>
  <c r="D47" i="2"/>
  <c r="D51" i="2"/>
  <c r="D55" i="2"/>
  <c r="D59" i="2"/>
  <c r="D63" i="2"/>
  <c r="D67" i="2"/>
  <c r="D71" i="2"/>
  <c r="D75" i="2"/>
  <c r="D79" i="2"/>
  <c r="D83" i="2"/>
  <c r="D87" i="2"/>
  <c r="D91" i="2"/>
  <c r="D95" i="2"/>
  <c r="D99" i="2"/>
  <c r="D103" i="2"/>
  <c r="D107" i="2"/>
  <c r="D111" i="2"/>
  <c r="D115" i="2"/>
  <c r="D119" i="2"/>
  <c r="D123" i="2"/>
  <c r="D127" i="2"/>
  <c r="D131" i="2"/>
  <c r="D135" i="2"/>
  <c r="D139" i="2"/>
  <c r="D143" i="2"/>
  <c r="D147" i="2"/>
  <c r="D151" i="2"/>
  <c r="D155" i="2"/>
  <c r="D159" i="2"/>
  <c r="D163" i="2"/>
  <c r="D167" i="2"/>
  <c r="D171" i="2"/>
  <c r="D175" i="2"/>
  <c r="D179" i="2"/>
  <c r="D183" i="2"/>
  <c r="D187" i="2"/>
  <c r="D191" i="2"/>
  <c r="D195" i="2"/>
  <c r="D201" i="2"/>
  <c r="D8" i="3"/>
  <c r="D19" i="3"/>
  <c r="F19" i="3"/>
  <c r="E24" i="3"/>
  <c r="E36" i="3"/>
  <c r="D202" i="2"/>
  <c r="F8" i="3"/>
  <c r="E16" i="3"/>
  <c r="F29" i="3"/>
  <c r="F41" i="3"/>
  <c r="D4" i="2"/>
  <c r="D8" i="2"/>
  <c r="D12" i="2"/>
  <c r="D16" i="2"/>
  <c r="D20" i="2"/>
  <c r="D24" i="2"/>
  <c r="D28" i="2"/>
  <c r="D32" i="2"/>
  <c r="D36" i="2"/>
  <c r="D40" i="2"/>
  <c r="D44" i="2"/>
  <c r="D48" i="2"/>
  <c r="D52" i="2"/>
  <c r="D56" i="2"/>
  <c r="D60" i="2"/>
  <c r="D64" i="2"/>
  <c r="D68" i="2"/>
  <c r="D72" i="2"/>
  <c r="D76" i="2"/>
  <c r="D80" i="2"/>
  <c r="D84" i="2"/>
  <c r="D88" i="2"/>
  <c r="D92" i="2"/>
  <c r="D96" i="2"/>
  <c r="D100" i="2"/>
  <c r="D104" i="2"/>
  <c r="D108" i="2"/>
  <c r="D112" i="2"/>
  <c r="D116" i="2"/>
  <c r="D120" i="2"/>
  <c r="D124" i="2"/>
  <c r="D128" i="2"/>
  <c r="D132" i="2"/>
  <c r="D136" i="2"/>
  <c r="D140" i="2"/>
  <c r="D144" i="2"/>
  <c r="D148" i="2"/>
  <c r="D152" i="2"/>
  <c r="D156" i="2"/>
  <c r="D160" i="2"/>
  <c r="D164" i="2"/>
  <c r="D168" i="2"/>
  <c r="D172" i="2"/>
  <c r="D176" i="2"/>
  <c r="D180" i="2"/>
  <c r="D184" i="2"/>
  <c r="D188" i="2"/>
  <c r="D192" i="2"/>
  <c r="D196" i="2"/>
  <c r="D203" i="2"/>
</calcChain>
</file>

<file path=xl/sharedStrings.xml><?xml version="1.0" encoding="utf-8"?>
<sst xmlns="http://schemas.openxmlformats.org/spreadsheetml/2006/main" count="503" uniqueCount="272">
  <si>
    <t>Institution_Id</t>
  </si>
  <si>
    <t>AttndDistInstID</t>
  </si>
  <si>
    <t>tot_exp</t>
  </si>
  <si>
    <t>SchoolYear</t>
  </si>
  <si>
    <t>Collection_ID</t>
  </si>
  <si>
    <t>enrolled</t>
  </si>
  <si>
    <t>pct_ED</t>
  </si>
  <si>
    <t>pct_SPED</t>
  </si>
  <si>
    <t>pct_EL</t>
  </si>
  <si>
    <t>pct_ngot</t>
  </si>
  <si>
    <t>DistName</t>
  </si>
  <si>
    <t/>
  </si>
  <si>
    <t>gradrate</t>
  </si>
  <si>
    <t>pct_CA</t>
  </si>
  <si>
    <t>Baker SD 5J</t>
  </si>
  <si>
    <t>Huntington SD 16J</t>
  </si>
  <si>
    <t>Burnt River SD 30J</t>
  </si>
  <si>
    <t>Pine Eagle SD 61</t>
  </si>
  <si>
    <t>Monroe SD 1J</t>
  </si>
  <si>
    <t>Alsea SD 7J</t>
  </si>
  <si>
    <t>Philomath SD 17J</t>
  </si>
  <si>
    <t>Corvallis SD 509J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</si>
  <si>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</si>
  <si>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</si>
  <si>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</si>
  <si>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</si>
  <si>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</si>
  <si>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</si>
  <si>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</si>
  <si>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</si>
  <si>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</si>
  <si>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</si>
  <si>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</t>
  </si>
  <si>
    <t>Jewell SD 8</t>
  </si>
  <si>
    <t>Seaside SD 10</t>
  </si>
  <si>
    <t>Warrenton-Hammond SD 30</t>
  </si>
  <si>
    <t>Scappoose SD 1J</t>
  </si>
  <si>
    <t>Clatskanie SD 6J</t>
  </si>
  <si>
    <t>Rainier SD 13</t>
  </si>
  <si>
    <t>Vernonia SD 47J</t>
  </si>
  <si>
    <t>St Helens SD 502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</si>
  <si>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</si>
  <si>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</si>
  <si>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</si>
  <si>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</si>
  <si>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</si>
  <si>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</si>
  <si>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SD</t>
  </si>
  <si>
    <t>Central Curry SD 1</t>
  </si>
  <si>
    <t>Port Orford-Langlois SD 2CJ</t>
  </si>
  <si>
    <t>Brookings-Harbor SD 17C</t>
  </si>
  <si>
    <t>Bend-LaPine Administrative SD 1</t>
  </si>
  <si>
    <t>Redmond SD 2J</t>
  </si>
  <si>
    <t>Sisters SD 6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</si>
  <si>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</si>
  <si>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</si>
  <si>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</si>
  <si>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</si>
  <si>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</si>
  <si>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</si>
  <si>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</si>
  <si>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</si>
  <si>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</si>
  <si>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</si>
  <si>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</si>
  <si>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</si>
  <si>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</si>
  <si>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</si>
  <si>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Arlington SD 3</t>
  </si>
  <si>
    <t>Condon SD 25J</t>
  </si>
  <si>
    <t>John Day SD 3</t>
  </si>
  <si>
    <t>Prairie City SD 4</t>
  </si>
  <si>
    <t>Monument SD 8</t>
  </si>
  <si>
    <t>Dayville SD 16J</t>
  </si>
  <si>
    <t>Long Creek SD 17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</si>
  <si>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</si>
  <si>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</si>
  <si>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</si>
  <si>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</si>
  <si>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</si>
  <si>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</si>
  <si>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</si>
  <si>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</si>
  <si>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</si>
  <si>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Union High SD 1J</t>
  </si>
  <si>
    <t>Hood River County SD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</si>
  <si>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</si>
  <si>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</si>
  <si>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</si>
  <si>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</si>
  <si>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</si>
  <si>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</si>
  <si>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</si>
  <si>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</si>
  <si>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</si>
  <si>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Culver SD 4</t>
  </si>
  <si>
    <t>Ashwood SD 8</t>
  </si>
  <si>
    <t>Black Butte SD 41</t>
  </si>
  <si>
    <t>Jefferson County SD 509J</t>
  </si>
  <si>
    <t>Grants Pass SD 7</t>
  </si>
  <si>
    <t>Three Rivers/Josephine County SD</t>
  </si>
  <si>
    <t>Klamath Falls City Schools</t>
  </si>
  <si>
    <t>Klamath County SD</t>
  </si>
  <si>
    <t>Lake County SD 7</t>
  </si>
  <si>
    <t>Paisley SD 11</t>
  </si>
  <si>
    <t>North Lake SD 14</t>
  </si>
  <si>
    <t>Plush SD 18</t>
  </si>
  <si>
    <t>Adel SD 21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</si>
  <si>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</si>
  <si>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</si>
  <si>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</si>
  <si>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</si>
  <si>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</si>
  <si>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</si>
  <si>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</si>
  <si>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</si>
  <si>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</si>
  <si>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</si>
  <si>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</si>
  <si>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</si>
  <si>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</si>
  <si>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</si>
  <si>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</si>
  <si>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</si>
  <si>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 County SD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</si>
  <si>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</si>
  <si>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</si>
  <si>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</si>
  <si>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</si>
  <si>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</si>
  <si>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</si>
  <si>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</si>
  <si>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</si>
  <si>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8C</t>
  </si>
  <si>
    <t>Juntura SD 12</t>
  </si>
  <si>
    <t>Nyssa SD 26</t>
  </si>
  <si>
    <t>Annex SD 29</t>
  </si>
  <si>
    <t>Adrian SD 61</t>
  </si>
  <si>
    <t>Harper SD 66</t>
  </si>
  <si>
    <t>Arock SD 81</t>
  </si>
  <si>
    <t>Vale SD 84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</si>
  <si>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</si>
  <si>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</si>
  <si>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</si>
  <si>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</si>
  <si>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</si>
  <si>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</si>
  <si>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</si>
  <si>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</si>
  <si>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</si>
  <si>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</si>
  <si>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 SD 1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</si>
  <si>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</si>
  <si>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</si>
  <si>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</si>
  <si>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</si>
  <si>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</si>
  <si>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</si>
  <si>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</si>
  <si>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</si>
  <si>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Dallas SD 2</t>
  </si>
  <si>
    <t>Central SD 13J</t>
  </si>
  <si>
    <t>Perrydale SD 21</t>
  </si>
  <si>
    <t>Falls City SD 57</t>
  </si>
  <si>
    <t>Sherman County SD</t>
  </si>
  <si>
    <t>Tillamook SD 9</t>
  </si>
  <si>
    <t>Neah-Kah-Nie SD 56</t>
  </si>
  <si>
    <t>Nestucca Valley SD 101J</t>
  </si>
  <si>
    <t>Helix SD 1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</si>
  <si>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</si>
  <si>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</si>
  <si>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</si>
  <si>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</si>
  <si>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</si>
  <si>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</si>
  <si>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</si>
  <si>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</si>
  <si>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Ukiah SD 80R</t>
  </si>
  <si>
    <t>La Grande SD 1</t>
  </si>
  <si>
    <t>Union SD 5</t>
  </si>
  <si>
    <t>North Powder SD 8J</t>
  </si>
  <si>
    <t>Imbler SD 11</t>
  </si>
  <si>
    <t>Cove SD 15</t>
  </si>
  <si>
    <t>Elgin SD 23</t>
  </si>
  <si>
    <t>Joseph SD 6</t>
  </si>
  <si>
    <t>Wallowa SD 12</t>
  </si>
  <si>
    <t>Enterprise SD 21</t>
  </si>
  <si>
    <t>Troy SD 54</t>
  </si>
  <si>
    <t>South Wasco County SD 1</t>
  </si>
  <si>
    <t>Dufur SD 29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</si>
  <si>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</si>
  <si>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</si>
  <si>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</si>
  <si>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</si>
  <si>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</si>
  <si>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</si>
  <si>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</si>
  <si>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Spray SD 1</t>
  </si>
  <si>
    <t>Fossil SD 21J</t>
  </si>
  <si>
    <t>Mitchell SD 55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</si>
  <si>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</si>
  <si>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</si>
  <si>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</si>
  <si>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</si>
  <si>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</si>
  <si>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</si>
  <si>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</si>
  <si>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</si>
  <si>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 R2</t>
  </si>
  <si>
    <t>North Wasco County SD 21</t>
  </si>
  <si>
    <t>pct_A</t>
  </si>
  <si>
    <t>pct_B</t>
  </si>
  <si>
    <t>pct_H</t>
  </si>
  <si>
    <t>pct_I</t>
  </si>
  <si>
    <t>pct_M</t>
  </si>
  <si>
    <t>pct_P</t>
  </si>
  <si>
    <t>pct_W</t>
  </si>
  <si>
    <t>District Name</t>
  </si>
  <si>
    <t>District ID</t>
  </si>
  <si>
    <t>NameCheck</t>
  </si>
  <si>
    <t>District</t>
  </si>
  <si>
    <t>Comparison District 1</t>
  </si>
  <si>
    <t>Comparison District 2</t>
  </si>
  <si>
    <t>Comparison District 3</t>
  </si>
  <si>
    <t>Instruction</t>
  </si>
  <si>
    <t>Student Support</t>
  </si>
  <si>
    <t>Instructional Staff Support</t>
  </si>
  <si>
    <t>District Administration</t>
  </si>
  <si>
    <t>School Administration</t>
  </si>
  <si>
    <t>Business Services</t>
  </si>
  <si>
    <t>Operation and Maintenance of Plant Services</t>
  </si>
  <si>
    <t>Student Transportation Services</t>
  </si>
  <si>
    <t>Central Activities</t>
  </si>
  <si>
    <t>Other</t>
  </si>
  <si>
    <t>Food Services</t>
  </si>
  <si>
    <t>Expenditure Shares</t>
  </si>
  <si>
    <t>Outcome Measures</t>
  </si>
  <si>
    <t>Percent Asian</t>
  </si>
  <si>
    <t>Percent Hispanic</t>
  </si>
  <si>
    <t>Percent American Indian or Alaskan Native</t>
  </si>
  <si>
    <t>Percent Multiracial</t>
  </si>
  <si>
    <t>Percent Native Hawaiian or Pacific Islander</t>
  </si>
  <si>
    <t>Percent White</t>
  </si>
  <si>
    <t>Percent Economically Disadvantaged</t>
  </si>
  <si>
    <t>Percent Special Education</t>
  </si>
  <si>
    <t>Percent English Learner</t>
  </si>
  <si>
    <t>Percent of Ninth-Graders on Track</t>
  </si>
  <si>
    <t>Percent Chronically Absent</t>
  </si>
  <si>
    <t>Adjusted Cohort Graduation Rate</t>
  </si>
  <si>
    <t>Expenditures and Enrollment</t>
  </si>
  <si>
    <t>Select districts to compare from dropdown menu.</t>
  </si>
  <si>
    <t>Student_Support</t>
  </si>
  <si>
    <t>Instruction_Staff_Support</t>
  </si>
  <si>
    <t>Dist_Admin</t>
  </si>
  <si>
    <t>School_Admin</t>
  </si>
  <si>
    <t>Bus_Services</t>
  </si>
  <si>
    <t>O_and_M</t>
  </si>
  <si>
    <t>Transportation</t>
  </si>
  <si>
    <t>Central_Activities</t>
  </si>
  <si>
    <t>Food_Services</t>
  </si>
  <si>
    <t>perpupilexp100</t>
  </si>
  <si>
    <t>Enrollment as of October 1st, 2018</t>
  </si>
  <si>
    <t>Demographic Group Shares</t>
  </si>
  <si>
    <t>Other Student Group Shares</t>
  </si>
  <si>
    <t>2018-2019 District Operating Expenditures Comparison Tool</t>
  </si>
  <si>
    <t>Percent Black</t>
  </si>
  <si>
    <t>AvgSal</t>
  </si>
  <si>
    <t>Total Operating Expenditures</t>
  </si>
  <si>
    <t>Operating Expenditures per Student</t>
  </si>
  <si>
    <t>Average Actual Annual Teacher Salary</t>
  </si>
  <si>
    <t>Median Class Size</t>
  </si>
  <si>
    <t>MCS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</si>
</sst>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</numFmts>
  <fonts count="9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9"/>
      <name val="Calibri"/>
      <family val="2"/>
    </font>
    <font>
      <b/>
      <sz val="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B75B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5117038483843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1"/>
    <xf numFmtId="43" fontId="2" fillId="0" borderId="0" applyFont="0" applyFill="0" applyBorder="0" applyAlignment="0" applyProtection="0"/>
  </cellStyleXfs>
  <cellXfs count="31">
    <xf numFmtId="0" fontId="0" fillId="0" borderId="0" xfId="0"/>
    <xf numFmtId="22" fontId="0" fillId="0" borderId="1" xfId="0" applyNumberFormat="1" applyBorder="1"/>
    <xf numFmtId="0" fontId="1" fillId="0" borderId="1" xfId="3" applyFont="1" applyFill="1" applyBorder="1" applyAlignment="1">
      <alignment horizontal="center" vertical="center"/>
    </xf>
    <xf numFmtId="0" fontId="1" fillId="0" borderId="1" xfId="3" applyFont="1" applyFill="1" applyBorder="1" applyAlignment="1"/>
    <xf numFmtId="0" fontId="1" fillId="0" borderId="1" xfId="3" applyFont="1" applyFill="1" applyBorder="1" applyAlignment="1">
      <alignment vertical="center"/>
    </xf>
    <xf numFmtId="0" fontId="1" fillId="0" borderId="1" xfId="3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0" fontId="0" fillId="0" borderId="0" xfId="2" applyNumberFormat="1" applyFont="1"/>
    <xf numFmtId="164" fontId="0" fillId="0" borderId="0" xfId="1" applyNumberFormat="1" applyFont="1"/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Border="1"/>
    <xf numFmtId="0" fontId="5" fillId="0" borderId="4" xfId="0" applyFont="1" applyBorder="1"/>
    <xf numFmtId="10" fontId="5" fillId="0" borderId="4" xfId="2" applyNumberFormat="1" applyFont="1" applyBorder="1"/>
    <xf numFmtId="0" fontId="6" fillId="0" borderId="0" xfId="0" applyFont="1"/>
    <xf numFmtId="0" fontId="0" fillId="0" borderId="0" xfId="0" applyFill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/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7" fillId="0" borderId="1" xfId="0" applyFont="1" applyBorder="1"/>
    <xf numFmtId="0" fontId="8" fillId="0" borderId="0" xfId="0" applyFont="1"/>
    <xf numFmtId="165" fontId="0" fillId="0" borderId="0" xfId="4" applyNumberFormat="1" applyFont="1"/>
    <xf numFmtId="44" fontId="0" fillId="0" borderId="0" xfId="0" applyNumberFormat="1"/>
    <xf numFmtId="0" fontId="0" fillId="4" borderId="0" xfId="0" applyFill="1"/>
    <xf numFmtId="0" fontId="2" fillId="0" borderId="0" xfId="0" applyFont="1"/>
    <xf numFmtId="2" fontId="0" fillId="0" borderId="0" xfId="1" applyNumberFormat="1" applyFont="1"/>
    <xf numFmtId="166" fontId="0" fillId="0" borderId="0" xfId="0" applyNumberFormat="1"/>
  </cellXfs>
  <cellStyles count="5">
    <cellStyle name="Comma" xfId="4" builtinId="3"/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topLeftCell="C1" zoomScale="99" zoomScaleNormal="99" zoomScalePageLayoutView="60" workbookViewId="0">
      <pane xSplit="1" ySplit="4" topLeftCell="D5" activePane="bottomRight" state="frozen"/>
      <selection activeCell="C1" sqref="C1"/>
      <selection pane="topRight" activeCell="D1" sqref="D1"/>
      <selection pane="bottomLeft" activeCell="C5" sqref="C5"/>
      <selection pane="bottomRight" activeCell="K30" sqref="K30"/>
    </sheetView>
  </sheetViews>
  <sheetFormatPr defaultRowHeight="14.25" outlineLevelCol="1" x14ac:dyDescent="0.45"/>
  <cols>
    <col min="1" max="1" width="21.265625" hidden="1" customWidth="1" outlineLevel="1"/>
    <col min="2" max="2" width="4.796875" hidden="1" customWidth="1" outlineLevel="1"/>
    <col min="3" max="3" width="36.59765625" bestFit="1" customWidth="1" collapsed="1"/>
    <col min="4" max="7" width="20.59765625" customWidth="1"/>
    <col min="9" max="10" width="15.46484375" bestFit="1" customWidth="1"/>
  </cols>
  <sheetData>
    <row r="1" spans="1:10" ht="28.5" x14ac:dyDescent="0.85">
      <c r="C1" s="24" t="s">
        <v>264</v>
      </c>
    </row>
    <row r="2" spans="1:10" ht="14.65" thickBot="1" x14ac:dyDescent="0.5"/>
    <row r="3" spans="1:10" ht="14.65" thickBot="1" x14ac:dyDescent="0.5">
      <c r="D3" s="6" t="s">
        <v>220</v>
      </c>
      <c r="E3" s="7" t="s">
        <v>221</v>
      </c>
      <c r="F3" s="7" t="s">
        <v>222</v>
      </c>
      <c r="G3" s="7" t="s">
        <v>223</v>
      </c>
    </row>
    <row r="4" spans="1:10" s="20" customFormat="1" x14ac:dyDescent="0.45">
      <c r="C4" s="23" t="s">
        <v>250</v>
      </c>
      <c r="D4" s="21" t="s">
        <v>152</v>
      </c>
      <c r="E4" s="21" t="s">
        <v>146</v>
      </c>
      <c r="F4" s="21" t="s">
        <v>194</v>
      </c>
      <c r="G4" s="21" t="s">
        <v>190</v>
      </c>
    </row>
    <row r="5" spans="1:10" s="22" customFormat="1" x14ac:dyDescent="0.45">
      <c r="D5" s="17"/>
      <c r="E5" s="17"/>
      <c r="F5" s="17"/>
      <c r="G5" s="17"/>
    </row>
    <row r="6" spans="1:10" s="16" customFormat="1" ht="14.65" thickBot="1" x14ac:dyDescent="0.5">
      <c r="C6" s="18" t="s">
        <v>249</v>
      </c>
      <c r="D6" s="19"/>
      <c r="E6" s="19"/>
      <c r="F6" s="19"/>
      <c r="G6" s="19"/>
    </row>
    <row r="7" spans="1:10" x14ac:dyDescent="0.45">
      <c r="A7" t="s">
        <v>2</v>
      </c>
      <c r="B7">
        <f>MATCH(A7, data!$E$1:$AG$1, 0)</f>
        <v>2</v>
      </c>
      <c r="C7" t="s">
        <v>267</v>
      </c>
      <c r="D7" s="9">
        <f>VLOOKUP(D$4, data!$E$2:$AG$198, 'Comparison Tool'!$B7, FALSE)</f>
        <v>706476288</v>
      </c>
      <c r="E7" s="9">
        <f>VLOOKUP(E$4, data!$E$2:$AG$198, 'Comparison Tool'!$B7, FALSE)</f>
        <v>515473216</v>
      </c>
      <c r="F7" s="9">
        <f>VLOOKUP(F$4, data!$E$2:$AG$198, 'Comparison Tool'!$B7, FALSE)</f>
        <v>513141056</v>
      </c>
      <c r="G7" s="9">
        <f>VLOOKUP(G$4, data!$E$2:$AG$198, 'Comparison Tool'!$B7, FALSE)</f>
        <v>253002576</v>
      </c>
    </row>
    <row r="8" spans="1:10" x14ac:dyDescent="0.45">
      <c r="A8" t="s">
        <v>5</v>
      </c>
      <c r="B8">
        <f>MATCH(A8, data!$E$1:$AG$1, 0)</f>
        <v>3</v>
      </c>
      <c r="C8" s="15" t="s">
        <v>261</v>
      </c>
      <c r="D8" s="25">
        <f>VLOOKUP(D$4, data!$E$2:$AG$198, 'Comparison Tool'!$B8, FALSE)</f>
        <v>48677</v>
      </c>
      <c r="E8" s="25">
        <f>VLOOKUP(E$4, data!$E$2:$AG$198, 'Comparison Tool'!$B8, FALSE)</f>
        <v>41824</v>
      </c>
      <c r="F8" s="25">
        <f>VLOOKUP(F$4, data!$E$2:$AG$198, 'Comparison Tool'!$B8, FALSE)</f>
        <v>40964</v>
      </c>
      <c r="G8" s="25">
        <f>VLOOKUP(G$4, data!$E$2:$AG$198, 'Comparison Tool'!$B8, FALSE)</f>
        <v>20550</v>
      </c>
    </row>
    <row r="9" spans="1:10" x14ac:dyDescent="0.45">
      <c r="A9" t="s">
        <v>260</v>
      </c>
      <c r="B9">
        <f>MATCH(A9, data!$E$1:$AG$1, 0)</f>
        <v>4</v>
      </c>
      <c r="C9" t="s">
        <v>268</v>
      </c>
      <c r="D9" s="9">
        <f>VLOOKUP(D$4, data!$E$2:$AG$198, 'Comparison Tool'!$B9, FALSE)*100</f>
        <v>14513.554382324219</v>
      </c>
      <c r="E9" s="9">
        <f>VLOOKUP(E$4, data!$E$2:$AG$198, 'Comparison Tool'!$B9, FALSE)*100</f>
        <v>12324.818420410156</v>
      </c>
      <c r="F9" s="9">
        <f>VLOOKUP(F$4, data!$E$2:$AG$198, 'Comparison Tool'!$B9, FALSE)*100</f>
        <v>12526.634216308594</v>
      </c>
      <c r="G9" s="9">
        <f>VLOOKUP(G$4, data!$E$2:$AG$198, 'Comparison Tool'!$B9, FALSE)*100</f>
        <v>12311.560821533203</v>
      </c>
    </row>
    <row r="10" spans="1:10" x14ac:dyDescent="0.45">
      <c r="A10" t="s">
        <v>266</v>
      </c>
      <c r="B10">
        <f>MATCH(A10, data!$E$1:$AG$1, 0)</f>
        <v>29</v>
      </c>
      <c r="C10" t="s">
        <v>269</v>
      </c>
      <c r="D10" s="9">
        <f>VLOOKUP(D$4, data!$E$2:$AG$198, 'Comparison Tool'!$B10, FALSE)</f>
        <v>70898.603000000003</v>
      </c>
      <c r="E10" s="9">
        <f>VLOOKUP(E$4, data!$E$2:$AG$198, 'Comparison Tool'!$B10, FALSE)</f>
        <v>65967.493000000002</v>
      </c>
      <c r="F10" s="9">
        <f>VLOOKUP(F$4, data!$E$2:$AG$198, 'Comparison Tool'!$B10, FALSE)</f>
        <v>74143.888999999996</v>
      </c>
      <c r="G10" s="9">
        <f>VLOOKUP(G$4, data!$E$2:$AG$198, 'Comparison Tool'!$B10, FALSE)</f>
        <v>67435.766000000003</v>
      </c>
    </row>
    <row r="11" spans="1:10" x14ac:dyDescent="0.45">
      <c r="A11" s="28" t="s">
        <v>271</v>
      </c>
      <c r="B11">
        <f>MATCH(A11, data!$E$1:$AH$1, 0)</f>
        <v>30</v>
      </c>
      <c r="C11" s="28" t="s">
        <v>270</v>
      </c>
      <c r="D11" s="29">
        <f>VLOOKUP(D$4, data!$E$2:$AH$198, 'Comparison Tool'!$B11, FALSE)</f>
        <v>25</v>
      </c>
      <c r="E11" s="29">
        <f>VLOOKUP(E$4, data!$E$2:$AH$198, 'Comparison Tool'!$B11, FALSE)</f>
        <v>27</v>
      </c>
      <c r="F11" s="29">
        <f>VLOOKUP(F$4, data!$E$2:$AH$198, 'Comparison Tool'!$B11, FALSE)</f>
        <v>28</v>
      </c>
      <c r="G11" s="29">
        <f>VLOOKUP(G$4, data!$E$2:$AH$198, 'Comparison Tool'!$B11, FALSE)</f>
        <v>29</v>
      </c>
    </row>
    <row r="12" spans="1:10" x14ac:dyDescent="0.45">
      <c r="D12" s="9"/>
      <c r="E12" s="9"/>
      <c r="F12" s="9"/>
      <c r="G12" s="9"/>
    </row>
    <row r="13" spans="1:10" ht="14.65" thickBot="1" x14ac:dyDescent="0.5">
      <c r="C13" s="13" t="s">
        <v>235</v>
      </c>
      <c r="D13" s="11"/>
      <c r="E13" s="11"/>
      <c r="F13" s="11"/>
      <c r="G13" s="11"/>
    </row>
    <row r="14" spans="1:10" x14ac:dyDescent="0.45">
      <c r="A14" t="s">
        <v>224</v>
      </c>
      <c r="B14">
        <f>MATCH(A14, data!$E$1:$AG$1, 0)</f>
        <v>5</v>
      </c>
      <c r="C14" t="s">
        <v>224</v>
      </c>
      <c r="D14" s="8">
        <f>VLOOKUP(D$4, data!$E$2:$AG$198, 'Comparison Tool'!$B14, FALSE)</f>
        <v>0.5462263822555542</v>
      </c>
      <c r="E14" s="8">
        <f>VLOOKUP(E$4, data!$E$2:$AG$198, 'Comparison Tool'!$B14, FALSE)</f>
        <v>0.62481856346130371</v>
      </c>
      <c r="F14" s="8">
        <f>VLOOKUP(F$4, data!$E$2:$AG$198, 'Comparison Tool'!$B14, FALSE)</f>
        <v>0.62336009740829468</v>
      </c>
      <c r="G14" s="8">
        <f>VLOOKUP(G$4, data!$E$2:$AG$198, 'Comparison Tool'!$B14, FALSE)</f>
        <v>0.59700340032577515</v>
      </c>
      <c r="I14" s="26"/>
      <c r="J14" s="26"/>
    </row>
    <row r="15" spans="1:10" x14ac:dyDescent="0.45">
      <c r="A15" t="s">
        <v>251</v>
      </c>
      <c r="B15">
        <f>MATCH(A15, data!$E$1:$AG$1, 0)</f>
        <v>6</v>
      </c>
      <c r="C15" t="s">
        <v>225</v>
      </c>
      <c r="D15" s="8">
        <f>VLOOKUP(D$4, data!$E$2:$AG$198, 'Comparison Tool'!$B15, FALSE)</f>
        <v>0.11631777137517929</v>
      </c>
      <c r="E15" s="8">
        <f>VLOOKUP(E$4, data!$E$2:$AG$198, 'Comparison Tool'!$B15, FALSE)</f>
        <v>6.3018560409545898E-2</v>
      </c>
      <c r="F15" s="8">
        <f>VLOOKUP(F$4, data!$E$2:$AG$198, 'Comparison Tool'!$B15, FALSE)</f>
        <v>8.3563193678855896E-2</v>
      </c>
      <c r="G15" s="8">
        <f>VLOOKUP(G$4, data!$E$2:$AG$198, 'Comparison Tool'!$B15, FALSE)</f>
        <v>8.2129247486591339E-2</v>
      </c>
    </row>
    <row r="16" spans="1:10" x14ac:dyDescent="0.45">
      <c r="A16" t="s">
        <v>252</v>
      </c>
      <c r="B16">
        <f>MATCH(A16, data!$E$1:$AG$1, 0)</f>
        <v>7</v>
      </c>
      <c r="C16" t="s">
        <v>226</v>
      </c>
      <c r="D16" s="8">
        <f>VLOOKUP(D$4, data!$E$2:$AG$198, 'Comparison Tool'!$B16, FALSE)</f>
        <v>5.7977523654699326E-2</v>
      </c>
      <c r="E16" s="8">
        <f>VLOOKUP(E$4, data!$E$2:$AG$198, 'Comparison Tool'!$B16, FALSE)</f>
        <v>4.493371769785881E-2</v>
      </c>
      <c r="F16" s="8">
        <f>VLOOKUP(F$4, data!$E$2:$AG$198, 'Comparison Tool'!$B16, FALSE)</f>
        <v>3.8119584321975708E-2</v>
      </c>
      <c r="G16" s="8">
        <f>VLOOKUP(G$4, data!$E$2:$AG$198, 'Comparison Tool'!$B16, FALSE)</f>
        <v>2.3831762373447418E-2</v>
      </c>
    </row>
    <row r="17" spans="1:7" x14ac:dyDescent="0.45">
      <c r="A17" t="s">
        <v>253</v>
      </c>
      <c r="B17">
        <f>MATCH(A17, data!$E$1:$AG$1, 0)</f>
        <v>8</v>
      </c>
      <c r="C17" t="s">
        <v>227</v>
      </c>
      <c r="D17" s="8">
        <f>VLOOKUP(D$4, data!$E$2:$AG$198, 'Comparison Tool'!$B17, FALSE)</f>
        <v>1.890878938138485E-2</v>
      </c>
      <c r="E17" s="8">
        <f>VLOOKUP(E$4, data!$E$2:$AG$198, 'Comparison Tool'!$B17, FALSE)</f>
        <v>4.6490649692714214E-3</v>
      </c>
      <c r="F17" s="8">
        <f>VLOOKUP(F$4, data!$E$2:$AG$198, 'Comparison Tool'!$B17, FALSE)</f>
        <v>3.7495933938771486E-3</v>
      </c>
      <c r="G17" s="8">
        <f>VLOOKUP(G$4, data!$E$2:$AG$198, 'Comparison Tool'!$B17, FALSE)</f>
        <v>3.1783226877450943E-3</v>
      </c>
    </row>
    <row r="18" spans="1:7" x14ac:dyDescent="0.45">
      <c r="A18" t="s">
        <v>254</v>
      </c>
      <c r="B18">
        <f>MATCH(A18, data!$E$1:$AG$1, 0)</f>
        <v>9</v>
      </c>
      <c r="C18" t="s">
        <v>228</v>
      </c>
      <c r="D18" s="8">
        <f>VLOOKUP(D$4, data!$E$2:$AG$198, 'Comparison Tool'!$B18, FALSE)</f>
        <v>6.2412004917860031E-2</v>
      </c>
      <c r="E18" s="8">
        <f>VLOOKUP(E$4, data!$E$2:$AG$198, 'Comparison Tool'!$B18, FALSE)</f>
        <v>6.7879892885684967E-2</v>
      </c>
      <c r="F18" s="8">
        <f>VLOOKUP(F$4, data!$E$2:$AG$198, 'Comparison Tool'!$B18, FALSE)</f>
        <v>6.5855875611305237E-2</v>
      </c>
      <c r="G18" s="8">
        <f>VLOOKUP(G$4, data!$E$2:$AG$198, 'Comparison Tool'!$B18, FALSE)</f>
        <v>7.1935594081878662E-2</v>
      </c>
    </row>
    <row r="19" spans="1:7" x14ac:dyDescent="0.45">
      <c r="A19" t="s">
        <v>255</v>
      </c>
      <c r="B19">
        <f>MATCH(A19, data!$E$1:$AG$1, 0)</f>
        <v>10</v>
      </c>
      <c r="C19" t="s">
        <v>229</v>
      </c>
      <c r="D19" s="8">
        <f>VLOOKUP(D$4, data!$E$2:$AG$198, 'Comparison Tool'!$B19, FALSE)</f>
        <v>2.3956198245286942E-2</v>
      </c>
      <c r="E19" s="8">
        <f>VLOOKUP(E$4, data!$E$2:$AG$198, 'Comparison Tool'!$B19, FALSE)</f>
        <v>1.1307855136692524E-2</v>
      </c>
      <c r="F19" s="8">
        <f>VLOOKUP(F$4, data!$E$2:$AG$198, 'Comparison Tool'!$B19, FALSE)</f>
        <v>9.441964328289032E-3</v>
      </c>
      <c r="G19" s="8">
        <f>VLOOKUP(G$4, data!$E$2:$AG$198, 'Comparison Tool'!$B19, FALSE)</f>
        <v>1.2901688925921917E-2</v>
      </c>
    </row>
    <row r="20" spans="1:7" x14ac:dyDescent="0.45">
      <c r="A20" t="s">
        <v>256</v>
      </c>
      <c r="B20">
        <f>MATCH(A20, data!$E$1:$AG$1, 0)</f>
        <v>11</v>
      </c>
      <c r="C20" t="s">
        <v>230</v>
      </c>
      <c r="D20" s="8">
        <f>VLOOKUP(D$4, data!$E$2:$AG$198, 'Comparison Tool'!$B20, FALSE)</f>
        <v>7.2390899062156677E-2</v>
      </c>
      <c r="E20" s="8">
        <f>VLOOKUP(E$4, data!$E$2:$AG$198, 'Comparison Tool'!$B20, FALSE)</f>
        <v>6.1702515929937363E-2</v>
      </c>
      <c r="F20" s="8">
        <f>VLOOKUP(F$4, data!$E$2:$AG$198, 'Comparison Tool'!$B20, FALSE)</f>
        <v>7.0289403200149536E-2</v>
      </c>
      <c r="G20" s="8">
        <f>VLOOKUP(G$4, data!$E$2:$AG$198, 'Comparison Tool'!$B20, FALSE)</f>
        <v>7.4212022125720978E-2</v>
      </c>
    </row>
    <row r="21" spans="1:7" x14ac:dyDescent="0.45">
      <c r="A21" t="s">
        <v>257</v>
      </c>
      <c r="B21">
        <f>MATCH(A21, data!$E$1:$AG$1, 0)</f>
        <v>12</v>
      </c>
      <c r="C21" t="s">
        <v>231</v>
      </c>
      <c r="D21" s="8">
        <f>VLOOKUP(D$4, data!$E$2:$AG$198, 'Comparison Tool'!$B21, FALSE)</f>
        <v>3.8324039429426193E-2</v>
      </c>
      <c r="E21" s="8">
        <f>VLOOKUP(E$4, data!$E$2:$AG$198, 'Comparison Tool'!$B21, FALSE)</f>
        <v>4.1997265070676804E-2</v>
      </c>
      <c r="F21" s="8">
        <f>VLOOKUP(F$4, data!$E$2:$AG$198, 'Comparison Tool'!$B21, FALSE)</f>
        <v>4.2294654995203018E-2</v>
      </c>
      <c r="G21" s="8">
        <f>VLOOKUP(G$4, data!$E$2:$AG$198, 'Comparison Tool'!$B21, FALSE)</f>
        <v>6.4788170158863068E-2</v>
      </c>
    </row>
    <row r="22" spans="1:7" x14ac:dyDescent="0.45">
      <c r="A22" t="s">
        <v>258</v>
      </c>
      <c r="B22">
        <f>MATCH(A22, data!$E$1:$AG$1, 0)</f>
        <v>13</v>
      </c>
      <c r="C22" t="s">
        <v>232</v>
      </c>
      <c r="D22" s="8">
        <f>VLOOKUP(D$4, data!$E$2:$AG$198, 'Comparison Tool'!$B22, FALSE)</f>
        <v>3.1168973073363304E-2</v>
      </c>
      <c r="E22" s="8">
        <f>VLOOKUP(E$4, data!$E$2:$AG$198, 'Comparison Tool'!$B22, FALSE)</f>
        <v>4.3529469519853592E-2</v>
      </c>
      <c r="F22" s="8">
        <f>VLOOKUP(F$4, data!$E$2:$AG$198, 'Comparison Tool'!$B22, FALSE)</f>
        <v>3.4317992627620697E-2</v>
      </c>
      <c r="G22" s="8">
        <f>VLOOKUP(G$4, data!$E$2:$AG$198, 'Comparison Tool'!$B22, FALSE)</f>
        <v>3.0634699389338493E-2</v>
      </c>
    </row>
    <row r="23" spans="1:7" x14ac:dyDescent="0.45">
      <c r="A23" t="s">
        <v>233</v>
      </c>
      <c r="B23">
        <f>MATCH(A23, data!$E$1:$AG$1, 0)</f>
        <v>14</v>
      </c>
      <c r="C23" t="s">
        <v>234</v>
      </c>
      <c r="D23" s="8">
        <f>VLOOKUP(D$4, data!$E$2:$AG$198, 'Comparison Tool'!$B23, FALSE)</f>
        <v>4.8106932081282139E-3</v>
      </c>
      <c r="E23" s="8">
        <f>VLOOKUP(E$4, data!$E$2:$AG$198, 'Comparison Tool'!$B23, FALSE)</f>
        <v>3.9419746026396751E-3</v>
      </c>
      <c r="F23" s="8">
        <f>VLOOKUP(F$4, data!$E$2:$AG$198, 'Comparison Tool'!$B23, FALSE)</f>
        <v>1.2583148418343626E-5</v>
      </c>
      <c r="G23" s="8">
        <f>VLOOKUP(G$4, data!$E$2:$AG$198, 'Comparison Tool'!$B23, FALSE)</f>
        <v>4.5162439346313477E-3</v>
      </c>
    </row>
    <row r="24" spans="1:7" x14ac:dyDescent="0.45">
      <c r="A24" t="s">
        <v>259</v>
      </c>
      <c r="B24">
        <f>MATCH(A24, data!$E$1:$AG$1, 0)</f>
        <v>15</v>
      </c>
      <c r="C24" t="s">
        <v>233</v>
      </c>
      <c r="D24" s="8">
        <f>VLOOKUP(D$4, data!$E$2:$AG$198, 'Comparison Tool'!$B24, FALSE)</f>
        <v>2.7506697922945023E-2</v>
      </c>
      <c r="E24" s="8">
        <f>VLOOKUP(E$4, data!$E$2:$AG$198, 'Comparison Tool'!$B24, FALSE)</f>
        <v>3.2221164554357529E-2</v>
      </c>
      <c r="F24" s="8">
        <f>VLOOKUP(F$4, data!$E$2:$AG$198, 'Comparison Tool'!$B24, FALSE)</f>
        <v>2.8995057567954063E-2</v>
      </c>
      <c r="G24" s="8">
        <f>VLOOKUP(G$4, data!$E$2:$AG$198, 'Comparison Tool'!$B24, FALSE)</f>
        <v>3.4868910908699036E-2</v>
      </c>
    </row>
    <row r="26" spans="1:7" ht="14.65" thickBot="1" x14ac:dyDescent="0.5">
      <c r="C26" s="13" t="s">
        <v>262</v>
      </c>
      <c r="D26" s="10"/>
      <c r="E26" s="10"/>
      <c r="F26" s="10"/>
      <c r="G26" s="10"/>
    </row>
    <row r="27" spans="1:7" x14ac:dyDescent="0.45">
      <c r="A27" t="s">
        <v>210</v>
      </c>
      <c r="B27">
        <f>MATCH(A27, data!$E$1:$AG$1, 0)</f>
        <v>16</v>
      </c>
      <c r="C27" s="15" t="s">
        <v>237</v>
      </c>
      <c r="D27" s="8">
        <f>VLOOKUP(D$4, data!$E$2:$AG$198, 'Comparison Tool'!$B27, FALSE)/100</f>
        <v>6.7095341682434084E-2</v>
      </c>
      <c r="E27" s="8">
        <f>VLOOKUP(E$4, data!$E$2:$AG$198, 'Comparison Tool'!$B27, FALSE)/100</f>
        <v>2.0873181819915772E-2</v>
      </c>
      <c r="F27" s="8">
        <f>VLOOKUP(F$4, data!$E$2:$AG$198, 'Comparison Tool'!$B27, FALSE)/100</f>
        <v>0.16328971862792968</v>
      </c>
      <c r="G27" s="8">
        <f>VLOOKUP(G$4, data!$E$2:$AG$198, 'Comparison Tool'!$B27, FALSE)/100</f>
        <v>6.7785887718200682E-2</v>
      </c>
    </row>
    <row r="28" spans="1:7" x14ac:dyDescent="0.45">
      <c r="A28" t="s">
        <v>211</v>
      </c>
      <c r="B28">
        <f>MATCH(A28, data!$E$1:$AG$1, 0)</f>
        <v>17</v>
      </c>
      <c r="C28" s="15" t="s">
        <v>265</v>
      </c>
      <c r="D28" s="8">
        <f>VLOOKUP(D$4, data!$E$2:$AG$198, 'Comparison Tool'!$B28, FALSE)/100</f>
        <v>8.8111429214477538E-2</v>
      </c>
      <c r="E28" s="8">
        <f>VLOOKUP(E$4, data!$E$2:$AG$198, 'Comparison Tool'!$B28, FALSE)/100</f>
        <v>1.3724178075790405E-2</v>
      </c>
      <c r="F28" s="8">
        <f>VLOOKUP(F$4, data!$E$2:$AG$198, 'Comparison Tool'!$B28, FALSE)/100</f>
        <v>2.9733424186706544E-2</v>
      </c>
      <c r="G28" s="8">
        <f>VLOOKUP(G$4, data!$E$2:$AG$198, 'Comparison Tool'!$B28, FALSE)/100</f>
        <v>2.2773723602294921E-2</v>
      </c>
    </row>
    <row r="29" spans="1:7" x14ac:dyDescent="0.45">
      <c r="A29" t="s">
        <v>212</v>
      </c>
      <c r="B29">
        <f>MATCH(A29, data!$E$1:$AG$1, 0)</f>
        <v>18</v>
      </c>
      <c r="C29" s="15" t="s">
        <v>238</v>
      </c>
      <c r="D29" s="8">
        <f>VLOOKUP(D$4, data!$E$2:$AG$198, 'Comparison Tool'!$B29, FALSE)/100</f>
        <v>0.16019886016845702</v>
      </c>
      <c r="E29" s="8">
        <f>VLOOKUP(E$4, data!$E$2:$AG$198, 'Comparison Tool'!$B29, FALSE)/100</f>
        <v>0.40493495941162111</v>
      </c>
      <c r="F29" s="8">
        <f>VLOOKUP(F$4, data!$E$2:$AG$198, 'Comparison Tool'!$B29, FALSE)/100</f>
        <v>0.24963382720947266</v>
      </c>
      <c r="G29" s="8">
        <f>VLOOKUP(G$4, data!$E$2:$AG$198, 'Comparison Tool'!$B29, FALSE)/100</f>
        <v>0.37260341644287109</v>
      </c>
    </row>
    <row r="30" spans="1:7" x14ac:dyDescent="0.45">
      <c r="A30" t="s">
        <v>213</v>
      </c>
      <c r="B30">
        <f>MATCH(A30, data!$E$1:$AG$1, 0)</f>
        <v>19</v>
      </c>
      <c r="C30" s="15" t="s">
        <v>239</v>
      </c>
      <c r="D30" s="8">
        <f>VLOOKUP(D$4, data!$E$2:$AG$198, 'Comparison Tool'!$B30, FALSE)/100</f>
        <v>6.0603570938110351E-3</v>
      </c>
      <c r="E30" s="8">
        <f>VLOOKUP(E$4, data!$E$2:$AG$198, 'Comparison Tool'!$B30, FALSE)/100</f>
        <v>8.3923107385635368E-3</v>
      </c>
      <c r="F30" s="8">
        <f>VLOOKUP(F$4, data!$E$2:$AG$198, 'Comparison Tool'!$B30, FALSE)/100</f>
        <v>3.6373400688171388E-3</v>
      </c>
      <c r="G30" s="8">
        <f>VLOOKUP(G$4, data!$E$2:$AG$198, 'Comparison Tool'!$B30, FALSE)/100</f>
        <v>6.8126523494720457E-3</v>
      </c>
    </row>
    <row r="31" spans="1:7" x14ac:dyDescent="0.45">
      <c r="A31" t="s">
        <v>214</v>
      </c>
      <c r="B31">
        <f>MATCH(A31, data!$E$1:$AG$1, 0)</f>
        <v>20</v>
      </c>
      <c r="C31" s="15" t="s">
        <v>240</v>
      </c>
      <c r="D31" s="8">
        <f>VLOOKUP(D$4, data!$E$2:$AG$198, 'Comparison Tool'!$B31, FALSE)/100</f>
        <v>0.10292335510253907</v>
      </c>
      <c r="E31" s="8">
        <f>VLOOKUP(E$4, data!$E$2:$AG$198, 'Comparison Tool'!$B31, FALSE)/100</f>
        <v>5.2481827735900877E-2</v>
      </c>
      <c r="F31" s="8">
        <f>VLOOKUP(F$4, data!$E$2:$AG$198, 'Comparison Tool'!$B31, FALSE)/100</f>
        <v>7.633532047271728E-2</v>
      </c>
      <c r="G31" s="8">
        <f>VLOOKUP(G$4, data!$E$2:$AG$198, 'Comparison Tool'!$B31, FALSE)/100</f>
        <v>6.56447696685791E-2</v>
      </c>
    </row>
    <row r="32" spans="1:7" x14ac:dyDescent="0.45">
      <c r="A32" t="s">
        <v>215</v>
      </c>
      <c r="B32">
        <f>MATCH(A32, data!$E$1:$AG$1, 0)</f>
        <v>21</v>
      </c>
      <c r="C32" s="15" t="s">
        <v>241</v>
      </c>
      <c r="D32" s="8">
        <f>VLOOKUP(D$4, data!$E$2:$AG$198, 'Comparison Tool'!$B32, FALSE)/100</f>
        <v>7.3956900835037229E-3</v>
      </c>
      <c r="E32" s="8">
        <f>VLOOKUP(E$4, data!$E$2:$AG$198, 'Comparison Tool'!$B32, FALSE)/100</f>
        <v>2.4961743354797363E-2</v>
      </c>
      <c r="F32" s="8">
        <f>VLOOKUP(F$4, data!$E$2:$AG$198, 'Comparison Tool'!$B32, FALSE)/100</f>
        <v>7.2746801376342776E-3</v>
      </c>
      <c r="G32" s="8">
        <f>VLOOKUP(G$4, data!$E$2:$AG$198, 'Comparison Tool'!$B32, FALSE)/100</f>
        <v>7.2506082057952883E-3</v>
      </c>
    </row>
    <row r="33" spans="1:7" x14ac:dyDescent="0.45">
      <c r="A33" t="s">
        <v>216</v>
      </c>
      <c r="B33">
        <f>MATCH(A33, data!$E$1:$AG$1, 0)</f>
        <v>22</v>
      </c>
      <c r="C33" s="15" t="s">
        <v>242</v>
      </c>
      <c r="D33" s="8">
        <f>VLOOKUP(D$4, data!$E$2:$AG$198, 'Comparison Tool'!$B33, FALSE)/100</f>
        <v>0.56821495056152349</v>
      </c>
      <c r="E33" s="8">
        <f>VLOOKUP(E$4, data!$E$2:$AG$198, 'Comparison Tool'!$B33, FALSE)/100</f>
        <v>0.47463180541992189</v>
      </c>
      <c r="F33" s="8">
        <f>VLOOKUP(F$4, data!$E$2:$AG$198, 'Comparison Tool'!$B33, FALSE)/100</f>
        <v>0.47009571075439455</v>
      </c>
      <c r="G33" s="8">
        <f>VLOOKUP(G$4, data!$E$2:$AG$198, 'Comparison Tool'!$B33, FALSE)/100</f>
        <v>0.45712894439697266</v>
      </c>
    </row>
    <row r="34" spans="1:7" x14ac:dyDescent="0.45">
      <c r="D34" s="8"/>
      <c r="E34" s="8"/>
      <c r="F34" s="8"/>
      <c r="G34" s="8"/>
    </row>
    <row r="35" spans="1:7" ht="14.65" thickBot="1" x14ac:dyDescent="0.5">
      <c r="C35" s="13" t="s">
        <v>263</v>
      </c>
      <c r="D35" s="12"/>
      <c r="E35" s="12"/>
      <c r="F35" s="12"/>
      <c r="G35" s="12"/>
    </row>
    <row r="36" spans="1:7" x14ac:dyDescent="0.45">
      <c r="A36" t="s">
        <v>6</v>
      </c>
      <c r="B36">
        <f>MATCH(A36, data!$E$1:$AG$1, 0)</f>
        <v>23</v>
      </c>
      <c r="C36" s="15" t="s">
        <v>243</v>
      </c>
      <c r="D36" s="8">
        <f>VLOOKUP(D$4, data!$E$2:$AG$198, 'Comparison Tool'!$B36, FALSE)/100</f>
        <v>0.3831378173828125</v>
      </c>
      <c r="E36" s="8">
        <f>VLOOKUP(E$4, data!$E$2:$AG$198, 'Comparison Tool'!$B36, FALSE)/100</f>
        <v>0.69008224487304692</v>
      </c>
      <c r="F36" s="8">
        <f>VLOOKUP(F$4, data!$E$2:$AG$198, 'Comparison Tool'!$B36, FALSE)/100</f>
        <v>0.35760669708251952</v>
      </c>
      <c r="G36" s="8">
        <f>VLOOKUP(G$4, data!$E$2:$AG$198, 'Comparison Tool'!$B36, FALSE)/100</f>
        <v>0.56053527832031247</v>
      </c>
    </row>
    <row r="37" spans="1:7" x14ac:dyDescent="0.45">
      <c r="A37" t="s">
        <v>7</v>
      </c>
      <c r="B37">
        <f>MATCH(A37, data!$E$1:$AG$1, 0)</f>
        <v>24</v>
      </c>
      <c r="C37" s="15" t="s">
        <v>244</v>
      </c>
      <c r="D37" s="8">
        <f>VLOOKUP(D$4, data!$E$2:$AG$198, 'Comparison Tool'!$B37, FALSE)/100</f>
        <v>0.14690716743469237</v>
      </c>
      <c r="E37" s="8">
        <f>VLOOKUP(E$4, data!$E$2:$AG$198, 'Comparison Tool'!$B37, FALSE)/100</f>
        <v>0.15766067504882814</v>
      </c>
      <c r="F37" s="8">
        <f>VLOOKUP(F$4, data!$E$2:$AG$198, 'Comparison Tool'!$B37, FALSE)/100</f>
        <v>0.11749341011047364</v>
      </c>
      <c r="G37" s="8">
        <f>VLOOKUP(G$4, data!$E$2:$AG$198, 'Comparison Tool'!$B37, FALSE)/100</f>
        <v>0.14598540306091309</v>
      </c>
    </row>
    <row r="38" spans="1:7" x14ac:dyDescent="0.45">
      <c r="A38" t="s">
        <v>8</v>
      </c>
      <c r="B38">
        <f>MATCH(A38, data!$E$1:$AG$1, 0)</f>
        <v>25</v>
      </c>
      <c r="C38" s="15" t="s">
        <v>245</v>
      </c>
      <c r="D38" s="8">
        <f>VLOOKUP(D$4, data!$E$2:$AG$198, 'Comparison Tool'!$B38, FALSE)/100</f>
        <v>7.4367771148681636E-2</v>
      </c>
      <c r="E38" s="8">
        <f>VLOOKUP(E$4, data!$E$2:$AG$198, 'Comparison Tool'!$B38, FALSE)/100</f>
        <v>0.17179132461547852</v>
      </c>
      <c r="F38" s="8">
        <f>VLOOKUP(F$4, data!$E$2:$AG$198, 'Comparison Tool'!$B38, FALSE)/100</f>
        <v>0.11932428359985352</v>
      </c>
      <c r="G38" s="8">
        <f>VLOOKUP(G$4, data!$E$2:$AG$198, 'Comparison Tool'!$B38, FALSE)/100</f>
        <v>0.15503649711608886</v>
      </c>
    </row>
    <row r="39" spans="1:7" x14ac:dyDescent="0.45">
      <c r="D39" s="8"/>
      <c r="E39" s="8"/>
      <c r="F39" s="8"/>
      <c r="G39" s="8"/>
    </row>
    <row r="40" spans="1:7" ht="14.65" thickBot="1" x14ac:dyDescent="0.5">
      <c r="C40" s="13" t="s">
        <v>236</v>
      </c>
      <c r="D40" s="14"/>
      <c r="E40" s="14"/>
      <c r="F40" s="14"/>
      <c r="G40" s="14"/>
    </row>
    <row r="41" spans="1:7" x14ac:dyDescent="0.45">
      <c r="A41" t="s">
        <v>9</v>
      </c>
      <c r="B41">
        <f>MATCH(A41, data!$E$1:$AG$1, 0)</f>
        <v>26</v>
      </c>
      <c r="C41" s="15" t="s">
        <v>246</v>
      </c>
      <c r="D41" s="8">
        <f>VLOOKUP(D$4, data!$E$2:$AG$198, 'Comparison Tool'!$B41, FALSE)/100</f>
        <v>0.88075492858886717</v>
      </c>
      <c r="E41" s="8">
        <f>VLOOKUP(E$4, data!$E$2:$AG$198, 'Comparison Tool'!$B41, FALSE)/100</f>
        <v>0.8177655792236328</v>
      </c>
      <c r="F41" s="8">
        <f>VLOOKUP(F$4, data!$E$2:$AG$198, 'Comparison Tool'!$B41, FALSE)/100</f>
        <v>0.87461395263671871</v>
      </c>
      <c r="G41" s="8">
        <f>VLOOKUP(G$4, data!$E$2:$AG$198, 'Comparison Tool'!$B41, FALSE)/100</f>
        <v>0.8964421844482422</v>
      </c>
    </row>
    <row r="42" spans="1:7" x14ac:dyDescent="0.45">
      <c r="A42" t="s">
        <v>13</v>
      </c>
      <c r="B42">
        <f>MATCH(A42, data!$E$1:$AG$1, 0)</f>
        <v>27</v>
      </c>
      <c r="C42" s="15" t="s">
        <v>247</v>
      </c>
      <c r="D42" s="8">
        <f>VLOOKUP(D$4, data!$E$2:$AG$198, 'Comparison Tool'!$B42, FALSE)/100</f>
        <v>0.19002849578857423</v>
      </c>
      <c r="E42" s="8">
        <f>VLOOKUP(E$4, data!$E$2:$AG$198, 'Comparison Tool'!$B42, FALSE)/100</f>
        <v>0.27645704269409177</v>
      </c>
      <c r="F42" s="8">
        <f>VLOOKUP(F$4, data!$E$2:$AG$198, 'Comparison Tool'!$B42, FALSE)/100</f>
        <v>0.17824260711669923</v>
      </c>
      <c r="G42" s="8">
        <f>VLOOKUP(G$4, data!$E$2:$AG$198, 'Comparison Tool'!$B42, FALSE)/100</f>
        <v>0.16356306076049804</v>
      </c>
    </row>
    <row r="43" spans="1:7" x14ac:dyDescent="0.45">
      <c r="A43" t="s">
        <v>12</v>
      </c>
      <c r="B43">
        <f>MATCH(A43, data!$E$1:$AG$1, 0)</f>
        <v>28</v>
      </c>
      <c r="C43" s="15" t="s">
        <v>248</v>
      </c>
      <c r="D43" s="8">
        <f>VLOOKUP(D$4, data!$E$2:$AG$198, 'Comparison Tool'!$B43, FALSE)/100</f>
        <v>0.80540000000000012</v>
      </c>
      <c r="E43" s="8">
        <f>VLOOKUP(E$4, data!$E$2:$AG$198, 'Comparison Tool'!$B43, FALSE)/100</f>
        <v>0.7913</v>
      </c>
      <c r="F43" s="8">
        <f>VLOOKUP(F$4, data!$E$2:$AG$198, 'Comparison Tool'!$B43, FALSE)/100</f>
        <v>0.85560000000000003</v>
      </c>
      <c r="G43" s="8">
        <f>VLOOKUP(G$4, data!$E$2:$AG$198, 'Comparison Tool'!$B43, FALSE)/100</f>
        <v>0.86239999999999994</v>
      </c>
    </row>
  </sheetData>
  <pageMargins left="0.7" right="0.7" top="0.75" bottom="0.75" header="0.3" footer="0.3"/>
  <pageSetup scale="76" fitToHeight="0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DropdownList!$D$2:$D$197</xm:f>
          </x14:formula1>
          <xm:sqref>D4:G4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4"/>
  <sheetViews>
    <sheetView topLeftCell="A186" workbookViewId="0">
      <selection activeCell="D200" sqref="D200"/>
    </sheetView>
  </sheetViews>
  <sheetFormatPr defaultColWidth="9.1328125" defaultRowHeight="15" customHeight="1" x14ac:dyDescent="0.45"/>
  <cols>
    <col min="1" max="1" width="9.59765625" style="5" bestFit="1" customWidth="1"/>
    <col min="2" max="2" width="32" style="3" bestFit="1" customWidth="1"/>
    <col min="3" max="3" width="4" style="3" bestFit="1" customWidth="1"/>
    <col min="4" max="4" width="32" style="3" bestFit="1" customWidth="1"/>
    <col min="5" max="16384" width="9.1328125" style="3"/>
  </cols>
  <sheetData>
    <row r="1" spans="1:4" ht="15" customHeight="1" x14ac:dyDescent="0.45">
      <c r="A1" s="2" t="s">
        <v>218</v>
      </c>
      <c r="B1" s="2" t="s">
        <v>217</v>
      </c>
      <c r="D1" s="4" t="s">
        <v>219</v>
      </c>
    </row>
    <row r="2" spans="1:4" ht="15" customHeight="1" x14ac:dyDescent="0.45">
      <c r="A2" s="5">
        <v>2063</v>
      </c>
      <c r="B2" s="3" t="s">
        <v>107</v>
      </c>
      <c r="C2" s="3">
        <f>IF(COUNTIF('Comparison Tool'!$D$4:$G$4, DropdownList!B2)&gt;=1,"",ROW())</f>
        <v>2</v>
      </c>
      <c r="D2" s="3" t="str">
        <f>IF(ROW(B1)-ROW(B$1)+1&gt;COUNT($C$1:$C$197),"",INDEX(B:B,SMALL($C$1:$C$197,1+ROW(B1)-ROW(B$1))))</f>
        <v>Adel SD 21</v>
      </c>
    </row>
    <row r="3" spans="1:4" ht="15" customHeight="1" x14ac:dyDescent="0.45">
      <c r="A3" s="5">
        <v>2113</v>
      </c>
      <c r="B3" s="3" t="s">
        <v>137</v>
      </c>
      <c r="C3" s="3">
        <f>IF(COUNTIF('Comparison Tool'!$D$4:$G$4, DropdownList!B3)&gt;=1,"",ROW())</f>
        <v>3</v>
      </c>
      <c r="D3" s="3" t="str">
        <f t="shared" ref="D3:D66" si="0">IF(ROW(B2)-ROW(B$1)+1&gt;COUNT($C$1:$C$197),"",INDEX(B:B,SMALL($C$1:$C$197,1+ROW(B2)-ROW(B$1))))</f>
        <v>Adrian SD 61</v>
      </c>
    </row>
    <row r="4" spans="1:4" ht="15" customHeight="1" x14ac:dyDescent="0.45">
      <c r="A4" s="5">
        <v>1899</v>
      </c>
      <c r="B4" s="3" t="s">
        <v>19</v>
      </c>
      <c r="C4" s="3">
        <f>IF(COUNTIF('Comparison Tool'!$D$4:$G$4, DropdownList!B4)&gt;=1,"",ROW())</f>
        <v>4</v>
      </c>
      <c r="D4" s="3" t="str">
        <f t="shared" si="0"/>
        <v>Alsea SD 7J</v>
      </c>
    </row>
    <row r="5" spans="1:4" ht="15" customHeight="1" x14ac:dyDescent="0.45">
      <c r="A5" s="5">
        <v>2252</v>
      </c>
      <c r="B5" s="3" t="s">
        <v>201</v>
      </c>
      <c r="C5" s="3">
        <f>IF(COUNTIF('Comparison Tool'!$D$4:$G$4, DropdownList!B5)&gt;=1,"",ROW())</f>
        <v>5</v>
      </c>
      <c r="D5" s="3" t="str">
        <f t="shared" si="0"/>
        <v>Amity SD 4J</v>
      </c>
    </row>
    <row r="6" spans="1:4" ht="15" customHeight="1" x14ac:dyDescent="0.45">
      <c r="A6" s="5">
        <v>2111</v>
      </c>
      <c r="B6" s="3" t="s">
        <v>136</v>
      </c>
      <c r="C6" s="3">
        <f>IF(COUNTIF('Comparison Tool'!$D$4:$G$4, DropdownList!B6)&gt;=1,"",ROW())</f>
        <v>6</v>
      </c>
      <c r="D6" s="3" t="str">
        <f t="shared" si="0"/>
        <v>Annex SD 29</v>
      </c>
    </row>
    <row r="7" spans="1:4" ht="15" customHeight="1" x14ac:dyDescent="0.45">
      <c r="A7" s="5">
        <v>2005</v>
      </c>
      <c r="B7" s="3" t="s">
        <v>68</v>
      </c>
      <c r="C7" s="3">
        <f>IF(COUNTIF('Comparison Tool'!$D$4:$G$4, DropdownList!B7)&gt;=1,"",ROW())</f>
        <v>7</v>
      </c>
      <c r="D7" s="3" t="str">
        <f t="shared" si="0"/>
        <v>Arlington SD 3</v>
      </c>
    </row>
    <row r="8" spans="1:4" ht="15" customHeight="1" x14ac:dyDescent="0.45">
      <c r="A8" s="5">
        <v>2115</v>
      </c>
      <c r="B8" s="3" t="s">
        <v>139</v>
      </c>
      <c r="C8" s="3">
        <f>IF(COUNTIF('Comparison Tool'!$D$4:$G$4, DropdownList!B8)&gt;=1,"",ROW())</f>
        <v>8</v>
      </c>
      <c r="D8" s="3" t="str">
        <f t="shared" si="0"/>
        <v>Arock SD 81</v>
      </c>
    </row>
    <row r="9" spans="1:4" ht="15" customHeight="1" x14ac:dyDescent="0.45">
      <c r="A9" s="5">
        <v>2041</v>
      </c>
      <c r="B9" s="3" t="s">
        <v>87</v>
      </c>
      <c r="C9" s="3">
        <f>IF(COUNTIF('Comparison Tool'!$D$4:$G$4, DropdownList!B9)&gt;=1,"",ROW())</f>
        <v>9</v>
      </c>
      <c r="D9" s="3" t="str">
        <f t="shared" si="0"/>
        <v>Ashland SD 5</v>
      </c>
    </row>
    <row r="10" spans="1:4" ht="15" customHeight="1" x14ac:dyDescent="0.45">
      <c r="A10" s="5">
        <v>2051</v>
      </c>
      <c r="B10" s="3" t="s">
        <v>96</v>
      </c>
      <c r="C10" s="3">
        <f>IF(COUNTIF('Comparison Tool'!$D$4:$G$4, DropdownList!B10)&gt;=1,"",ROW())</f>
        <v>10</v>
      </c>
      <c r="D10" s="3" t="str">
        <f t="shared" si="0"/>
        <v>Ashwood SD 8</v>
      </c>
    </row>
    <row r="11" spans="1:4" ht="15" customHeight="1" x14ac:dyDescent="0.45">
      <c r="A11" s="5">
        <v>1933</v>
      </c>
      <c r="B11" s="3" t="s">
        <v>32</v>
      </c>
      <c r="C11" s="3">
        <f>IF(COUNTIF('Comparison Tool'!$D$4:$G$4, DropdownList!B11)&gt;=1,"",ROW())</f>
        <v>11</v>
      </c>
      <c r="D11" s="3" t="str">
        <f t="shared" si="0"/>
        <v>Astoria SD 1</v>
      </c>
    </row>
    <row r="12" spans="1:4" ht="15" customHeight="1" x14ac:dyDescent="0.45">
      <c r="A12" s="5">
        <v>2208</v>
      </c>
      <c r="B12" s="3" t="s">
        <v>175</v>
      </c>
      <c r="C12" s="3">
        <f>IF(COUNTIF('Comparison Tool'!$D$4:$G$4, DropdownList!B12)&gt;=1,"",ROW())</f>
        <v>12</v>
      </c>
      <c r="D12" s="3" t="str">
        <f t="shared" si="0"/>
        <v>Athena-Weston SD 29RJ</v>
      </c>
    </row>
    <row r="13" spans="1:4" ht="15" customHeight="1" x14ac:dyDescent="0.45">
      <c r="A13" s="5">
        <v>1894</v>
      </c>
      <c r="B13" s="3" t="s">
        <v>14</v>
      </c>
      <c r="C13" s="3">
        <f>IF(COUNTIF('Comparison Tool'!$D$4:$G$4, DropdownList!B13)&gt;=1,"",ROW())</f>
        <v>13</v>
      </c>
      <c r="D13" s="3" t="str">
        <f t="shared" si="0"/>
        <v>Baker SD 5J</v>
      </c>
    </row>
    <row r="14" spans="1:4" ht="15" customHeight="1" x14ac:dyDescent="0.45">
      <c r="A14" s="5">
        <v>1969</v>
      </c>
      <c r="B14" s="3" t="s">
        <v>46</v>
      </c>
      <c r="C14" s="3">
        <f>IF(COUNTIF('Comparison Tool'!$D$4:$G$4, DropdownList!B14)&gt;=1,"",ROW())</f>
        <v>14</v>
      </c>
      <c r="D14" s="3" t="str">
        <f t="shared" si="0"/>
        <v>Bandon SD 54</v>
      </c>
    </row>
    <row r="15" spans="1:4" ht="15" customHeight="1" x14ac:dyDescent="0.45">
      <c r="A15" s="5">
        <v>2240</v>
      </c>
      <c r="B15" s="3" t="s">
        <v>191</v>
      </c>
      <c r="C15" s="3">
        <f>IF(COUNTIF('Comparison Tool'!$D$4:$G$4, DropdownList!B15)&gt;=1,"",ROW())</f>
        <v>15</v>
      </c>
      <c r="D15" s="3" t="str">
        <f t="shared" si="0"/>
        <v>Banks SD 13</v>
      </c>
    </row>
    <row r="16" spans="1:4" ht="15" customHeight="1" x14ac:dyDescent="0.45">
      <c r="A16" s="5">
        <v>2243</v>
      </c>
      <c r="B16" s="3" t="s">
        <v>194</v>
      </c>
      <c r="C16" s="3" t="str">
        <f>IF(COUNTIF('Comparison Tool'!$D$4:$G$4, DropdownList!B16)&gt;=1,"",ROW())</f>
        <v/>
      </c>
      <c r="D16" s="3" t="str">
        <f t="shared" si="0"/>
        <v>Bend-LaPine Administrative SD 1</v>
      </c>
    </row>
    <row r="17" spans="1:4" ht="15" customHeight="1" x14ac:dyDescent="0.45">
      <c r="A17" s="5">
        <v>1976</v>
      </c>
      <c r="B17" s="3" t="s">
        <v>51</v>
      </c>
      <c r="C17" s="3">
        <f>IF(COUNTIF('Comparison Tool'!$D$4:$G$4, DropdownList!B17)&gt;=1,"",ROW())</f>
        <v>17</v>
      </c>
      <c r="D17" s="3" t="str">
        <f t="shared" si="0"/>
        <v>Bethel SD 52</v>
      </c>
    </row>
    <row r="18" spans="1:4" ht="15" customHeight="1" x14ac:dyDescent="0.45">
      <c r="A18" s="5">
        <v>2088</v>
      </c>
      <c r="B18" s="3" t="s">
        <v>115</v>
      </c>
      <c r="C18" s="3">
        <f>IF(COUNTIF('Comparison Tool'!$D$4:$G$4, DropdownList!B18)&gt;=1,"",ROW())</f>
        <v>18</v>
      </c>
      <c r="D18" s="3" t="str">
        <f t="shared" si="0"/>
        <v>Blachly SD 90</v>
      </c>
    </row>
    <row r="19" spans="1:4" ht="15" customHeight="1" x14ac:dyDescent="0.45">
      <c r="A19" s="5">
        <v>2095</v>
      </c>
      <c r="B19" s="3" t="s">
        <v>122</v>
      </c>
      <c r="C19" s="3">
        <f>IF(COUNTIF('Comparison Tool'!$D$4:$G$4, DropdownList!B19)&gt;=1,"",ROW())</f>
        <v>19</v>
      </c>
      <c r="D19" s="3" t="str">
        <f t="shared" si="0"/>
        <v>Black Butte SD 41</v>
      </c>
    </row>
    <row r="20" spans="1:4" ht="15" customHeight="1" x14ac:dyDescent="0.45">
      <c r="A20" s="5">
        <v>2052</v>
      </c>
      <c r="B20" s="3" t="s">
        <v>97</v>
      </c>
      <c r="C20" s="3">
        <f>IF(COUNTIF('Comparison Tool'!$D$4:$G$4, DropdownList!B20)&gt;=1,"",ROW())</f>
        <v>20</v>
      </c>
      <c r="D20" s="3" t="str">
        <f t="shared" si="0"/>
        <v>Brookings-Harbor SD 17C</v>
      </c>
    </row>
    <row r="21" spans="1:4" ht="15" customHeight="1" x14ac:dyDescent="0.45">
      <c r="A21" s="5">
        <v>1974</v>
      </c>
      <c r="B21" s="3" t="s">
        <v>50</v>
      </c>
      <c r="C21" s="3">
        <f>IF(COUNTIF('Comparison Tool'!$D$4:$G$4, DropdownList!B21)&gt;=1,"",ROW())</f>
        <v>21</v>
      </c>
      <c r="D21" s="3" t="str">
        <f t="shared" si="0"/>
        <v>Burnt River SD 30J</v>
      </c>
    </row>
    <row r="22" spans="1:4" ht="15" customHeight="1" x14ac:dyDescent="0.45">
      <c r="A22" s="5">
        <v>1896</v>
      </c>
      <c r="B22" s="3" t="s">
        <v>16</v>
      </c>
      <c r="C22" s="3">
        <f>IF(COUNTIF('Comparison Tool'!$D$4:$G$4, DropdownList!B22)&gt;=1,"",ROW())</f>
        <v>22</v>
      </c>
      <c r="D22" s="3" t="str">
        <f t="shared" si="0"/>
        <v>Butte Falls SD 91</v>
      </c>
    </row>
    <row r="23" spans="1:4" ht="15" customHeight="1" x14ac:dyDescent="0.45">
      <c r="A23" s="5">
        <v>2046</v>
      </c>
      <c r="B23" s="3" t="s">
        <v>92</v>
      </c>
      <c r="C23" s="3">
        <f>IF(COUNTIF('Comparison Tool'!$D$4:$G$4, DropdownList!B23)&gt;=1,"",ROW())</f>
        <v>23</v>
      </c>
      <c r="D23" s="3" t="str">
        <f t="shared" si="0"/>
        <v>Camas Valley SD 21J</v>
      </c>
    </row>
    <row r="24" spans="1:4" ht="15" customHeight="1" x14ac:dyDescent="0.45">
      <c r="A24" s="5">
        <v>1995</v>
      </c>
      <c r="B24" s="3" t="s">
        <v>59</v>
      </c>
      <c r="C24" s="3">
        <f>IF(COUNTIF('Comparison Tool'!$D$4:$G$4, DropdownList!B24)&gt;=1,"",ROW())</f>
        <v>24</v>
      </c>
      <c r="D24" s="3" t="str">
        <f t="shared" si="0"/>
        <v>Canby SD 86</v>
      </c>
    </row>
    <row r="25" spans="1:4" ht="15" customHeight="1" x14ac:dyDescent="0.45">
      <c r="A25" s="5">
        <v>1929</v>
      </c>
      <c r="B25" s="3" t="s">
        <v>29</v>
      </c>
      <c r="C25" s="3">
        <f>IF(COUNTIF('Comparison Tool'!$D$4:$G$4, DropdownList!B25)&gt;=1,"",ROW())</f>
        <v>25</v>
      </c>
      <c r="D25" s="3" t="str">
        <f t="shared" si="0"/>
        <v>Cascade SD 5</v>
      </c>
    </row>
    <row r="26" spans="1:4" ht="15" customHeight="1" x14ac:dyDescent="0.45">
      <c r="A26" s="5">
        <v>2139</v>
      </c>
      <c r="B26" s="3" t="s">
        <v>143</v>
      </c>
      <c r="C26" s="3">
        <f>IF(COUNTIF('Comparison Tool'!$D$4:$G$4, DropdownList!B26)&gt;=1,"",ROW())</f>
        <v>26</v>
      </c>
      <c r="D26" s="3" t="str">
        <f t="shared" si="0"/>
        <v>Centennial SD 28J</v>
      </c>
    </row>
    <row r="27" spans="1:4" ht="15" customHeight="1" x14ac:dyDescent="0.45">
      <c r="A27" s="5">
        <v>2185</v>
      </c>
      <c r="B27" s="3" t="s">
        <v>156</v>
      </c>
      <c r="C27" s="3">
        <f>IF(COUNTIF('Comparison Tool'!$D$4:$G$4, DropdownList!B27)&gt;=1,"",ROW())</f>
        <v>27</v>
      </c>
      <c r="D27" s="3" t="str">
        <f t="shared" si="0"/>
        <v>Central Curry SD 1</v>
      </c>
    </row>
    <row r="28" spans="1:4" ht="15" customHeight="1" x14ac:dyDescent="0.45">
      <c r="A28" s="5">
        <v>1972</v>
      </c>
      <c r="B28" s="3" t="s">
        <v>48</v>
      </c>
      <c r="C28" s="3">
        <f>IF(COUNTIF('Comparison Tool'!$D$4:$G$4, DropdownList!B28)&gt;=1,"",ROW())</f>
        <v>28</v>
      </c>
      <c r="D28" s="3" t="str">
        <f t="shared" si="0"/>
        <v>Central Linn SD 552</v>
      </c>
    </row>
    <row r="29" spans="1:4" ht="15" customHeight="1" x14ac:dyDescent="0.45">
      <c r="A29" s="5">
        <v>2105</v>
      </c>
      <c r="B29" s="3" t="s">
        <v>131</v>
      </c>
      <c r="C29" s="3">
        <f>IF(COUNTIF('Comparison Tool'!$D$4:$G$4, DropdownList!B29)&gt;=1,"",ROW())</f>
        <v>29</v>
      </c>
      <c r="D29" s="3" t="str">
        <f t="shared" si="0"/>
        <v>Central Point SD 6</v>
      </c>
    </row>
    <row r="30" spans="1:4" ht="15" customHeight="1" x14ac:dyDescent="0.45">
      <c r="A30" s="5">
        <v>2042</v>
      </c>
      <c r="B30" s="3" t="s">
        <v>88</v>
      </c>
      <c r="C30" s="3">
        <f>IF(COUNTIF('Comparison Tool'!$D$4:$G$4, DropdownList!B30)&gt;=1,"",ROW())</f>
        <v>30</v>
      </c>
      <c r="D30" s="3" t="str">
        <f t="shared" si="0"/>
        <v>Central SD 13J</v>
      </c>
    </row>
    <row r="31" spans="1:4" ht="15" customHeight="1" x14ac:dyDescent="0.45">
      <c r="A31" s="5">
        <v>2191</v>
      </c>
      <c r="B31" s="3" t="s">
        <v>161</v>
      </c>
      <c r="C31" s="3">
        <f>IF(COUNTIF('Comparison Tool'!$D$4:$G$4, DropdownList!B31)&gt;=1,"",ROW())</f>
        <v>31</v>
      </c>
      <c r="D31" s="3" t="str">
        <f t="shared" si="0"/>
        <v>Clatskanie SD 6J</v>
      </c>
    </row>
    <row r="32" spans="1:4" ht="15" customHeight="1" x14ac:dyDescent="0.45">
      <c r="A32" s="5">
        <v>1945</v>
      </c>
      <c r="B32" s="3" t="s">
        <v>37</v>
      </c>
      <c r="C32" s="3">
        <f>IF(COUNTIF('Comparison Tool'!$D$4:$G$4, DropdownList!B32)&gt;=1,"",ROW())</f>
        <v>32</v>
      </c>
      <c r="D32" s="3" t="str">
        <f t="shared" si="0"/>
        <v>Colton SD 53</v>
      </c>
    </row>
    <row r="33" spans="1:4" ht="15" customHeight="1" x14ac:dyDescent="0.45">
      <c r="A33" s="5">
        <v>1927</v>
      </c>
      <c r="B33" s="3" t="s">
        <v>27</v>
      </c>
      <c r="C33" s="3">
        <f>IF(COUNTIF('Comparison Tool'!$D$4:$G$4, DropdownList!B33)&gt;=1,"",ROW())</f>
        <v>33</v>
      </c>
      <c r="D33" s="3" t="str">
        <f t="shared" si="0"/>
        <v>Condon SD 25J</v>
      </c>
    </row>
    <row r="34" spans="1:4" ht="15" customHeight="1" x14ac:dyDescent="0.45">
      <c r="A34" s="5">
        <v>2006</v>
      </c>
      <c r="B34" s="3" t="s">
        <v>69</v>
      </c>
      <c r="C34" s="3">
        <f>IF(COUNTIF('Comparison Tool'!$D$4:$G$4, DropdownList!B34)&gt;=1,"",ROW())</f>
        <v>34</v>
      </c>
      <c r="D34" s="3" t="str">
        <f t="shared" si="0"/>
        <v>Coos Bay SD 9</v>
      </c>
    </row>
    <row r="35" spans="1:4" ht="15" customHeight="1" x14ac:dyDescent="0.45">
      <c r="A35" s="5">
        <v>1965</v>
      </c>
      <c r="B35" s="3" t="s">
        <v>42</v>
      </c>
      <c r="C35" s="3">
        <f>IF(COUNTIF('Comparison Tool'!$D$4:$G$4, DropdownList!B35)&gt;=1,"",ROW())</f>
        <v>35</v>
      </c>
      <c r="D35" s="3" t="str">
        <f t="shared" si="0"/>
        <v>Coquille SD 8</v>
      </c>
    </row>
    <row r="36" spans="1:4" ht="15" customHeight="1" x14ac:dyDescent="0.45">
      <c r="A36" s="5">
        <v>1964</v>
      </c>
      <c r="B36" s="3" t="s">
        <v>41</v>
      </c>
      <c r="C36" s="3">
        <f>IF(COUNTIF('Comparison Tool'!$D$4:$G$4, DropdownList!B36)&gt;=1,"",ROW())</f>
        <v>36</v>
      </c>
      <c r="D36" s="3" t="str">
        <f t="shared" si="0"/>
        <v>Corbett SD 39</v>
      </c>
    </row>
    <row r="37" spans="1:4" ht="15" customHeight="1" x14ac:dyDescent="0.45">
      <c r="A37" s="5">
        <v>2186</v>
      </c>
      <c r="B37" s="3" t="s">
        <v>157</v>
      </c>
      <c r="C37" s="3">
        <f>IF(COUNTIF('Comparison Tool'!$D$4:$G$4, DropdownList!B37)&gt;=1,"",ROW())</f>
        <v>37</v>
      </c>
      <c r="D37" s="3" t="str">
        <f t="shared" si="0"/>
        <v>Corvallis SD 509J</v>
      </c>
    </row>
    <row r="38" spans="1:4" ht="15" customHeight="1" x14ac:dyDescent="0.45">
      <c r="A38" s="5">
        <v>1901</v>
      </c>
      <c r="B38" s="3" t="s">
        <v>21</v>
      </c>
      <c r="C38" s="3">
        <f>IF(COUNTIF('Comparison Tool'!$D$4:$G$4, DropdownList!B38)&gt;=1,"",ROW())</f>
        <v>38</v>
      </c>
      <c r="D38" s="3" t="str">
        <f t="shared" si="0"/>
        <v>Cove SD 15</v>
      </c>
    </row>
    <row r="39" spans="1:4" ht="15" customHeight="1" x14ac:dyDescent="0.45">
      <c r="A39" s="5">
        <v>2216</v>
      </c>
      <c r="B39" s="3" t="s">
        <v>182</v>
      </c>
      <c r="C39" s="3">
        <f>IF(COUNTIF('Comparison Tool'!$D$4:$G$4, DropdownList!B39)&gt;=1,"",ROW())</f>
        <v>39</v>
      </c>
      <c r="D39" s="3" t="str">
        <f t="shared" si="0"/>
        <v>Creswell SD 40</v>
      </c>
    </row>
    <row r="40" spans="1:4" ht="15" customHeight="1" x14ac:dyDescent="0.45">
      <c r="A40" s="5">
        <v>2086</v>
      </c>
      <c r="B40" s="3" t="s">
        <v>113</v>
      </c>
      <c r="C40" s="3">
        <f>IF(COUNTIF('Comparison Tool'!$D$4:$G$4, DropdownList!B40)&gt;=1,"",ROW())</f>
        <v>40</v>
      </c>
      <c r="D40" s="3" t="str">
        <f t="shared" si="0"/>
        <v>Crook County SD</v>
      </c>
    </row>
    <row r="41" spans="1:4" ht="15" customHeight="1" x14ac:dyDescent="0.45">
      <c r="A41" s="5">
        <v>1970</v>
      </c>
      <c r="B41" s="3" t="s">
        <v>47</v>
      </c>
      <c r="C41" s="3">
        <f>IF(COUNTIF('Comparison Tool'!$D$4:$G$4, DropdownList!B41)&gt;=1,"",ROW())</f>
        <v>41</v>
      </c>
      <c r="D41" s="3" t="str">
        <f t="shared" si="0"/>
        <v>Crow-Applegate-Lorane SD 66</v>
      </c>
    </row>
    <row r="42" spans="1:4" ht="15" customHeight="1" x14ac:dyDescent="0.45">
      <c r="A42" s="5">
        <v>2089</v>
      </c>
      <c r="B42" s="3" t="s">
        <v>116</v>
      </c>
      <c r="C42" s="3">
        <f>IF(COUNTIF('Comparison Tool'!$D$4:$G$4, DropdownList!B42)&gt;=1,"",ROW())</f>
        <v>42</v>
      </c>
      <c r="D42" s="3" t="str">
        <f t="shared" si="0"/>
        <v>Culver SD 4</v>
      </c>
    </row>
    <row r="43" spans="1:4" ht="15" customHeight="1" x14ac:dyDescent="0.45">
      <c r="A43" s="5">
        <v>2050</v>
      </c>
      <c r="B43" s="3" t="s">
        <v>95</v>
      </c>
      <c r="C43" s="3">
        <f>IF(COUNTIF('Comparison Tool'!$D$4:$G$4, DropdownList!B43)&gt;=1,"",ROW())</f>
        <v>43</v>
      </c>
      <c r="D43" s="3" t="str">
        <f t="shared" si="0"/>
        <v>Dallas SD 2</v>
      </c>
    </row>
    <row r="44" spans="1:4" ht="15" customHeight="1" x14ac:dyDescent="0.45">
      <c r="A44" s="5">
        <v>2190</v>
      </c>
      <c r="B44" s="3" t="s">
        <v>160</v>
      </c>
      <c r="C44" s="3">
        <f>IF(COUNTIF('Comparison Tool'!$D$4:$G$4, DropdownList!B44)&gt;=1,"",ROW())</f>
        <v>44</v>
      </c>
      <c r="D44" s="3" t="str">
        <f t="shared" si="0"/>
        <v>David Douglas SD 40</v>
      </c>
    </row>
    <row r="45" spans="1:4" ht="15" customHeight="1" x14ac:dyDescent="0.45">
      <c r="A45" s="5">
        <v>2187</v>
      </c>
      <c r="B45" s="3" t="s">
        <v>158</v>
      </c>
      <c r="C45" s="3">
        <f>IF(COUNTIF('Comparison Tool'!$D$4:$G$4, DropdownList!B45)&gt;=1,"",ROW())</f>
        <v>45</v>
      </c>
      <c r="D45" s="3" t="str">
        <f t="shared" si="0"/>
        <v>Dayton SD 8</v>
      </c>
    </row>
    <row r="46" spans="1:4" ht="15" customHeight="1" x14ac:dyDescent="0.45">
      <c r="A46" s="5">
        <v>2253</v>
      </c>
      <c r="B46" s="3" t="s">
        <v>202</v>
      </c>
      <c r="C46" s="3">
        <f>IF(COUNTIF('Comparison Tool'!$D$4:$G$4, DropdownList!B46)&gt;=1,"",ROW())</f>
        <v>46</v>
      </c>
      <c r="D46" s="3" t="str">
        <f t="shared" si="0"/>
        <v>Dayville SD 16J</v>
      </c>
    </row>
    <row r="47" spans="1:4" ht="15" customHeight="1" x14ac:dyDescent="0.45">
      <c r="A47" s="5">
        <v>2011</v>
      </c>
      <c r="B47" s="3" t="s">
        <v>73</v>
      </c>
      <c r="C47" s="3">
        <f>IF(COUNTIF('Comparison Tool'!$D$4:$G$4, DropdownList!B47)&gt;=1,"",ROW())</f>
        <v>47</v>
      </c>
      <c r="D47" s="3" t="str">
        <f t="shared" si="0"/>
        <v>Diamond SD 7</v>
      </c>
    </row>
    <row r="48" spans="1:4" ht="15" customHeight="1" x14ac:dyDescent="0.45">
      <c r="A48" s="5">
        <v>2017</v>
      </c>
      <c r="B48" s="3" t="s">
        <v>78</v>
      </c>
      <c r="C48" s="3">
        <f>IF(COUNTIF('Comparison Tool'!$D$4:$G$4, DropdownList!B48)&gt;=1,"",ROW())</f>
        <v>48</v>
      </c>
      <c r="D48" s="3" t="str">
        <f t="shared" si="0"/>
        <v>Double O SD 28</v>
      </c>
    </row>
    <row r="49" spans="1:4" ht="15" customHeight="1" x14ac:dyDescent="0.45">
      <c r="A49" s="5">
        <v>2021</v>
      </c>
      <c r="B49" s="3" t="s">
        <v>82</v>
      </c>
      <c r="C49" s="3">
        <f>IF(COUNTIF('Comparison Tool'!$D$4:$G$4, DropdownList!B49)&gt;=1,"",ROW())</f>
        <v>49</v>
      </c>
      <c r="D49" s="3" t="str">
        <f t="shared" si="0"/>
        <v>Douglas County SD 15</v>
      </c>
    </row>
    <row r="50" spans="1:4" ht="15" customHeight="1" x14ac:dyDescent="0.45">
      <c r="A50" s="5">
        <v>1993</v>
      </c>
      <c r="B50" s="3" t="s">
        <v>57</v>
      </c>
      <c r="C50" s="3">
        <f>IF(COUNTIF('Comparison Tool'!$D$4:$G$4, DropdownList!B50)&gt;=1,"",ROW())</f>
        <v>50</v>
      </c>
      <c r="D50" s="3" t="str">
        <f t="shared" si="0"/>
        <v>Douglas County SD 4</v>
      </c>
    </row>
    <row r="51" spans="1:4" ht="15" customHeight="1" x14ac:dyDescent="0.45">
      <c r="A51" s="5">
        <v>1991</v>
      </c>
      <c r="B51" s="3" t="s">
        <v>55</v>
      </c>
      <c r="C51" s="3">
        <f>IF(COUNTIF('Comparison Tool'!$D$4:$G$4, DropdownList!B51)&gt;=1,"",ROW())</f>
        <v>51</v>
      </c>
      <c r="D51" s="3" t="str">
        <f t="shared" si="0"/>
        <v>Drewsey SD 13</v>
      </c>
    </row>
    <row r="52" spans="1:4" ht="15" customHeight="1" x14ac:dyDescent="0.45">
      <c r="A52" s="5">
        <v>2019</v>
      </c>
      <c r="B52" s="3" t="s">
        <v>80</v>
      </c>
      <c r="C52" s="3">
        <f>IF(COUNTIF('Comparison Tool'!$D$4:$G$4, DropdownList!B52)&gt;=1,"",ROW())</f>
        <v>52</v>
      </c>
      <c r="D52" s="3" t="str">
        <f t="shared" si="0"/>
        <v>Dufur SD 29</v>
      </c>
    </row>
    <row r="53" spans="1:4" ht="15" customHeight="1" x14ac:dyDescent="0.45">
      <c r="A53" s="5">
        <v>2229</v>
      </c>
      <c r="B53" s="3" t="s">
        <v>189</v>
      </c>
      <c r="C53" s="3">
        <f>IF(COUNTIF('Comparison Tool'!$D$4:$G$4, DropdownList!B53)&gt;=1,"",ROW())</f>
        <v>53</v>
      </c>
      <c r="D53" s="3" t="str">
        <f t="shared" si="0"/>
        <v>Eagle Point SD 9</v>
      </c>
    </row>
    <row r="54" spans="1:4" ht="15" customHeight="1" x14ac:dyDescent="0.45">
      <c r="A54" s="5">
        <v>2043</v>
      </c>
      <c r="B54" s="3" t="s">
        <v>89</v>
      </c>
      <c r="C54" s="3">
        <f>IF(COUNTIF('Comparison Tool'!$D$4:$G$4, DropdownList!B54)&gt;=1,"",ROW())</f>
        <v>54</v>
      </c>
      <c r="D54" s="3" t="str">
        <f t="shared" si="0"/>
        <v>Echo SD 5</v>
      </c>
    </row>
    <row r="55" spans="1:4" ht="15" customHeight="1" x14ac:dyDescent="0.45">
      <c r="A55" s="5">
        <v>2203</v>
      </c>
      <c r="B55" s="3" t="s">
        <v>170</v>
      </c>
      <c r="C55" s="3">
        <f>IF(COUNTIF('Comparison Tool'!$D$4:$G$4, DropdownList!B55)&gt;=1,"",ROW())</f>
        <v>55</v>
      </c>
      <c r="D55" s="3" t="str">
        <f t="shared" si="0"/>
        <v>Elgin SD 23</v>
      </c>
    </row>
    <row r="56" spans="1:4" ht="15" customHeight="1" x14ac:dyDescent="0.45">
      <c r="A56" s="5">
        <v>2217</v>
      </c>
      <c r="B56" s="3" t="s">
        <v>183</v>
      </c>
      <c r="C56" s="3">
        <f>IF(COUNTIF('Comparison Tool'!$D$4:$G$4, DropdownList!B56)&gt;=1,"",ROW())</f>
        <v>56</v>
      </c>
      <c r="D56" s="3" t="str">
        <f t="shared" si="0"/>
        <v>Elkton SD 34</v>
      </c>
    </row>
    <row r="57" spans="1:4" ht="15" customHeight="1" x14ac:dyDescent="0.45">
      <c r="A57" s="5">
        <v>1998</v>
      </c>
      <c r="B57" s="3" t="s">
        <v>62</v>
      </c>
      <c r="C57" s="3">
        <f>IF(COUNTIF('Comparison Tool'!$D$4:$G$4, DropdownList!B57)&gt;=1,"",ROW())</f>
        <v>57</v>
      </c>
      <c r="D57" s="3" t="str">
        <f t="shared" si="0"/>
        <v>Enterprise SD 21</v>
      </c>
    </row>
    <row r="58" spans="1:4" ht="15" customHeight="1" x14ac:dyDescent="0.45">
      <c r="A58" s="5">
        <v>2221</v>
      </c>
      <c r="B58" s="3" t="s">
        <v>186</v>
      </c>
      <c r="C58" s="3">
        <f>IF(COUNTIF('Comparison Tool'!$D$4:$G$4, DropdownList!B58)&gt;=1,"",ROW())</f>
        <v>58</v>
      </c>
      <c r="D58" s="3" t="str">
        <f t="shared" si="0"/>
        <v>Estacada SD 108</v>
      </c>
    </row>
    <row r="59" spans="1:4" ht="15" customHeight="1" x14ac:dyDescent="0.45">
      <c r="A59" s="5">
        <v>1930</v>
      </c>
      <c r="B59" s="3" t="s">
        <v>30</v>
      </c>
      <c r="C59" s="3">
        <f>IF(COUNTIF('Comparison Tool'!$D$4:$G$4, DropdownList!B59)&gt;=1,"",ROW())</f>
        <v>59</v>
      </c>
      <c r="D59" s="3" t="str">
        <f t="shared" si="0"/>
        <v>Eugene SD 4J</v>
      </c>
    </row>
    <row r="60" spans="1:4" ht="15" customHeight="1" x14ac:dyDescent="0.45">
      <c r="A60" s="5">
        <v>2082</v>
      </c>
      <c r="B60" s="3" t="s">
        <v>109</v>
      </c>
      <c r="C60" s="3">
        <f>IF(COUNTIF('Comparison Tool'!$D$4:$G$4, DropdownList!B60)&gt;=1,"",ROW())</f>
        <v>60</v>
      </c>
      <c r="D60" s="3" t="str">
        <f t="shared" si="0"/>
        <v>Falls City SD 57</v>
      </c>
    </row>
    <row r="61" spans="1:4" ht="15" customHeight="1" x14ac:dyDescent="0.45">
      <c r="A61" s="5">
        <v>2193</v>
      </c>
      <c r="B61" s="3" t="s">
        <v>163</v>
      </c>
      <c r="C61" s="3">
        <f>IF(COUNTIF('Comparison Tool'!$D$4:$G$4, DropdownList!B61)&gt;=1,"",ROW())</f>
        <v>61</v>
      </c>
      <c r="D61" s="3" t="str">
        <f t="shared" si="0"/>
        <v>Fern Ridge SD 28J</v>
      </c>
    </row>
    <row r="62" spans="1:4" ht="15" customHeight="1" x14ac:dyDescent="0.45">
      <c r="A62" s="5">
        <v>2084</v>
      </c>
      <c r="B62" s="3" t="s">
        <v>111</v>
      </c>
      <c r="C62" s="3">
        <f>IF(COUNTIF('Comparison Tool'!$D$4:$G$4, DropdownList!B62)&gt;=1,"",ROW())</f>
        <v>62</v>
      </c>
      <c r="D62" s="3" t="str">
        <f t="shared" si="0"/>
        <v>Forest Grove SD 15</v>
      </c>
    </row>
    <row r="63" spans="1:4" ht="15" customHeight="1" x14ac:dyDescent="0.45">
      <c r="A63" s="5">
        <v>2241</v>
      </c>
      <c r="B63" s="3" t="s">
        <v>192</v>
      </c>
      <c r="C63" s="3">
        <f>IF(COUNTIF('Comparison Tool'!$D$4:$G$4, DropdownList!B63)&gt;=1,"",ROW())</f>
        <v>63</v>
      </c>
      <c r="D63" s="3" t="str">
        <f t="shared" si="0"/>
        <v>Fossil SD 21J</v>
      </c>
    </row>
    <row r="64" spans="1:4" ht="15" customHeight="1" x14ac:dyDescent="0.45">
      <c r="A64" s="5">
        <v>2248</v>
      </c>
      <c r="B64" s="3" t="s">
        <v>198</v>
      </c>
      <c r="C64" s="3">
        <f>IF(COUNTIF('Comparison Tool'!$D$4:$G$4, DropdownList!B64)&gt;=1,"",ROW())</f>
        <v>64</v>
      </c>
      <c r="D64" s="3" t="str">
        <f t="shared" si="0"/>
        <v>Frenchglen SD 16</v>
      </c>
    </row>
    <row r="65" spans="1:4" ht="15" customHeight="1" x14ac:dyDescent="0.45">
      <c r="A65" s="5">
        <v>2020</v>
      </c>
      <c r="B65" s="3" t="s">
        <v>81</v>
      </c>
      <c r="C65" s="3">
        <f>IF(COUNTIF('Comparison Tool'!$D$4:$G$4, DropdownList!B65)&gt;=1,"",ROW())</f>
        <v>65</v>
      </c>
      <c r="D65" s="3" t="str">
        <f t="shared" si="0"/>
        <v>Gaston SD 511J</v>
      </c>
    </row>
    <row r="66" spans="1:4" ht="15" customHeight="1" x14ac:dyDescent="0.45">
      <c r="A66" s="5">
        <v>2245</v>
      </c>
      <c r="B66" s="3" t="s">
        <v>196</v>
      </c>
      <c r="C66" s="3">
        <f>IF(COUNTIF('Comparison Tool'!$D$4:$G$4, DropdownList!B66)&gt;=1,"",ROW())</f>
        <v>66</v>
      </c>
      <c r="D66" s="3" t="str">
        <f t="shared" si="0"/>
        <v>Gervais SD 1</v>
      </c>
    </row>
    <row r="67" spans="1:4" ht="15" customHeight="1" x14ac:dyDescent="0.45">
      <c r="A67" s="5">
        <v>2137</v>
      </c>
      <c r="B67" s="3" t="s">
        <v>141</v>
      </c>
      <c r="C67" s="3">
        <f>IF(COUNTIF('Comparison Tool'!$D$4:$G$4, DropdownList!B67)&gt;=1,"",ROW())</f>
        <v>67</v>
      </c>
      <c r="D67" s="3" t="str">
        <f t="shared" ref="D67:D130" si="1">IF(ROW(B66)-ROW(B$1)+1&gt;COUNT($C$1:$C$197),"",INDEX(B:B,SMALL($C$1:$C$197,1+ROW(B66)-ROW(B$1))))</f>
        <v>Gladstone SD 115</v>
      </c>
    </row>
    <row r="68" spans="1:4" ht="15" customHeight="1" x14ac:dyDescent="0.45">
      <c r="A68" s="5">
        <v>1931</v>
      </c>
      <c r="B68" s="3" t="s">
        <v>31</v>
      </c>
      <c r="C68" s="3">
        <f>IF(COUNTIF('Comparison Tool'!$D$4:$G$4, DropdownList!B68)&gt;=1,"",ROW())</f>
        <v>68</v>
      </c>
      <c r="D68" s="3" t="str">
        <f t="shared" si="1"/>
        <v>Glendale SD 77</v>
      </c>
    </row>
    <row r="69" spans="1:4" ht="15" customHeight="1" x14ac:dyDescent="0.45">
      <c r="A69" s="5">
        <v>2000</v>
      </c>
      <c r="B69" s="3" t="s">
        <v>64</v>
      </c>
      <c r="C69" s="3">
        <f>IF(COUNTIF('Comparison Tool'!$D$4:$G$4, DropdownList!B69)&gt;=1,"",ROW())</f>
        <v>69</v>
      </c>
      <c r="D69" s="3" t="str">
        <f t="shared" si="1"/>
        <v>Glide SD 12</v>
      </c>
    </row>
    <row r="70" spans="1:4" ht="15" customHeight="1" x14ac:dyDescent="0.45">
      <c r="A70" s="5">
        <v>1992</v>
      </c>
      <c r="B70" s="3" t="s">
        <v>56</v>
      </c>
      <c r="C70" s="3">
        <f>IF(COUNTIF('Comparison Tool'!$D$4:$G$4, DropdownList!B70)&gt;=1,"",ROW())</f>
        <v>70</v>
      </c>
      <c r="D70" s="3" t="str">
        <f t="shared" si="1"/>
        <v>Grants Pass SD 7</v>
      </c>
    </row>
    <row r="71" spans="1:4" ht="15" customHeight="1" x14ac:dyDescent="0.45">
      <c r="A71" s="5">
        <v>2054</v>
      </c>
      <c r="B71" s="3" t="s">
        <v>99</v>
      </c>
      <c r="C71" s="3">
        <f>IF(COUNTIF('Comparison Tool'!$D$4:$G$4, DropdownList!B71)&gt;=1,"",ROW())</f>
        <v>71</v>
      </c>
      <c r="D71" s="3" t="str">
        <f t="shared" si="1"/>
        <v>Greater Albany Public SD 8J</v>
      </c>
    </row>
    <row r="72" spans="1:4" ht="15" customHeight="1" x14ac:dyDescent="0.45">
      <c r="A72" s="5">
        <v>2100</v>
      </c>
      <c r="B72" s="3" t="s">
        <v>126</v>
      </c>
      <c r="C72" s="3">
        <f>IF(COUNTIF('Comparison Tool'!$D$4:$G$4, DropdownList!B72)&gt;=1,"",ROW())</f>
        <v>72</v>
      </c>
      <c r="D72" s="3" t="str">
        <f t="shared" si="1"/>
        <v>Gresham-Barlow SD 10J</v>
      </c>
    </row>
    <row r="73" spans="1:4" ht="15" customHeight="1" x14ac:dyDescent="0.45">
      <c r="A73" s="5">
        <v>2183</v>
      </c>
      <c r="B73" s="3" t="s">
        <v>155</v>
      </c>
      <c r="C73" s="3">
        <f>IF(COUNTIF('Comparison Tool'!$D$4:$G$4, DropdownList!B73)&gt;=1,"",ROW())</f>
        <v>73</v>
      </c>
      <c r="D73" s="3" t="str">
        <f t="shared" si="1"/>
        <v>Harney County SD 3</v>
      </c>
    </row>
    <row r="74" spans="1:4" ht="15" customHeight="1" x14ac:dyDescent="0.45">
      <c r="A74" s="5">
        <v>2014</v>
      </c>
      <c r="B74" s="3" t="s">
        <v>75</v>
      </c>
      <c r="C74" s="3">
        <f>IF(COUNTIF('Comparison Tool'!$D$4:$G$4, DropdownList!B74)&gt;=1,"",ROW())</f>
        <v>74</v>
      </c>
      <c r="D74" s="3" t="str">
        <f t="shared" si="1"/>
        <v>Harney County SD 4</v>
      </c>
    </row>
    <row r="75" spans="1:4" ht="15" customHeight="1" x14ac:dyDescent="0.45">
      <c r="A75" s="5">
        <v>2015</v>
      </c>
      <c r="B75" s="3" t="s">
        <v>76</v>
      </c>
      <c r="C75" s="3">
        <f>IF(COUNTIF('Comparison Tool'!$D$4:$G$4, DropdownList!B75)&gt;=1,"",ROW())</f>
        <v>75</v>
      </c>
      <c r="D75" s="3" t="str">
        <f t="shared" si="1"/>
        <v>Harney County Union High SD 1J</v>
      </c>
    </row>
    <row r="76" spans="1:4" ht="15" customHeight="1" x14ac:dyDescent="0.45">
      <c r="A76" s="5">
        <v>2023</v>
      </c>
      <c r="B76" s="3" t="s">
        <v>84</v>
      </c>
      <c r="C76" s="3">
        <f>IF(COUNTIF('Comparison Tool'!$D$4:$G$4, DropdownList!B76)&gt;=1,"",ROW())</f>
        <v>76</v>
      </c>
      <c r="D76" s="3" t="str">
        <f t="shared" si="1"/>
        <v>Harper SD 66</v>
      </c>
    </row>
    <row r="77" spans="1:4" ht="15" customHeight="1" x14ac:dyDescent="0.45">
      <c r="A77" s="5">
        <v>2114</v>
      </c>
      <c r="B77" s="3" t="s">
        <v>138</v>
      </c>
      <c r="C77" s="3">
        <f>IF(COUNTIF('Comparison Tool'!$D$4:$G$4, DropdownList!B77)&gt;=1,"",ROW())</f>
        <v>77</v>
      </c>
      <c r="D77" s="3" t="str">
        <f t="shared" si="1"/>
        <v>Harrisburg SD 7J</v>
      </c>
    </row>
    <row r="78" spans="1:4" ht="15" customHeight="1" x14ac:dyDescent="0.45">
      <c r="A78" s="5">
        <v>2099</v>
      </c>
      <c r="B78" s="3" t="s">
        <v>125</v>
      </c>
      <c r="C78" s="3">
        <f>IF(COUNTIF('Comparison Tool'!$D$4:$G$4, DropdownList!B78)&gt;=1,"",ROW())</f>
        <v>78</v>
      </c>
      <c r="D78" s="3" t="str">
        <f t="shared" si="1"/>
        <v>Helix SD 1</v>
      </c>
    </row>
    <row r="79" spans="1:4" ht="15" customHeight="1" x14ac:dyDescent="0.45">
      <c r="A79" s="5">
        <v>2201</v>
      </c>
      <c r="B79" s="3" t="s">
        <v>168</v>
      </c>
      <c r="C79" s="3">
        <f>IF(COUNTIF('Comparison Tool'!$D$4:$G$4, DropdownList!B79)&gt;=1,"",ROW())</f>
        <v>79</v>
      </c>
      <c r="D79" s="3" t="str">
        <f t="shared" si="1"/>
        <v>Hermiston SD 8</v>
      </c>
    </row>
    <row r="80" spans="1:4" ht="15" customHeight="1" x14ac:dyDescent="0.45">
      <c r="A80" s="5">
        <v>2206</v>
      </c>
      <c r="B80" s="3" t="s">
        <v>173</v>
      </c>
      <c r="C80" s="3">
        <f>IF(COUNTIF('Comparison Tool'!$D$4:$G$4, DropdownList!B80)&gt;=1,"",ROW())</f>
        <v>80</v>
      </c>
      <c r="D80" s="3" t="str">
        <f t="shared" si="1"/>
        <v>Hood River County SD</v>
      </c>
    </row>
    <row r="81" spans="1:4" ht="15" customHeight="1" x14ac:dyDescent="0.45">
      <c r="A81" s="5">
        <v>2239</v>
      </c>
      <c r="B81" s="3" t="s">
        <v>190</v>
      </c>
      <c r="C81" s="3" t="str">
        <f>IF(COUNTIF('Comparison Tool'!$D$4:$G$4, DropdownList!B81)&gt;=1,"",ROW())</f>
        <v/>
      </c>
      <c r="D81" s="3" t="str">
        <f t="shared" si="1"/>
        <v>Huntington SD 16J</v>
      </c>
    </row>
    <row r="82" spans="1:4" ht="15" customHeight="1" x14ac:dyDescent="0.45">
      <c r="A82" s="5">
        <v>2024</v>
      </c>
      <c r="B82" s="3" t="s">
        <v>85</v>
      </c>
      <c r="C82" s="3">
        <f>IF(COUNTIF('Comparison Tool'!$D$4:$G$4, DropdownList!B82)&gt;=1,"",ROW())</f>
        <v>82</v>
      </c>
      <c r="D82" s="3" t="str">
        <f t="shared" si="1"/>
        <v>Imbler SD 11</v>
      </c>
    </row>
    <row r="83" spans="1:4" ht="15" customHeight="1" x14ac:dyDescent="0.45">
      <c r="A83" s="5">
        <v>1895</v>
      </c>
      <c r="B83" s="3" t="s">
        <v>15</v>
      </c>
      <c r="C83" s="3">
        <f>IF(COUNTIF('Comparison Tool'!$D$4:$G$4, DropdownList!B83)&gt;=1,"",ROW())</f>
        <v>83</v>
      </c>
      <c r="D83" s="3" t="str">
        <f t="shared" si="1"/>
        <v>Ione SD R2</v>
      </c>
    </row>
    <row r="84" spans="1:4" ht="15" customHeight="1" x14ac:dyDescent="0.45">
      <c r="A84" s="5">
        <v>2215</v>
      </c>
      <c r="B84" s="3" t="s">
        <v>181</v>
      </c>
      <c r="C84" s="3">
        <f>IF(COUNTIF('Comparison Tool'!$D$4:$G$4, DropdownList!B84)&gt;=1,"",ROW())</f>
        <v>84</v>
      </c>
      <c r="D84" s="3" t="str">
        <f t="shared" si="1"/>
        <v>Jefferson County SD 509J</v>
      </c>
    </row>
    <row r="85" spans="1:4" ht="15" customHeight="1" x14ac:dyDescent="0.45">
      <c r="A85" s="5">
        <v>3997</v>
      </c>
      <c r="B85" s="3" t="s">
        <v>208</v>
      </c>
      <c r="C85" s="3">
        <f>IF(COUNTIF('Comparison Tool'!$D$4:$G$4, DropdownList!B85)&gt;=1,"",ROW())</f>
        <v>85</v>
      </c>
      <c r="D85" s="3" t="str">
        <f t="shared" si="1"/>
        <v>Jefferson SD 14J</v>
      </c>
    </row>
    <row r="86" spans="1:4" ht="15" customHeight="1" x14ac:dyDescent="0.45">
      <c r="A86" s="5">
        <v>2053</v>
      </c>
      <c r="B86" s="3" t="s">
        <v>98</v>
      </c>
      <c r="C86" s="3">
        <f>IF(COUNTIF('Comparison Tool'!$D$4:$G$4, DropdownList!B86)&gt;=1,"",ROW())</f>
        <v>86</v>
      </c>
      <c r="D86" s="3" t="str">
        <f t="shared" si="1"/>
        <v>Jewell SD 8</v>
      </c>
    </row>
    <row r="87" spans="1:4" ht="15" customHeight="1" x14ac:dyDescent="0.45">
      <c r="A87" s="5">
        <v>2140</v>
      </c>
      <c r="B87" s="3" t="s">
        <v>144</v>
      </c>
      <c r="C87" s="3">
        <f>IF(COUNTIF('Comparison Tool'!$D$4:$G$4, DropdownList!B87)&gt;=1,"",ROW())</f>
        <v>87</v>
      </c>
      <c r="D87" s="3" t="str">
        <f t="shared" si="1"/>
        <v>John Day SD 3</v>
      </c>
    </row>
    <row r="88" spans="1:4" ht="15" customHeight="1" x14ac:dyDescent="0.45">
      <c r="A88" s="5">
        <v>1934</v>
      </c>
      <c r="B88" s="3" t="s">
        <v>33</v>
      </c>
      <c r="C88" s="3">
        <f>IF(COUNTIF('Comparison Tool'!$D$4:$G$4, DropdownList!B88)&gt;=1,"",ROW())</f>
        <v>88</v>
      </c>
      <c r="D88" s="3" t="str">
        <f t="shared" si="1"/>
        <v>Jordan Valley SD 3</v>
      </c>
    </row>
    <row r="89" spans="1:4" ht="15" customHeight="1" x14ac:dyDescent="0.45">
      <c r="A89" s="5">
        <v>2008</v>
      </c>
      <c r="B89" s="3" t="s">
        <v>70</v>
      </c>
      <c r="C89" s="3">
        <f>IF(COUNTIF('Comparison Tool'!$D$4:$G$4, DropdownList!B89)&gt;=1,"",ROW())</f>
        <v>89</v>
      </c>
      <c r="D89" s="3" t="str">
        <f t="shared" si="1"/>
        <v>Joseph SD 6</v>
      </c>
    </row>
    <row r="90" spans="1:4" ht="15" customHeight="1" x14ac:dyDescent="0.45">
      <c r="A90" s="5">
        <v>2107</v>
      </c>
      <c r="B90" s="3" t="s">
        <v>132</v>
      </c>
      <c r="C90" s="3">
        <f>IF(COUNTIF('Comparison Tool'!$D$4:$G$4, DropdownList!B90)&gt;=1,"",ROW())</f>
        <v>90</v>
      </c>
      <c r="D90" s="3" t="str">
        <f t="shared" si="1"/>
        <v>Junction City SD 69</v>
      </c>
    </row>
    <row r="91" spans="1:4" ht="15" customHeight="1" x14ac:dyDescent="0.45">
      <c r="A91" s="5">
        <v>2219</v>
      </c>
      <c r="B91" s="3" t="s">
        <v>184</v>
      </c>
      <c r="C91" s="3">
        <f>IF(COUNTIF('Comparison Tool'!$D$4:$G$4, DropdownList!B91)&gt;=1,"",ROW())</f>
        <v>91</v>
      </c>
      <c r="D91" s="3" t="str">
        <f t="shared" si="1"/>
        <v>Juntura SD 12</v>
      </c>
    </row>
    <row r="92" spans="1:4" ht="15" customHeight="1" x14ac:dyDescent="0.45">
      <c r="A92" s="5">
        <v>2091</v>
      </c>
      <c r="B92" s="3" t="s">
        <v>118</v>
      </c>
      <c r="C92" s="3">
        <f>IF(COUNTIF('Comparison Tool'!$D$4:$G$4, DropdownList!B92)&gt;=1,"",ROW())</f>
        <v>92</v>
      </c>
      <c r="D92" s="3" t="str">
        <f t="shared" si="1"/>
        <v>Klamath County SD</v>
      </c>
    </row>
    <row r="93" spans="1:4" ht="15" customHeight="1" x14ac:dyDescent="0.45">
      <c r="A93" s="5">
        <v>2109</v>
      </c>
      <c r="B93" s="3" t="s">
        <v>134</v>
      </c>
      <c r="C93" s="3">
        <f>IF(COUNTIF('Comparison Tool'!$D$4:$G$4, DropdownList!B93)&gt;=1,"",ROW())</f>
        <v>93</v>
      </c>
      <c r="D93" s="3" t="str">
        <f t="shared" si="1"/>
        <v>Klamath Falls City Schools</v>
      </c>
    </row>
    <row r="94" spans="1:4" ht="15" customHeight="1" x14ac:dyDescent="0.45">
      <c r="A94" s="5">
        <v>2057</v>
      </c>
      <c r="B94" s="3" t="s">
        <v>102</v>
      </c>
      <c r="C94" s="3">
        <f>IF(COUNTIF('Comparison Tool'!$D$4:$G$4, DropdownList!B94)&gt;=1,"",ROW())</f>
        <v>94</v>
      </c>
      <c r="D94" s="3" t="str">
        <f t="shared" si="1"/>
        <v>Knappa SD 4</v>
      </c>
    </row>
    <row r="95" spans="1:4" ht="15" customHeight="1" x14ac:dyDescent="0.45">
      <c r="A95" s="5">
        <v>2056</v>
      </c>
      <c r="B95" s="3" t="s">
        <v>101</v>
      </c>
      <c r="C95" s="3">
        <f>IF(COUNTIF('Comparison Tool'!$D$4:$G$4, DropdownList!B95)&gt;=1,"",ROW())</f>
        <v>95</v>
      </c>
      <c r="D95" s="3" t="str">
        <f t="shared" si="1"/>
        <v>La Grande SD 1</v>
      </c>
    </row>
    <row r="96" spans="1:4" ht="15" customHeight="1" x14ac:dyDescent="0.45">
      <c r="A96" s="5">
        <v>2262</v>
      </c>
      <c r="B96" s="3" t="s">
        <v>207</v>
      </c>
      <c r="C96" s="3">
        <f>IF(COUNTIF('Comparison Tool'!$D$4:$G$4, DropdownList!B96)&gt;=1,"",ROW())</f>
        <v>96</v>
      </c>
      <c r="D96" s="3" t="str">
        <f t="shared" si="1"/>
        <v>Lake County SD 7</v>
      </c>
    </row>
    <row r="97" spans="1:4" ht="15" customHeight="1" x14ac:dyDescent="0.45">
      <c r="A97" s="5">
        <v>2212</v>
      </c>
      <c r="B97" s="3" t="s">
        <v>178</v>
      </c>
      <c r="C97" s="3">
        <f>IF(COUNTIF('Comparison Tool'!$D$4:$G$4, DropdownList!B97)&gt;=1,"",ROW())</f>
        <v>97</v>
      </c>
      <c r="D97" s="3" t="str">
        <f t="shared" si="1"/>
        <v>Lake Oswego SD 7J</v>
      </c>
    </row>
    <row r="98" spans="1:4" ht="15" customHeight="1" x14ac:dyDescent="0.45">
      <c r="A98" s="5">
        <v>2059</v>
      </c>
      <c r="B98" s="3" t="s">
        <v>103</v>
      </c>
      <c r="C98" s="3">
        <f>IF(COUNTIF('Comparison Tool'!$D$4:$G$4, DropdownList!B98)&gt;=1,"",ROW())</f>
        <v>98</v>
      </c>
      <c r="D98" s="3" t="str">
        <f t="shared" si="1"/>
        <v>Lebanon Community SD 9</v>
      </c>
    </row>
    <row r="99" spans="1:4" ht="15" customHeight="1" x14ac:dyDescent="0.45">
      <c r="A99" s="5">
        <v>1923</v>
      </c>
      <c r="B99" s="3" t="s">
        <v>23</v>
      </c>
      <c r="C99" s="3">
        <f>IF(COUNTIF('Comparison Tool'!$D$4:$G$4, DropdownList!B99)&gt;=1,"",ROW())</f>
        <v>99</v>
      </c>
      <c r="D99" s="3" t="str">
        <f t="shared" si="1"/>
        <v>Lincoln County SD</v>
      </c>
    </row>
    <row r="100" spans="1:4" ht="15" customHeight="1" x14ac:dyDescent="0.45">
      <c r="A100" s="5">
        <v>2101</v>
      </c>
      <c r="B100" s="3" t="s">
        <v>127</v>
      </c>
      <c r="C100" s="3">
        <f>IF(COUNTIF('Comparison Tool'!$D$4:$G$4, DropdownList!B100)&gt;=1,"",ROW())</f>
        <v>100</v>
      </c>
      <c r="D100" s="3" t="str">
        <f t="shared" si="1"/>
        <v>Long Creek SD 17</v>
      </c>
    </row>
    <row r="101" spans="1:4" ht="15" customHeight="1" x14ac:dyDescent="0.45">
      <c r="A101" s="5">
        <v>2097</v>
      </c>
      <c r="B101" s="3" t="s">
        <v>124</v>
      </c>
      <c r="C101" s="3">
        <f>IF(COUNTIF('Comparison Tool'!$D$4:$G$4, DropdownList!B101)&gt;=1,"",ROW())</f>
        <v>101</v>
      </c>
      <c r="D101" s="3" t="str">
        <f t="shared" si="1"/>
        <v>Lowell SD 71</v>
      </c>
    </row>
    <row r="102" spans="1:4" ht="15" customHeight="1" x14ac:dyDescent="0.45">
      <c r="A102" s="5">
        <v>2012</v>
      </c>
      <c r="B102" s="3" t="s">
        <v>74</v>
      </c>
      <c r="C102" s="3">
        <f>IF(COUNTIF('Comparison Tool'!$D$4:$G$4, DropdownList!B102)&gt;=1,"",ROW())</f>
        <v>102</v>
      </c>
      <c r="D102" s="3" t="str">
        <f t="shared" si="1"/>
        <v>Mapleton SD 32</v>
      </c>
    </row>
    <row r="103" spans="1:4" ht="15" customHeight="1" x14ac:dyDescent="0.45">
      <c r="A103" s="5">
        <v>2092</v>
      </c>
      <c r="B103" s="3" t="s">
        <v>119</v>
      </c>
      <c r="C103" s="3">
        <f>IF(COUNTIF('Comparison Tool'!$D$4:$G$4, DropdownList!B103)&gt;=1,"",ROW())</f>
        <v>103</v>
      </c>
      <c r="D103" s="3" t="str">
        <f t="shared" si="1"/>
        <v>Marcola SD 79J</v>
      </c>
    </row>
    <row r="104" spans="1:4" ht="15" customHeight="1" x14ac:dyDescent="0.45">
      <c r="A104" s="5">
        <v>2085</v>
      </c>
      <c r="B104" s="3" t="s">
        <v>112</v>
      </c>
      <c r="C104" s="3">
        <f>IF(COUNTIF('Comparison Tool'!$D$4:$G$4, DropdownList!B104)&gt;=1,"",ROW())</f>
        <v>104</v>
      </c>
      <c r="D104" s="3" t="str">
        <f t="shared" si="1"/>
        <v>McKenzie SD 68</v>
      </c>
    </row>
    <row r="105" spans="1:4" ht="15" customHeight="1" x14ac:dyDescent="0.45">
      <c r="A105" s="5">
        <v>2094</v>
      </c>
      <c r="B105" s="3" t="s">
        <v>121</v>
      </c>
      <c r="C105" s="3">
        <f>IF(COUNTIF('Comparison Tool'!$D$4:$G$4, DropdownList!B105)&gt;=1,"",ROW())</f>
        <v>105</v>
      </c>
      <c r="D105" s="3" t="str">
        <f t="shared" si="1"/>
        <v>McMinnville SD 40</v>
      </c>
    </row>
    <row r="106" spans="1:4" ht="15" customHeight="1" x14ac:dyDescent="0.45">
      <c r="A106" s="5">
        <v>2090</v>
      </c>
      <c r="B106" s="3" t="s">
        <v>117</v>
      </c>
      <c r="C106" s="3">
        <f>IF(COUNTIF('Comparison Tool'!$D$4:$G$4, DropdownList!B106)&gt;=1,"",ROW())</f>
        <v>106</v>
      </c>
      <c r="D106" s="3" t="str">
        <f t="shared" si="1"/>
        <v>Medford SD 549C</v>
      </c>
    </row>
    <row r="107" spans="1:4" ht="15" customHeight="1" x14ac:dyDescent="0.45">
      <c r="A107" s="5">
        <v>2256</v>
      </c>
      <c r="B107" s="3" t="s">
        <v>205</v>
      </c>
      <c r="C107" s="3">
        <f>IF(COUNTIF('Comparison Tool'!$D$4:$G$4, DropdownList!B107)&gt;=1,"",ROW())</f>
        <v>107</v>
      </c>
      <c r="D107" s="3" t="str">
        <f t="shared" si="1"/>
        <v>Milton-Freewater Unified SD 7</v>
      </c>
    </row>
    <row r="108" spans="1:4" ht="15" customHeight="1" x14ac:dyDescent="0.45">
      <c r="A108" s="5">
        <v>2048</v>
      </c>
      <c r="B108" s="3" t="s">
        <v>94</v>
      </c>
      <c r="C108" s="3">
        <f>IF(COUNTIF('Comparison Tool'!$D$4:$G$4, DropdownList!B108)&gt;=1,"",ROW())</f>
        <v>108</v>
      </c>
      <c r="D108" s="3" t="str">
        <f t="shared" si="1"/>
        <v>Mitchell SD 55</v>
      </c>
    </row>
    <row r="109" spans="1:4" ht="15" customHeight="1" x14ac:dyDescent="0.45">
      <c r="A109" s="5">
        <v>2205</v>
      </c>
      <c r="B109" s="3" t="s">
        <v>172</v>
      </c>
      <c r="C109" s="3">
        <f>IF(COUNTIF('Comparison Tool'!$D$4:$G$4, DropdownList!B109)&gt;=1,"",ROW())</f>
        <v>109</v>
      </c>
      <c r="D109" s="3" t="str">
        <f t="shared" si="1"/>
        <v>Molalla River SD 35</v>
      </c>
    </row>
    <row r="110" spans="1:4" ht="15" customHeight="1" x14ac:dyDescent="0.45">
      <c r="A110" s="5">
        <v>2249</v>
      </c>
      <c r="B110" s="3" t="s">
        <v>199</v>
      </c>
      <c r="C110" s="3">
        <f>IF(COUNTIF('Comparison Tool'!$D$4:$G$4, DropdownList!B110)&gt;=1,"",ROW())</f>
        <v>110</v>
      </c>
      <c r="D110" s="3" t="str">
        <f t="shared" si="1"/>
        <v>Monroe SD 1J</v>
      </c>
    </row>
    <row r="111" spans="1:4" ht="15" customHeight="1" x14ac:dyDescent="0.45">
      <c r="A111" s="5">
        <v>1925</v>
      </c>
      <c r="B111" s="3" t="s">
        <v>25</v>
      </c>
      <c r="C111" s="3">
        <f>IF(COUNTIF('Comparison Tool'!$D$4:$G$4, DropdownList!B111)&gt;=1,"",ROW())</f>
        <v>111</v>
      </c>
      <c r="D111" s="3" t="str">
        <f t="shared" si="1"/>
        <v>Monument SD 8</v>
      </c>
    </row>
    <row r="112" spans="1:4" ht="15" customHeight="1" x14ac:dyDescent="0.45">
      <c r="A112" s="5">
        <v>1898</v>
      </c>
      <c r="B112" s="3" t="s">
        <v>18</v>
      </c>
      <c r="C112" s="3">
        <f>IF(COUNTIF('Comparison Tool'!$D$4:$G$4, DropdownList!B112)&gt;=1,"",ROW())</f>
        <v>112</v>
      </c>
      <c r="D112" s="3" t="str">
        <f t="shared" si="1"/>
        <v>Morrow SD 1</v>
      </c>
    </row>
    <row r="113" spans="1:4" ht="15" customHeight="1" x14ac:dyDescent="0.45">
      <c r="A113" s="5">
        <v>2010</v>
      </c>
      <c r="B113" s="3" t="s">
        <v>72</v>
      </c>
      <c r="C113" s="3">
        <f>IF(COUNTIF('Comparison Tool'!$D$4:$G$4, DropdownList!B113)&gt;=1,"",ROW())</f>
        <v>113</v>
      </c>
      <c r="D113" s="3" t="str">
        <f t="shared" si="1"/>
        <v>Mt Angel SD 91</v>
      </c>
    </row>
    <row r="114" spans="1:4" ht="15" customHeight="1" x14ac:dyDescent="0.45">
      <c r="A114" s="5">
        <v>2147</v>
      </c>
      <c r="B114" s="3" t="s">
        <v>151</v>
      </c>
      <c r="C114" s="3">
        <f>IF(COUNTIF('Comparison Tool'!$D$4:$G$4, DropdownList!B114)&gt;=1,"",ROW())</f>
        <v>114</v>
      </c>
      <c r="D114" s="3" t="str">
        <f t="shared" si="1"/>
        <v>Myrtle Point SD 41</v>
      </c>
    </row>
    <row r="115" spans="1:4" ht="15" customHeight="1" x14ac:dyDescent="0.45">
      <c r="A115" s="5">
        <v>2145</v>
      </c>
      <c r="B115" s="3" t="s">
        <v>149</v>
      </c>
      <c r="C115" s="3">
        <f>IF(COUNTIF('Comparison Tool'!$D$4:$G$4, DropdownList!B115)&gt;=1,"",ROW())</f>
        <v>115</v>
      </c>
      <c r="D115" s="3" t="str">
        <f t="shared" si="1"/>
        <v>Neah-Kah-Nie SD 56</v>
      </c>
    </row>
    <row r="116" spans="1:4" ht="15" customHeight="1" x14ac:dyDescent="0.45">
      <c r="A116" s="5">
        <v>1968</v>
      </c>
      <c r="B116" s="3" t="s">
        <v>45</v>
      </c>
      <c r="C116" s="3">
        <f>IF(COUNTIF('Comparison Tool'!$D$4:$G$4, DropdownList!B116)&gt;=1,"",ROW())</f>
        <v>116</v>
      </c>
      <c r="D116" s="3" t="str">
        <f t="shared" si="1"/>
        <v>Nestucca Valley SD 101J</v>
      </c>
    </row>
    <row r="117" spans="1:4" ht="15" customHeight="1" x14ac:dyDescent="0.45">
      <c r="A117" s="5">
        <v>2198</v>
      </c>
      <c r="B117" s="3" t="s">
        <v>166</v>
      </c>
      <c r="C117" s="3">
        <f>IF(COUNTIF('Comparison Tool'!$D$4:$G$4, DropdownList!B117)&gt;=1,"",ROW())</f>
        <v>117</v>
      </c>
      <c r="D117" s="3" t="str">
        <f t="shared" si="1"/>
        <v>Newberg SD 29J</v>
      </c>
    </row>
    <row r="118" spans="1:4" ht="15" customHeight="1" x14ac:dyDescent="0.45">
      <c r="A118" s="5">
        <v>2199</v>
      </c>
      <c r="B118" s="3" t="s">
        <v>167</v>
      </c>
      <c r="C118" s="3">
        <f>IF(COUNTIF('Comparison Tool'!$D$4:$G$4, DropdownList!B118)&gt;=1,"",ROW())</f>
        <v>118</v>
      </c>
      <c r="D118" s="3" t="str">
        <f t="shared" si="1"/>
        <v>North Bend SD 13</v>
      </c>
    </row>
    <row r="119" spans="1:4" ht="15" customHeight="1" x14ac:dyDescent="0.45">
      <c r="A119" s="5">
        <v>2254</v>
      </c>
      <c r="B119" s="3" t="s">
        <v>203</v>
      </c>
      <c r="C119" s="3">
        <f>IF(COUNTIF('Comparison Tool'!$D$4:$G$4, DropdownList!B119)&gt;=1,"",ROW())</f>
        <v>119</v>
      </c>
      <c r="D119" s="3" t="str">
        <f t="shared" si="1"/>
        <v>North Clackamas SD 12</v>
      </c>
    </row>
    <row r="120" spans="1:4" ht="15" customHeight="1" x14ac:dyDescent="0.45">
      <c r="A120" s="5">
        <v>1966</v>
      </c>
      <c r="B120" s="3" t="s">
        <v>43</v>
      </c>
      <c r="C120" s="3">
        <f>IF(COUNTIF('Comparison Tool'!$D$4:$G$4, DropdownList!B120)&gt;=1,"",ROW())</f>
        <v>120</v>
      </c>
      <c r="D120" s="3" t="str">
        <f t="shared" si="1"/>
        <v>North Douglas SD 22</v>
      </c>
    </row>
    <row r="121" spans="1:4" ht="15" customHeight="1" x14ac:dyDescent="0.45">
      <c r="A121" s="5">
        <v>1924</v>
      </c>
      <c r="B121" s="3" t="s">
        <v>24</v>
      </c>
      <c r="C121" s="3">
        <f>IF(COUNTIF('Comparison Tool'!$D$4:$G$4, DropdownList!B121)&gt;=1,"",ROW())</f>
        <v>121</v>
      </c>
      <c r="D121" s="3" t="str">
        <f t="shared" si="1"/>
        <v>North Lake SD 14</v>
      </c>
    </row>
    <row r="122" spans="1:4" ht="15" customHeight="1" x14ac:dyDescent="0.45">
      <c r="A122" s="5">
        <v>1996</v>
      </c>
      <c r="B122" s="3" t="s">
        <v>60</v>
      </c>
      <c r="C122" s="3">
        <f>IF(COUNTIF('Comparison Tool'!$D$4:$G$4, DropdownList!B122)&gt;=1,"",ROW())</f>
        <v>122</v>
      </c>
      <c r="D122" s="3" t="str">
        <f t="shared" si="1"/>
        <v>North Marion SD 15</v>
      </c>
    </row>
    <row r="123" spans="1:4" ht="15" customHeight="1" x14ac:dyDescent="0.45">
      <c r="A123" s="5">
        <v>2061</v>
      </c>
      <c r="B123" s="3" t="s">
        <v>105</v>
      </c>
      <c r="C123" s="3">
        <f>IF(COUNTIF('Comparison Tool'!$D$4:$G$4, DropdownList!B123)&gt;=1,"",ROW())</f>
        <v>123</v>
      </c>
      <c r="D123" s="3" t="str">
        <f t="shared" si="1"/>
        <v>North Powder SD 8J</v>
      </c>
    </row>
    <row r="124" spans="1:4" ht="15" customHeight="1" x14ac:dyDescent="0.45">
      <c r="A124" s="5">
        <v>2141</v>
      </c>
      <c r="B124" s="3" t="s">
        <v>145</v>
      </c>
      <c r="C124" s="3">
        <f>IF(COUNTIF('Comparison Tool'!$D$4:$G$4, DropdownList!B124)&gt;=1,"",ROW())</f>
        <v>124</v>
      </c>
      <c r="D124" s="3" t="str">
        <f t="shared" si="1"/>
        <v>North Santiam SD 29J</v>
      </c>
    </row>
    <row r="125" spans="1:4" ht="15" customHeight="1" x14ac:dyDescent="0.45">
      <c r="A125" s="5">
        <v>2214</v>
      </c>
      <c r="B125" s="3" t="s">
        <v>180</v>
      </c>
      <c r="C125" s="3">
        <f>IF(COUNTIF('Comparison Tool'!$D$4:$G$4, DropdownList!B125)&gt;=1,"",ROW())</f>
        <v>125</v>
      </c>
      <c r="D125" s="3" t="str">
        <f t="shared" si="1"/>
        <v>North Wasco County SD 21</v>
      </c>
    </row>
    <row r="126" spans="1:4" ht="15" customHeight="1" x14ac:dyDescent="0.45">
      <c r="A126" s="5">
        <v>2143</v>
      </c>
      <c r="B126" s="3" t="s">
        <v>147</v>
      </c>
      <c r="C126" s="3">
        <f>IF(COUNTIF('Comparison Tool'!$D$4:$G$4, DropdownList!B126)&gt;=1,"",ROW())</f>
        <v>126</v>
      </c>
      <c r="D126" s="3" t="str">
        <f t="shared" si="1"/>
        <v>Nyssa SD 26</v>
      </c>
    </row>
    <row r="127" spans="1:4" ht="15" customHeight="1" x14ac:dyDescent="0.45">
      <c r="A127" s="5">
        <v>4131</v>
      </c>
      <c r="B127" s="3" t="s">
        <v>209</v>
      </c>
      <c r="C127" s="3">
        <f>IF(COUNTIF('Comparison Tool'!$D$4:$G$4, DropdownList!B127)&gt;=1,"",ROW())</f>
        <v>127</v>
      </c>
      <c r="D127" s="3" t="str">
        <f t="shared" si="1"/>
        <v>Oakland SD 1</v>
      </c>
    </row>
    <row r="128" spans="1:4" ht="15" customHeight="1" x14ac:dyDescent="0.45">
      <c r="A128" s="5">
        <v>2110</v>
      </c>
      <c r="B128" s="3" t="s">
        <v>135</v>
      </c>
      <c r="C128" s="3">
        <f>IF(COUNTIF('Comparison Tool'!$D$4:$G$4, DropdownList!B128)&gt;=1,"",ROW())</f>
        <v>128</v>
      </c>
      <c r="D128" s="3" t="str">
        <f t="shared" si="1"/>
        <v>Oakridge SD 76</v>
      </c>
    </row>
    <row r="129" spans="1:4" ht="15" customHeight="1" x14ac:dyDescent="0.45">
      <c r="A129" s="5">
        <v>1990</v>
      </c>
      <c r="B129" s="3" t="s">
        <v>54</v>
      </c>
      <c r="C129" s="3">
        <f>IF(COUNTIF('Comparison Tool'!$D$4:$G$4, DropdownList!B129)&gt;=1,"",ROW())</f>
        <v>129</v>
      </c>
      <c r="D129" s="3" t="str">
        <f t="shared" si="1"/>
        <v>Ontario SD 8C</v>
      </c>
    </row>
    <row r="130" spans="1:4" ht="15" customHeight="1" x14ac:dyDescent="0.45">
      <c r="A130" s="5">
        <v>2093</v>
      </c>
      <c r="B130" s="3" t="s">
        <v>120</v>
      </c>
      <c r="C130" s="3">
        <f>IF(COUNTIF('Comparison Tool'!$D$4:$G$4, DropdownList!B130)&gt;=1,"",ROW())</f>
        <v>130</v>
      </c>
      <c r="D130" s="3" t="str">
        <f t="shared" si="1"/>
        <v>Oregon City SD 62</v>
      </c>
    </row>
    <row r="131" spans="1:4" ht="15" customHeight="1" x14ac:dyDescent="0.45">
      <c r="A131" s="5">
        <v>2108</v>
      </c>
      <c r="B131" s="3" t="s">
        <v>133</v>
      </c>
      <c r="C131" s="3">
        <f>IF(COUNTIF('Comparison Tool'!$D$4:$G$4, DropdownList!B131)&gt;=1,"",ROW())</f>
        <v>131</v>
      </c>
      <c r="D131" s="3" t="str">
        <f t="shared" ref="D131:D194" si="2">IF(ROW(B130)-ROW(B$1)+1&gt;COUNT($C$1:$C$197),"",INDEX(B:B,SMALL($C$1:$C$197,1+ROW(B130)-ROW(B$1))))</f>
        <v>Oregon Trail SD 46</v>
      </c>
    </row>
    <row r="132" spans="1:4" ht="15" customHeight="1" x14ac:dyDescent="0.45">
      <c r="A132" s="5">
        <v>1928</v>
      </c>
      <c r="B132" s="3" t="s">
        <v>28</v>
      </c>
      <c r="C132" s="3">
        <f>IF(COUNTIF('Comparison Tool'!$D$4:$G$4, DropdownList!B132)&gt;=1,"",ROW())</f>
        <v>132</v>
      </c>
      <c r="D132" s="3" t="str">
        <f t="shared" si="2"/>
        <v>Paisley SD 11</v>
      </c>
    </row>
    <row r="133" spans="1:4" ht="15" customHeight="1" x14ac:dyDescent="0.45">
      <c r="A133" s="5">
        <v>1926</v>
      </c>
      <c r="B133" s="3" t="s">
        <v>26</v>
      </c>
      <c r="C133" s="3">
        <f>IF(COUNTIF('Comparison Tool'!$D$4:$G$4, DropdownList!B133)&gt;=1,"",ROW())</f>
        <v>133</v>
      </c>
      <c r="D133" s="3" t="str">
        <f t="shared" si="2"/>
        <v>Parkrose SD 3</v>
      </c>
    </row>
    <row r="134" spans="1:4" ht="15" customHeight="1" x14ac:dyDescent="0.45">
      <c r="A134" s="5">
        <v>2060</v>
      </c>
      <c r="B134" s="3" t="s">
        <v>104</v>
      </c>
      <c r="C134" s="3">
        <f>IF(COUNTIF('Comparison Tool'!$D$4:$G$4, DropdownList!B134)&gt;=1,"",ROW())</f>
        <v>134</v>
      </c>
      <c r="D134" s="3" t="str">
        <f t="shared" si="2"/>
        <v>Pendleton SD 16</v>
      </c>
    </row>
    <row r="135" spans="1:4" ht="15" customHeight="1" x14ac:dyDescent="0.45">
      <c r="A135" s="5">
        <v>2181</v>
      </c>
      <c r="B135" s="3" t="s">
        <v>153</v>
      </c>
      <c r="C135" s="3">
        <f>IF(COUNTIF('Comparison Tool'!$D$4:$G$4, DropdownList!B135)&gt;=1,"",ROW())</f>
        <v>135</v>
      </c>
      <c r="D135" s="3" t="str">
        <f t="shared" si="2"/>
        <v>Perrydale SD 21</v>
      </c>
    </row>
    <row r="136" spans="1:4" ht="15" customHeight="1" x14ac:dyDescent="0.45">
      <c r="A136" s="5">
        <v>2207</v>
      </c>
      <c r="B136" s="3" t="s">
        <v>174</v>
      </c>
      <c r="C136" s="3">
        <f>IF(COUNTIF('Comparison Tool'!$D$4:$G$4, DropdownList!B136)&gt;=1,"",ROW())</f>
        <v>136</v>
      </c>
      <c r="D136" s="3" t="str">
        <f t="shared" si="2"/>
        <v>Philomath SD 17J</v>
      </c>
    </row>
    <row r="137" spans="1:4" ht="15" customHeight="1" x14ac:dyDescent="0.45">
      <c r="A137" s="5">
        <v>2192</v>
      </c>
      <c r="B137" s="3" t="s">
        <v>162</v>
      </c>
      <c r="C137" s="3">
        <f>IF(COUNTIF('Comparison Tool'!$D$4:$G$4, DropdownList!B137)&gt;=1,"",ROW())</f>
        <v>137</v>
      </c>
      <c r="D137" s="3" t="str">
        <f t="shared" si="2"/>
        <v>Phoenix-Talent SD 4</v>
      </c>
    </row>
    <row r="138" spans="1:4" ht="15" customHeight="1" x14ac:dyDescent="0.45">
      <c r="A138" s="5">
        <v>1900</v>
      </c>
      <c r="B138" s="3" t="s">
        <v>20</v>
      </c>
      <c r="C138" s="3">
        <f>IF(COUNTIF('Comparison Tool'!$D$4:$G$4, DropdownList!B138)&gt;=1,"",ROW())</f>
        <v>138</v>
      </c>
      <c r="D138" s="3" t="str">
        <f t="shared" si="2"/>
        <v>Pilot Rock SD 2</v>
      </c>
    </row>
    <row r="139" spans="1:4" ht="15" customHeight="1" x14ac:dyDescent="0.45">
      <c r="A139" s="5">
        <v>2039</v>
      </c>
      <c r="B139" s="3" t="s">
        <v>86</v>
      </c>
      <c r="C139" s="3">
        <f>IF(COUNTIF('Comparison Tool'!$D$4:$G$4, DropdownList!B139)&gt;=1,"",ROW())</f>
        <v>139</v>
      </c>
      <c r="D139" s="3" t="str">
        <f t="shared" si="2"/>
        <v>Pine Creek SD 5</v>
      </c>
    </row>
    <row r="140" spans="1:4" ht="15" customHeight="1" x14ac:dyDescent="0.45">
      <c r="A140" s="5">
        <v>2202</v>
      </c>
      <c r="B140" s="3" t="s">
        <v>169</v>
      </c>
      <c r="C140" s="3">
        <f>IF(COUNTIF('Comparison Tool'!$D$4:$G$4, DropdownList!B140)&gt;=1,"",ROW())</f>
        <v>140</v>
      </c>
      <c r="D140" s="3" t="str">
        <f t="shared" si="2"/>
        <v>Pine Eagle SD 61</v>
      </c>
    </row>
    <row r="141" spans="1:4" ht="15" customHeight="1" x14ac:dyDescent="0.45">
      <c r="A141" s="5">
        <v>2016</v>
      </c>
      <c r="B141" s="3" t="s">
        <v>77</v>
      </c>
      <c r="C141" s="3">
        <f>IF(COUNTIF('Comparison Tool'!$D$4:$G$4, DropdownList!B141)&gt;=1,"",ROW())</f>
        <v>141</v>
      </c>
      <c r="D141" s="3" t="str">
        <f t="shared" si="2"/>
        <v>Pinehurst SD 94</v>
      </c>
    </row>
    <row r="142" spans="1:4" ht="15" customHeight="1" x14ac:dyDescent="0.45">
      <c r="A142" s="5">
        <v>1897</v>
      </c>
      <c r="B142" s="3" t="s">
        <v>17</v>
      </c>
      <c r="C142" s="3">
        <f>IF(COUNTIF('Comparison Tool'!$D$4:$G$4, DropdownList!B142)&gt;=1,"",ROW())</f>
        <v>142</v>
      </c>
      <c r="D142" s="3" t="str">
        <f t="shared" si="2"/>
        <v>Pleasant Hill SD 1</v>
      </c>
    </row>
    <row r="143" spans="1:4" ht="15" customHeight="1" x14ac:dyDescent="0.45">
      <c r="A143" s="5">
        <v>2047</v>
      </c>
      <c r="B143" s="3" t="s">
        <v>93</v>
      </c>
      <c r="C143" s="3">
        <f>IF(COUNTIF('Comparison Tool'!$D$4:$G$4, DropdownList!B143)&gt;=1,"",ROW())</f>
        <v>143</v>
      </c>
      <c r="D143" s="3" t="str">
        <f t="shared" si="2"/>
        <v>Plush SD 18</v>
      </c>
    </row>
    <row r="144" spans="1:4" ht="15" customHeight="1" x14ac:dyDescent="0.45">
      <c r="A144" s="5">
        <v>2081</v>
      </c>
      <c r="B144" s="3" t="s">
        <v>108</v>
      </c>
      <c r="C144" s="3">
        <f>IF(COUNTIF('Comparison Tool'!$D$4:$G$4, DropdownList!B144)&gt;=1,"",ROW())</f>
        <v>144</v>
      </c>
      <c r="D144" s="3" t="str">
        <f t="shared" si="2"/>
        <v>Port Orford-Langlois SD 2CJ</v>
      </c>
    </row>
    <row r="145" spans="1:4" ht="15" customHeight="1" x14ac:dyDescent="0.45">
      <c r="A145" s="5">
        <v>2062</v>
      </c>
      <c r="B145" s="3" t="s">
        <v>106</v>
      </c>
      <c r="C145" s="3">
        <f>IF(COUNTIF('Comparison Tool'!$D$4:$G$4, DropdownList!B145)&gt;=1,"",ROW())</f>
        <v>145</v>
      </c>
      <c r="D145" s="3" t="str">
        <f t="shared" si="2"/>
        <v>Powers SD 31</v>
      </c>
    </row>
    <row r="146" spans="1:4" ht="15" customHeight="1" x14ac:dyDescent="0.45">
      <c r="A146" s="5">
        <v>1973</v>
      </c>
      <c r="B146" s="3" t="s">
        <v>49</v>
      </c>
      <c r="C146" s="3">
        <f>IF(COUNTIF('Comparison Tool'!$D$4:$G$4, DropdownList!B146)&gt;=1,"",ROW())</f>
        <v>146</v>
      </c>
      <c r="D146" s="3" t="str">
        <f t="shared" si="2"/>
        <v>Prairie City SD 4</v>
      </c>
    </row>
    <row r="147" spans="1:4" ht="15" customHeight="1" x14ac:dyDescent="0.45">
      <c r="A147" s="5">
        <v>2180</v>
      </c>
      <c r="B147" s="3" t="s">
        <v>152</v>
      </c>
      <c r="C147" s="3" t="str">
        <f>IF(COUNTIF('Comparison Tool'!$D$4:$G$4, DropdownList!B147)&gt;=1,"",ROW())</f>
        <v/>
      </c>
      <c r="D147" s="3" t="str">
        <f t="shared" si="2"/>
        <v>Prospect SD 59</v>
      </c>
    </row>
    <row r="148" spans="1:4" ht="15" customHeight="1" x14ac:dyDescent="0.45">
      <c r="A148" s="5">
        <v>1967</v>
      </c>
      <c r="B148" s="3" t="s">
        <v>44</v>
      </c>
      <c r="C148" s="3">
        <f>IF(COUNTIF('Comparison Tool'!$D$4:$G$4, DropdownList!B148)&gt;=1,"",ROW())</f>
        <v>148</v>
      </c>
      <c r="D148" s="3" t="str">
        <f t="shared" si="2"/>
        <v>Rainier SD 13</v>
      </c>
    </row>
    <row r="149" spans="1:4" ht="15" customHeight="1" x14ac:dyDescent="0.45">
      <c r="A149" s="5">
        <v>2009</v>
      </c>
      <c r="B149" s="3" t="s">
        <v>71</v>
      </c>
      <c r="C149" s="3">
        <f>IF(COUNTIF('Comparison Tool'!$D$4:$G$4, DropdownList!B149)&gt;=1,"",ROW())</f>
        <v>149</v>
      </c>
      <c r="D149" s="3" t="str">
        <f t="shared" si="2"/>
        <v>Redmond SD 2J</v>
      </c>
    </row>
    <row r="150" spans="1:4" ht="15" customHeight="1" x14ac:dyDescent="0.45">
      <c r="A150" s="5">
        <v>2045</v>
      </c>
      <c r="B150" s="3" t="s">
        <v>91</v>
      </c>
      <c r="C150" s="3">
        <f>IF(COUNTIF('Comparison Tool'!$D$4:$G$4, DropdownList!B150)&gt;=1,"",ROW())</f>
        <v>150</v>
      </c>
      <c r="D150" s="3" t="str">
        <f t="shared" si="2"/>
        <v>Reedsport SD 105</v>
      </c>
    </row>
    <row r="151" spans="1:4" ht="15" customHeight="1" x14ac:dyDescent="0.45">
      <c r="A151" s="5">
        <v>1946</v>
      </c>
      <c r="B151" s="3" t="s">
        <v>38</v>
      </c>
      <c r="C151" s="3">
        <f>IF(COUNTIF('Comparison Tool'!$D$4:$G$4, DropdownList!B151)&gt;=1,"",ROW())</f>
        <v>151</v>
      </c>
      <c r="D151" s="3" t="str">
        <f t="shared" si="2"/>
        <v>Reynolds SD 7</v>
      </c>
    </row>
    <row r="152" spans="1:4" ht="15" customHeight="1" x14ac:dyDescent="0.45">
      <c r="A152" s="5">
        <v>1977</v>
      </c>
      <c r="B152" s="3" t="s">
        <v>52</v>
      </c>
      <c r="C152" s="3">
        <f>IF(COUNTIF('Comparison Tool'!$D$4:$G$4, DropdownList!B152)&gt;=1,"",ROW())</f>
        <v>152</v>
      </c>
      <c r="D152" s="3" t="str">
        <f t="shared" si="2"/>
        <v>Riddle SD 70</v>
      </c>
    </row>
    <row r="153" spans="1:4" ht="15" customHeight="1" x14ac:dyDescent="0.45">
      <c r="A153" s="5">
        <v>2001</v>
      </c>
      <c r="B153" s="3" t="s">
        <v>65</v>
      </c>
      <c r="C153" s="3">
        <f>IF(COUNTIF('Comparison Tool'!$D$4:$G$4, DropdownList!B153)&gt;=1,"",ROW())</f>
        <v>153</v>
      </c>
      <c r="D153" s="3" t="str">
        <f t="shared" si="2"/>
        <v>Riverdale SD 51J</v>
      </c>
    </row>
    <row r="154" spans="1:4" ht="15" customHeight="1" x14ac:dyDescent="0.45">
      <c r="A154" s="5">
        <v>2182</v>
      </c>
      <c r="B154" s="3" t="s">
        <v>154</v>
      </c>
      <c r="C154" s="3">
        <f>IF(COUNTIF('Comparison Tool'!$D$4:$G$4, DropdownList!B154)&gt;=1,"",ROW())</f>
        <v>154</v>
      </c>
      <c r="D154" s="3" t="str">
        <f t="shared" si="2"/>
        <v>Rogue River SD 35</v>
      </c>
    </row>
    <row r="155" spans="1:4" ht="15" customHeight="1" x14ac:dyDescent="0.45">
      <c r="A155" s="5">
        <v>1999</v>
      </c>
      <c r="B155" s="3" t="s">
        <v>63</v>
      </c>
      <c r="C155" s="3">
        <f>IF(COUNTIF('Comparison Tool'!$D$4:$G$4, DropdownList!B155)&gt;=1,"",ROW())</f>
        <v>155</v>
      </c>
      <c r="D155" s="3" t="str">
        <f t="shared" si="2"/>
        <v>Santiam Canyon SD 129J</v>
      </c>
    </row>
    <row r="156" spans="1:4" ht="15" customHeight="1" x14ac:dyDescent="0.45">
      <c r="A156" s="5">
        <v>2188</v>
      </c>
      <c r="B156" s="3" t="s">
        <v>159</v>
      </c>
      <c r="C156" s="3">
        <f>IF(COUNTIF('Comparison Tool'!$D$4:$G$4, DropdownList!B156)&gt;=1,"",ROW())</f>
        <v>156</v>
      </c>
      <c r="D156" s="3" t="str">
        <f t="shared" si="2"/>
        <v>Scappoose SD 1J</v>
      </c>
    </row>
    <row r="157" spans="1:4" ht="15" customHeight="1" x14ac:dyDescent="0.45">
      <c r="A157" s="5">
        <v>2044</v>
      </c>
      <c r="B157" s="3" t="s">
        <v>90</v>
      </c>
      <c r="C157" s="3">
        <f>IF(COUNTIF('Comparison Tool'!$D$4:$G$4, DropdownList!B157)&gt;=1,"",ROW())</f>
        <v>157</v>
      </c>
      <c r="D157" s="3" t="str">
        <f t="shared" si="2"/>
        <v>Scio SD 95</v>
      </c>
    </row>
    <row r="158" spans="1:4" ht="15" customHeight="1" x14ac:dyDescent="0.45">
      <c r="A158" s="5">
        <v>2142</v>
      </c>
      <c r="B158" s="3" t="s">
        <v>146</v>
      </c>
      <c r="C158" s="3" t="str">
        <f>IF(COUNTIF('Comparison Tool'!$D$4:$G$4, DropdownList!B158)&gt;=1,"",ROW())</f>
        <v/>
      </c>
      <c r="D158" s="3" t="str">
        <f t="shared" si="2"/>
        <v>Seaside SD 10</v>
      </c>
    </row>
    <row r="159" spans="1:4" ht="15" customHeight="1" x14ac:dyDescent="0.45">
      <c r="A159" s="5">
        <v>2104</v>
      </c>
      <c r="B159" s="3" t="s">
        <v>130</v>
      </c>
      <c r="C159" s="3">
        <f>IF(COUNTIF('Comparison Tool'!$D$4:$G$4, DropdownList!B159)&gt;=1,"",ROW())</f>
        <v>159</v>
      </c>
      <c r="D159" s="3" t="str">
        <f t="shared" si="2"/>
        <v>Sheridan SD 48J</v>
      </c>
    </row>
    <row r="160" spans="1:4" ht="15" customHeight="1" x14ac:dyDescent="0.45">
      <c r="A160" s="5">
        <v>1944</v>
      </c>
      <c r="B160" s="3" t="s">
        <v>36</v>
      </c>
      <c r="C160" s="3">
        <f>IF(COUNTIF('Comparison Tool'!$D$4:$G$4, DropdownList!B160)&gt;=1,"",ROW())</f>
        <v>160</v>
      </c>
      <c r="D160" s="3" t="str">
        <f t="shared" si="2"/>
        <v>Sherman County SD</v>
      </c>
    </row>
    <row r="161" spans="1:4" ht="15" customHeight="1" x14ac:dyDescent="0.45">
      <c r="A161" s="5">
        <v>2103</v>
      </c>
      <c r="B161" s="3" t="s">
        <v>129</v>
      </c>
      <c r="C161" s="3">
        <f>IF(COUNTIF('Comparison Tool'!$D$4:$G$4, DropdownList!B161)&gt;=1,"",ROW())</f>
        <v>161</v>
      </c>
      <c r="D161" s="3" t="str">
        <f t="shared" si="2"/>
        <v>Sherwood SD 88J</v>
      </c>
    </row>
    <row r="162" spans="1:4" ht="15" customHeight="1" x14ac:dyDescent="0.45">
      <c r="A162" s="5">
        <v>1935</v>
      </c>
      <c r="B162" s="3" t="s">
        <v>34</v>
      </c>
      <c r="C162" s="3">
        <f>IF(COUNTIF('Comparison Tool'!$D$4:$G$4, DropdownList!B162)&gt;=1,"",ROW())</f>
        <v>162</v>
      </c>
      <c r="D162" s="3" t="str">
        <f t="shared" si="2"/>
        <v>Silver Falls SD 4J</v>
      </c>
    </row>
    <row r="163" spans="1:4" ht="15" customHeight="1" x14ac:dyDescent="0.45">
      <c r="A163" s="5">
        <v>2257</v>
      </c>
      <c r="B163" s="3" t="s">
        <v>206</v>
      </c>
      <c r="C163" s="3">
        <f>IF(COUNTIF('Comparison Tool'!$D$4:$G$4, DropdownList!B163)&gt;=1,"",ROW())</f>
        <v>163</v>
      </c>
      <c r="D163" s="3" t="str">
        <f t="shared" si="2"/>
        <v>Sisters SD 6</v>
      </c>
    </row>
    <row r="164" spans="1:4" ht="15" customHeight="1" x14ac:dyDescent="0.45">
      <c r="A164" s="5">
        <v>2195</v>
      </c>
      <c r="B164" s="3" t="s">
        <v>164</v>
      </c>
      <c r="C164" s="3">
        <f>IF(COUNTIF('Comparison Tool'!$D$4:$G$4, DropdownList!B164)&gt;=1,"",ROW())</f>
        <v>164</v>
      </c>
      <c r="D164" s="3" t="str">
        <f t="shared" si="2"/>
        <v>Siuslaw SD 97J</v>
      </c>
    </row>
    <row r="165" spans="1:4" ht="15" customHeight="1" x14ac:dyDescent="0.45">
      <c r="A165" s="5">
        <v>2244</v>
      </c>
      <c r="B165" s="3" t="s">
        <v>195</v>
      </c>
      <c r="C165" s="3">
        <f>IF(COUNTIF('Comparison Tool'!$D$4:$G$4, DropdownList!B165)&gt;=1,"",ROW())</f>
        <v>165</v>
      </c>
      <c r="D165" s="3" t="str">
        <f t="shared" si="2"/>
        <v>South Harney SD 33</v>
      </c>
    </row>
    <row r="166" spans="1:4" ht="15" customHeight="1" x14ac:dyDescent="0.45">
      <c r="A166" s="5">
        <v>2138</v>
      </c>
      <c r="B166" s="3" t="s">
        <v>142</v>
      </c>
      <c r="C166" s="3">
        <f>IF(COUNTIF('Comparison Tool'!$D$4:$G$4, DropdownList!B166)&gt;=1,"",ROW())</f>
        <v>166</v>
      </c>
      <c r="D166" s="3" t="str">
        <f t="shared" si="2"/>
        <v>South Lane SD 45J3</v>
      </c>
    </row>
    <row r="167" spans="1:4" ht="15" customHeight="1" x14ac:dyDescent="0.45">
      <c r="A167" s="5">
        <v>1978</v>
      </c>
      <c r="B167" s="3" t="s">
        <v>53</v>
      </c>
      <c r="C167" s="3">
        <f>IF(COUNTIF('Comparison Tool'!$D$4:$G$4, DropdownList!B167)&gt;=1,"",ROW())</f>
        <v>167</v>
      </c>
      <c r="D167" s="3" t="str">
        <f t="shared" si="2"/>
        <v>South Umpqua SD 19</v>
      </c>
    </row>
    <row r="168" spans="1:4" ht="15" customHeight="1" x14ac:dyDescent="0.45">
      <c r="A168" s="5">
        <v>2096</v>
      </c>
      <c r="B168" s="3" t="s">
        <v>123</v>
      </c>
      <c r="C168" s="3">
        <f>IF(COUNTIF('Comparison Tool'!$D$4:$G$4, DropdownList!B168)&gt;=1,"",ROW())</f>
        <v>168</v>
      </c>
      <c r="D168" s="3" t="str">
        <f t="shared" si="2"/>
        <v>South Wasco County SD 1</v>
      </c>
    </row>
    <row r="169" spans="1:4" ht="15" customHeight="1" x14ac:dyDescent="0.45">
      <c r="A169" s="5">
        <v>2022</v>
      </c>
      <c r="B169" s="3" t="s">
        <v>83</v>
      </c>
      <c r="C169" s="3">
        <f>IF(COUNTIF('Comparison Tool'!$D$4:$G$4, DropdownList!B169)&gt;=1,"",ROW())</f>
        <v>169</v>
      </c>
      <c r="D169" s="3" t="str">
        <f t="shared" si="2"/>
        <v>Spray SD 1</v>
      </c>
    </row>
    <row r="170" spans="1:4" ht="15" customHeight="1" x14ac:dyDescent="0.45">
      <c r="A170" s="5">
        <v>2087</v>
      </c>
      <c r="B170" s="3" t="s">
        <v>114</v>
      </c>
      <c r="C170" s="3">
        <f>IF(COUNTIF('Comparison Tool'!$D$4:$G$4, DropdownList!B170)&gt;=1,"",ROW())</f>
        <v>170</v>
      </c>
      <c r="D170" s="3" t="str">
        <f t="shared" si="2"/>
        <v>Springfield SD 19</v>
      </c>
    </row>
    <row r="171" spans="1:4" ht="15" customHeight="1" x14ac:dyDescent="0.45">
      <c r="A171" s="5">
        <v>1994</v>
      </c>
      <c r="B171" s="3" t="s">
        <v>58</v>
      </c>
      <c r="C171" s="3">
        <f>IF(COUNTIF('Comparison Tool'!$D$4:$G$4, DropdownList!B171)&gt;=1,"",ROW())</f>
        <v>171</v>
      </c>
      <c r="D171" s="3" t="str">
        <f t="shared" si="2"/>
        <v>St Helens SD 502</v>
      </c>
    </row>
    <row r="172" spans="1:4" ht="15" customHeight="1" x14ac:dyDescent="0.45">
      <c r="A172" s="5">
        <v>2225</v>
      </c>
      <c r="B172" s="3" t="s">
        <v>188</v>
      </c>
      <c r="C172" s="3">
        <f>IF(COUNTIF('Comparison Tool'!$D$4:$G$4, DropdownList!B172)&gt;=1,"",ROW())</f>
        <v>172</v>
      </c>
      <c r="D172" s="3" t="str">
        <f t="shared" si="2"/>
        <v>St Paul SD 45</v>
      </c>
    </row>
    <row r="173" spans="1:4" ht="15" customHeight="1" x14ac:dyDescent="0.45">
      <c r="A173" s="5">
        <v>2247</v>
      </c>
      <c r="B173" s="3" t="s">
        <v>197</v>
      </c>
      <c r="C173" s="3">
        <f>IF(COUNTIF('Comparison Tool'!$D$4:$G$4, DropdownList!B173)&gt;=1,"",ROW())</f>
        <v>173</v>
      </c>
      <c r="D173" s="3" t="str">
        <f t="shared" si="2"/>
        <v>Stanfield SD 61</v>
      </c>
    </row>
    <row r="174" spans="1:4" ht="15" customHeight="1" x14ac:dyDescent="0.45">
      <c r="A174" s="5">
        <v>2083</v>
      </c>
      <c r="B174" s="3" t="s">
        <v>110</v>
      </c>
      <c r="C174" s="3">
        <f>IF(COUNTIF('Comparison Tool'!$D$4:$G$4, DropdownList!B174)&gt;=1,"",ROW())</f>
        <v>174</v>
      </c>
      <c r="D174" s="3" t="str">
        <f t="shared" si="2"/>
        <v>Suntex SD 10</v>
      </c>
    </row>
    <row r="175" spans="1:4" ht="15" customHeight="1" x14ac:dyDescent="0.45">
      <c r="A175" s="5">
        <v>1948</v>
      </c>
      <c r="B175" s="3" t="s">
        <v>40</v>
      </c>
      <c r="C175" s="3">
        <f>IF(COUNTIF('Comparison Tool'!$D$4:$G$4, DropdownList!B175)&gt;=1,"",ROW())</f>
        <v>175</v>
      </c>
      <c r="D175" s="3" t="str">
        <f t="shared" si="2"/>
        <v>Sutherlin SD 130</v>
      </c>
    </row>
    <row r="176" spans="1:4" ht="15" customHeight="1" x14ac:dyDescent="0.45">
      <c r="A176" s="5">
        <v>2144</v>
      </c>
      <c r="B176" s="3" t="s">
        <v>148</v>
      </c>
      <c r="C176" s="3">
        <f>IF(COUNTIF('Comparison Tool'!$D$4:$G$4, DropdownList!B176)&gt;=1,"",ROW())</f>
        <v>176</v>
      </c>
      <c r="D176" s="3" t="str">
        <f t="shared" si="2"/>
        <v>Sweet Home SD 55</v>
      </c>
    </row>
    <row r="177" spans="1:4" ht="15" customHeight="1" x14ac:dyDescent="0.45">
      <c r="A177" s="5">
        <v>2209</v>
      </c>
      <c r="B177" s="3" t="s">
        <v>176</v>
      </c>
      <c r="C177" s="3">
        <f>IF(COUNTIF('Comparison Tool'!$D$4:$G$4, DropdownList!B177)&gt;=1,"",ROW())</f>
        <v>177</v>
      </c>
      <c r="D177" s="3" t="str">
        <f t="shared" si="2"/>
        <v>Three Rivers/Josephine County SD</v>
      </c>
    </row>
    <row r="178" spans="1:4" ht="15" customHeight="1" x14ac:dyDescent="0.45">
      <c r="A178" s="5">
        <v>2018</v>
      </c>
      <c r="B178" s="3" t="s">
        <v>79</v>
      </c>
      <c r="C178" s="3">
        <f>IF(COUNTIF('Comparison Tool'!$D$4:$G$4, DropdownList!B178)&gt;=1,"",ROW())</f>
        <v>178</v>
      </c>
      <c r="D178" s="3" t="str">
        <f t="shared" si="2"/>
        <v>Tigard-Tualatin SD 23J</v>
      </c>
    </row>
    <row r="179" spans="1:4" ht="15" customHeight="1" x14ac:dyDescent="0.45">
      <c r="A179" s="5">
        <v>2003</v>
      </c>
      <c r="B179" s="3" t="s">
        <v>67</v>
      </c>
      <c r="C179" s="3">
        <f>IF(COUNTIF('Comparison Tool'!$D$4:$G$4, DropdownList!B179)&gt;=1,"",ROW())</f>
        <v>179</v>
      </c>
      <c r="D179" s="3" t="str">
        <f t="shared" si="2"/>
        <v>Tillamook SD 9</v>
      </c>
    </row>
    <row r="180" spans="1:4" ht="15" customHeight="1" x14ac:dyDescent="0.45">
      <c r="A180" s="5">
        <v>2102</v>
      </c>
      <c r="B180" s="3" t="s">
        <v>128</v>
      </c>
      <c r="C180" s="3">
        <f>IF(COUNTIF('Comparison Tool'!$D$4:$G$4, DropdownList!B180)&gt;=1,"",ROW())</f>
        <v>180</v>
      </c>
      <c r="D180" s="3" t="str">
        <f t="shared" si="2"/>
        <v>Troy SD 54</v>
      </c>
    </row>
    <row r="181" spans="1:4" ht="15" customHeight="1" x14ac:dyDescent="0.45">
      <c r="A181" s="5">
        <v>2055</v>
      </c>
      <c r="B181" s="3" t="s">
        <v>100</v>
      </c>
      <c r="C181" s="3">
        <f>IF(COUNTIF('Comparison Tool'!$D$4:$G$4, DropdownList!B181)&gt;=1,"",ROW())</f>
        <v>181</v>
      </c>
      <c r="D181" s="3" t="str">
        <f t="shared" si="2"/>
        <v>Ukiah SD 80R</v>
      </c>
    </row>
    <row r="182" spans="1:4" ht="15" customHeight="1" x14ac:dyDescent="0.45">
      <c r="A182" s="5">
        <v>2242</v>
      </c>
      <c r="B182" s="3" t="s">
        <v>193</v>
      </c>
      <c r="C182" s="3">
        <f>IF(COUNTIF('Comparison Tool'!$D$4:$G$4, DropdownList!B182)&gt;=1,"",ROW())</f>
        <v>182</v>
      </c>
      <c r="D182" s="3" t="str">
        <f t="shared" si="2"/>
        <v>Umatilla SD 6R</v>
      </c>
    </row>
    <row r="183" spans="1:4" ht="15" customHeight="1" x14ac:dyDescent="0.45">
      <c r="A183" s="5">
        <v>2197</v>
      </c>
      <c r="B183" s="3" t="s">
        <v>165</v>
      </c>
      <c r="C183" s="3">
        <f>IF(COUNTIF('Comparison Tool'!$D$4:$G$4, DropdownList!B183)&gt;=1,"",ROW())</f>
        <v>183</v>
      </c>
      <c r="D183" s="3" t="str">
        <f t="shared" si="2"/>
        <v>Union SD 5</v>
      </c>
    </row>
    <row r="184" spans="1:4" ht="15" customHeight="1" x14ac:dyDescent="0.45">
      <c r="A184" s="5">
        <v>2222</v>
      </c>
      <c r="B184" s="3" t="s">
        <v>187</v>
      </c>
      <c r="C184" s="3">
        <f>IF(COUNTIF('Comparison Tool'!$D$4:$G$4, DropdownList!B184)&gt;=1,"",ROW())</f>
        <v>184</v>
      </c>
      <c r="D184" s="3" t="str">
        <f t="shared" si="2"/>
        <v>Vale SD 84</v>
      </c>
    </row>
    <row r="185" spans="1:4" ht="15" customHeight="1" x14ac:dyDescent="0.45">
      <c r="A185" s="5">
        <v>2210</v>
      </c>
      <c r="B185" s="3" t="s">
        <v>177</v>
      </c>
      <c r="C185" s="3">
        <f>IF(COUNTIF('Comparison Tool'!$D$4:$G$4, DropdownList!B185)&gt;=1,"",ROW())</f>
        <v>185</v>
      </c>
      <c r="D185" s="3" t="str">
        <f t="shared" si="2"/>
        <v>Vernonia SD 47J</v>
      </c>
    </row>
    <row r="186" spans="1:4" ht="15" customHeight="1" x14ac:dyDescent="0.45">
      <c r="A186" s="5">
        <v>2204</v>
      </c>
      <c r="B186" s="3" t="s">
        <v>171</v>
      </c>
      <c r="C186" s="3">
        <f>IF(COUNTIF('Comparison Tool'!$D$4:$G$4, DropdownList!B186)&gt;=1,"",ROW())</f>
        <v>186</v>
      </c>
      <c r="D186" s="3" t="str">
        <f t="shared" si="2"/>
        <v>Wallowa SD 12</v>
      </c>
    </row>
    <row r="187" spans="1:4" ht="15" customHeight="1" x14ac:dyDescent="0.45">
      <c r="A187" s="5">
        <v>2213</v>
      </c>
      <c r="B187" s="3" t="s">
        <v>179</v>
      </c>
      <c r="C187" s="3">
        <f>IF(COUNTIF('Comparison Tool'!$D$4:$G$4, DropdownList!B187)&gt;=1,"",ROW())</f>
        <v>187</v>
      </c>
      <c r="D187" s="3" t="str">
        <f t="shared" si="2"/>
        <v>Warrenton-Hammond SD 30</v>
      </c>
    </row>
    <row r="188" spans="1:4" ht="15" customHeight="1" x14ac:dyDescent="0.45">
      <c r="A188" s="5">
        <v>2116</v>
      </c>
      <c r="B188" s="3" t="s">
        <v>140</v>
      </c>
      <c r="C188" s="3">
        <f>IF(COUNTIF('Comparison Tool'!$D$4:$G$4, DropdownList!B188)&gt;=1,"",ROW())</f>
        <v>188</v>
      </c>
      <c r="D188" s="3" t="str">
        <f t="shared" si="2"/>
        <v>West Linn-Wilsonville SD 3J</v>
      </c>
    </row>
    <row r="189" spans="1:4" ht="15" customHeight="1" x14ac:dyDescent="0.45">
      <c r="A189" s="5">
        <v>1947</v>
      </c>
      <c r="B189" s="3" t="s">
        <v>39</v>
      </c>
      <c r="C189" s="3">
        <f>IF(COUNTIF('Comparison Tool'!$D$4:$G$4, DropdownList!B189)&gt;=1,"",ROW())</f>
        <v>189</v>
      </c>
      <c r="D189" s="3" t="str">
        <f t="shared" si="2"/>
        <v>Willamina SD 30J</v>
      </c>
    </row>
    <row r="190" spans="1:4" ht="15" customHeight="1" x14ac:dyDescent="0.45">
      <c r="A190" s="5">
        <v>2220</v>
      </c>
      <c r="B190" s="3" t="s">
        <v>185</v>
      </c>
      <c r="C190" s="3">
        <f>IF(COUNTIF('Comparison Tool'!$D$4:$G$4, DropdownList!B190)&gt;=1,"",ROW())</f>
        <v>190</v>
      </c>
      <c r="D190" s="3" t="str">
        <f t="shared" si="2"/>
        <v>Winston-Dillard SD 116</v>
      </c>
    </row>
    <row r="191" spans="1:4" ht="15" customHeight="1" x14ac:dyDescent="0.45">
      <c r="A191" s="5">
        <v>1936</v>
      </c>
      <c r="B191" s="3" t="s">
        <v>35</v>
      </c>
      <c r="C191" s="3">
        <f>IF(COUNTIF('Comparison Tool'!$D$4:$G$4, DropdownList!B191)&gt;=1,"",ROW())</f>
        <v>191</v>
      </c>
      <c r="D191" s="3" t="str">
        <f t="shared" si="2"/>
        <v>Woodburn SD 103</v>
      </c>
    </row>
    <row r="192" spans="1:4" ht="15" customHeight="1" x14ac:dyDescent="0.45">
      <c r="A192" s="5">
        <v>1922</v>
      </c>
      <c r="B192" s="3" t="s">
        <v>22</v>
      </c>
      <c r="C192" s="3">
        <f>IF(COUNTIF('Comparison Tool'!$D$4:$G$4, DropdownList!B192)&gt;=1,"",ROW())</f>
        <v>192</v>
      </c>
      <c r="D192" s="3" t="str">
        <f t="shared" si="2"/>
        <v>Yamhill Carlton SD 1</v>
      </c>
    </row>
    <row r="193" spans="1:4" ht="15" customHeight="1" x14ac:dyDescent="0.45">
      <c r="A193" s="5">
        <v>2255</v>
      </c>
      <c r="B193" s="3" t="s">
        <v>204</v>
      </c>
      <c r="C193" s="3">
        <f>IF(COUNTIF('Comparison Tool'!$D$4:$G$4, DropdownList!B193)&gt;=1,"",ROW())</f>
        <v>193</v>
      </c>
      <c r="D193" s="3" t="str">
        <f t="shared" si="2"/>
        <v>Yoncalla SD 32</v>
      </c>
    </row>
    <row r="194" spans="1:4" ht="15" customHeight="1" x14ac:dyDescent="0.45">
      <c r="A194" s="5">
        <v>2002</v>
      </c>
      <c r="B194" s="3" t="s">
        <v>66</v>
      </c>
      <c r="C194" s="3">
        <f>IF(COUNTIF('Comparison Tool'!$D$4:$G$4, DropdownList!B194)&gt;=1,"",ROW())</f>
        <v>194</v>
      </c>
      <c r="D194" s="3" t="str">
        <f t="shared" si="2"/>
        <v/>
      </c>
    </row>
    <row r="195" spans="1:4" ht="15" customHeight="1" x14ac:dyDescent="0.45">
      <c r="A195" s="5">
        <v>2146</v>
      </c>
      <c r="B195" s="3" t="s">
        <v>150</v>
      </c>
      <c r="C195" s="3">
        <f>IF(COUNTIF('Comparison Tool'!$D$4:$G$4, DropdownList!B195)&gt;=1,"",ROW())</f>
        <v>195</v>
      </c>
      <c r="D195" s="3" t="str">
        <f t="shared" ref="D195:D204" si="3">IF(ROW(B194)-ROW(B$1)+1&gt;COUNT($C$1:$C$197),"",INDEX(B:B,SMALL($C$1:$C$197,1+ROW(B194)-ROW(B$1))))</f>
        <v/>
      </c>
    </row>
    <row r="196" spans="1:4" ht="15" customHeight="1" x14ac:dyDescent="0.45">
      <c r="A196" s="5">
        <v>2251</v>
      </c>
      <c r="B196" s="3" t="s">
        <v>200</v>
      </c>
      <c r="C196" s="3">
        <f>IF(COUNTIF('Comparison Tool'!$D$4:$G$4, DropdownList!B196)&gt;=1,"",ROW())</f>
        <v>196</v>
      </c>
      <c r="D196" s="3" t="str">
        <f t="shared" si="3"/>
        <v/>
      </c>
    </row>
    <row r="197" spans="1:4" ht="15" customHeight="1" x14ac:dyDescent="0.45">
      <c r="A197" s="5">
        <v>1997</v>
      </c>
      <c r="B197" s="3" t="s">
        <v>61</v>
      </c>
      <c r="C197" s="3">
        <f>IF(COUNTIF('Comparison Tool'!$D$4:$G$4, DropdownList!B197)&gt;=1,"",ROW())</f>
        <v>197</v>
      </c>
      <c r="D197" s="3" t="str">
        <f t="shared" si="3"/>
        <v/>
      </c>
    </row>
    <row r="198" spans="1:4" ht="15" customHeight="1" x14ac:dyDescent="0.45">
      <c r="D198" s="3" t="str">
        <f t="shared" si="3"/>
        <v/>
      </c>
    </row>
    <row r="199" spans="1:4" ht="15" customHeight="1" x14ac:dyDescent="0.45">
      <c r="D199" s="3" t="str">
        <f t="shared" si="3"/>
        <v/>
      </c>
    </row>
    <row r="200" spans="1:4" ht="15" customHeight="1" x14ac:dyDescent="0.45">
      <c r="D200" s="3" t="str">
        <f t="shared" si="3"/>
        <v/>
      </c>
    </row>
    <row r="201" spans="1:4" ht="15" customHeight="1" x14ac:dyDescent="0.45">
      <c r="D201" s="3" t="str">
        <f t="shared" si="3"/>
        <v/>
      </c>
    </row>
    <row r="202" spans="1:4" ht="15" customHeight="1" x14ac:dyDescent="0.45">
      <c r="D202" s="3" t="str">
        <f t="shared" si="3"/>
        <v/>
      </c>
    </row>
    <row r="203" spans="1:4" ht="15" customHeight="1" x14ac:dyDescent="0.45">
      <c r="D203" s="3" t="str">
        <f t="shared" si="3"/>
        <v/>
      </c>
    </row>
    <row r="204" spans="1:4" ht="15" customHeight="1" x14ac:dyDescent="0.45">
      <c r="D204" s="3" t="str">
        <f t="shared" si="3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8"/>
  <sheetViews>
    <sheetView workbookViewId="0">
      <pane xSplit="5" ySplit="1" topLeftCell="AG167" activePane="bottomRight" state="frozen"/>
      <selection pane="topRight" activeCell="F1" sqref="F1"/>
      <selection pane="bottomLeft" activeCell="A2" sqref="A2"/>
      <selection pane="bottomRight" activeCell="AL188" sqref="AL188"/>
    </sheetView>
  </sheetViews>
  <sheetFormatPr defaultRowHeight="14.25" x14ac:dyDescent="0.45"/>
  <cols>
    <col min="1" max="1" width="11.1328125" bestFit="1" customWidth="1"/>
    <col min="2" max="2" width="12.19921875" bestFit="1" customWidth="1"/>
    <col min="3" max="3" width="11.265625" bestFit="1" customWidth="1"/>
    <col min="4" max="4" width="12.86328125" bestFit="1" customWidth="1"/>
    <col min="5" max="5" width="27.59765625" bestFit="1" customWidth="1"/>
    <col min="6" max="6" width="11.73046875" bestFit="1" customWidth="1"/>
    <col min="7" max="7" width="7.19921875" bestFit="1" customWidth="1"/>
    <col min="8" max="8" width="13.1328125" bestFit="1" customWidth="1"/>
    <col min="9" max="9" width="11.73046875" bestFit="1" customWidth="1"/>
    <col min="10" max="10" width="14.06640625" bestFit="1" customWidth="1"/>
    <col min="11" max="11" width="21.1328125" bestFit="1" customWidth="1"/>
    <col min="12" max="12" width="11.73046875" bestFit="1" customWidth="1"/>
    <col min="13" max="13" width="11.9296875" bestFit="1" customWidth="1"/>
    <col min="14" max="15" width="11.73046875" bestFit="1" customWidth="1"/>
    <col min="16" max="16" width="12.3984375" bestFit="1" customWidth="1"/>
    <col min="17" max="17" width="14.59765625" bestFit="1" customWidth="1"/>
    <col min="18" max="18" width="11.73046875" bestFit="1" customWidth="1"/>
    <col min="19" max="19" width="11.796875" bestFit="1" customWidth="1"/>
    <col min="20" max="31" width="11.73046875" bestFit="1" customWidth="1"/>
    <col min="32" max="32" width="7.46484375" bestFit="1" customWidth="1"/>
  </cols>
  <sheetData>
    <row r="1" spans="1:34" x14ac:dyDescent="0.45">
      <c r="A1" t="s">
        <v>4</v>
      </c>
      <c r="B1" t="s">
        <v>3</v>
      </c>
      <c r="C1" t="s">
        <v>0</v>
      </c>
      <c r="D1" t="s">
        <v>1</v>
      </c>
      <c r="E1" t="s">
        <v>10</v>
      </c>
      <c r="F1" t="s">
        <v>2</v>
      </c>
      <c r="G1" t="s">
        <v>5</v>
      </c>
      <c r="H1" t="s">
        <v>260</v>
      </c>
      <c r="I1" t="s">
        <v>224</v>
      </c>
      <c r="J1" t="s">
        <v>251</v>
      </c>
      <c r="K1" t="s">
        <v>252</v>
      </c>
      <c r="L1" t="s">
        <v>253</v>
      </c>
      <c r="M1" t="s">
        <v>254</v>
      </c>
      <c r="N1" t="s">
        <v>255</v>
      </c>
      <c r="O1" t="s">
        <v>256</v>
      </c>
      <c r="P1" t="s">
        <v>257</v>
      </c>
      <c r="Q1" t="s">
        <v>258</v>
      </c>
      <c r="R1" t="s">
        <v>233</v>
      </c>
      <c r="S1" t="s">
        <v>259</v>
      </c>
      <c r="T1" t="s">
        <v>210</v>
      </c>
      <c r="U1" t="s">
        <v>211</v>
      </c>
      <c r="V1" t="s">
        <v>212</v>
      </c>
      <c r="W1" t="s">
        <v>213</v>
      </c>
      <c r="X1" t="s">
        <v>214</v>
      </c>
      <c r="Y1" t="s">
        <v>215</v>
      </c>
      <c r="Z1" t="s">
        <v>216</v>
      </c>
      <c r="AA1" t="s">
        <v>6</v>
      </c>
      <c r="AB1" t="s">
        <v>7</v>
      </c>
      <c r="AC1" t="s">
        <v>8</v>
      </c>
      <c r="AD1" t="s">
        <v>9</v>
      </c>
      <c r="AE1" t="s">
        <v>13</v>
      </c>
      <c r="AF1" t="s">
        <v>12</v>
      </c>
      <c r="AG1" t="s">
        <v>266</v>
      </c>
      <c r="AH1" s="28" t="s">
        <v>271</v>
      </c>
    </row>
    <row r="2" spans="1:34" x14ac:dyDescent="0.45">
      <c r="A2">
        <v>2182</v>
      </c>
      <c r="B2" s="1">
        <v>43282</v>
      </c>
      <c r="C2">
        <v>1894</v>
      </c>
      <c r="D2">
        <v>1894</v>
      </c>
      <c r="E2" t="s">
        <v>14</v>
      </c>
      <c r="F2">
        <v>40149664</v>
      </c>
      <c r="G2">
        <v>3832</v>
      </c>
      <c r="H2">
        <v>104.77469635009766</v>
      </c>
      <c r="I2">
        <v>0.68675976991653442</v>
      </c>
      <c r="J2">
        <v>4.7639768570661545E-2</v>
      </c>
      <c r="K2">
        <v>3.0262671411037445E-2</v>
      </c>
      <c r="L2">
        <v>1.4852868393063545E-2</v>
      </c>
      <c r="M2">
        <v>3.8317125290632248E-2</v>
      </c>
      <c r="N2">
        <v>1.8927471712231636E-2</v>
      </c>
      <c r="O2">
        <v>0.10161776095628738</v>
      </c>
      <c r="P2">
        <v>3.0110703781247139E-2</v>
      </c>
      <c r="Q2">
        <v>1.7205949872732162E-2</v>
      </c>
      <c r="R2">
        <v>2.1097810531500727E-5</v>
      </c>
      <c r="S2">
        <v>1.4284867793321609E-2</v>
      </c>
      <c r="T2">
        <v>1.2787055969238281</v>
      </c>
      <c r="U2">
        <v>0.93945717811584473</v>
      </c>
      <c r="V2">
        <v>9.2118997573852539</v>
      </c>
      <c r="W2">
        <v>1.2526096105575562</v>
      </c>
      <c r="X2">
        <v>5.036534309387207</v>
      </c>
      <c r="Y2">
        <v>0.15657620131969452</v>
      </c>
      <c r="Z2">
        <v>82.124214172363281</v>
      </c>
      <c r="AA2">
        <v>43.528182983398438</v>
      </c>
      <c r="AB2">
        <v>11.430062294006348</v>
      </c>
      <c r="AC2">
        <v>1.2004175186157227</v>
      </c>
      <c r="AD2">
        <v>70.542633056640625</v>
      </c>
      <c r="AE2">
        <v>17.370891571044922</v>
      </c>
      <c r="AF2">
        <v>74.36</v>
      </c>
      <c r="AG2">
        <v>54040.949000000001</v>
      </c>
      <c r="AH2" s="30">
        <v>11.5</v>
      </c>
    </row>
    <row r="3" spans="1:34" x14ac:dyDescent="0.45">
      <c r="A3">
        <v>2182</v>
      </c>
      <c r="B3" s="1">
        <v>43282</v>
      </c>
      <c r="C3">
        <v>1895</v>
      </c>
      <c r="D3">
        <v>1895</v>
      </c>
      <c r="E3" t="s">
        <v>15</v>
      </c>
      <c r="F3">
        <v>1824659.125</v>
      </c>
      <c r="G3">
        <v>94</v>
      </c>
      <c r="H3">
        <v>194.1126708984375</v>
      </c>
      <c r="I3">
        <v>0.49567413330078125</v>
      </c>
      <c r="J3">
        <v>6.6766500473022461E-2</v>
      </c>
      <c r="K3">
        <v>2.0440617576241493E-2</v>
      </c>
      <c r="L3">
        <v>9.329725056886673E-2</v>
      </c>
      <c r="M3">
        <v>0</v>
      </c>
      <c r="N3">
        <v>2.215777151286602E-2</v>
      </c>
      <c r="O3">
        <v>9.661836177110672E-2</v>
      </c>
      <c r="P3">
        <v>0.14991472661495209</v>
      </c>
      <c r="Q3">
        <v>0</v>
      </c>
      <c r="R3">
        <v>0</v>
      </c>
      <c r="S3">
        <v>5.5130593478679657E-2</v>
      </c>
      <c r="T3">
        <v>6.3829789161682129</v>
      </c>
      <c r="U3">
        <v>0</v>
      </c>
      <c r="V3">
        <v>9.574467658996582</v>
      </c>
      <c r="W3">
        <v>0</v>
      </c>
      <c r="X3">
        <v>4.2553191184997559</v>
      </c>
      <c r="Y3">
        <v>0</v>
      </c>
      <c r="Z3">
        <v>79.7872314453125</v>
      </c>
      <c r="AA3">
        <v>37.234043121337891</v>
      </c>
      <c r="AB3">
        <v>1.063829779624939</v>
      </c>
      <c r="AC3">
        <v>0</v>
      </c>
      <c r="AD3">
        <v>100</v>
      </c>
      <c r="AE3">
        <v>9.5238094329833984</v>
      </c>
      <c r="AF3">
        <v>77.78</v>
      </c>
      <c r="AG3">
        <v>37054.313999999998</v>
      </c>
      <c r="AH3" s="30">
        <v>13</v>
      </c>
    </row>
    <row r="4" spans="1:34" x14ac:dyDescent="0.45">
      <c r="A4">
        <v>2182</v>
      </c>
      <c r="B4" s="1">
        <v>43282</v>
      </c>
      <c r="C4">
        <v>1896</v>
      </c>
      <c r="D4">
        <v>1896</v>
      </c>
      <c r="E4" t="s">
        <v>16</v>
      </c>
      <c r="F4">
        <v>1604971</v>
      </c>
      <c r="G4">
        <v>55</v>
      </c>
      <c r="H4">
        <v>291.81289672851563</v>
      </c>
      <c r="I4">
        <v>0.32915359735488892</v>
      </c>
      <c r="J4">
        <v>2.7017310261726379E-2</v>
      </c>
      <c r="K4">
        <v>5.1776634063571692E-4</v>
      </c>
      <c r="L4">
        <v>6.8194381892681122E-2</v>
      </c>
      <c r="M4">
        <v>3.5521514713764191E-2</v>
      </c>
      <c r="N4">
        <v>5.4574195295572281E-2</v>
      </c>
      <c r="O4">
        <v>0.22491496801376343</v>
      </c>
      <c r="P4">
        <v>0.21711233258247375</v>
      </c>
      <c r="Q4">
        <v>1.2860668823122978E-2</v>
      </c>
      <c r="R4">
        <v>0</v>
      </c>
      <c r="S4">
        <v>3.0133254826068878E-2</v>
      </c>
      <c r="T4">
        <v>14.545454978942871</v>
      </c>
      <c r="U4">
        <v>0</v>
      </c>
      <c r="V4">
        <v>7.2727274894714355</v>
      </c>
      <c r="W4">
        <v>0</v>
      </c>
      <c r="X4">
        <v>1.8181818723678589</v>
      </c>
      <c r="Y4">
        <v>0</v>
      </c>
      <c r="Z4">
        <v>76.363639831542969</v>
      </c>
      <c r="AA4">
        <v>29.090909957885742</v>
      </c>
      <c r="AB4">
        <v>14.545454978942871</v>
      </c>
      <c r="AC4">
        <v>0</v>
      </c>
      <c r="AD4">
        <v>50</v>
      </c>
      <c r="AF4">
        <v>64.290000000000006</v>
      </c>
      <c r="AG4">
        <v>52980.516000000003</v>
      </c>
      <c r="AH4" s="30">
        <v>11</v>
      </c>
    </row>
    <row r="5" spans="1:34" x14ac:dyDescent="0.45">
      <c r="A5">
        <v>2182</v>
      </c>
      <c r="B5" s="1">
        <v>43282</v>
      </c>
      <c r="C5">
        <v>1897</v>
      </c>
      <c r="D5">
        <v>1897</v>
      </c>
      <c r="E5" t="s">
        <v>17</v>
      </c>
      <c r="F5">
        <v>3622864.75</v>
      </c>
      <c r="G5">
        <v>206</v>
      </c>
      <c r="H5">
        <v>175.86721801757813</v>
      </c>
      <c r="I5">
        <v>0.57806438207626343</v>
      </c>
      <c r="J5">
        <v>3.0370717868208885E-3</v>
      </c>
      <c r="K5">
        <v>1.8297012895345688E-2</v>
      </c>
      <c r="L5">
        <v>5.4579012095928192E-2</v>
      </c>
      <c r="M5">
        <v>5.8430518954992294E-2</v>
      </c>
      <c r="N5">
        <v>3.0208139214664698E-3</v>
      </c>
      <c r="O5">
        <v>0.12384547293186188</v>
      </c>
      <c r="P5">
        <v>9.3709245324134827E-2</v>
      </c>
      <c r="Q5">
        <v>2.9922746121883392E-2</v>
      </c>
      <c r="R5">
        <v>0</v>
      </c>
      <c r="S5">
        <v>3.7093713879585266E-2</v>
      </c>
      <c r="T5">
        <v>0</v>
      </c>
      <c r="U5">
        <v>0</v>
      </c>
      <c r="V5">
        <v>12.135922431945801</v>
      </c>
      <c r="W5">
        <v>0</v>
      </c>
      <c r="X5">
        <v>3.3980581760406494</v>
      </c>
      <c r="Y5">
        <v>0</v>
      </c>
      <c r="Z5">
        <v>84.466018676757813</v>
      </c>
      <c r="AA5">
        <v>54.8543701171875</v>
      </c>
      <c r="AB5">
        <v>13.592232704162598</v>
      </c>
      <c r="AC5">
        <v>1.4563106298446655</v>
      </c>
      <c r="AD5">
        <v>95.23809814453125</v>
      </c>
      <c r="AE5">
        <v>16.356876373291016</v>
      </c>
      <c r="AF5">
        <v>100</v>
      </c>
      <c r="AG5">
        <v>54184.49</v>
      </c>
      <c r="AH5" s="30">
        <v>13</v>
      </c>
    </row>
    <row r="6" spans="1:34" x14ac:dyDescent="0.45">
      <c r="A6">
        <v>2182</v>
      </c>
      <c r="B6" s="1">
        <v>43282</v>
      </c>
      <c r="C6">
        <v>1898</v>
      </c>
      <c r="D6">
        <v>1898</v>
      </c>
      <c r="E6" t="s">
        <v>18</v>
      </c>
      <c r="F6">
        <v>5777574.5</v>
      </c>
      <c r="G6">
        <v>375</v>
      </c>
      <c r="H6">
        <v>154.06864929199219</v>
      </c>
      <c r="I6">
        <v>0.54707920551300049</v>
      </c>
      <c r="J6">
        <v>2.3478420451283455E-2</v>
      </c>
      <c r="K6">
        <v>1.7338747158646584E-2</v>
      </c>
      <c r="L6">
        <v>6.3800506293773651E-2</v>
      </c>
      <c r="M6">
        <v>6.711096316576004E-2</v>
      </c>
      <c r="N6">
        <v>2.4427147582173347E-2</v>
      </c>
      <c r="O6">
        <v>8.9660078287124634E-2</v>
      </c>
      <c r="P6">
        <v>0.10818883776664734</v>
      </c>
      <c r="Q6">
        <v>1.758158951997757E-2</v>
      </c>
      <c r="R6">
        <v>2.6838772464543581E-4</v>
      </c>
      <c r="S6">
        <v>4.1066095232963562E-2</v>
      </c>
      <c r="T6">
        <v>0.53333336114883423</v>
      </c>
      <c r="U6">
        <v>0.26666668057441711</v>
      </c>
      <c r="V6">
        <v>24.799999237060547</v>
      </c>
      <c r="W6">
        <v>0.26666668057441711</v>
      </c>
      <c r="X6">
        <v>3.2000000476837158</v>
      </c>
      <c r="Y6">
        <v>0</v>
      </c>
      <c r="Z6">
        <v>70.933334350585938</v>
      </c>
      <c r="AA6">
        <v>45.866664886474609</v>
      </c>
      <c r="AB6">
        <v>14.399999618530273</v>
      </c>
      <c r="AC6">
        <v>7.4666666984558105</v>
      </c>
      <c r="AD6">
        <v>81.818183898925781</v>
      </c>
      <c r="AE6">
        <v>23.284822463989258</v>
      </c>
      <c r="AF6">
        <v>87.1</v>
      </c>
      <c r="AG6">
        <v>50353.675000000003</v>
      </c>
      <c r="AH6" s="30">
        <v>16</v>
      </c>
    </row>
    <row r="7" spans="1:34" x14ac:dyDescent="0.45">
      <c r="A7">
        <v>2182</v>
      </c>
      <c r="B7" s="1">
        <v>43282</v>
      </c>
      <c r="C7">
        <v>1899</v>
      </c>
      <c r="D7">
        <v>1899</v>
      </c>
      <c r="E7" t="s">
        <v>19</v>
      </c>
      <c r="F7">
        <v>3949815</v>
      </c>
      <c r="G7">
        <v>226</v>
      </c>
      <c r="H7">
        <v>174.77056884765625</v>
      </c>
      <c r="I7">
        <v>0.54386937618255615</v>
      </c>
      <c r="J7">
        <v>7.8006694093346596E-4</v>
      </c>
      <c r="K7">
        <v>1.470268820412457E-3</v>
      </c>
      <c r="L7">
        <v>2.5817845016717911E-2</v>
      </c>
      <c r="M7">
        <v>5.9897255152463913E-2</v>
      </c>
      <c r="N7">
        <v>3.2423302531242371E-2</v>
      </c>
      <c r="O7">
        <v>7.9570986330509186E-2</v>
      </c>
      <c r="P7">
        <v>0.218761146068573</v>
      </c>
      <c r="Q7">
        <v>1.1714721098542213E-2</v>
      </c>
      <c r="R7">
        <v>0</v>
      </c>
      <c r="S7">
        <v>2.5695051997900009E-2</v>
      </c>
      <c r="T7">
        <v>1.3274335861206055</v>
      </c>
      <c r="U7">
        <v>0.8849557638168335</v>
      </c>
      <c r="V7">
        <v>11.061946868896484</v>
      </c>
      <c r="W7">
        <v>0</v>
      </c>
      <c r="X7">
        <v>6.1946902275085449</v>
      </c>
      <c r="Y7">
        <v>0</v>
      </c>
      <c r="Z7">
        <v>80.530975341796875</v>
      </c>
      <c r="AA7">
        <v>76.99114990234375</v>
      </c>
      <c r="AB7">
        <v>18.584070205688477</v>
      </c>
      <c r="AC7">
        <v>0</v>
      </c>
      <c r="AD7">
        <v>46.153846740722656</v>
      </c>
      <c r="AE7">
        <v>32.921810150146484</v>
      </c>
      <c r="AF7">
        <v>37.25</v>
      </c>
      <c r="AG7">
        <v>46285.464999999997</v>
      </c>
      <c r="AH7" s="30">
        <v>9</v>
      </c>
    </row>
    <row r="8" spans="1:34" x14ac:dyDescent="0.45">
      <c r="A8">
        <v>2182</v>
      </c>
      <c r="B8" s="1">
        <v>43282</v>
      </c>
      <c r="C8">
        <v>1900</v>
      </c>
      <c r="D8">
        <v>1900</v>
      </c>
      <c r="E8" t="s">
        <v>20</v>
      </c>
      <c r="F8">
        <v>19891504</v>
      </c>
      <c r="G8">
        <v>1632</v>
      </c>
      <c r="H8">
        <v>121.88421630859375</v>
      </c>
      <c r="I8">
        <v>0.61324566602706909</v>
      </c>
      <c r="J8">
        <v>7.0504337549209595E-2</v>
      </c>
      <c r="K8">
        <v>2.6214133948087692E-2</v>
      </c>
      <c r="L8">
        <v>1.8274441361427307E-2</v>
      </c>
      <c r="M8">
        <v>7.0390142500400543E-2</v>
      </c>
      <c r="N8">
        <v>1.9688943400979042E-2</v>
      </c>
      <c r="O8">
        <v>8.0526329576969147E-2</v>
      </c>
      <c r="P8">
        <v>4.1338644921779633E-2</v>
      </c>
      <c r="Q8">
        <v>3.7611182779073715E-2</v>
      </c>
      <c r="R8">
        <v>6.8417629227042198E-3</v>
      </c>
      <c r="S8">
        <v>1.5364456921815872E-2</v>
      </c>
      <c r="T8">
        <v>0.98039215803146362</v>
      </c>
      <c r="U8">
        <v>0.24509803950786591</v>
      </c>
      <c r="V8">
        <v>8.8235292434692383</v>
      </c>
      <c r="W8">
        <v>0.67401963472366333</v>
      </c>
      <c r="X8">
        <v>5.3308825492858887</v>
      </c>
      <c r="Y8">
        <v>0.12254901975393295</v>
      </c>
      <c r="Z8">
        <v>83.823532104492188</v>
      </c>
      <c r="AA8">
        <v>29.105392456054688</v>
      </c>
      <c r="AB8">
        <v>11.090685844421387</v>
      </c>
      <c r="AC8">
        <v>0.85784316062927246</v>
      </c>
      <c r="AD8">
        <v>91.911766052246094</v>
      </c>
      <c r="AE8">
        <v>18.383312225341797</v>
      </c>
      <c r="AF8">
        <v>90.3</v>
      </c>
      <c r="AG8">
        <v>59187.076000000001</v>
      </c>
      <c r="AH8" s="30">
        <v>22.5</v>
      </c>
    </row>
    <row r="9" spans="1:34" x14ac:dyDescent="0.45">
      <c r="A9">
        <v>2182</v>
      </c>
      <c r="B9" s="1">
        <v>43282</v>
      </c>
      <c r="C9">
        <v>1901</v>
      </c>
      <c r="D9">
        <v>1901</v>
      </c>
      <c r="E9" t="s">
        <v>21</v>
      </c>
      <c r="F9">
        <v>85266544</v>
      </c>
      <c r="G9">
        <v>6792</v>
      </c>
      <c r="H9">
        <v>125.5396728515625</v>
      </c>
      <c r="I9">
        <v>0.58185660839080811</v>
      </c>
      <c r="J9">
        <v>7.3307983577251434E-2</v>
      </c>
      <c r="K9">
        <v>5.058644711971283E-2</v>
      </c>
      <c r="L9">
        <v>6.1614695005118847E-3</v>
      </c>
      <c r="M9">
        <v>5.6280534714460373E-2</v>
      </c>
      <c r="N9">
        <v>1.1759791523218155E-2</v>
      </c>
      <c r="O9">
        <v>8.818458765745163E-2</v>
      </c>
      <c r="P9">
        <v>4.8361286520957947E-2</v>
      </c>
      <c r="Q9">
        <v>4.0155202150344849E-2</v>
      </c>
      <c r="R9">
        <v>8.1762159243226051E-3</v>
      </c>
      <c r="S9">
        <v>3.5169918090105057E-2</v>
      </c>
      <c r="T9">
        <v>6.2131919860839844</v>
      </c>
      <c r="U9">
        <v>1.2956418991088867</v>
      </c>
      <c r="V9">
        <v>16.60777473449707</v>
      </c>
      <c r="W9">
        <v>0.7656065821647644</v>
      </c>
      <c r="X9">
        <v>7.7885746955871582</v>
      </c>
      <c r="Y9">
        <v>0.47114253044128418</v>
      </c>
      <c r="Z9">
        <v>66.858070373535156</v>
      </c>
      <c r="AA9">
        <v>27.94464111328125</v>
      </c>
      <c r="AB9">
        <v>10.070671081542969</v>
      </c>
      <c r="AC9">
        <v>8.480565071105957</v>
      </c>
      <c r="AD9">
        <v>88.593154907226563</v>
      </c>
      <c r="AE9">
        <v>22.78849983215332</v>
      </c>
      <c r="AF9">
        <v>88.93</v>
      </c>
      <c r="AG9">
        <v>65344.911</v>
      </c>
      <c r="AH9" s="30">
        <v>25</v>
      </c>
    </row>
    <row r="10" spans="1:34" x14ac:dyDescent="0.45">
      <c r="A10">
        <v>2182</v>
      </c>
      <c r="B10" s="1">
        <v>43282</v>
      </c>
      <c r="C10">
        <v>1922</v>
      </c>
      <c r="D10">
        <v>1922</v>
      </c>
      <c r="E10" t="s">
        <v>22</v>
      </c>
      <c r="F10">
        <v>115319152</v>
      </c>
      <c r="G10">
        <v>9940</v>
      </c>
      <c r="H10">
        <v>116.01524353027344</v>
      </c>
      <c r="I10">
        <v>0.64977031946182251</v>
      </c>
      <c r="J10">
        <v>5.5524490773677826E-2</v>
      </c>
      <c r="K10">
        <v>3.2433763146400452E-2</v>
      </c>
      <c r="L10">
        <v>5.8204508386552334E-3</v>
      </c>
      <c r="M10">
        <v>5.6829500943422318E-2</v>
      </c>
      <c r="N10">
        <v>1.4373683370649815E-2</v>
      </c>
      <c r="O10">
        <v>8.6896494030952454E-2</v>
      </c>
      <c r="P10">
        <v>4.5631509274244308E-2</v>
      </c>
      <c r="Q10">
        <v>3.2622918486595154E-2</v>
      </c>
      <c r="R10">
        <v>2.2973113227635622E-3</v>
      </c>
      <c r="S10">
        <v>1.7799530178308487E-2</v>
      </c>
      <c r="T10">
        <v>4.507042407989502</v>
      </c>
      <c r="U10">
        <v>0.86519116163253784</v>
      </c>
      <c r="V10">
        <v>11.38832950592041</v>
      </c>
      <c r="W10">
        <v>0.29175049066543579</v>
      </c>
      <c r="X10">
        <v>7.9879274368286133</v>
      </c>
      <c r="Y10">
        <v>0.45271629095077515</v>
      </c>
      <c r="Z10">
        <v>74.507041931152344</v>
      </c>
      <c r="AA10">
        <v>13.973842620849609</v>
      </c>
      <c r="AB10">
        <v>10.694165229797363</v>
      </c>
      <c r="AC10">
        <v>3.4104628562927246</v>
      </c>
      <c r="AD10">
        <v>85.872238159179688</v>
      </c>
      <c r="AE10">
        <v>16.818820953369141</v>
      </c>
      <c r="AF10">
        <v>94.66</v>
      </c>
      <c r="AG10">
        <v>71316.650999999998</v>
      </c>
      <c r="AH10" s="30">
        <v>25</v>
      </c>
    </row>
    <row r="11" spans="1:34" x14ac:dyDescent="0.45">
      <c r="A11">
        <v>2182</v>
      </c>
      <c r="B11" s="1">
        <v>43282</v>
      </c>
      <c r="C11">
        <v>1923</v>
      </c>
      <c r="D11">
        <v>1923</v>
      </c>
      <c r="E11" t="s">
        <v>23</v>
      </c>
      <c r="F11">
        <v>86503216</v>
      </c>
      <c r="G11">
        <v>7052</v>
      </c>
      <c r="H11">
        <v>122.664794921875</v>
      </c>
      <c r="I11">
        <v>0.61110860109329224</v>
      </c>
      <c r="J11">
        <v>5.5387977510690689E-2</v>
      </c>
      <c r="K11">
        <v>4.1248243302106857E-2</v>
      </c>
      <c r="L11">
        <v>1.3053359463810921E-2</v>
      </c>
      <c r="M11">
        <v>4.7818809747695923E-2</v>
      </c>
      <c r="N11">
        <v>8.2587385550141335E-3</v>
      </c>
      <c r="O11">
        <v>8.9687705039978027E-2</v>
      </c>
      <c r="P11">
        <v>4.8117086291313171E-2</v>
      </c>
      <c r="Q11">
        <v>3.1638462096452713E-2</v>
      </c>
      <c r="R11">
        <v>3.3551428467035294E-2</v>
      </c>
      <c r="S11">
        <v>2.0129552111029625E-2</v>
      </c>
      <c r="T11">
        <v>10.493476867675781</v>
      </c>
      <c r="U11">
        <v>0.68065798282623291</v>
      </c>
      <c r="V11">
        <v>6.5655131340026855</v>
      </c>
      <c r="W11">
        <v>0.18434487283229828</v>
      </c>
      <c r="X11">
        <v>8.9052753448486328</v>
      </c>
      <c r="Y11">
        <v>0.25524672865867615</v>
      </c>
      <c r="Z11">
        <v>72.915481567382813</v>
      </c>
      <c r="AA11">
        <v>5.9557571411132813</v>
      </c>
      <c r="AB11">
        <v>9.2881450653076172</v>
      </c>
      <c r="AC11">
        <v>1.6732841730117798</v>
      </c>
      <c r="AD11">
        <v>97.072418212890625</v>
      </c>
      <c r="AE11">
        <v>9.9969015121459961</v>
      </c>
      <c r="AF11">
        <v>94.64</v>
      </c>
      <c r="AG11">
        <v>73355.373000000007</v>
      </c>
      <c r="AH11" s="30">
        <v>27</v>
      </c>
    </row>
    <row r="12" spans="1:34" x14ac:dyDescent="0.45">
      <c r="A12">
        <v>2182</v>
      </c>
      <c r="B12" s="1">
        <v>43282</v>
      </c>
      <c r="C12">
        <v>1924</v>
      </c>
      <c r="D12">
        <v>1924</v>
      </c>
      <c r="E12" t="s">
        <v>24</v>
      </c>
      <c r="F12">
        <v>206312448</v>
      </c>
      <c r="G12">
        <v>17177</v>
      </c>
      <c r="H12">
        <v>120.10971069335938</v>
      </c>
      <c r="I12">
        <v>0.57341992855072021</v>
      </c>
      <c r="J12">
        <v>6.9663114845752716E-2</v>
      </c>
      <c r="K12">
        <v>5.0633054226636887E-2</v>
      </c>
      <c r="L12">
        <v>1.1746824719011784E-2</v>
      </c>
      <c r="M12">
        <v>6.1141554266214371E-2</v>
      </c>
      <c r="N12">
        <v>1.6347108408808708E-2</v>
      </c>
      <c r="O12">
        <v>7.0769108831882477E-2</v>
      </c>
      <c r="P12">
        <v>7.0132754743099213E-2</v>
      </c>
      <c r="Q12">
        <v>3.4384239464998245E-2</v>
      </c>
      <c r="R12">
        <v>8.5462769493460655E-3</v>
      </c>
      <c r="S12">
        <v>3.3216018229722977E-2</v>
      </c>
      <c r="T12">
        <v>8.4182338714599609</v>
      </c>
      <c r="U12">
        <v>1.8687779903411865</v>
      </c>
      <c r="V12">
        <v>18.326831817626953</v>
      </c>
      <c r="W12">
        <v>0.46573907136917114</v>
      </c>
      <c r="X12">
        <v>7.7836642265319824</v>
      </c>
      <c r="Y12">
        <v>0.68114340305328369</v>
      </c>
      <c r="Z12">
        <v>62.455608367919922</v>
      </c>
      <c r="AA12">
        <v>37.882053375244141</v>
      </c>
      <c r="AB12">
        <v>15.45671558380127</v>
      </c>
      <c r="AC12">
        <v>8.2959775924682617</v>
      </c>
      <c r="AD12">
        <v>84.794906616210938</v>
      </c>
      <c r="AE12">
        <v>17.257183074951172</v>
      </c>
      <c r="AF12">
        <v>87.18</v>
      </c>
      <c r="AG12">
        <v>68073.990999999995</v>
      </c>
      <c r="AH12" s="30">
        <v>28</v>
      </c>
    </row>
    <row r="13" spans="1:34" x14ac:dyDescent="0.45">
      <c r="A13">
        <v>2182</v>
      </c>
      <c r="B13" s="1">
        <v>43282</v>
      </c>
      <c r="C13">
        <v>1925</v>
      </c>
      <c r="D13">
        <v>1925</v>
      </c>
      <c r="E13" t="s">
        <v>25</v>
      </c>
      <c r="F13">
        <v>30144712</v>
      </c>
      <c r="G13">
        <v>2773</v>
      </c>
      <c r="H13">
        <v>108.70793914794922</v>
      </c>
      <c r="I13">
        <v>0.56894487142562866</v>
      </c>
      <c r="J13">
        <v>8.2127861678600311E-2</v>
      </c>
      <c r="K13">
        <v>2.7377575635910034E-2</v>
      </c>
      <c r="L13">
        <v>1.7359388992190361E-2</v>
      </c>
      <c r="M13">
        <v>6.3200898468494415E-2</v>
      </c>
      <c r="N13">
        <v>1.866130530834198E-2</v>
      </c>
      <c r="O13">
        <v>8.2423701882362366E-2</v>
      </c>
      <c r="P13">
        <v>7.7412307262420654E-2</v>
      </c>
      <c r="Q13">
        <v>3.6246024072170258E-2</v>
      </c>
      <c r="R13">
        <v>1.2349134776741266E-3</v>
      </c>
      <c r="S13">
        <v>2.5011187419295311E-2</v>
      </c>
      <c r="T13">
        <v>0.46880635619163513</v>
      </c>
      <c r="U13">
        <v>0.21637216210365295</v>
      </c>
      <c r="V13">
        <v>19.076812744140625</v>
      </c>
      <c r="W13">
        <v>0.68517851829528809</v>
      </c>
      <c r="X13">
        <v>4.0028848648071289</v>
      </c>
      <c r="Y13">
        <v>0.25243419408798218</v>
      </c>
      <c r="Z13">
        <v>75.297508239746094</v>
      </c>
      <c r="AA13">
        <v>32.960693359375</v>
      </c>
      <c r="AB13">
        <v>13.090516090393066</v>
      </c>
      <c r="AC13">
        <v>5.2289938926696777</v>
      </c>
      <c r="AD13">
        <v>82.547172546386719</v>
      </c>
      <c r="AE13">
        <v>25.740833282470703</v>
      </c>
      <c r="AF13">
        <v>82.87</v>
      </c>
      <c r="AG13">
        <v>56973.656000000003</v>
      </c>
      <c r="AH13" s="30">
        <v>24</v>
      </c>
    </row>
    <row r="14" spans="1:34" x14ac:dyDescent="0.45">
      <c r="A14">
        <v>2182</v>
      </c>
      <c r="B14" s="1">
        <v>43282</v>
      </c>
      <c r="C14">
        <v>1926</v>
      </c>
      <c r="D14">
        <v>1926</v>
      </c>
      <c r="E14" t="s">
        <v>26</v>
      </c>
      <c r="F14">
        <v>48383860</v>
      </c>
      <c r="G14">
        <v>4456</v>
      </c>
      <c r="H14">
        <v>108.58137512207031</v>
      </c>
      <c r="I14">
        <v>0.55027550458908081</v>
      </c>
      <c r="J14">
        <v>7.8229494392871857E-2</v>
      </c>
      <c r="K14">
        <v>2.9988031834363937E-2</v>
      </c>
      <c r="L14">
        <v>1.1960893869400024E-2</v>
      </c>
      <c r="M14">
        <v>6.5218642354011536E-2</v>
      </c>
      <c r="N14">
        <v>1.8893465399742126E-2</v>
      </c>
      <c r="O14">
        <v>8.9284300804138184E-2</v>
      </c>
      <c r="P14">
        <v>7.7710092067718506E-2</v>
      </c>
      <c r="Q14">
        <v>4.4976212084293365E-2</v>
      </c>
      <c r="R14">
        <v>2.9071615426801145E-4</v>
      </c>
      <c r="S14">
        <v>3.3172637224197388E-2</v>
      </c>
      <c r="T14">
        <v>1.0323159694671631</v>
      </c>
      <c r="U14">
        <v>0.67324954271316528</v>
      </c>
      <c r="V14">
        <v>14.070915222167969</v>
      </c>
      <c r="W14">
        <v>0.87522441148757935</v>
      </c>
      <c r="X14">
        <v>4.9596052169799805</v>
      </c>
      <c r="Y14">
        <v>0.49371632933616638</v>
      </c>
      <c r="Z14">
        <v>77.894973754882813</v>
      </c>
      <c r="AA14">
        <v>30.116697311401367</v>
      </c>
      <c r="AB14">
        <v>11.736984252929688</v>
      </c>
      <c r="AC14">
        <v>4.0843806266784668</v>
      </c>
      <c r="AD14">
        <v>82.997116088867188</v>
      </c>
      <c r="AE14">
        <v>22.617397308349609</v>
      </c>
      <c r="AF14">
        <v>86.27</v>
      </c>
      <c r="AG14">
        <v>66593.680999999997</v>
      </c>
      <c r="AH14" s="30">
        <v>26</v>
      </c>
    </row>
    <row r="15" spans="1:34" x14ac:dyDescent="0.45">
      <c r="A15">
        <v>2182</v>
      </c>
      <c r="B15" s="1">
        <v>43282</v>
      </c>
      <c r="C15">
        <v>1927</v>
      </c>
      <c r="D15">
        <v>1927</v>
      </c>
      <c r="E15" t="s">
        <v>27</v>
      </c>
      <c r="F15">
        <v>7211491</v>
      </c>
      <c r="G15">
        <v>611</v>
      </c>
      <c r="H15">
        <v>118.02767944335938</v>
      </c>
      <c r="I15">
        <v>0.56196099519729614</v>
      </c>
      <c r="J15">
        <v>5.5200405418872833E-2</v>
      </c>
      <c r="K15">
        <v>4.0905099362134933E-2</v>
      </c>
      <c r="L15">
        <v>1.572655513882637E-2</v>
      </c>
      <c r="M15">
        <v>7.2241790592670441E-2</v>
      </c>
      <c r="N15">
        <v>1.4671539887785912E-2</v>
      </c>
      <c r="O15">
        <v>0.10887524485588074</v>
      </c>
      <c r="P15">
        <v>7.706896960735321E-2</v>
      </c>
      <c r="Q15">
        <v>3.021450899541378E-2</v>
      </c>
      <c r="R15">
        <v>0</v>
      </c>
      <c r="S15">
        <v>2.3134844377636909E-2</v>
      </c>
      <c r="T15">
        <v>0.49099835753440857</v>
      </c>
      <c r="U15">
        <v>0.16366611421108246</v>
      </c>
      <c r="V15">
        <v>6.3829789161682129</v>
      </c>
      <c r="W15">
        <v>0.32733222842216492</v>
      </c>
      <c r="X15">
        <v>4.9099836349487305</v>
      </c>
      <c r="Y15">
        <v>0.16366611421108246</v>
      </c>
      <c r="Z15">
        <v>87.561378479003906</v>
      </c>
      <c r="AA15">
        <v>28.4779052734375</v>
      </c>
      <c r="AB15">
        <v>13.584287643432617</v>
      </c>
      <c r="AC15">
        <v>0.49099835753440857</v>
      </c>
      <c r="AD15">
        <v>75.471694946289063</v>
      </c>
      <c r="AE15">
        <v>18.096357345581055</v>
      </c>
      <c r="AF15">
        <v>96.08</v>
      </c>
      <c r="AG15">
        <v>54341.985000000001</v>
      </c>
      <c r="AH15" s="30">
        <v>23</v>
      </c>
    </row>
    <row r="16" spans="1:34" x14ac:dyDescent="0.45">
      <c r="A16">
        <v>2182</v>
      </c>
      <c r="B16" s="1">
        <v>43282</v>
      </c>
      <c r="C16">
        <v>1928</v>
      </c>
      <c r="D16">
        <v>1928</v>
      </c>
      <c r="E16" t="s">
        <v>28</v>
      </c>
      <c r="F16">
        <v>90311416</v>
      </c>
      <c r="G16">
        <v>7983</v>
      </c>
      <c r="H16">
        <v>113.12966918945313</v>
      </c>
      <c r="I16">
        <v>0.60981625318527222</v>
      </c>
      <c r="J16">
        <v>8.8691271841526031E-2</v>
      </c>
      <c r="K16">
        <v>2.7959192171692848E-2</v>
      </c>
      <c r="L16">
        <v>6.3657220453023911E-3</v>
      </c>
      <c r="M16">
        <v>4.4935029000043869E-2</v>
      </c>
      <c r="N16">
        <v>2.1060587838292122E-2</v>
      </c>
      <c r="O16">
        <v>6.520342081785202E-2</v>
      </c>
      <c r="P16">
        <v>6.3530698418617249E-2</v>
      </c>
      <c r="Q16">
        <v>2.0911769941449165E-2</v>
      </c>
      <c r="R16">
        <v>2.3290395736694336E-2</v>
      </c>
      <c r="S16">
        <v>2.8235659003257751E-2</v>
      </c>
      <c r="T16">
        <v>1.3779281377792358</v>
      </c>
      <c r="U16">
        <v>0.83928346633911133</v>
      </c>
      <c r="V16">
        <v>13.704121589660645</v>
      </c>
      <c r="W16">
        <v>0.56369787454605103</v>
      </c>
      <c r="X16">
        <v>6.2382564544677734</v>
      </c>
      <c r="Y16">
        <v>0.42590504884719849</v>
      </c>
      <c r="Z16">
        <v>76.850807189941406</v>
      </c>
      <c r="AA16">
        <v>27.596141815185547</v>
      </c>
      <c r="AB16">
        <v>14.430665016174316</v>
      </c>
      <c r="AC16">
        <v>3.8832519054412842</v>
      </c>
      <c r="AD16">
        <v>84.403671264648438</v>
      </c>
      <c r="AE16">
        <v>22.163423538208008</v>
      </c>
      <c r="AF16">
        <v>83.91</v>
      </c>
      <c r="AG16">
        <v>64243.322</v>
      </c>
      <c r="AH16" s="30">
        <v>26</v>
      </c>
    </row>
    <row r="17" spans="1:34" x14ac:dyDescent="0.45">
      <c r="A17">
        <v>2182</v>
      </c>
      <c r="B17" s="1">
        <v>43282</v>
      </c>
      <c r="C17">
        <v>1929</v>
      </c>
      <c r="D17">
        <v>1929</v>
      </c>
      <c r="E17" t="s">
        <v>29</v>
      </c>
      <c r="F17">
        <v>55112904</v>
      </c>
      <c r="G17">
        <v>4672</v>
      </c>
      <c r="H17">
        <v>117.96426391601563</v>
      </c>
      <c r="I17">
        <v>0.5727502703666687</v>
      </c>
      <c r="J17">
        <v>9.8243705928325653E-2</v>
      </c>
      <c r="K17">
        <v>2.5350600481033325E-2</v>
      </c>
      <c r="L17">
        <v>8.0094859004020691E-3</v>
      </c>
      <c r="M17">
        <v>5.2735984325408936E-2</v>
      </c>
      <c r="N17">
        <v>1.801130548119545E-2</v>
      </c>
      <c r="O17">
        <v>8.3328492939472198E-2</v>
      </c>
      <c r="P17">
        <v>6.8099915981292725E-2</v>
      </c>
      <c r="Q17">
        <v>4.2073555290699005E-2</v>
      </c>
      <c r="R17">
        <v>4.5233806595206261E-3</v>
      </c>
      <c r="S17">
        <v>2.6873296126723289E-2</v>
      </c>
      <c r="T17">
        <v>0.81335616111755371</v>
      </c>
      <c r="U17">
        <v>0.23544520139694214</v>
      </c>
      <c r="V17">
        <v>29.922945022583008</v>
      </c>
      <c r="W17">
        <v>0.36386987566947937</v>
      </c>
      <c r="X17">
        <v>3.9597601890563965</v>
      </c>
      <c r="Y17">
        <v>0.17123287916183472</v>
      </c>
      <c r="Z17">
        <v>64.533393859863281</v>
      </c>
      <c r="AA17">
        <v>43.214897155761719</v>
      </c>
      <c r="AB17">
        <v>11.964897155761719</v>
      </c>
      <c r="AC17">
        <v>12.628424644470215</v>
      </c>
      <c r="AD17">
        <v>85.057472229003906</v>
      </c>
      <c r="AE17">
        <v>19.476425170898438</v>
      </c>
      <c r="AF17">
        <v>86.4</v>
      </c>
      <c r="AG17">
        <v>67179.445000000007</v>
      </c>
      <c r="AH17" s="30">
        <v>26</v>
      </c>
    </row>
    <row r="18" spans="1:34" x14ac:dyDescent="0.45">
      <c r="A18">
        <v>2182</v>
      </c>
      <c r="B18" s="1">
        <v>43282</v>
      </c>
      <c r="C18">
        <v>1930</v>
      </c>
      <c r="D18">
        <v>1930</v>
      </c>
      <c r="E18" t="s">
        <v>30</v>
      </c>
      <c r="F18">
        <v>30542160</v>
      </c>
      <c r="G18">
        <v>2977</v>
      </c>
      <c r="H18">
        <v>102.59375</v>
      </c>
      <c r="I18">
        <v>0.65303671360015869</v>
      </c>
      <c r="J18">
        <v>5.1737360656261444E-2</v>
      </c>
      <c r="K18">
        <v>1.5492560341954231E-2</v>
      </c>
      <c r="L18">
        <v>1.9249653443694115E-2</v>
      </c>
      <c r="M18">
        <v>4.6919044107198715E-2</v>
      </c>
      <c r="N18">
        <v>2.1195068955421448E-2</v>
      </c>
      <c r="O18">
        <v>6.7608930170536041E-2</v>
      </c>
      <c r="P18">
        <v>6.3299849629402161E-2</v>
      </c>
      <c r="Q18">
        <v>3.5385061055421829E-2</v>
      </c>
      <c r="R18">
        <v>4.9551273696124554E-4</v>
      </c>
      <c r="S18">
        <v>2.5580253452062607E-2</v>
      </c>
      <c r="T18">
        <v>1.5115888118743896</v>
      </c>
      <c r="U18">
        <v>1.4108163118362427</v>
      </c>
      <c r="V18">
        <v>14.208934783935547</v>
      </c>
      <c r="W18">
        <v>0.53745383024215698</v>
      </c>
      <c r="X18">
        <v>4.2660398483276367</v>
      </c>
      <c r="Y18">
        <v>0.10077258944511414</v>
      </c>
      <c r="Z18">
        <v>77.964393615722656</v>
      </c>
      <c r="AA18">
        <v>26.939872741699219</v>
      </c>
      <c r="AB18">
        <v>10.78266716003418</v>
      </c>
      <c r="AC18">
        <v>4.534766674041748</v>
      </c>
      <c r="AD18">
        <v>78.974357604980469</v>
      </c>
      <c r="AE18">
        <v>17.175361633300781</v>
      </c>
      <c r="AF18">
        <v>66.11</v>
      </c>
      <c r="AG18">
        <v>62258.813000000002</v>
      </c>
      <c r="AH18" s="30">
        <v>21</v>
      </c>
    </row>
    <row r="19" spans="1:34" x14ac:dyDescent="0.45">
      <c r="A19">
        <v>2182</v>
      </c>
      <c r="B19" s="1">
        <v>43282</v>
      </c>
      <c r="C19">
        <v>1931</v>
      </c>
      <c r="D19">
        <v>1931</v>
      </c>
      <c r="E19" t="s">
        <v>31</v>
      </c>
      <c r="F19">
        <v>22473262</v>
      </c>
      <c r="G19">
        <v>1994</v>
      </c>
      <c r="H19">
        <v>112.70442199707031</v>
      </c>
      <c r="I19">
        <v>0.55947613716125488</v>
      </c>
      <c r="J19">
        <v>6.2877744436264038E-2</v>
      </c>
      <c r="K19">
        <v>3.1698603183031082E-2</v>
      </c>
      <c r="L19">
        <v>1.4922044239938259E-2</v>
      </c>
      <c r="M19">
        <v>7.0590376853942871E-2</v>
      </c>
      <c r="N19">
        <v>2.3771626874804497E-2</v>
      </c>
      <c r="O19">
        <v>8.7316878139972687E-2</v>
      </c>
      <c r="P19">
        <v>5.0331145524978638E-2</v>
      </c>
      <c r="Q19">
        <v>4.613833874464035E-2</v>
      </c>
      <c r="R19">
        <v>1.5247541479766369E-2</v>
      </c>
      <c r="S19">
        <v>3.7629563361406326E-2</v>
      </c>
      <c r="T19">
        <v>1.4543631076812744</v>
      </c>
      <c r="U19">
        <v>0.952858567237854</v>
      </c>
      <c r="V19">
        <v>15.396188735961914</v>
      </c>
      <c r="W19">
        <v>0.75225675106048584</v>
      </c>
      <c r="X19">
        <v>7.6730189323425293</v>
      </c>
      <c r="Y19">
        <v>0.75225675106048584</v>
      </c>
      <c r="Z19">
        <v>73.019058227539063</v>
      </c>
      <c r="AA19">
        <v>36.810432434082031</v>
      </c>
      <c r="AB19">
        <v>11.88565731048584</v>
      </c>
      <c r="AC19">
        <v>4.4633903503417969</v>
      </c>
      <c r="AD19">
        <v>74.054054260253906</v>
      </c>
      <c r="AE19">
        <v>18.903654098510742</v>
      </c>
      <c r="AF19">
        <v>89.57</v>
      </c>
      <c r="AG19">
        <v>63774.826999999997</v>
      </c>
      <c r="AH19" s="30">
        <v>27</v>
      </c>
    </row>
    <row r="20" spans="1:34" x14ac:dyDescent="0.45">
      <c r="A20">
        <v>2182</v>
      </c>
      <c r="B20" s="1">
        <v>43282</v>
      </c>
      <c r="C20">
        <v>1933</v>
      </c>
      <c r="D20">
        <v>1933</v>
      </c>
      <c r="E20" t="s">
        <v>32</v>
      </c>
      <c r="F20">
        <v>21337578</v>
      </c>
      <c r="G20">
        <v>1881</v>
      </c>
      <c r="H20">
        <v>113.43741607666016</v>
      </c>
      <c r="I20">
        <v>0.60870683193206787</v>
      </c>
      <c r="J20">
        <v>4.0436670184135437E-2</v>
      </c>
      <c r="K20">
        <v>3.0472474172711372E-2</v>
      </c>
      <c r="L20">
        <v>2.1958095952868462E-2</v>
      </c>
      <c r="M20">
        <v>7.4777722358703613E-2</v>
      </c>
      <c r="N20">
        <v>1.6962949186563492E-2</v>
      </c>
      <c r="O20">
        <v>8.57209712266922E-2</v>
      </c>
      <c r="P20">
        <v>6.9187335669994354E-2</v>
      </c>
      <c r="Q20">
        <v>1.4537845738232136E-2</v>
      </c>
      <c r="R20">
        <v>5.7521054259268567E-5</v>
      </c>
      <c r="S20">
        <v>3.7181567400693893E-2</v>
      </c>
      <c r="T20">
        <v>1.3822435140609741</v>
      </c>
      <c r="U20">
        <v>0.26581606268882751</v>
      </c>
      <c r="V20">
        <v>17.91600227355957</v>
      </c>
      <c r="W20">
        <v>0.79744815826416016</v>
      </c>
      <c r="X20">
        <v>3.8277511596679688</v>
      </c>
      <c r="Y20">
        <v>0.42530569434165955</v>
      </c>
      <c r="Z20">
        <v>75.38543701171875</v>
      </c>
      <c r="AA20">
        <v>40.350875854492188</v>
      </c>
      <c r="AB20">
        <v>13.397129058837891</v>
      </c>
      <c r="AC20">
        <v>5.0505051612854004</v>
      </c>
      <c r="AD20">
        <v>85.906044006347656</v>
      </c>
      <c r="AE20">
        <v>16.216217041015625</v>
      </c>
      <c r="AF20">
        <v>85.82</v>
      </c>
      <c r="AG20">
        <v>62426.578999999998</v>
      </c>
      <c r="AH20" s="30">
        <v>26</v>
      </c>
    </row>
    <row r="21" spans="1:34" x14ac:dyDescent="0.45">
      <c r="A21">
        <v>2182</v>
      </c>
      <c r="B21" s="1">
        <v>43282</v>
      </c>
      <c r="C21">
        <v>1934</v>
      </c>
      <c r="D21">
        <v>1934</v>
      </c>
      <c r="E21" t="s">
        <v>33</v>
      </c>
      <c r="F21">
        <v>5674289</v>
      </c>
      <c r="G21">
        <v>155</v>
      </c>
      <c r="H21">
        <v>366.08316040039063</v>
      </c>
      <c r="I21">
        <v>0.43734195828437805</v>
      </c>
      <c r="J21">
        <v>5.1320407539606094E-2</v>
      </c>
      <c r="K21">
        <v>3.0785445123910904E-2</v>
      </c>
      <c r="L21">
        <v>5.7296477258205414E-2</v>
      </c>
      <c r="M21">
        <v>5.8663830161094666E-2</v>
      </c>
      <c r="N21">
        <v>3.5633169114589691E-2</v>
      </c>
      <c r="O21">
        <v>0.16475088894367218</v>
      </c>
      <c r="P21">
        <v>7.1938134729862213E-2</v>
      </c>
      <c r="Q21">
        <v>4.7691117972135544E-2</v>
      </c>
      <c r="R21">
        <v>0</v>
      </c>
      <c r="S21">
        <v>4.4578589498996735E-2</v>
      </c>
      <c r="T21">
        <v>0</v>
      </c>
      <c r="U21">
        <v>0</v>
      </c>
      <c r="V21">
        <v>8.3870964050292969</v>
      </c>
      <c r="W21">
        <v>0</v>
      </c>
      <c r="X21">
        <v>9.6774196624755859</v>
      </c>
      <c r="Y21">
        <v>0</v>
      </c>
      <c r="Z21">
        <v>81.93548583984375</v>
      </c>
      <c r="AA21">
        <v>48.387096405029297</v>
      </c>
      <c r="AB21">
        <v>16.129032135009766</v>
      </c>
      <c r="AC21">
        <v>0</v>
      </c>
      <c r="AD21">
        <v>100</v>
      </c>
      <c r="AE21">
        <v>14.728682518005371</v>
      </c>
      <c r="AF21">
        <v>100</v>
      </c>
      <c r="AG21">
        <v>56890.470999999998</v>
      </c>
      <c r="AH21" s="30">
        <v>9</v>
      </c>
    </row>
    <row r="22" spans="1:34" x14ac:dyDescent="0.45">
      <c r="A22">
        <v>2182</v>
      </c>
      <c r="B22" s="1">
        <v>43282</v>
      </c>
      <c r="C22">
        <v>1935</v>
      </c>
      <c r="D22">
        <v>1935</v>
      </c>
      <c r="E22" t="s">
        <v>34</v>
      </c>
      <c r="F22">
        <v>20684786</v>
      </c>
      <c r="G22">
        <v>1650</v>
      </c>
      <c r="H22">
        <v>125.36234283447266</v>
      </c>
      <c r="I22">
        <v>0.62399989366531372</v>
      </c>
      <c r="J22">
        <v>5.317099392414093E-2</v>
      </c>
      <c r="K22">
        <v>2.7043059468269348E-2</v>
      </c>
      <c r="L22">
        <v>1.9434724003076553E-2</v>
      </c>
      <c r="M22">
        <v>7.2212949395179749E-2</v>
      </c>
      <c r="N22">
        <v>2.6840878650546074E-2</v>
      </c>
      <c r="O22">
        <v>6.6481649875640869E-2</v>
      </c>
      <c r="P22">
        <v>5.5157642811536789E-2</v>
      </c>
      <c r="Q22">
        <v>2.2595474496483803E-2</v>
      </c>
      <c r="R22">
        <v>0</v>
      </c>
      <c r="S22">
        <v>3.3062763512134552E-2</v>
      </c>
      <c r="T22">
        <v>1.2121212482452393</v>
      </c>
      <c r="U22">
        <v>0.54545456171035767</v>
      </c>
      <c r="V22">
        <v>27.212121963500977</v>
      </c>
      <c r="W22">
        <v>0.72727274894714355</v>
      </c>
      <c r="X22">
        <v>2.8484847545623779</v>
      </c>
      <c r="Y22">
        <v>0.4848484992980957</v>
      </c>
      <c r="Z22">
        <v>66.969696044921875</v>
      </c>
      <c r="AA22">
        <v>72.787879943847656</v>
      </c>
      <c r="AB22">
        <v>15.090909004211426</v>
      </c>
      <c r="AC22">
        <v>9.4545450210571289</v>
      </c>
      <c r="AD22">
        <v>74.803146362304688</v>
      </c>
      <c r="AE22">
        <v>22.911787033081055</v>
      </c>
      <c r="AF22">
        <v>76.81</v>
      </c>
      <c r="AG22">
        <v>64780.137000000002</v>
      </c>
      <c r="AH22" s="30">
        <v>25</v>
      </c>
    </row>
    <row r="23" spans="1:34" x14ac:dyDescent="0.45">
      <c r="A23">
        <v>2182</v>
      </c>
      <c r="B23" s="1">
        <v>43282</v>
      </c>
      <c r="C23">
        <v>1936</v>
      </c>
      <c r="D23">
        <v>1936</v>
      </c>
      <c r="E23" t="s">
        <v>35</v>
      </c>
      <c r="F23">
        <v>12774909</v>
      </c>
      <c r="G23">
        <v>1041</v>
      </c>
      <c r="H23">
        <v>122.71766662597656</v>
      </c>
      <c r="I23">
        <v>0.61871808767318726</v>
      </c>
      <c r="J23">
        <v>3.3062785863876343E-2</v>
      </c>
      <c r="K23">
        <v>9.4271572306752205E-3</v>
      </c>
      <c r="L23">
        <v>2.8571275994181633E-2</v>
      </c>
      <c r="M23">
        <v>8.3954758942127228E-2</v>
      </c>
      <c r="N23">
        <v>2.3080132901668549E-2</v>
      </c>
      <c r="O23">
        <v>9.2656336724758148E-2</v>
      </c>
      <c r="P23">
        <v>6.1275888234376907E-2</v>
      </c>
      <c r="Q23">
        <v>1.070613507181406E-2</v>
      </c>
      <c r="R23">
        <v>0</v>
      </c>
      <c r="S23">
        <v>3.8547445088624954E-2</v>
      </c>
      <c r="T23">
        <v>1.1527377367019653</v>
      </c>
      <c r="U23">
        <v>0.19212296605110168</v>
      </c>
      <c r="V23">
        <v>12.295869827270508</v>
      </c>
      <c r="W23">
        <v>0.96061480045318604</v>
      </c>
      <c r="X23">
        <v>4.9951968193054199</v>
      </c>
      <c r="Y23">
        <v>0.38424593210220337</v>
      </c>
      <c r="Z23">
        <v>80.019210815429688</v>
      </c>
      <c r="AA23">
        <v>64.745437622070313</v>
      </c>
      <c r="AB23">
        <v>13.832853317260742</v>
      </c>
      <c r="AC23">
        <v>2.7857828140258789</v>
      </c>
      <c r="AD23">
        <v>77.922080993652344</v>
      </c>
      <c r="AE23">
        <v>22.835151672363281</v>
      </c>
      <c r="AF23">
        <v>79.489999999999995</v>
      </c>
      <c r="AG23">
        <v>56502.794000000002</v>
      </c>
      <c r="AH23" s="30">
        <v>21</v>
      </c>
    </row>
    <row r="24" spans="1:34" x14ac:dyDescent="0.45">
      <c r="A24">
        <v>2182</v>
      </c>
      <c r="B24" s="1">
        <v>43282</v>
      </c>
      <c r="C24">
        <v>1944</v>
      </c>
      <c r="D24">
        <v>1944</v>
      </c>
      <c r="E24" t="s">
        <v>36</v>
      </c>
      <c r="F24">
        <v>25964504</v>
      </c>
      <c r="G24">
        <v>2420</v>
      </c>
      <c r="H24">
        <v>107.29133605957031</v>
      </c>
      <c r="I24">
        <v>0.61682206392288208</v>
      </c>
      <c r="J24">
        <v>4.5189101248979568E-2</v>
      </c>
      <c r="K24">
        <v>1.3714862987399101E-2</v>
      </c>
      <c r="L24">
        <v>2.4884849786758423E-2</v>
      </c>
      <c r="M24">
        <v>6.7305557429790497E-2</v>
      </c>
      <c r="N24">
        <v>1.4340519905090332E-2</v>
      </c>
      <c r="O24">
        <v>9.4144999980926514E-2</v>
      </c>
      <c r="P24">
        <v>7.6299533247947693E-2</v>
      </c>
      <c r="Q24">
        <v>2.052508108317852E-2</v>
      </c>
      <c r="R24">
        <v>0</v>
      </c>
      <c r="S24">
        <v>2.6773497462272644E-2</v>
      </c>
      <c r="T24">
        <v>1.4462809562683105</v>
      </c>
      <c r="U24">
        <v>0.57851237058639526</v>
      </c>
      <c r="V24">
        <v>9.173553466796875</v>
      </c>
      <c r="W24">
        <v>1.1983470916748047</v>
      </c>
      <c r="X24">
        <v>5.4545454978942871</v>
      </c>
      <c r="Y24">
        <v>0.53719007968902588</v>
      </c>
      <c r="Z24">
        <v>81.611572265625</v>
      </c>
      <c r="AA24">
        <v>21.033058166503906</v>
      </c>
      <c r="AB24">
        <v>11.694214820861816</v>
      </c>
      <c r="AC24">
        <v>1.7355371713638306</v>
      </c>
      <c r="AD24">
        <v>86.772483825683594</v>
      </c>
      <c r="AE24">
        <v>15.351382255554199</v>
      </c>
      <c r="AF24">
        <v>93.51</v>
      </c>
      <c r="AG24">
        <v>55817.167999999998</v>
      </c>
      <c r="AH24" s="30">
        <v>24</v>
      </c>
    </row>
    <row r="25" spans="1:34" x14ac:dyDescent="0.45">
      <c r="A25">
        <v>2182</v>
      </c>
      <c r="B25" s="1">
        <v>43282</v>
      </c>
      <c r="C25">
        <v>1945</v>
      </c>
      <c r="D25">
        <v>1945</v>
      </c>
      <c r="E25" t="s">
        <v>37</v>
      </c>
      <c r="F25">
        <v>9569593</v>
      </c>
      <c r="G25">
        <v>725</v>
      </c>
      <c r="H25">
        <v>131.994384765625</v>
      </c>
      <c r="I25">
        <v>0.56246674060821533</v>
      </c>
      <c r="J25">
        <v>3.1983941793441772E-2</v>
      </c>
      <c r="K25">
        <v>1.494932733476162E-2</v>
      </c>
      <c r="L25">
        <v>3.00014428794384E-2</v>
      </c>
      <c r="M25">
        <v>6.4187422394752502E-2</v>
      </c>
      <c r="N25">
        <v>2.0981362089514732E-2</v>
      </c>
      <c r="O25">
        <v>7.3927454650402069E-2</v>
      </c>
      <c r="P25">
        <v>0.13351890444755554</v>
      </c>
      <c r="Q25">
        <v>2.5507884100079536E-2</v>
      </c>
      <c r="R25">
        <v>2.8714281506836414E-4</v>
      </c>
      <c r="S25">
        <v>4.2188398540019989E-2</v>
      </c>
      <c r="T25">
        <v>0.5517241358757019</v>
      </c>
      <c r="U25">
        <v>0.27586206793785095</v>
      </c>
      <c r="V25">
        <v>9.6551723480224609</v>
      </c>
      <c r="W25">
        <v>1.517241358757019</v>
      </c>
      <c r="X25">
        <v>8.1379308700561523</v>
      </c>
      <c r="Y25">
        <v>0.27586206793785095</v>
      </c>
      <c r="Z25">
        <v>79.586204528808594</v>
      </c>
      <c r="AA25">
        <v>46.758621215820313</v>
      </c>
      <c r="AB25">
        <v>18.482759475708008</v>
      </c>
      <c r="AC25">
        <v>0.5517241358757019</v>
      </c>
      <c r="AD25">
        <v>76.470588684082031</v>
      </c>
      <c r="AE25">
        <v>37.367301940917969</v>
      </c>
      <c r="AF25">
        <v>83.02</v>
      </c>
      <c r="AG25">
        <v>61005.856</v>
      </c>
      <c r="AH25" s="30">
        <v>24</v>
      </c>
    </row>
    <row r="26" spans="1:34" x14ac:dyDescent="0.45">
      <c r="A26">
        <v>2182</v>
      </c>
      <c r="B26" s="1">
        <v>43282</v>
      </c>
      <c r="C26">
        <v>1946</v>
      </c>
      <c r="D26">
        <v>1946</v>
      </c>
      <c r="E26" t="s">
        <v>38</v>
      </c>
      <c r="F26">
        <v>14225316</v>
      </c>
      <c r="G26">
        <v>899</v>
      </c>
      <c r="H26">
        <v>158.23487854003906</v>
      </c>
      <c r="I26">
        <v>0.45657014846801758</v>
      </c>
      <c r="J26">
        <v>4.9033869057893753E-2</v>
      </c>
      <c r="K26">
        <v>1.2824439443647861E-2</v>
      </c>
      <c r="L26">
        <v>3.2594930380582809E-2</v>
      </c>
      <c r="M26">
        <v>4.9332484602928162E-2</v>
      </c>
      <c r="N26">
        <v>4.5624026097357273E-3</v>
      </c>
      <c r="O26">
        <v>0.2406250387430191</v>
      </c>
      <c r="P26">
        <v>8.791843056678772E-2</v>
      </c>
      <c r="Q26">
        <v>1.6586598008871078E-2</v>
      </c>
      <c r="R26">
        <v>1.3159568421542645E-2</v>
      </c>
      <c r="S26">
        <v>3.6792099475860596E-2</v>
      </c>
      <c r="T26">
        <v>0.33370411396026611</v>
      </c>
      <c r="U26">
        <v>1.0011123418807983</v>
      </c>
      <c r="V26">
        <v>7.4527254104614258</v>
      </c>
      <c r="W26">
        <v>2.1134593486785889</v>
      </c>
      <c r="X26">
        <v>5.1167964935302734</v>
      </c>
      <c r="Y26">
        <v>0.33370411396026611</v>
      </c>
      <c r="Z26">
        <v>83.64849853515625</v>
      </c>
      <c r="AA26">
        <v>44.382648468017578</v>
      </c>
      <c r="AB26">
        <v>13.236929893493652</v>
      </c>
      <c r="AC26">
        <v>1.3348164558410645</v>
      </c>
      <c r="AD26">
        <v>87.5</v>
      </c>
      <c r="AE26">
        <v>21.926910400390625</v>
      </c>
      <c r="AF26">
        <v>76.19</v>
      </c>
      <c r="AG26">
        <v>57253.057000000001</v>
      </c>
      <c r="AH26" s="30">
        <v>19</v>
      </c>
    </row>
    <row r="27" spans="1:34" x14ac:dyDescent="0.45">
      <c r="A27">
        <v>2182</v>
      </c>
      <c r="B27" s="1">
        <v>43282</v>
      </c>
      <c r="C27">
        <v>1947</v>
      </c>
      <c r="D27">
        <v>1947</v>
      </c>
      <c r="E27" t="s">
        <v>39</v>
      </c>
      <c r="F27">
        <v>7546833.5</v>
      </c>
      <c r="G27">
        <v>538</v>
      </c>
      <c r="H27">
        <v>140.27571105957031</v>
      </c>
      <c r="I27">
        <v>0.55818617343902588</v>
      </c>
      <c r="J27">
        <v>4.8562794923782349E-2</v>
      </c>
      <c r="K27">
        <v>2.0161379128694534E-2</v>
      </c>
      <c r="L27">
        <v>4.4515557587146759E-2</v>
      </c>
      <c r="M27">
        <v>6.2980964779853821E-2</v>
      </c>
      <c r="N27">
        <v>1.6527993604540825E-2</v>
      </c>
      <c r="O27">
        <v>7.6296880841255188E-2</v>
      </c>
      <c r="P27">
        <v>0.11161794513463974</v>
      </c>
      <c r="Q27">
        <v>1.7795231193304062E-2</v>
      </c>
      <c r="R27">
        <v>6.6252955002710223E-4</v>
      </c>
      <c r="S27">
        <v>4.2692545801401138E-2</v>
      </c>
      <c r="T27">
        <v>1.1152416467666626</v>
      </c>
      <c r="U27">
        <v>0.1858736127614975</v>
      </c>
      <c r="V27">
        <v>7.063197135925293</v>
      </c>
      <c r="W27">
        <v>2.044609546661377</v>
      </c>
      <c r="X27">
        <v>4.2750930786132813</v>
      </c>
      <c r="Y27">
        <v>0.371747225522995</v>
      </c>
      <c r="Z27">
        <v>84.944236755371094</v>
      </c>
      <c r="AA27">
        <v>42.193309783935547</v>
      </c>
      <c r="AB27">
        <v>19.144981384277344</v>
      </c>
      <c r="AC27">
        <v>0.371747225522995</v>
      </c>
      <c r="AD27">
        <v>48.837207794189453</v>
      </c>
      <c r="AE27">
        <v>24.403182983398438</v>
      </c>
      <c r="AF27">
        <v>77.78</v>
      </c>
      <c r="AG27">
        <v>54334.739000000001</v>
      </c>
      <c r="AH27" s="30">
        <v>19</v>
      </c>
    </row>
    <row r="28" spans="1:34" x14ac:dyDescent="0.45">
      <c r="A28">
        <v>2182</v>
      </c>
      <c r="B28" s="1">
        <v>43282</v>
      </c>
      <c r="C28">
        <v>1948</v>
      </c>
      <c r="D28">
        <v>1948</v>
      </c>
      <c r="E28" t="s">
        <v>40</v>
      </c>
      <c r="F28">
        <v>32892960</v>
      </c>
      <c r="G28">
        <v>2890</v>
      </c>
      <c r="H28">
        <v>113.81646728515625</v>
      </c>
      <c r="I28">
        <v>0.60613799095153809</v>
      </c>
      <c r="J28">
        <v>7.4960947036743164E-2</v>
      </c>
      <c r="K28">
        <v>2.8923347592353821E-2</v>
      </c>
      <c r="L28">
        <v>2.2639209404587746E-2</v>
      </c>
      <c r="M28">
        <v>5.9113956987857819E-2</v>
      </c>
      <c r="N28">
        <v>1.3634956441819668E-2</v>
      </c>
      <c r="O28">
        <v>8.2938931882381439E-2</v>
      </c>
      <c r="P28">
        <v>5.4383344948291779E-2</v>
      </c>
      <c r="Q28">
        <v>2.2942919284105301E-2</v>
      </c>
      <c r="R28">
        <v>4.7928337007761002E-3</v>
      </c>
      <c r="S28">
        <v>2.9531616717576981E-2</v>
      </c>
      <c r="T28">
        <v>0.72664362192153931</v>
      </c>
      <c r="U28">
        <v>0.96885812282562256</v>
      </c>
      <c r="V28">
        <v>10.138408660888672</v>
      </c>
      <c r="W28">
        <v>0.86505192518234253</v>
      </c>
      <c r="X28">
        <v>6.6782007217407227</v>
      </c>
      <c r="Y28">
        <v>0.24221453070640564</v>
      </c>
      <c r="Z28">
        <v>80.380622863769531</v>
      </c>
      <c r="AA28">
        <v>43.494808197021484</v>
      </c>
      <c r="AB28">
        <v>15.467127799987793</v>
      </c>
      <c r="AC28">
        <v>1.6955016851425171</v>
      </c>
      <c r="AD28">
        <v>69.958847045898438</v>
      </c>
      <c r="AE28">
        <v>21.05009651184082</v>
      </c>
      <c r="AF28">
        <v>80.08</v>
      </c>
      <c r="AG28">
        <v>63679.839999999997</v>
      </c>
      <c r="AH28" s="30">
        <v>23</v>
      </c>
    </row>
    <row r="29" spans="1:34" x14ac:dyDescent="0.45">
      <c r="A29">
        <v>2182</v>
      </c>
      <c r="B29" s="1">
        <v>43282</v>
      </c>
      <c r="C29">
        <v>1964</v>
      </c>
      <c r="D29">
        <v>1964</v>
      </c>
      <c r="E29" t="s">
        <v>41</v>
      </c>
      <c r="F29">
        <v>13815095</v>
      </c>
      <c r="G29">
        <v>1202</v>
      </c>
      <c r="H29">
        <v>114.93423461914063</v>
      </c>
      <c r="I29">
        <v>0.55577564239501953</v>
      </c>
      <c r="J29">
        <v>5.8867570012807846E-2</v>
      </c>
      <c r="K29">
        <v>1.3267184607684612E-2</v>
      </c>
      <c r="L29">
        <v>2.9198110103607178E-2</v>
      </c>
      <c r="M29">
        <v>9.2456698417663574E-2</v>
      </c>
      <c r="N29">
        <v>2.7238985523581505E-2</v>
      </c>
      <c r="O29">
        <v>7.1782581508159637E-2</v>
      </c>
      <c r="P29">
        <v>5.5737562477588654E-2</v>
      </c>
      <c r="Q29">
        <v>3.1022295355796814E-2</v>
      </c>
      <c r="R29">
        <v>1.5172380954027176E-2</v>
      </c>
      <c r="S29">
        <v>4.9481041729450226E-2</v>
      </c>
      <c r="T29">
        <v>0.24958401918411255</v>
      </c>
      <c r="U29">
        <v>0.3327786922454834</v>
      </c>
      <c r="V29">
        <v>10.399334907531738</v>
      </c>
      <c r="W29">
        <v>2.6622295379638672</v>
      </c>
      <c r="X29">
        <v>11.980032920837402</v>
      </c>
      <c r="Y29">
        <v>0.3327786922454834</v>
      </c>
      <c r="Z29">
        <v>74.043258666992188</v>
      </c>
      <c r="AA29">
        <v>100</v>
      </c>
      <c r="AB29">
        <v>11.813643455505371</v>
      </c>
      <c r="AC29">
        <v>2.1630616188049316</v>
      </c>
      <c r="AD29">
        <v>51.724136352539063</v>
      </c>
      <c r="AE29">
        <v>22.173675537109375</v>
      </c>
      <c r="AF29">
        <v>61.11</v>
      </c>
      <c r="AG29">
        <v>56096.491000000002</v>
      </c>
      <c r="AH29" s="30">
        <v>19</v>
      </c>
    </row>
    <row r="30" spans="1:34" x14ac:dyDescent="0.45">
      <c r="A30">
        <v>2182</v>
      </c>
      <c r="B30" s="1">
        <v>43282</v>
      </c>
      <c r="C30">
        <v>1965</v>
      </c>
      <c r="D30">
        <v>1965</v>
      </c>
      <c r="E30" t="s">
        <v>42</v>
      </c>
      <c r="F30">
        <v>38993876</v>
      </c>
      <c r="G30">
        <v>3271</v>
      </c>
      <c r="H30">
        <v>119.21086883544922</v>
      </c>
      <c r="I30">
        <v>0.554615318775177</v>
      </c>
      <c r="J30">
        <v>7.4658215045928955E-2</v>
      </c>
      <c r="K30">
        <v>3.5454392433166504E-2</v>
      </c>
      <c r="L30">
        <v>1.6242872923612595E-2</v>
      </c>
      <c r="M30">
        <v>6.8569421768188477E-2</v>
      </c>
      <c r="N30">
        <v>1.2905474752187729E-2</v>
      </c>
      <c r="O30">
        <v>9.7134970128536224E-2</v>
      </c>
      <c r="P30">
        <v>5.9682577848434448E-2</v>
      </c>
      <c r="Q30">
        <v>3.5169485956430435E-2</v>
      </c>
      <c r="R30">
        <v>6.5551148727536201E-3</v>
      </c>
      <c r="S30">
        <v>3.9012182503938675E-2</v>
      </c>
      <c r="T30">
        <v>0.64200550317764282</v>
      </c>
      <c r="U30">
        <v>0.33628860116004944</v>
      </c>
      <c r="V30">
        <v>13.91011905670166</v>
      </c>
      <c r="W30">
        <v>3.576887845993042</v>
      </c>
      <c r="X30">
        <v>7.1232037544250488</v>
      </c>
      <c r="Y30">
        <v>0.51971876621246338</v>
      </c>
      <c r="Z30">
        <v>73.891777038574219</v>
      </c>
      <c r="AA30">
        <v>79.914398193359375</v>
      </c>
      <c r="AB30">
        <v>15.622134208679199</v>
      </c>
      <c r="AC30">
        <v>0.67257720232009888</v>
      </c>
      <c r="AD30">
        <v>85.470085144042969</v>
      </c>
      <c r="AE30">
        <v>29.588930130004883</v>
      </c>
      <c r="AF30">
        <v>71.150000000000006</v>
      </c>
      <c r="AG30">
        <v>55817.658000000003</v>
      </c>
      <c r="AH30" s="30">
        <v>24</v>
      </c>
    </row>
    <row r="31" spans="1:34" x14ac:dyDescent="0.45">
      <c r="A31">
        <v>2182</v>
      </c>
      <c r="B31" s="1">
        <v>43282</v>
      </c>
      <c r="C31">
        <v>1966</v>
      </c>
      <c r="D31">
        <v>1966</v>
      </c>
      <c r="E31" t="s">
        <v>43</v>
      </c>
      <c r="F31">
        <v>44773928</v>
      </c>
      <c r="G31">
        <v>4252</v>
      </c>
      <c r="H31">
        <v>105.30086517333984</v>
      </c>
      <c r="I31">
        <v>0.72011095285415649</v>
      </c>
      <c r="J31">
        <v>3.6344274878501892E-2</v>
      </c>
      <c r="K31">
        <v>2.2947635501623154E-2</v>
      </c>
      <c r="L31">
        <v>1.0545128025114536E-2</v>
      </c>
      <c r="M31">
        <v>4.5475311577320099E-2</v>
      </c>
      <c r="N31">
        <v>1.2715635821223259E-2</v>
      </c>
      <c r="O31">
        <v>5.6402046233415604E-2</v>
      </c>
      <c r="P31">
        <v>3.7271883338689804E-2</v>
      </c>
      <c r="Q31">
        <v>2.3199271410703659E-2</v>
      </c>
      <c r="R31">
        <v>1.9169504230376333E-4</v>
      </c>
      <c r="S31">
        <v>3.4796174615621567E-2</v>
      </c>
      <c r="T31">
        <v>1.8579492568969727</v>
      </c>
      <c r="U31">
        <v>1.3640639781951904</v>
      </c>
      <c r="V31">
        <v>11.476951599121094</v>
      </c>
      <c r="W31">
        <v>2.2107243537902832</v>
      </c>
      <c r="X31">
        <v>8.4666042327880859</v>
      </c>
      <c r="Y31">
        <v>0.42333018779754639</v>
      </c>
      <c r="Z31">
        <v>74.20037841796875</v>
      </c>
      <c r="AA31">
        <v>54.680149078369141</v>
      </c>
      <c r="AB31">
        <v>12.864534378051758</v>
      </c>
      <c r="AC31">
        <v>1.3875823020935059</v>
      </c>
      <c r="AD31">
        <v>65.266105651855469</v>
      </c>
      <c r="AE31">
        <v>18.995342254638672</v>
      </c>
      <c r="AF31">
        <v>54.04</v>
      </c>
      <c r="AG31">
        <v>52381.932000000001</v>
      </c>
      <c r="AH31" s="30">
        <v>25</v>
      </c>
    </row>
    <row r="32" spans="1:34" x14ac:dyDescent="0.45">
      <c r="A32">
        <v>2182</v>
      </c>
      <c r="B32" s="1">
        <v>43282</v>
      </c>
      <c r="C32">
        <v>1967</v>
      </c>
      <c r="D32">
        <v>1967</v>
      </c>
      <c r="E32" t="s">
        <v>44</v>
      </c>
      <c r="F32">
        <v>2078741</v>
      </c>
      <c r="G32">
        <v>112</v>
      </c>
      <c r="H32">
        <v>185.60186767578125</v>
      </c>
      <c r="I32">
        <v>0.67615002393722534</v>
      </c>
      <c r="J32">
        <v>1.8942469730973244E-2</v>
      </c>
      <c r="K32">
        <v>2.7060706168413162E-2</v>
      </c>
      <c r="L32">
        <v>6.8571276962757111E-2</v>
      </c>
      <c r="M32">
        <v>4.8757236450910568E-2</v>
      </c>
      <c r="N32">
        <v>2.0942425355315208E-2</v>
      </c>
      <c r="O32">
        <v>0.10779330134391785</v>
      </c>
      <c r="P32">
        <v>7.4492348358035088E-3</v>
      </c>
      <c r="Q32">
        <v>2.4315871298313141E-2</v>
      </c>
      <c r="R32">
        <v>0</v>
      </c>
      <c r="S32">
        <v>1.746730413287878E-5</v>
      </c>
      <c r="T32">
        <v>0</v>
      </c>
      <c r="U32">
        <v>0</v>
      </c>
      <c r="V32">
        <v>7.1428570747375488</v>
      </c>
      <c r="W32">
        <v>8.0357141494750977</v>
      </c>
      <c r="X32">
        <v>23.214284896850586</v>
      </c>
      <c r="Y32">
        <v>0</v>
      </c>
      <c r="Z32">
        <v>61.607143402099609</v>
      </c>
      <c r="AA32">
        <v>60.714286804199219</v>
      </c>
      <c r="AB32">
        <v>14.285714149475098</v>
      </c>
      <c r="AC32">
        <v>0</v>
      </c>
      <c r="AD32">
        <v>100</v>
      </c>
      <c r="AE32">
        <v>39.215686798095703</v>
      </c>
      <c r="AF32">
        <v>90</v>
      </c>
      <c r="AG32">
        <v>51278.194000000003</v>
      </c>
      <c r="AH32" s="30">
        <v>6</v>
      </c>
    </row>
    <row r="33" spans="1:34" x14ac:dyDescent="0.45">
      <c r="A33">
        <v>2182</v>
      </c>
      <c r="B33" s="1">
        <v>43282</v>
      </c>
      <c r="C33">
        <v>1968</v>
      </c>
      <c r="D33">
        <v>1968</v>
      </c>
      <c r="E33" t="s">
        <v>45</v>
      </c>
      <c r="F33">
        <v>7757971</v>
      </c>
      <c r="G33">
        <v>517</v>
      </c>
      <c r="H33">
        <v>150.05746459960938</v>
      </c>
      <c r="I33">
        <v>0.52595168352127075</v>
      </c>
      <c r="J33">
        <v>4.1963666677474976E-2</v>
      </c>
      <c r="K33">
        <v>3.3006247133016586E-2</v>
      </c>
      <c r="L33">
        <v>3.6258827894926071E-2</v>
      </c>
      <c r="M33">
        <v>6.2152460217475891E-2</v>
      </c>
      <c r="N33">
        <v>2.648409828543663E-2</v>
      </c>
      <c r="O33">
        <v>9.5227248966693878E-2</v>
      </c>
      <c r="P33">
        <v>9.0505771338939667E-2</v>
      </c>
      <c r="Q33">
        <v>3.541487455368042E-2</v>
      </c>
      <c r="R33">
        <v>0</v>
      </c>
      <c r="S33">
        <v>5.303509533405304E-2</v>
      </c>
      <c r="T33">
        <v>0.19342359900474548</v>
      </c>
      <c r="U33">
        <v>0.58027076721191406</v>
      </c>
      <c r="V33">
        <v>7.543520450592041</v>
      </c>
      <c r="W33">
        <v>5.996131420135498</v>
      </c>
      <c r="X33">
        <v>15.860734939575195</v>
      </c>
      <c r="Y33">
        <v>0.19342359900474548</v>
      </c>
      <c r="Z33">
        <v>69.632492065429688</v>
      </c>
      <c r="AA33">
        <v>100</v>
      </c>
      <c r="AB33">
        <v>14.506770133972168</v>
      </c>
      <c r="AC33">
        <v>1.1605415344238281</v>
      </c>
      <c r="AD33">
        <v>81.481483459472656</v>
      </c>
      <c r="AE33">
        <v>32.782367706298828</v>
      </c>
      <c r="AF33">
        <v>89.66</v>
      </c>
      <c r="AG33">
        <v>52614.239999999998</v>
      </c>
      <c r="AH33" s="30">
        <v>17</v>
      </c>
    </row>
    <row r="34" spans="1:34" x14ac:dyDescent="0.45">
      <c r="A34">
        <v>2182</v>
      </c>
      <c r="B34" s="1">
        <v>43282</v>
      </c>
      <c r="C34">
        <v>1969</v>
      </c>
      <c r="D34">
        <v>1969</v>
      </c>
      <c r="E34" t="s">
        <v>46</v>
      </c>
      <c r="F34">
        <v>8425630</v>
      </c>
      <c r="G34">
        <v>698</v>
      </c>
      <c r="H34">
        <v>120.71102905273438</v>
      </c>
      <c r="I34">
        <v>0.62958842515945435</v>
      </c>
      <c r="J34">
        <v>1.9446739926934242E-2</v>
      </c>
      <c r="K34">
        <v>1.1802366934716702E-2</v>
      </c>
      <c r="L34">
        <v>3.5054255276918411E-2</v>
      </c>
      <c r="M34">
        <v>7.0227041840553284E-2</v>
      </c>
      <c r="N34">
        <v>2.0124757662415504E-2</v>
      </c>
      <c r="O34">
        <v>9.7832374274730682E-2</v>
      </c>
      <c r="P34">
        <v>5.8989133685827255E-2</v>
      </c>
      <c r="Q34">
        <v>1.8955709412693977E-2</v>
      </c>
      <c r="R34">
        <v>7.9044533777050674E-5</v>
      </c>
      <c r="S34">
        <v>3.7900146096944809E-2</v>
      </c>
      <c r="T34">
        <v>0.85959887504577637</v>
      </c>
      <c r="U34">
        <v>0.42979943752288818</v>
      </c>
      <c r="V34">
        <v>12.607449531555176</v>
      </c>
      <c r="W34">
        <v>0.42979943752288818</v>
      </c>
      <c r="X34">
        <v>8.5959882736206055</v>
      </c>
      <c r="Y34">
        <v>0</v>
      </c>
      <c r="Z34">
        <v>77.077362060546875</v>
      </c>
      <c r="AA34">
        <v>52.722061157226563</v>
      </c>
      <c r="AB34">
        <v>13.896847724914551</v>
      </c>
      <c r="AC34">
        <v>0.57306587696075439</v>
      </c>
      <c r="AD34">
        <v>77.049179077148438</v>
      </c>
      <c r="AE34">
        <v>30.645160675048828</v>
      </c>
      <c r="AF34">
        <v>92.16</v>
      </c>
      <c r="AG34">
        <v>58754.961000000003</v>
      </c>
      <c r="AH34" s="30">
        <v>16</v>
      </c>
    </row>
    <row r="35" spans="1:34" x14ac:dyDescent="0.45">
      <c r="A35">
        <v>2182</v>
      </c>
      <c r="B35" s="1">
        <v>43282</v>
      </c>
      <c r="C35">
        <v>1970</v>
      </c>
      <c r="D35">
        <v>1970</v>
      </c>
      <c r="E35" t="s">
        <v>47</v>
      </c>
      <c r="F35">
        <v>34690544</v>
      </c>
      <c r="G35">
        <v>2930</v>
      </c>
      <c r="H35">
        <v>118.39775848388672</v>
      </c>
      <c r="I35">
        <v>0.57688266038894653</v>
      </c>
      <c r="J35">
        <v>6.1937570571899414E-2</v>
      </c>
      <c r="K35">
        <v>4.0464442223310471E-2</v>
      </c>
      <c r="L35">
        <v>1.058184914290905E-2</v>
      </c>
      <c r="M35">
        <v>7.0467837154865265E-2</v>
      </c>
      <c r="N35">
        <v>2.118968777358532E-2</v>
      </c>
      <c r="O35">
        <v>8.5723310708999634E-2</v>
      </c>
      <c r="P35">
        <v>5.8782767504453659E-2</v>
      </c>
      <c r="Q35">
        <v>3.4950979053974152E-2</v>
      </c>
      <c r="R35">
        <v>1.6842145705595613E-3</v>
      </c>
      <c r="S35">
        <v>3.7334665656089783E-2</v>
      </c>
      <c r="T35">
        <v>0.58020478487014771</v>
      </c>
      <c r="U35">
        <v>0.23890784382820129</v>
      </c>
      <c r="V35">
        <v>15.597270011901855</v>
      </c>
      <c r="W35">
        <v>0.88737201690673828</v>
      </c>
      <c r="X35">
        <v>5.4948806762695313</v>
      </c>
      <c r="Y35">
        <v>6.8259388208389282E-2</v>
      </c>
      <c r="Z35">
        <v>77.133102416992188</v>
      </c>
      <c r="AA35">
        <v>55.017063140869141</v>
      </c>
      <c r="AB35">
        <v>13.924914360046387</v>
      </c>
      <c r="AC35">
        <v>2.2525596618652344</v>
      </c>
      <c r="AD35">
        <v>83.406112670898438</v>
      </c>
      <c r="AE35">
        <v>20.645307540893555</v>
      </c>
      <c r="AF35">
        <v>72.849999999999994</v>
      </c>
      <c r="AG35">
        <v>60740.97</v>
      </c>
      <c r="AH35" s="30">
        <v>22</v>
      </c>
    </row>
    <row r="36" spans="1:34" x14ac:dyDescent="0.45">
      <c r="A36">
        <v>2182</v>
      </c>
      <c r="B36" s="1">
        <v>43282</v>
      </c>
      <c r="C36">
        <v>1972</v>
      </c>
      <c r="D36">
        <v>1972</v>
      </c>
      <c r="E36" t="s">
        <v>48</v>
      </c>
      <c r="F36">
        <v>6272721.5</v>
      </c>
      <c r="G36">
        <v>488</v>
      </c>
      <c r="H36">
        <v>128.53936767578125</v>
      </c>
      <c r="I36">
        <v>0.54373818635940552</v>
      </c>
      <c r="J36">
        <v>3.9398077875375748E-2</v>
      </c>
      <c r="K36">
        <v>2.005361020565033E-2</v>
      </c>
      <c r="L36">
        <v>2.2391261532902718E-2</v>
      </c>
      <c r="M36">
        <v>8.3817929029464722E-2</v>
      </c>
      <c r="N36">
        <v>3.2514642924070358E-2</v>
      </c>
      <c r="O36">
        <v>0.10668754577636719</v>
      </c>
      <c r="P36">
        <v>6.9529235363006592E-2</v>
      </c>
      <c r="Q36">
        <v>2.4890800938010216E-2</v>
      </c>
      <c r="R36">
        <v>3.2856551115401089E-5</v>
      </c>
      <c r="S36">
        <v>5.6945890188217163E-2</v>
      </c>
      <c r="T36">
        <v>0.6147540807723999</v>
      </c>
      <c r="U36">
        <v>0</v>
      </c>
      <c r="V36">
        <v>9.8360652923583984</v>
      </c>
      <c r="W36">
        <v>2.6639344692230225</v>
      </c>
      <c r="X36">
        <v>8.8114757537841797</v>
      </c>
      <c r="Y36">
        <v>0.4098360538482666</v>
      </c>
      <c r="Z36">
        <v>77.663932800292969</v>
      </c>
      <c r="AA36">
        <v>53.893444061279297</v>
      </c>
      <c r="AB36">
        <v>13.114753723144531</v>
      </c>
      <c r="AC36">
        <v>0.8196721076965332</v>
      </c>
      <c r="AD36">
        <v>91.666664123535156</v>
      </c>
      <c r="AE36">
        <v>22.432859420776367</v>
      </c>
      <c r="AF36">
        <v>69.39</v>
      </c>
      <c r="AG36">
        <v>55294.798000000003</v>
      </c>
      <c r="AH36" s="30">
        <v>17</v>
      </c>
    </row>
    <row r="37" spans="1:34" x14ac:dyDescent="0.45">
      <c r="A37">
        <v>2182</v>
      </c>
      <c r="B37" s="1">
        <v>43282</v>
      </c>
      <c r="C37">
        <v>1973</v>
      </c>
      <c r="D37">
        <v>1973</v>
      </c>
      <c r="E37" t="s">
        <v>49</v>
      </c>
      <c r="F37">
        <v>4051028</v>
      </c>
      <c r="G37">
        <v>212</v>
      </c>
      <c r="H37">
        <v>191.08622741699219</v>
      </c>
      <c r="I37">
        <v>0.50469315052032471</v>
      </c>
      <c r="J37">
        <v>2.041802741587162E-2</v>
      </c>
      <c r="K37">
        <v>5.388854444026947E-2</v>
      </c>
      <c r="L37">
        <v>3.7055287510156631E-2</v>
      </c>
      <c r="M37">
        <v>8.9281536638736725E-2</v>
      </c>
      <c r="N37">
        <v>4.8087794333696365E-2</v>
      </c>
      <c r="O37">
        <v>0.10639447718858719</v>
      </c>
      <c r="P37">
        <v>8.8940389454364777E-2</v>
      </c>
      <c r="Q37">
        <v>1.0456111282110214E-2</v>
      </c>
      <c r="R37">
        <v>1.0120887964149006E-5</v>
      </c>
      <c r="S37">
        <v>4.0774587541818619E-2</v>
      </c>
      <c r="T37">
        <v>0.4716981053352356</v>
      </c>
      <c r="U37">
        <v>0.4716981053352356</v>
      </c>
      <c r="V37">
        <v>8.0188674926757813</v>
      </c>
      <c r="W37">
        <v>1.8867924213409424</v>
      </c>
      <c r="X37">
        <v>5.1886792182922363</v>
      </c>
      <c r="Y37">
        <v>0</v>
      </c>
      <c r="Z37">
        <v>83.962265014648438</v>
      </c>
      <c r="AA37">
        <v>66.981132507324219</v>
      </c>
      <c r="AB37">
        <v>9.9056606292724609</v>
      </c>
      <c r="AC37">
        <v>0</v>
      </c>
      <c r="AD37">
        <v>105.55555725097656</v>
      </c>
      <c r="AE37">
        <v>18.613138198852539</v>
      </c>
      <c r="AF37">
        <v>72.22</v>
      </c>
      <c r="AG37">
        <v>49310.286999999997</v>
      </c>
      <c r="AH37" s="30">
        <v>12</v>
      </c>
    </row>
    <row r="38" spans="1:34" x14ac:dyDescent="0.45">
      <c r="A38">
        <v>2182</v>
      </c>
      <c r="B38" s="1">
        <v>43282</v>
      </c>
      <c r="C38">
        <v>1974</v>
      </c>
      <c r="D38">
        <v>1974</v>
      </c>
      <c r="E38" t="s">
        <v>50</v>
      </c>
      <c r="F38">
        <v>18727738</v>
      </c>
      <c r="G38">
        <v>1563</v>
      </c>
      <c r="H38">
        <v>119.81918334960938</v>
      </c>
      <c r="I38">
        <v>0.56147640943527222</v>
      </c>
      <c r="J38">
        <v>7.1625456213951111E-2</v>
      </c>
      <c r="K38">
        <v>2.9870353639125824E-2</v>
      </c>
      <c r="L38">
        <v>2.3238331079483032E-2</v>
      </c>
      <c r="M38">
        <v>7.3399797081947327E-2</v>
      </c>
      <c r="N38">
        <v>2.6892885565757751E-2</v>
      </c>
      <c r="O38">
        <v>7.8092433512210846E-2</v>
      </c>
      <c r="P38">
        <v>5.5456466972827911E-2</v>
      </c>
      <c r="Q38">
        <v>4.087916761636734E-2</v>
      </c>
      <c r="R38">
        <v>0</v>
      </c>
      <c r="S38">
        <v>3.9068702608346939E-2</v>
      </c>
      <c r="T38">
        <v>0.57581573724746704</v>
      </c>
      <c r="U38">
        <v>0.44785669445991516</v>
      </c>
      <c r="V38">
        <v>16.69865608215332</v>
      </c>
      <c r="W38">
        <v>3.774791955947876</v>
      </c>
      <c r="X38">
        <v>17.594369888305664</v>
      </c>
      <c r="Y38">
        <v>0</v>
      </c>
      <c r="Z38">
        <v>60.90850830078125</v>
      </c>
      <c r="AA38">
        <v>57.069736480712891</v>
      </c>
      <c r="AB38">
        <v>14.075495719909668</v>
      </c>
      <c r="AC38">
        <v>2.1113243103027344</v>
      </c>
      <c r="AD38">
        <v>87.096771240234375</v>
      </c>
      <c r="AE38">
        <v>26.919643402099609</v>
      </c>
      <c r="AF38">
        <v>80.58</v>
      </c>
      <c r="AG38">
        <v>58536.46</v>
      </c>
      <c r="AH38" s="30">
        <v>23</v>
      </c>
    </row>
    <row r="39" spans="1:34" x14ac:dyDescent="0.45">
      <c r="A39">
        <v>2182</v>
      </c>
      <c r="B39" s="1">
        <v>43282</v>
      </c>
      <c r="C39">
        <v>1976</v>
      </c>
      <c r="D39">
        <v>1976</v>
      </c>
      <c r="E39" t="s">
        <v>51</v>
      </c>
      <c r="F39">
        <v>199460544</v>
      </c>
      <c r="G39">
        <v>18384</v>
      </c>
      <c r="H39">
        <v>108.49681091308594</v>
      </c>
      <c r="I39">
        <v>0.58964389562606812</v>
      </c>
      <c r="J39">
        <v>7.211572676897049E-2</v>
      </c>
      <c r="K39">
        <v>3.6212407052516937E-2</v>
      </c>
      <c r="L39">
        <v>4.2793094180524349E-3</v>
      </c>
      <c r="M39">
        <v>6.3788466155529022E-2</v>
      </c>
      <c r="N39">
        <v>1.9174307584762573E-2</v>
      </c>
      <c r="O39">
        <v>8.1988558173179626E-2</v>
      </c>
      <c r="P39">
        <v>5.2268184721469879E-2</v>
      </c>
      <c r="Q39">
        <v>3.3890049904584885E-2</v>
      </c>
      <c r="R39">
        <v>1.02077666670084E-2</v>
      </c>
      <c r="S39">
        <v>3.6431312561035156E-2</v>
      </c>
      <c r="T39">
        <v>1.327241063117981</v>
      </c>
      <c r="U39">
        <v>0.71257615089416504</v>
      </c>
      <c r="V39">
        <v>11.97780704498291</v>
      </c>
      <c r="W39">
        <v>0.58746737241744995</v>
      </c>
      <c r="X39">
        <v>3.1929938793182373</v>
      </c>
      <c r="Y39">
        <v>0.22302001714706421</v>
      </c>
      <c r="Z39">
        <v>81.978897094726563</v>
      </c>
      <c r="AA39">
        <v>27.175804138183594</v>
      </c>
      <c r="AB39">
        <v>10.014142990112305</v>
      </c>
      <c r="AC39">
        <v>3.2854657173156738</v>
      </c>
      <c r="AD39">
        <v>86.030891418457031</v>
      </c>
      <c r="AE39">
        <v>22.073156356811523</v>
      </c>
      <c r="AF39">
        <v>80.599999999999994</v>
      </c>
      <c r="AG39">
        <v>67628.070000000007</v>
      </c>
      <c r="AH39" s="30">
        <v>26</v>
      </c>
    </row>
    <row r="40" spans="1:34" x14ac:dyDescent="0.45">
      <c r="A40">
        <v>2182</v>
      </c>
      <c r="B40" s="1">
        <v>43282</v>
      </c>
      <c r="C40">
        <v>1977</v>
      </c>
      <c r="D40">
        <v>1977</v>
      </c>
      <c r="E40" t="s">
        <v>52</v>
      </c>
      <c r="F40">
        <v>84517688</v>
      </c>
      <c r="G40">
        <v>7525</v>
      </c>
      <c r="H40">
        <v>112.31586456298828</v>
      </c>
      <c r="I40">
        <v>0.5998191237449646</v>
      </c>
      <c r="J40">
        <v>8.4188386797904968E-2</v>
      </c>
      <c r="K40">
        <v>3.3013716340065002E-2</v>
      </c>
      <c r="L40">
        <v>7.6106404885649681E-3</v>
      </c>
      <c r="M40">
        <v>7.2034500539302826E-2</v>
      </c>
      <c r="N40">
        <v>1.3878021389245987E-2</v>
      </c>
      <c r="O40">
        <v>8.1863835453987122E-2</v>
      </c>
      <c r="P40">
        <v>4.3365243822336197E-2</v>
      </c>
      <c r="Q40">
        <v>2.8040522709488869E-2</v>
      </c>
      <c r="R40">
        <v>7.8103546984493732E-3</v>
      </c>
      <c r="S40">
        <v>2.8375709429383278E-2</v>
      </c>
      <c r="T40">
        <v>0.59800666570663452</v>
      </c>
      <c r="U40">
        <v>0.51827239990234375</v>
      </c>
      <c r="V40">
        <v>18.046510696411133</v>
      </c>
      <c r="W40">
        <v>0.81063121557235718</v>
      </c>
      <c r="X40">
        <v>3.681063175201416</v>
      </c>
      <c r="Y40">
        <v>0.29235881567001343</v>
      </c>
      <c r="Z40">
        <v>76.053153991699219</v>
      </c>
      <c r="AA40">
        <v>40.664451599121094</v>
      </c>
      <c r="AB40">
        <v>13.368770599365234</v>
      </c>
      <c r="AC40">
        <v>4.0797343254089355</v>
      </c>
      <c r="AD40">
        <v>84.580841064453125</v>
      </c>
      <c r="AE40">
        <v>27.332738876342773</v>
      </c>
      <c r="AF40">
        <v>84.3</v>
      </c>
      <c r="AG40">
        <v>61753.961000000003</v>
      </c>
      <c r="AH40" s="30">
        <v>26</v>
      </c>
    </row>
    <row r="41" spans="1:34" x14ac:dyDescent="0.45">
      <c r="A41">
        <v>2182</v>
      </c>
      <c r="B41" s="1">
        <v>43282</v>
      </c>
      <c r="C41">
        <v>1978</v>
      </c>
      <c r="D41">
        <v>1978</v>
      </c>
      <c r="E41" t="s">
        <v>53</v>
      </c>
      <c r="F41">
        <v>12657485</v>
      </c>
      <c r="G41">
        <v>1095</v>
      </c>
      <c r="H41">
        <v>115.59346771240234</v>
      </c>
      <c r="I41">
        <v>0.58973503112792969</v>
      </c>
      <c r="J41">
        <v>6.197584792971611E-2</v>
      </c>
      <c r="K41">
        <v>8.0486899241805077E-3</v>
      </c>
      <c r="L41">
        <v>3.5259410738945007E-2</v>
      </c>
      <c r="M41">
        <v>6.1329655349254608E-2</v>
      </c>
      <c r="N41">
        <v>1.170178409665823E-2</v>
      </c>
      <c r="O41">
        <v>0.10352087765932083</v>
      </c>
      <c r="P41">
        <v>5.4241187870502472E-2</v>
      </c>
      <c r="Q41">
        <v>5.2099902182817459E-2</v>
      </c>
      <c r="R41">
        <v>5.5354489013552666E-3</v>
      </c>
      <c r="S41">
        <v>1.65521539747715E-2</v>
      </c>
      <c r="T41">
        <v>1.0045661926269531</v>
      </c>
      <c r="U41">
        <v>0.54794520139694214</v>
      </c>
      <c r="V41">
        <v>6.6666665077209473</v>
      </c>
      <c r="W41">
        <v>2.0091323852539063</v>
      </c>
      <c r="X41">
        <v>2.2831051349639893</v>
      </c>
      <c r="Y41">
        <v>1.0045661926269531</v>
      </c>
      <c r="Z41">
        <v>86.484016418457031</v>
      </c>
      <c r="AA41">
        <v>22.557077407836914</v>
      </c>
      <c r="AB41">
        <v>9.5890407562255859</v>
      </c>
      <c r="AC41">
        <v>1.3698630332946777</v>
      </c>
      <c r="AD41">
        <v>88.695655822753906</v>
      </c>
      <c r="AE41">
        <v>19.334186553955078</v>
      </c>
      <c r="AF41">
        <v>91.2</v>
      </c>
      <c r="AG41">
        <v>63614.805999999997</v>
      </c>
      <c r="AH41" s="30">
        <v>21</v>
      </c>
    </row>
    <row r="42" spans="1:34" x14ac:dyDescent="0.45">
      <c r="A42">
        <v>2182</v>
      </c>
      <c r="B42" s="1">
        <v>43282</v>
      </c>
      <c r="C42">
        <v>1990</v>
      </c>
      <c r="D42">
        <v>1990</v>
      </c>
      <c r="E42" t="s">
        <v>54</v>
      </c>
      <c r="F42">
        <v>6969920</v>
      </c>
      <c r="G42">
        <v>614</v>
      </c>
      <c r="H42">
        <v>113.51660919189453</v>
      </c>
      <c r="I42">
        <v>0.6029241681098938</v>
      </c>
      <c r="J42">
        <v>2.3243393748998642E-2</v>
      </c>
      <c r="K42">
        <v>1.7368678003549576E-2</v>
      </c>
      <c r="L42">
        <v>3.1516201794147491E-2</v>
      </c>
      <c r="M42">
        <v>7.5965613126754761E-2</v>
      </c>
      <c r="N42">
        <v>1.8391069024801254E-2</v>
      </c>
      <c r="O42">
        <v>0.11027591675519943</v>
      </c>
      <c r="P42">
        <v>4.6092081815004349E-2</v>
      </c>
      <c r="Q42">
        <v>4.3104447424411774E-2</v>
      </c>
      <c r="R42">
        <v>2.1807998564327136E-5</v>
      </c>
      <c r="S42">
        <v>3.109661303460598E-2</v>
      </c>
      <c r="T42">
        <v>0.48859935998916626</v>
      </c>
      <c r="U42">
        <v>0.16286644339561462</v>
      </c>
      <c r="V42">
        <v>6.5146579742431641</v>
      </c>
      <c r="W42">
        <v>3.4201953411102295</v>
      </c>
      <c r="X42">
        <v>2.4429967403411865</v>
      </c>
      <c r="Y42">
        <v>0</v>
      </c>
      <c r="Z42">
        <v>86.970680236816406</v>
      </c>
      <c r="AA42">
        <v>37.622150421142578</v>
      </c>
      <c r="AB42">
        <v>12.866449356079102</v>
      </c>
      <c r="AC42">
        <v>0</v>
      </c>
      <c r="AD42">
        <v>80.392158508300781</v>
      </c>
      <c r="AE42">
        <v>15.314136505126953</v>
      </c>
      <c r="AF42">
        <v>94.29</v>
      </c>
      <c r="AG42">
        <v>53425.866000000002</v>
      </c>
      <c r="AH42" s="30">
        <v>22</v>
      </c>
    </row>
    <row r="43" spans="1:34" x14ac:dyDescent="0.45">
      <c r="A43">
        <v>2182</v>
      </c>
      <c r="B43" s="1">
        <v>43282</v>
      </c>
      <c r="C43">
        <v>1991</v>
      </c>
      <c r="D43">
        <v>1991</v>
      </c>
      <c r="E43" t="s">
        <v>55</v>
      </c>
      <c r="F43">
        <v>66906632</v>
      </c>
      <c r="G43">
        <v>6102</v>
      </c>
      <c r="H43">
        <v>109.64705657958984</v>
      </c>
      <c r="I43">
        <v>0.59413343667984009</v>
      </c>
      <c r="J43">
        <v>5.6897938251495361E-2</v>
      </c>
      <c r="K43">
        <v>4.7675196081399918E-2</v>
      </c>
      <c r="L43">
        <v>1.1074746958911419E-2</v>
      </c>
      <c r="M43">
        <v>5.7000145316123962E-2</v>
      </c>
      <c r="N43">
        <v>1.3943496160209179E-2</v>
      </c>
      <c r="O43">
        <v>8.6237341165542603E-2</v>
      </c>
      <c r="P43">
        <v>5.6959010660648346E-2</v>
      </c>
      <c r="Q43">
        <v>3.8995809853076935E-2</v>
      </c>
      <c r="R43">
        <v>4.6679857769049704E-4</v>
      </c>
      <c r="S43">
        <v>3.6616057157516479E-2</v>
      </c>
      <c r="T43">
        <v>1.0652245283126831</v>
      </c>
      <c r="U43">
        <v>0.55719435214996338</v>
      </c>
      <c r="V43">
        <v>11.766633987426758</v>
      </c>
      <c r="W43">
        <v>1.2291052341461182</v>
      </c>
      <c r="X43">
        <v>7.1779742240905762</v>
      </c>
      <c r="Y43">
        <v>0.26220911741256714</v>
      </c>
      <c r="Z43">
        <v>77.941658020019531</v>
      </c>
      <c r="AA43">
        <v>42.985904693603516</v>
      </c>
      <c r="AB43">
        <v>11.815797805786133</v>
      </c>
      <c r="AC43">
        <v>0.70468699932098389</v>
      </c>
      <c r="AD43">
        <v>80.309738159179688</v>
      </c>
      <c r="AE43">
        <v>23.072517395019531</v>
      </c>
      <c r="AF43">
        <v>59.89</v>
      </c>
      <c r="AG43">
        <v>57858.553999999996</v>
      </c>
      <c r="AH43" s="30">
        <v>23</v>
      </c>
    </row>
    <row r="44" spans="1:34" x14ac:dyDescent="0.45">
      <c r="A44">
        <v>2182</v>
      </c>
      <c r="B44" s="1">
        <v>43282</v>
      </c>
      <c r="C44">
        <v>1992</v>
      </c>
      <c r="D44">
        <v>1992</v>
      </c>
      <c r="E44" t="s">
        <v>56</v>
      </c>
      <c r="F44">
        <v>8925516</v>
      </c>
      <c r="G44">
        <v>744</v>
      </c>
      <c r="H44">
        <v>119.96661376953125</v>
      </c>
      <c r="I44">
        <v>0.58639776706695557</v>
      </c>
      <c r="J44">
        <v>3.9107047021389008E-2</v>
      </c>
      <c r="K44">
        <v>1.0227727703750134E-2</v>
      </c>
      <c r="L44">
        <v>3.6320071667432785E-2</v>
      </c>
      <c r="M44">
        <v>6.4445316791534424E-2</v>
      </c>
      <c r="N44">
        <v>2.146138995885849E-2</v>
      </c>
      <c r="O44">
        <v>0.11309705674648285</v>
      </c>
      <c r="P44">
        <v>6.1958588659763336E-2</v>
      </c>
      <c r="Q44">
        <v>3.2264754176139832E-2</v>
      </c>
      <c r="R44">
        <v>0</v>
      </c>
      <c r="S44">
        <v>3.4720197319984436E-2</v>
      </c>
      <c r="T44">
        <v>0</v>
      </c>
      <c r="U44">
        <v>0</v>
      </c>
      <c r="V44">
        <v>6.5860214233398438</v>
      </c>
      <c r="W44">
        <v>1.4784946441650391</v>
      </c>
      <c r="X44">
        <v>5.5107526779174805</v>
      </c>
      <c r="Y44">
        <v>0.26881721615791321</v>
      </c>
      <c r="Z44">
        <v>86.155914306640625</v>
      </c>
      <c r="AA44">
        <v>54.838710784912109</v>
      </c>
      <c r="AB44">
        <v>11.290322303771973</v>
      </c>
      <c r="AC44">
        <v>0.26881721615791321</v>
      </c>
      <c r="AD44">
        <v>91.071426391601563</v>
      </c>
      <c r="AE44">
        <v>20.825336456298828</v>
      </c>
      <c r="AF44">
        <v>95.74</v>
      </c>
      <c r="AG44">
        <v>57128.741999999998</v>
      </c>
      <c r="AH44" s="30">
        <v>20</v>
      </c>
    </row>
    <row r="45" spans="1:34" x14ac:dyDescent="0.45">
      <c r="A45">
        <v>2182</v>
      </c>
      <c r="B45" s="1">
        <v>43282</v>
      </c>
      <c r="C45">
        <v>1993</v>
      </c>
      <c r="D45">
        <v>1993</v>
      </c>
      <c r="E45" t="s">
        <v>57</v>
      </c>
      <c r="F45">
        <v>3433287</v>
      </c>
      <c r="G45">
        <v>188</v>
      </c>
      <c r="H45">
        <v>182.62164306640625</v>
      </c>
      <c r="I45">
        <v>0.48923155665397644</v>
      </c>
      <c r="J45">
        <v>5.9646628797054291E-2</v>
      </c>
      <c r="K45">
        <v>1.6900809481739998E-2</v>
      </c>
      <c r="L45">
        <v>2.6075819507241249E-2</v>
      </c>
      <c r="M45">
        <v>5.826074630022049E-2</v>
      </c>
      <c r="N45">
        <v>1.4903085306286812E-2</v>
      </c>
      <c r="O45">
        <v>0.15292827785015106</v>
      </c>
      <c r="P45">
        <v>8.6147785186767578E-2</v>
      </c>
      <c r="Q45">
        <v>6.0325738042593002E-2</v>
      </c>
      <c r="R45">
        <v>0</v>
      </c>
      <c r="S45">
        <v>3.5579517483711243E-2</v>
      </c>
      <c r="T45">
        <v>0</v>
      </c>
      <c r="U45">
        <v>0</v>
      </c>
      <c r="V45">
        <v>6.3829789161682129</v>
      </c>
      <c r="W45">
        <v>4.787233829498291</v>
      </c>
      <c r="X45">
        <v>10.638298034667969</v>
      </c>
      <c r="Y45">
        <v>0.53191488981246948</v>
      </c>
      <c r="Z45">
        <v>77.659576416015625</v>
      </c>
      <c r="AA45">
        <v>68.085105895996094</v>
      </c>
      <c r="AB45">
        <v>14.361701965332031</v>
      </c>
      <c r="AC45">
        <v>0.53191488981246948</v>
      </c>
      <c r="AD45">
        <v>93.333335876464844</v>
      </c>
      <c r="AE45">
        <v>37.368419647216797</v>
      </c>
      <c r="AF45">
        <v>77.27</v>
      </c>
      <c r="AG45">
        <v>55309.285000000003</v>
      </c>
      <c r="AH45" s="30">
        <v>17</v>
      </c>
    </row>
    <row r="46" spans="1:34" x14ac:dyDescent="0.45">
      <c r="A46">
        <v>2182</v>
      </c>
      <c r="B46" s="1">
        <v>43282</v>
      </c>
      <c r="C46">
        <v>1994</v>
      </c>
      <c r="D46">
        <v>1994</v>
      </c>
      <c r="E46" t="s">
        <v>58</v>
      </c>
      <c r="F46">
        <v>16815064</v>
      </c>
      <c r="G46">
        <v>1526</v>
      </c>
      <c r="H46">
        <v>110.19046020507813</v>
      </c>
      <c r="I46">
        <v>0.53909903764724731</v>
      </c>
      <c r="J46">
        <v>5.1642056554555893E-2</v>
      </c>
      <c r="K46">
        <v>3.3435922116041183E-2</v>
      </c>
      <c r="L46">
        <v>2.4522880092263222E-2</v>
      </c>
      <c r="M46">
        <v>0.1094038337469101</v>
      </c>
      <c r="N46">
        <v>1.7819670960307121E-2</v>
      </c>
      <c r="O46">
        <v>7.2305992245674133E-2</v>
      </c>
      <c r="P46">
        <v>6.4666971564292908E-2</v>
      </c>
      <c r="Q46">
        <v>2.9561173170804977E-2</v>
      </c>
      <c r="R46">
        <v>3.5236857365816832E-4</v>
      </c>
      <c r="S46">
        <v>5.7190120220184326E-2</v>
      </c>
      <c r="T46">
        <v>0.45871558785438538</v>
      </c>
      <c r="U46">
        <v>6.5530799329280853E-2</v>
      </c>
      <c r="V46">
        <v>9.5674962997436523</v>
      </c>
      <c r="W46">
        <v>2.2280471324920654</v>
      </c>
      <c r="X46">
        <v>8.4534730911254883</v>
      </c>
      <c r="Y46">
        <v>0</v>
      </c>
      <c r="Z46">
        <v>79.226737976074219</v>
      </c>
      <c r="AA46">
        <v>34.796855926513672</v>
      </c>
      <c r="AB46">
        <v>19.200523376464844</v>
      </c>
      <c r="AC46">
        <v>0.52424639463424683</v>
      </c>
      <c r="AD46">
        <v>73.949577331542969</v>
      </c>
      <c r="AE46">
        <v>25.421348571777344</v>
      </c>
      <c r="AF46">
        <v>69.88</v>
      </c>
      <c r="AG46">
        <v>52261.154000000002</v>
      </c>
      <c r="AH46" s="30">
        <v>21</v>
      </c>
    </row>
    <row r="47" spans="1:34" x14ac:dyDescent="0.45">
      <c r="A47">
        <v>2182</v>
      </c>
      <c r="B47" s="1">
        <v>43282</v>
      </c>
      <c r="C47">
        <v>1995</v>
      </c>
      <c r="D47">
        <v>1995</v>
      </c>
      <c r="E47" t="s">
        <v>59</v>
      </c>
      <c r="F47">
        <v>3204032.5</v>
      </c>
      <c r="G47">
        <v>219</v>
      </c>
      <c r="H47">
        <v>146.3028564453125</v>
      </c>
      <c r="I47">
        <v>0.57235074043273926</v>
      </c>
      <c r="J47">
        <v>8.8825570419430733E-3</v>
      </c>
      <c r="K47">
        <v>2.3328529670834541E-2</v>
      </c>
      <c r="L47">
        <v>8.3355821669101715E-2</v>
      </c>
      <c r="M47">
        <v>2.7855085209012032E-2</v>
      </c>
      <c r="N47">
        <v>3.3122885972261429E-2</v>
      </c>
      <c r="O47">
        <v>8.6928844451904297E-2</v>
      </c>
      <c r="P47">
        <v>8.3089441061019897E-2</v>
      </c>
      <c r="Q47">
        <v>4.8453599214553833E-2</v>
      </c>
      <c r="R47">
        <v>0</v>
      </c>
      <c r="S47">
        <v>3.2632511109113693E-2</v>
      </c>
      <c r="T47">
        <v>0</v>
      </c>
      <c r="U47">
        <v>0</v>
      </c>
      <c r="V47">
        <v>3.6529679298400879</v>
      </c>
      <c r="W47">
        <v>0.45662099123001099</v>
      </c>
      <c r="X47">
        <v>10.045661926269531</v>
      </c>
      <c r="Y47">
        <v>0</v>
      </c>
      <c r="Z47">
        <v>85.844749450683594</v>
      </c>
      <c r="AA47">
        <v>57.534248352050781</v>
      </c>
      <c r="AB47">
        <v>14.611871719360352</v>
      </c>
      <c r="AC47">
        <v>0</v>
      </c>
      <c r="AD47">
        <v>33.333332061767578</v>
      </c>
      <c r="AE47">
        <v>12.962963104248047</v>
      </c>
      <c r="AF47">
        <v>70.59</v>
      </c>
      <c r="AG47">
        <v>50456.595999999998</v>
      </c>
      <c r="AH47" s="30">
        <v>15</v>
      </c>
    </row>
    <row r="48" spans="1:34" x14ac:dyDescent="0.45">
      <c r="A48">
        <v>2182</v>
      </c>
      <c r="B48" s="1">
        <v>43282</v>
      </c>
      <c r="C48">
        <v>1996</v>
      </c>
      <c r="D48">
        <v>1996</v>
      </c>
      <c r="E48" t="s">
        <v>60</v>
      </c>
      <c r="F48">
        <v>4726894.5</v>
      </c>
      <c r="G48">
        <v>338</v>
      </c>
      <c r="H48">
        <v>139.84895324707031</v>
      </c>
      <c r="I48">
        <v>0.54420912265777588</v>
      </c>
      <c r="J48">
        <v>2.2038185968995094E-2</v>
      </c>
      <c r="K48">
        <v>1.0361908935010433E-2</v>
      </c>
      <c r="L48">
        <v>3.8760531693696976E-2</v>
      </c>
      <c r="M48">
        <v>7.3173582553863525E-2</v>
      </c>
      <c r="N48">
        <v>2.207624539732933E-2</v>
      </c>
      <c r="O48">
        <v>0.1497989296913147</v>
      </c>
      <c r="P48">
        <v>6.3809856772422791E-2</v>
      </c>
      <c r="Q48">
        <v>3.5089768469333649E-2</v>
      </c>
      <c r="R48">
        <v>0</v>
      </c>
      <c r="S48">
        <v>4.0681842714548111E-2</v>
      </c>
      <c r="T48">
        <v>0.59171599149703979</v>
      </c>
      <c r="U48">
        <v>0.8875739574432373</v>
      </c>
      <c r="V48">
        <v>10.946745872497559</v>
      </c>
      <c r="W48">
        <v>2.3668639659881592</v>
      </c>
      <c r="X48">
        <v>7.1005916595458984</v>
      </c>
      <c r="Y48">
        <v>0</v>
      </c>
      <c r="Z48">
        <v>78.10650634765625</v>
      </c>
      <c r="AA48">
        <v>60.059169769287109</v>
      </c>
      <c r="AB48">
        <v>16.568046569824219</v>
      </c>
      <c r="AC48">
        <v>0.59171599149703979</v>
      </c>
      <c r="AD48">
        <v>89.473686218261719</v>
      </c>
      <c r="AE48">
        <v>17.926565170288086</v>
      </c>
      <c r="AF48">
        <v>73.680000000000007</v>
      </c>
      <c r="AG48">
        <v>53406.771000000001</v>
      </c>
      <c r="AH48" s="30">
        <v>17</v>
      </c>
    </row>
    <row r="49" spans="1:34" x14ac:dyDescent="0.45">
      <c r="A49">
        <v>2182</v>
      </c>
      <c r="B49" s="1">
        <v>43282</v>
      </c>
      <c r="C49">
        <v>1997</v>
      </c>
      <c r="D49">
        <v>1997</v>
      </c>
      <c r="E49" t="s">
        <v>61</v>
      </c>
      <c r="F49">
        <v>6395217</v>
      </c>
      <c r="G49">
        <v>246</v>
      </c>
      <c r="H49">
        <v>259.96817016601563</v>
      </c>
      <c r="I49">
        <v>0.35951119661331177</v>
      </c>
      <c r="J49">
        <v>1.1530204676091671E-2</v>
      </c>
      <c r="K49">
        <v>1.1045551858842373E-2</v>
      </c>
      <c r="L49">
        <v>2.0625993609428406E-2</v>
      </c>
      <c r="M49">
        <v>4.7860573977231979E-2</v>
      </c>
      <c r="N49">
        <v>2.4229699745774269E-2</v>
      </c>
      <c r="O49">
        <v>0.411264568567276</v>
      </c>
      <c r="P49">
        <v>5.7469718158245087E-2</v>
      </c>
      <c r="Q49">
        <v>3.3888384699821472E-2</v>
      </c>
      <c r="R49">
        <v>3.4937986638396978E-3</v>
      </c>
      <c r="S49">
        <v>1.9080286845564842E-2</v>
      </c>
      <c r="T49">
        <v>0.81300812959671021</v>
      </c>
      <c r="U49">
        <v>0.4065040647983551</v>
      </c>
      <c r="V49">
        <v>13.008130073547363</v>
      </c>
      <c r="W49">
        <v>2.4390244483947754</v>
      </c>
      <c r="X49">
        <v>10.162601470947266</v>
      </c>
      <c r="Y49">
        <v>0</v>
      </c>
      <c r="Z49">
        <v>73.170730590820313</v>
      </c>
      <c r="AA49">
        <v>56.097560882568359</v>
      </c>
      <c r="AB49">
        <v>10.162601470947266</v>
      </c>
      <c r="AC49">
        <v>0.81300812959671021</v>
      </c>
      <c r="AD49">
        <v>57.142856597900391</v>
      </c>
      <c r="AE49">
        <v>24.521072387695313</v>
      </c>
      <c r="AF49">
        <v>63.33</v>
      </c>
      <c r="AG49">
        <v>49946.298000000003</v>
      </c>
      <c r="AH49" s="30">
        <v>15</v>
      </c>
    </row>
    <row r="50" spans="1:34" x14ac:dyDescent="0.45">
      <c r="A50">
        <v>2182</v>
      </c>
      <c r="B50" s="1">
        <v>43282</v>
      </c>
      <c r="C50">
        <v>1998</v>
      </c>
      <c r="D50">
        <v>1998</v>
      </c>
      <c r="E50" t="s">
        <v>62</v>
      </c>
      <c r="F50">
        <v>4834875.5</v>
      </c>
      <c r="G50">
        <v>251</v>
      </c>
      <c r="H50">
        <v>192.62452697753906</v>
      </c>
      <c r="I50">
        <v>0.45135876536369324</v>
      </c>
      <c r="J50">
        <v>2.6398347690701485E-2</v>
      </c>
      <c r="K50">
        <v>3.2415639609098434E-2</v>
      </c>
      <c r="L50">
        <v>6.0522783547639847E-2</v>
      </c>
      <c r="M50">
        <v>3.9022978395223618E-2</v>
      </c>
      <c r="N50">
        <v>2.4791236966848373E-2</v>
      </c>
      <c r="O50">
        <v>0.19004268944263458</v>
      </c>
      <c r="P50">
        <v>0.10838852077722549</v>
      </c>
      <c r="Q50">
        <v>3.8409937173128128E-2</v>
      </c>
      <c r="R50">
        <v>0</v>
      </c>
      <c r="S50">
        <v>2.8649074956774712E-2</v>
      </c>
      <c r="T50">
        <v>0.79681277275085449</v>
      </c>
      <c r="U50">
        <v>0.39840638637542725</v>
      </c>
      <c r="V50">
        <v>6.7729082107543945</v>
      </c>
      <c r="W50">
        <v>0</v>
      </c>
      <c r="X50">
        <v>6.3745021820068359</v>
      </c>
      <c r="Y50">
        <v>0</v>
      </c>
      <c r="Z50">
        <v>85.657371520996094</v>
      </c>
      <c r="AA50">
        <v>60.557769775390625</v>
      </c>
      <c r="AB50">
        <v>10.358565330505371</v>
      </c>
      <c r="AC50">
        <v>0</v>
      </c>
      <c r="AD50">
        <v>73.684211730957031</v>
      </c>
      <c r="AE50">
        <v>29.545454025268555</v>
      </c>
      <c r="AF50">
        <v>82.61</v>
      </c>
      <c r="AG50">
        <v>52133.917999999998</v>
      </c>
      <c r="AH50" s="30">
        <v>16</v>
      </c>
    </row>
    <row r="51" spans="1:34" x14ac:dyDescent="0.45">
      <c r="A51">
        <v>2182</v>
      </c>
      <c r="B51" s="1">
        <v>43282</v>
      </c>
      <c r="C51">
        <v>1999</v>
      </c>
      <c r="D51">
        <v>1999</v>
      </c>
      <c r="E51" t="s">
        <v>63</v>
      </c>
      <c r="F51">
        <v>5246842.5</v>
      </c>
      <c r="G51">
        <v>400</v>
      </c>
      <c r="H51">
        <v>131.17106628417969</v>
      </c>
      <c r="I51">
        <v>0.59370952844619751</v>
      </c>
      <c r="J51">
        <v>3.4329347312450409E-2</v>
      </c>
      <c r="K51">
        <v>1.3728675432503223E-2</v>
      </c>
      <c r="L51">
        <v>3.2505746930837631E-2</v>
      </c>
      <c r="M51">
        <v>8.2919135689735413E-2</v>
      </c>
      <c r="N51">
        <v>1.1202236637473106E-2</v>
      </c>
      <c r="O51">
        <v>9.7869671881198883E-2</v>
      </c>
      <c r="P51">
        <v>5.9886325150728226E-2</v>
      </c>
      <c r="Q51">
        <v>3.4459382295608521E-2</v>
      </c>
      <c r="R51">
        <v>2.6996922679245472E-3</v>
      </c>
      <c r="S51">
        <v>3.6690264940261841E-2</v>
      </c>
      <c r="T51">
        <v>0</v>
      </c>
      <c r="U51">
        <v>0</v>
      </c>
      <c r="V51">
        <v>9.5</v>
      </c>
      <c r="W51">
        <v>1.5</v>
      </c>
      <c r="X51">
        <v>7.75</v>
      </c>
      <c r="Y51">
        <v>0</v>
      </c>
      <c r="Z51">
        <v>81.25</v>
      </c>
      <c r="AA51">
        <v>63.75</v>
      </c>
      <c r="AB51">
        <v>15.5</v>
      </c>
      <c r="AC51">
        <v>0</v>
      </c>
      <c r="AD51">
        <v>87.5</v>
      </c>
      <c r="AE51">
        <v>21.217391967773438</v>
      </c>
      <c r="AF51">
        <v>75</v>
      </c>
      <c r="AG51">
        <v>54737.843000000001</v>
      </c>
      <c r="AH51" s="30">
        <v>15</v>
      </c>
    </row>
    <row r="52" spans="1:34" x14ac:dyDescent="0.45">
      <c r="A52">
        <v>2182</v>
      </c>
      <c r="B52" s="1">
        <v>43282</v>
      </c>
      <c r="C52">
        <v>2000</v>
      </c>
      <c r="D52">
        <v>2000</v>
      </c>
      <c r="E52" t="s">
        <v>64</v>
      </c>
      <c r="F52">
        <v>5232698</v>
      </c>
      <c r="G52">
        <v>300</v>
      </c>
      <c r="H52">
        <v>174.42326354980469</v>
      </c>
      <c r="I52">
        <v>0.57581496238708496</v>
      </c>
      <c r="J52">
        <v>4.9757938832044601E-2</v>
      </c>
      <c r="K52">
        <v>8.0780396237969398E-3</v>
      </c>
      <c r="L52">
        <v>5.0188612192869186E-2</v>
      </c>
      <c r="M52">
        <v>3.6177322268486023E-2</v>
      </c>
      <c r="N52">
        <v>1.0656552389264107E-2</v>
      </c>
      <c r="O52">
        <v>0.13340623676776886</v>
      </c>
      <c r="P52">
        <v>6.5675027668476105E-2</v>
      </c>
      <c r="Q52">
        <v>3.2008666545152664E-2</v>
      </c>
      <c r="R52">
        <v>0</v>
      </c>
      <c r="S52">
        <v>3.8236644119024277E-2</v>
      </c>
      <c r="T52">
        <v>1.6666666269302368</v>
      </c>
      <c r="U52">
        <v>0.66666668653488159</v>
      </c>
      <c r="V52">
        <v>10</v>
      </c>
      <c r="W52">
        <v>3.3333332538604736</v>
      </c>
      <c r="X52">
        <v>2.3333332538604736</v>
      </c>
      <c r="Y52">
        <v>0.3333333432674408</v>
      </c>
      <c r="Z52">
        <v>81.666664123535156</v>
      </c>
      <c r="AA52">
        <v>100</v>
      </c>
      <c r="AB52">
        <v>18.666666030883789</v>
      </c>
      <c r="AC52">
        <v>0.66666668653488159</v>
      </c>
      <c r="AD52">
        <v>86.956520080566406</v>
      </c>
      <c r="AE52">
        <v>26.618705749511719</v>
      </c>
      <c r="AF52">
        <v>68.97</v>
      </c>
      <c r="AG52">
        <v>52363.936000000002</v>
      </c>
      <c r="AH52" s="30">
        <v>16</v>
      </c>
    </row>
    <row r="53" spans="1:34" x14ac:dyDescent="0.45">
      <c r="A53">
        <v>2182</v>
      </c>
      <c r="B53" s="1">
        <v>43282</v>
      </c>
      <c r="C53">
        <v>2001</v>
      </c>
      <c r="D53">
        <v>2001</v>
      </c>
      <c r="E53" t="s">
        <v>65</v>
      </c>
      <c r="F53">
        <v>10102222</v>
      </c>
      <c r="G53">
        <v>686</v>
      </c>
      <c r="H53">
        <v>147.26271057128906</v>
      </c>
      <c r="I53">
        <v>0.68624532222747803</v>
      </c>
      <c r="J53">
        <v>2.624494768679142E-2</v>
      </c>
      <c r="K53">
        <v>2.8251282870769501E-2</v>
      </c>
      <c r="L53">
        <v>3.2227542251348495E-2</v>
      </c>
      <c r="M53">
        <v>2.8165336698293686E-2</v>
      </c>
      <c r="N53">
        <v>2.1220792084932327E-2</v>
      </c>
      <c r="O53">
        <v>3.8060702383518219E-2</v>
      </c>
      <c r="P53">
        <v>5.4656177759170532E-2</v>
      </c>
      <c r="Q53">
        <v>2.9365390539169312E-2</v>
      </c>
      <c r="R53">
        <v>9.3176530208438635E-4</v>
      </c>
      <c r="S53">
        <v>5.4630797356367111E-2</v>
      </c>
      <c r="T53">
        <v>0.72886300086975098</v>
      </c>
      <c r="U53">
        <v>0</v>
      </c>
      <c r="V53">
        <v>8.8921279907226563</v>
      </c>
      <c r="W53">
        <v>2.4781341552734375</v>
      </c>
      <c r="X53">
        <v>7.1428570747375488</v>
      </c>
      <c r="Y53">
        <v>0.29154518246650696</v>
      </c>
      <c r="Z53">
        <v>80.466468811035156</v>
      </c>
      <c r="AA53">
        <v>71.5743408203125</v>
      </c>
      <c r="AB53">
        <v>20.408163070678711</v>
      </c>
      <c r="AC53">
        <v>1.6034985780715942</v>
      </c>
      <c r="AD53">
        <v>74.576271057128906</v>
      </c>
      <c r="AE53">
        <v>14.139344215393066</v>
      </c>
      <c r="AF53">
        <v>56.45</v>
      </c>
      <c r="AG53">
        <v>56417.351999999999</v>
      </c>
      <c r="AH53" s="30">
        <v>19</v>
      </c>
    </row>
    <row r="54" spans="1:34" x14ac:dyDescent="0.45">
      <c r="A54">
        <v>2182</v>
      </c>
      <c r="B54" s="1">
        <v>43282</v>
      </c>
      <c r="C54">
        <v>2002</v>
      </c>
      <c r="D54">
        <v>2002</v>
      </c>
      <c r="E54" t="s">
        <v>66</v>
      </c>
      <c r="F54">
        <v>14747183</v>
      </c>
      <c r="G54">
        <v>1399</v>
      </c>
      <c r="H54">
        <v>105.41231536865234</v>
      </c>
      <c r="I54">
        <v>0.59058821201324463</v>
      </c>
      <c r="J54">
        <v>4.1269127279520035E-2</v>
      </c>
      <c r="K54">
        <v>1.3700542040169239E-2</v>
      </c>
      <c r="L54">
        <v>2.9360676184296608E-2</v>
      </c>
      <c r="M54">
        <v>8.0918006598949432E-2</v>
      </c>
      <c r="N54">
        <v>1.824614591896534E-2</v>
      </c>
      <c r="O54">
        <v>0.10035429149866104</v>
      </c>
      <c r="P54">
        <v>6.8211264908313751E-2</v>
      </c>
      <c r="Q54">
        <v>1.6399936750531197E-2</v>
      </c>
      <c r="R54">
        <v>0</v>
      </c>
      <c r="S54">
        <v>4.0951807051897049E-2</v>
      </c>
      <c r="T54">
        <v>0.21443888545036316</v>
      </c>
      <c r="U54">
        <v>0.64331662654876709</v>
      </c>
      <c r="V54">
        <v>8.5775556564331055</v>
      </c>
      <c r="W54">
        <v>1.5010721683502197</v>
      </c>
      <c r="X54">
        <v>5.4324517250061035</v>
      </c>
      <c r="Y54">
        <v>0.28591850399971008</v>
      </c>
      <c r="Z54">
        <v>83.345245361328125</v>
      </c>
      <c r="AA54">
        <v>58.684776306152344</v>
      </c>
      <c r="AB54">
        <v>12.223016738891602</v>
      </c>
      <c r="AC54">
        <v>0.78627592325210571</v>
      </c>
      <c r="AD54">
        <v>59.223300933837891</v>
      </c>
      <c r="AE54">
        <v>26.690212249755859</v>
      </c>
      <c r="AF54">
        <v>76.42</v>
      </c>
      <c r="AG54">
        <v>51969.072999999997</v>
      </c>
      <c r="AH54" s="30">
        <v>22</v>
      </c>
    </row>
    <row r="55" spans="1:34" x14ac:dyDescent="0.45">
      <c r="A55">
        <v>2182</v>
      </c>
      <c r="B55" s="1">
        <v>43282</v>
      </c>
      <c r="C55">
        <v>2003</v>
      </c>
      <c r="D55">
        <v>2003</v>
      </c>
      <c r="E55" t="s">
        <v>67</v>
      </c>
      <c r="F55">
        <v>15163740</v>
      </c>
      <c r="G55">
        <v>1373</v>
      </c>
      <c r="H55">
        <v>110.44239044189453</v>
      </c>
      <c r="I55">
        <v>0.60648119449615479</v>
      </c>
      <c r="J55">
        <v>6.1454497277736664E-2</v>
      </c>
      <c r="K55">
        <v>3.1540241092443466E-2</v>
      </c>
      <c r="L55">
        <v>1.8819434568285942E-2</v>
      </c>
      <c r="M55">
        <v>6.7259788513183594E-2</v>
      </c>
      <c r="N55">
        <v>2.1741403266787529E-2</v>
      </c>
      <c r="O55">
        <v>7.5491532683372498E-2</v>
      </c>
      <c r="P55">
        <v>5.6841321289539337E-2</v>
      </c>
      <c r="Q55">
        <v>1.9565951079130173E-2</v>
      </c>
      <c r="R55">
        <v>1.531943998998031E-4</v>
      </c>
      <c r="S55">
        <v>4.065144807100296E-2</v>
      </c>
      <c r="T55">
        <v>1.0924981832504272</v>
      </c>
      <c r="U55">
        <v>7.2833210229873657E-2</v>
      </c>
      <c r="V55">
        <v>10.997815132141113</v>
      </c>
      <c r="W55">
        <v>2.039330005645752</v>
      </c>
      <c r="X55">
        <v>4.8069920539855957</v>
      </c>
      <c r="Y55">
        <v>7.2833210229873657E-2</v>
      </c>
      <c r="Z55">
        <v>80.917701721191406</v>
      </c>
      <c r="AA55">
        <v>58.266571044921875</v>
      </c>
      <c r="AB55">
        <v>13.692644119262695</v>
      </c>
      <c r="AC55">
        <v>1.1653313636779785</v>
      </c>
      <c r="AD55">
        <v>74.107139587402344</v>
      </c>
      <c r="AE55">
        <v>24.663005828857422</v>
      </c>
      <c r="AF55">
        <v>80.61</v>
      </c>
      <c r="AG55">
        <v>60735.991999999998</v>
      </c>
      <c r="AH55" s="30">
        <v>20</v>
      </c>
    </row>
    <row r="56" spans="1:34" x14ac:dyDescent="0.45">
      <c r="A56">
        <v>2182</v>
      </c>
      <c r="B56" s="1">
        <v>43282</v>
      </c>
      <c r="C56">
        <v>2005</v>
      </c>
      <c r="D56">
        <v>2005</v>
      </c>
      <c r="E56" t="s">
        <v>68</v>
      </c>
      <c r="F56">
        <v>3338899.75</v>
      </c>
      <c r="G56">
        <v>163</v>
      </c>
      <c r="H56">
        <v>204.84046936035156</v>
      </c>
      <c r="I56">
        <v>0.46582195162773132</v>
      </c>
      <c r="J56">
        <v>1.432432048022747E-2</v>
      </c>
      <c r="K56">
        <v>1.7092177644371986E-2</v>
      </c>
      <c r="L56">
        <v>3.4550726413726807E-2</v>
      </c>
      <c r="M56">
        <v>8.5250459611415863E-2</v>
      </c>
      <c r="N56">
        <v>2.1891340613365173E-2</v>
      </c>
      <c r="O56">
        <v>9.3354351818561554E-2</v>
      </c>
      <c r="P56">
        <v>0.20824478566646576</v>
      </c>
      <c r="Q56">
        <v>1.8914757296442986E-2</v>
      </c>
      <c r="R56">
        <v>3.4028214868158102E-3</v>
      </c>
      <c r="S56">
        <v>3.7152323871850967E-2</v>
      </c>
      <c r="T56">
        <v>0</v>
      </c>
      <c r="U56">
        <v>0</v>
      </c>
      <c r="V56">
        <v>12.269938468933105</v>
      </c>
      <c r="W56">
        <v>5.5214724540710449</v>
      </c>
      <c r="X56">
        <v>1.2269939184188843</v>
      </c>
      <c r="Y56">
        <v>1.2269939184188843</v>
      </c>
      <c r="Z56">
        <v>79.754600524902344</v>
      </c>
      <c r="AA56">
        <v>54.601226806640625</v>
      </c>
      <c r="AB56">
        <v>16.564416885375977</v>
      </c>
      <c r="AC56">
        <v>0</v>
      </c>
      <c r="AD56">
        <v>90</v>
      </c>
      <c r="AE56">
        <v>26.923076629638672</v>
      </c>
      <c r="AF56">
        <v>83.33</v>
      </c>
      <c r="AG56">
        <v>57073.792000000001</v>
      </c>
      <c r="AH56" s="30">
        <v>13</v>
      </c>
    </row>
    <row r="57" spans="1:34" x14ac:dyDescent="0.45">
      <c r="A57">
        <v>2182</v>
      </c>
      <c r="B57" s="1">
        <v>43282</v>
      </c>
      <c r="C57">
        <v>2006</v>
      </c>
      <c r="D57">
        <v>2006</v>
      </c>
      <c r="E57" t="s">
        <v>69</v>
      </c>
      <c r="F57">
        <v>2415276.25</v>
      </c>
      <c r="G57">
        <v>140</v>
      </c>
      <c r="H57">
        <v>172.51972961425781</v>
      </c>
      <c r="I57">
        <v>0.52104312181472778</v>
      </c>
      <c r="J57">
        <v>1.9541308283805847E-2</v>
      </c>
      <c r="K57">
        <v>1.2827890925109386E-2</v>
      </c>
      <c r="L57">
        <v>3.1059205532073975E-2</v>
      </c>
      <c r="M57">
        <v>7.0437908172607422E-2</v>
      </c>
      <c r="N57">
        <v>2.4573098868131638E-2</v>
      </c>
      <c r="O57">
        <v>0.15093676745891571</v>
      </c>
      <c r="P57">
        <v>9.5851525664329529E-2</v>
      </c>
      <c r="Q57">
        <v>3.7286978214979172E-2</v>
      </c>
      <c r="R57">
        <v>0</v>
      </c>
      <c r="S57">
        <v>3.6442171782255173E-2</v>
      </c>
      <c r="T57">
        <v>0</v>
      </c>
      <c r="U57">
        <v>0</v>
      </c>
      <c r="V57">
        <v>8.5714282989501953</v>
      </c>
      <c r="W57">
        <v>1.4285714626312256</v>
      </c>
      <c r="X57">
        <v>2.8571429252624512</v>
      </c>
      <c r="Y57">
        <v>0</v>
      </c>
      <c r="Z57">
        <v>87.142860412597656</v>
      </c>
      <c r="AA57">
        <v>31.428571701049805</v>
      </c>
      <c r="AB57">
        <v>17.142856597900391</v>
      </c>
      <c r="AC57">
        <v>0</v>
      </c>
      <c r="AD57">
        <v>90.909088134765625</v>
      </c>
      <c r="AE57">
        <v>14.130434989929199</v>
      </c>
      <c r="AF57">
        <v>85.71</v>
      </c>
      <c r="AG57">
        <v>54833.682999999997</v>
      </c>
      <c r="AH57" s="30">
        <v>11</v>
      </c>
    </row>
    <row r="58" spans="1:34" x14ac:dyDescent="0.45">
      <c r="A58">
        <v>2182</v>
      </c>
      <c r="B58" s="1">
        <v>43282</v>
      </c>
      <c r="C58">
        <v>2008</v>
      </c>
      <c r="D58">
        <v>2008</v>
      </c>
      <c r="E58" t="s">
        <v>70</v>
      </c>
      <c r="F58">
        <v>8317694</v>
      </c>
      <c r="G58">
        <v>588</v>
      </c>
      <c r="H58">
        <v>141.45738220214844</v>
      </c>
      <c r="I58">
        <v>0.59331178665161133</v>
      </c>
      <c r="J58">
        <v>3.9497394114732742E-2</v>
      </c>
      <c r="K58">
        <v>8.2009760662913322E-3</v>
      </c>
      <c r="L58">
        <v>1.6688384115695953E-2</v>
      </c>
      <c r="M58">
        <v>5.3465403616428375E-2</v>
      </c>
      <c r="N58">
        <v>1.9650090485811234E-2</v>
      </c>
      <c r="O58">
        <v>8.7749496102333069E-2</v>
      </c>
      <c r="P58">
        <v>0.13829359412193298</v>
      </c>
      <c r="Q58">
        <v>6.0548633337020874E-3</v>
      </c>
      <c r="R58">
        <v>0</v>
      </c>
      <c r="S58">
        <v>3.708803653717041E-2</v>
      </c>
      <c r="T58">
        <v>0.68027210235595703</v>
      </c>
      <c r="U58">
        <v>1.0204081535339355</v>
      </c>
      <c r="V58">
        <v>4.9319729804992676</v>
      </c>
      <c r="W58">
        <v>1.0204081535339355</v>
      </c>
      <c r="X58">
        <v>1.5306122303009033</v>
      </c>
      <c r="Y58">
        <v>0.34013605117797852</v>
      </c>
      <c r="Z58">
        <v>90.476188659667969</v>
      </c>
      <c r="AA58">
        <v>51.530612945556641</v>
      </c>
      <c r="AB58">
        <v>14.625850677490234</v>
      </c>
      <c r="AC58">
        <v>0.85034012794494629</v>
      </c>
      <c r="AD58">
        <v>88.636360168457031</v>
      </c>
      <c r="AE58">
        <v>17.774936676025391</v>
      </c>
      <c r="AF58">
        <v>92.5</v>
      </c>
      <c r="AG58">
        <v>56036.684000000001</v>
      </c>
      <c r="AH58" s="30">
        <v>19</v>
      </c>
    </row>
    <row r="59" spans="1:34" x14ac:dyDescent="0.45">
      <c r="A59">
        <v>2182</v>
      </c>
      <c r="B59" s="1">
        <v>43282</v>
      </c>
      <c r="C59">
        <v>2009</v>
      </c>
      <c r="D59">
        <v>2009</v>
      </c>
      <c r="E59" t="s">
        <v>71</v>
      </c>
      <c r="F59">
        <v>2931341.25</v>
      </c>
      <c r="G59">
        <v>154</v>
      </c>
      <c r="H59">
        <v>190.34683227539063</v>
      </c>
      <c r="I59">
        <v>0.6002274751663208</v>
      </c>
      <c r="J59">
        <v>3.6308556795120239E-2</v>
      </c>
      <c r="K59">
        <v>6.5335929393768311E-3</v>
      </c>
      <c r="L59">
        <v>4.5991647988557816E-2</v>
      </c>
      <c r="M59">
        <v>2.299896627664566E-2</v>
      </c>
      <c r="N59">
        <v>1.193537563085556E-2</v>
      </c>
      <c r="O59">
        <v>0.18398755788803101</v>
      </c>
      <c r="P59">
        <v>5.2883468568325043E-2</v>
      </c>
      <c r="Q59">
        <v>1.0500612668693066E-2</v>
      </c>
      <c r="R59">
        <v>0</v>
      </c>
      <c r="S59">
        <v>2.8632789850234985E-2</v>
      </c>
      <c r="T59">
        <v>0</v>
      </c>
      <c r="U59">
        <v>0</v>
      </c>
      <c r="V59">
        <v>1.298701286315918</v>
      </c>
      <c r="W59">
        <v>1.298701286315918</v>
      </c>
      <c r="X59">
        <v>4.5454545021057129</v>
      </c>
      <c r="Y59">
        <v>0</v>
      </c>
      <c r="Z59">
        <v>92.857139587402344</v>
      </c>
      <c r="AA59">
        <v>46.103897094726563</v>
      </c>
      <c r="AB59">
        <v>14.285714149475098</v>
      </c>
      <c r="AC59">
        <v>0</v>
      </c>
      <c r="AD59">
        <v>100</v>
      </c>
      <c r="AE59">
        <v>27.118644714355469</v>
      </c>
      <c r="AF59">
        <v>84.62</v>
      </c>
      <c r="AG59">
        <v>58558.896000000001</v>
      </c>
      <c r="AH59" s="30">
        <v>12</v>
      </c>
    </row>
    <row r="60" spans="1:34" x14ac:dyDescent="0.45">
      <c r="A60">
        <v>2182</v>
      </c>
      <c r="B60" s="1">
        <v>43282</v>
      </c>
      <c r="C60">
        <v>2010</v>
      </c>
      <c r="D60">
        <v>2010</v>
      </c>
      <c r="E60" t="s">
        <v>72</v>
      </c>
      <c r="F60">
        <v>1340360</v>
      </c>
      <c r="G60">
        <v>50</v>
      </c>
      <c r="H60">
        <v>268.07199096679688</v>
      </c>
      <c r="I60">
        <v>0.51614516973495483</v>
      </c>
      <c r="J60">
        <v>0</v>
      </c>
      <c r="K60">
        <v>1.9620601087808609E-2</v>
      </c>
      <c r="L60">
        <v>5.6120429188013077E-2</v>
      </c>
      <c r="M60">
        <v>9.468802809715271E-2</v>
      </c>
      <c r="N60">
        <v>2.5015302002429962E-2</v>
      </c>
      <c r="O60">
        <v>0.14946892857551575</v>
      </c>
      <c r="P60">
        <v>0.10748983174562454</v>
      </c>
      <c r="Q60">
        <v>0</v>
      </c>
      <c r="R60">
        <v>0</v>
      </c>
      <c r="S60">
        <v>3.1451735645532608E-2</v>
      </c>
      <c r="T60">
        <v>4</v>
      </c>
      <c r="U60">
        <v>2</v>
      </c>
      <c r="V60">
        <v>8</v>
      </c>
      <c r="W60">
        <v>10</v>
      </c>
      <c r="X60">
        <v>0</v>
      </c>
      <c r="Y60">
        <v>0</v>
      </c>
      <c r="Z60">
        <v>76</v>
      </c>
      <c r="AA60">
        <v>38</v>
      </c>
      <c r="AB60">
        <v>14</v>
      </c>
      <c r="AC60">
        <v>0</v>
      </c>
      <c r="AD60">
        <v>100</v>
      </c>
      <c r="AF60">
        <v>100</v>
      </c>
      <c r="AG60">
        <v>46951.917000000001</v>
      </c>
      <c r="AH60" s="30">
        <v>8</v>
      </c>
    </row>
    <row r="61" spans="1:34" x14ac:dyDescent="0.45">
      <c r="A61">
        <v>2182</v>
      </c>
      <c r="B61" s="1">
        <v>43282</v>
      </c>
      <c r="C61">
        <v>2011</v>
      </c>
      <c r="D61">
        <v>2011</v>
      </c>
      <c r="E61" t="s">
        <v>73</v>
      </c>
      <c r="F61">
        <v>1176534.125</v>
      </c>
      <c r="G61">
        <v>43</v>
      </c>
      <c r="H61">
        <v>273.61257934570313</v>
      </c>
      <c r="I61">
        <v>0.49489367008209229</v>
      </c>
      <c r="J61">
        <v>4.3496402213349938E-4</v>
      </c>
      <c r="K61">
        <v>2.1092027425765991E-2</v>
      </c>
      <c r="L61">
        <v>0.12226896733045578</v>
      </c>
      <c r="M61">
        <v>6.1829835176467896E-2</v>
      </c>
      <c r="N61">
        <v>6.2191344797611237E-2</v>
      </c>
      <c r="O61">
        <v>0.15219385921955109</v>
      </c>
      <c r="P61">
        <v>4.3193764984607697E-2</v>
      </c>
      <c r="Q61">
        <v>1.8299511866644025E-3</v>
      </c>
      <c r="R61">
        <v>0</v>
      </c>
      <c r="S61">
        <v>4.0071580559015274E-2</v>
      </c>
      <c r="T61">
        <v>0</v>
      </c>
      <c r="U61">
        <v>0</v>
      </c>
      <c r="V61">
        <v>0</v>
      </c>
      <c r="W61">
        <v>0</v>
      </c>
      <c r="X61">
        <v>2.3255813121795654</v>
      </c>
      <c r="Y61">
        <v>0</v>
      </c>
      <c r="Z61">
        <v>97.674415588378906</v>
      </c>
      <c r="AA61">
        <v>55.813953399658203</v>
      </c>
      <c r="AB61">
        <v>0</v>
      </c>
      <c r="AC61">
        <v>0</v>
      </c>
      <c r="AD61">
        <v>100</v>
      </c>
      <c r="AF61">
        <v>100</v>
      </c>
      <c r="AG61">
        <v>40331.4</v>
      </c>
      <c r="AH61" s="30">
        <v>9</v>
      </c>
    </row>
    <row r="62" spans="1:34" x14ac:dyDescent="0.45">
      <c r="A62">
        <v>2182</v>
      </c>
      <c r="B62" s="1">
        <v>43282</v>
      </c>
      <c r="C62">
        <v>2012</v>
      </c>
      <c r="D62">
        <v>2012</v>
      </c>
      <c r="E62" t="s">
        <v>74</v>
      </c>
      <c r="F62">
        <v>1160246.75</v>
      </c>
      <c r="G62">
        <v>33</v>
      </c>
      <c r="H62">
        <v>351.58993530273438</v>
      </c>
      <c r="I62">
        <v>0.45012193918228149</v>
      </c>
      <c r="J62">
        <v>0</v>
      </c>
      <c r="K62">
        <v>1.5256177634000778E-2</v>
      </c>
      <c r="L62">
        <v>8.7127409875392914E-2</v>
      </c>
      <c r="M62">
        <v>5.6006725877523422E-2</v>
      </c>
      <c r="N62">
        <v>3.8383033126592636E-2</v>
      </c>
      <c r="O62">
        <v>0.18963240087032318</v>
      </c>
      <c r="P62">
        <v>0.10904578119516373</v>
      </c>
      <c r="Q62">
        <v>0</v>
      </c>
      <c r="R62">
        <v>0</v>
      </c>
      <c r="S62">
        <v>5.4426576942205429E-2</v>
      </c>
      <c r="T62">
        <v>12.121212005615234</v>
      </c>
      <c r="U62">
        <v>0</v>
      </c>
      <c r="V62">
        <v>12.121212005615234</v>
      </c>
      <c r="W62">
        <v>6.0606060028076172</v>
      </c>
      <c r="X62">
        <v>9.0909090042114258</v>
      </c>
      <c r="Y62">
        <v>0</v>
      </c>
      <c r="Z62">
        <v>60.606060028076172</v>
      </c>
      <c r="AA62">
        <v>100</v>
      </c>
      <c r="AB62">
        <v>18.181818008422852</v>
      </c>
      <c r="AC62">
        <v>0</v>
      </c>
      <c r="AD62">
        <v>50</v>
      </c>
      <c r="AF62">
        <v>100</v>
      </c>
      <c r="AG62">
        <v>55338.784</v>
      </c>
      <c r="AH62" s="30">
        <v>7</v>
      </c>
    </row>
    <row r="63" spans="1:34" x14ac:dyDescent="0.45">
      <c r="A63">
        <v>2182</v>
      </c>
      <c r="B63" s="1">
        <v>43282</v>
      </c>
      <c r="C63">
        <v>2014</v>
      </c>
      <c r="D63">
        <v>2014</v>
      </c>
      <c r="E63" t="s">
        <v>75</v>
      </c>
      <c r="F63">
        <v>10907648</v>
      </c>
      <c r="G63">
        <v>858</v>
      </c>
      <c r="H63">
        <v>127.12876129150391</v>
      </c>
      <c r="I63">
        <v>0.57868283987045288</v>
      </c>
      <c r="J63">
        <v>3.1377468258142471E-2</v>
      </c>
      <c r="K63">
        <v>1.5245483256876469E-2</v>
      </c>
      <c r="L63">
        <v>3.3856149762868881E-2</v>
      </c>
      <c r="M63">
        <v>9.7905255854129791E-2</v>
      </c>
      <c r="N63">
        <v>1.4909256249666214E-2</v>
      </c>
      <c r="O63">
        <v>0.10935792326927185</v>
      </c>
      <c r="P63">
        <v>4.5271512120962143E-2</v>
      </c>
      <c r="Q63">
        <v>4.349575936794281E-2</v>
      </c>
      <c r="R63">
        <v>2.6557669043540955E-3</v>
      </c>
      <c r="S63">
        <v>2.7242530137300491E-2</v>
      </c>
      <c r="T63">
        <v>0.23310023546218872</v>
      </c>
      <c r="U63">
        <v>0</v>
      </c>
      <c r="V63">
        <v>8.9743585586547852</v>
      </c>
      <c r="W63">
        <v>4.1958041191101074</v>
      </c>
      <c r="X63">
        <v>6.6433568000793457</v>
      </c>
      <c r="Y63">
        <v>0</v>
      </c>
      <c r="Z63">
        <v>79.953376770019531</v>
      </c>
      <c r="AA63">
        <v>57.226108551025391</v>
      </c>
      <c r="AB63">
        <v>12.58741283416748</v>
      </c>
      <c r="AC63">
        <v>0.23310023546218872</v>
      </c>
      <c r="AD63">
        <v>87.692306518554688</v>
      </c>
      <c r="AE63">
        <v>18.75505256652832</v>
      </c>
      <c r="AF63">
        <v>95.83</v>
      </c>
      <c r="AG63">
        <v>50620.190999999999</v>
      </c>
      <c r="AH63" s="30">
        <v>20</v>
      </c>
    </row>
    <row r="64" spans="1:34" x14ac:dyDescent="0.45">
      <c r="A64">
        <v>2182</v>
      </c>
      <c r="B64" s="1">
        <v>43282</v>
      </c>
      <c r="C64">
        <v>2015</v>
      </c>
      <c r="D64">
        <v>2015</v>
      </c>
      <c r="E64" t="s">
        <v>76</v>
      </c>
      <c r="F64">
        <v>3389652</v>
      </c>
      <c r="G64">
        <v>367</v>
      </c>
      <c r="H64">
        <v>92.361091613769531</v>
      </c>
      <c r="I64">
        <v>0.27377715706825256</v>
      </c>
      <c r="J64">
        <v>9.923585457727313E-4</v>
      </c>
      <c r="K64">
        <v>0</v>
      </c>
      <c r="L64">
        <v>3.138640895485878E-2</v>
      </c>
      <c r="M64">
        <v>1.7033394426107407E-2</v>
      </c>
      <c r="N64">
        <v>0.53222447633743286</v>
      </c>
      <c r="O64">
        <v>6.4483009278774261E-2</v>
      </c>
      <c r="P64">
        <v>5.2168752998113632E-2</v>
      </c>
      <c r="Q64">
        <v>1.0444004088640213E-2</v>
      </c>
      <c r="R64">
        <v>0</v>
      </c>
      <c r="S64">
        <v>1.7490481957793236E-2</v>
      </c>
      <c r="T64">
        <v>0</v>
      </c>
      <c r="U64">
        <v>1.6348774433135986</v>
      </c>
      <c r="V64">
        <v>6.5395097732543945</v>
      </c>
      <c r="W64">
        <v>0.27247956395149231</v>
      </c>
      <c r="X64">
        <v>6.2670297622680664</v>
      </c>
      <c r="Y64">
        <v>0</v>
      </c>
      <c r="Z64">
        <v>85.286102294921875</v>
      </c>
      <c r="AA64">
        <v>11.716621398925781</v>
      </c>
      <c r="AB64">
        <v>11.171662330627441</v>
      </c>
      <c r="AC64">
        <v>0.54495912790298462</v>
      </c>
      <c r="AD64">
        <v>138.88888549804688</v>
      </c>
      <c r="AE64">
        <v>10.550458908081055</v>
      </c>
      <c r="AF64">
        <v>25</v>
      </c>
      <c r="AG64">
        <v>47417.726999999999</v>
      </c>
      <c r="AH64" s="30">
        <v>13</v>
      </c>
    </row>
    <row r="65" spans="1:34" x14ac:dyDescent="0.45">
      <c r="A65">
        <v>2182</v>
      </c>
      <c r="B65" s="1">
        <v>43282</v>
      </c>
      <c r="C65">
        <v>2016</v>
      </c>
      <c r="D65">
        <v>2016</v>
      </c>
      <c r="E65" t="s">
        <v>77</v>
      </c>
      <c r="F65">
        <v>193039.859375</v>
      </c>
      <c r="G65">
        <v>8</v>
      </c>
      <c r="H65">
        <v>241.29981994628906</v>
      </c>
      <c r="I65">
        <v>0.54411065578460693</v>
      </c>
      <c r="J65">
        <v>4.6622496098279953E-2</v>
      </c>
      <c r="K65">
        <v>2.6002142578363419E-2</v>
      </c>
      <c r="L65">
        <v>4.99144047498703E-2</v>
      </c>
      <c r="M65">
        <v>0</v>
      </c>
      <c r="N65">
        <v>0.13148543238639832</v>
      </c>
      <c r="O65">
        <v>0.10183549672365189</v>
      </c>
      <c r="P65">
        <v>1.6911325976252556E-2</v>
      </c>
      <c r="Q65">
        <v>8.3118066191673279E-2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100</v>
      </c>
      <c r="AA65">
        <v>37.5</v>
      </c>
      <c r="AB65">
        <v>0</v>
      </c>
      <c r="AC65">
        <v>0</v>
      </c>
      <c r="AG65">
        <v>41409</v>
      </c>
      <c r="AH65" s="30">
        <v>8</v>
      </c>
    </row>
    <row r="66" spans="1:34" x14ac:dyDescent="0.45">
      <c r="A66">
        <v>2182</v>
      </c>
      <c r="B66" s="1">
        <v>43282</v>
      </c>
      <c r="C66">
        <v>2017</v>
      </c>
      <c r="D66">
        <v>2017</v>
      </c>
      <c r="E66" t="s">
        <v>78</v>
      </c>
      <c r="F66">
        <v>199399.296875</v>
      </c>
      <c r="G66">
        <v>5</v>
      </c>
      <c r="H66">
        <v>398.798583984375</v>
      </c>
      <c r="I66">
        <v>0.49924665689468384</v>
      </c>
      <c r="J66">
        <v>3.9117489010095596E-2</v>
      </c>
      <c r="K66">
        <v>2.0824145525693893E-2</v>
      </c>
      <c r="L66">
        <v>4.2657524347305298E-2</v>
      </c>
      <c r="M66">
        <v>0</v>
      </c>
      <c r="N66">
        <v>0.13971102237701416</v>
      </c>
      <c r="O66">
        <v>0.15055739879608154</v>
      </c>
      <c r="P66">
        <v>5.0007246434688568E-2</v>
      </c>
      <c r="Q66">
        <v>5.7878538966178894E-2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20</v>
      </c>
      <c r="Y66">
        <v>0</v>
      </c>
      <c r="Z66">
        <v>80</v>
      </c>
      <c r="AA66">
        <v>20</v>
      </c>
      <c r="AB66">
        <v>0</v>
      </c>
      <c r="AC66">
        <v>0</v>
      </c>
      <c r="AG66">
        <v>56410</v>
      </c>
      <c r="AH66" s="30">
        <v>5</v>
      </c>
    </row>
    <row r="67" spans="1:34" x14ac:dyDescent="0.45">
      <c r="A67">
        <v>2182</v>
      </c>
      <c r="B67" s="1">
        <v>43282</v>
      </c>
      <c r="C67">
        <v>2018</v>
      </c>
      <c r="D67">
        <v>2018</v>
      </c>
      <c r="E67" t="s">
        <v>79</v>
      </c>
      <c r="F67">
        <v>236781.59375</v>
      </c>
      <c r="G67">
        <v>6</v>
      </c>
      <c r="H67">
        <v>394.635986328125</v>
      </c>
      <c r="I67">
        <v>0.43134570121765137</v>
      </c>
      <c r="J67">
        <v>4.3170500546693802E-2</v>
      </c>
      <c r="K67">
        <v>1.6397261992096901E-2</v>
      </c>
      <c r="L67">
        <v>5.2416615188121796E-2</v>
      </c>
      <c r="M67">
        <v>0</v>
      </c>
      <c r="N67">
        <v>0.15858589112758636</v>
      </c>
      <c r="O67">
        <v>0.17342852056026459</v>
      </c>
      <c r="P67">
        <v>2.8860393911600113E-2</v>
      </c>
      <c r="Q67">
        <v>9.5795154571533203E-2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100</v>
      </c>
      <c r="AA67">
        <v>0</v>
      </c>
      <c r="AB67">
        <v>0</v>
      </c>
      <c r="AC67">
        <v>0</v>
      </c>
      <c r="AG67">
        <v>42608</v>
      </c>
      <c r="AH67" s="30">
        <v>3</v>
      </c>
    </row>
    <row r="68" spans="1:34" x14ac:dyDescent="0.45">
      <c r="A68">
        <v>2182</v>
      </c>
      <c r="B68" s="1">
        <v>43282</v>
      </c>
      <c r="C68">
        <v>2019</v>
      </c>
      <c r="D68">
        <v>2019</v>
      </c>
      <c r="E68" t="s">
        <v>80</v>
      </c>
      <c r="F68">
        <v>225615.71875</v>
      </c>
      <c r="G68">
        <v>9</v>
      </c>
      <c r="H68">
        <v>250.68412780761719</v>
      </c>
      <c r="I68">
        <v>0.48211419582366943</v>
      </c>
      <c r="J68">
        <v>3.9890836924314499E-2</v>
      </c>
      <c r="K68">
        <v>9.975147433578968E-3</v>
      </c>
      <c r="L68">
        <v>5.0662517547607422E-2</v>
      </c>
      <c r="M68">
        <v>6.2435545027256012E-2</v>
      </c>
      <c r="N68">
        <v>6.5274931490421295E-2</v>
      </c>
      <c r="O68">
        <v>0.18202845752239227</v>
      </c>
      <c r="P68">
        <v>8.5725411772727966E-3</v>
      </c>
      <c r="Q68">
        <v>9.8533779382705688E-2</v>
      </c>
      <c r="R68">
        <v>0</v>
      </c>
      <c r="S68">
        <v>5.1206536591053009E-4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100</v>
      </c>
      <c r="AA68">
        <v>44.444442749023438</v>
      </c>
      <c r="AB68">
        <v>0</v>
      </c>
      <c r="AC68">
        <v>0</v>
      </c>
      <c r="AG68">
        <v>54894</v>
      </c>
      <c r="AH68" s="30">
        <v>7</v>
      </c>
    </row>
    <row r="69" spans="1:34" x14ac:dyDescent="0.45">
      <c r="A69">
        <v>2182</v>
      </c>
      <c r="B69" s="1">
        <v>43282</v>
      </c>
      <c r="C69">
        <v>2020</v>
      </c>
      <c r="D69">
        <v>2020</v>
      </c>
      <c r="E69" t="s">
        <v>81</v>
      </c>
      <c r="F69">
        <v>3651260</v>
      </c>
      <c r="G69">
        <v>435</v>
      </c>
      <c r="H69">
        <v>83.93701171875</v>
      </c>
      <c r="I69">
        <v>3.5056814551353455E-2</v>
      </c>
      <c r="J69">
        <v>8.3090335130691528E-2</v>
      </c>
      <c r="K69">
        <v>4.0233507752418518E-4</v>
      </c>
      <c r="L69">
        <v>2.1082721650600433E-3</v>
      </c>
      <c r="M69">
        <v>0</v>
      </c>
      <c r="N69">
        <v>0.86053860187530518</v>
      </c>
      <c r="O69">
        <v>9.0939728543162346E-3</v>
      </c>
      <c r="P69">
        <v>1.4215585542842746E-3</v>
      </c>
      <c r="Q69">
        <v>7.6926047913730145E-3</v>
      </c>
      <c r="R69">
        <v>0</v>
      </c>
      <c r="S69">
        <v>5.9552316088229418E-4</v>
      </c>
      <c r="T69">
        <v>0</v>
      </c>
      <c r="U69">
        <v>0.22988505661487579</v>
      </c>
      <c r="V69">
        <v>0.68965518474578857</v>
      </c>
      <c r="W69">
        <v>0.22988505661487579</v>
      </c>
      <c r="X69">
        <v>9.1954021453857422</v>
      </c>
      <c r="Y69">
        <v>0.22988505661487579</v>
      </c>
      <c r="Z69">
        <v>89.425285339355469</v>
      </c>
      <c r="AA69">
        <v>5.0574712753295898</v>
      </c>
      <c r="AB69">
        <v>2.0689654350280762</v>
      </c>
      <c r="AC69">
        <v>0</v>
      </c>
      <c r="AD69">
        <v>88.23529052734375</v>
      </c>
      <c r="AE69">
        <v>19.047618865966797</v>
      </c>
      <c r="AF69">
        <v>81.819999999999993</v>
      </c>
      <c r="AG69">
        <v>49559.461000000003</v>
      </c>
      <c r="AH69" s="30">
        <v>4</v>
      </c>
    </row>
    <row r="70" spans="1:34" x14ac:dyDescent="0.45">
      <c r="A70">
        <v>2182</v>
      </c>
      <c r="B70" s="1">
        <v>43282</v>
      </c>
      <c r="C70">
        <v>2021</v>
      </c>
      <c r="D70">
        <v>2021</v>
      </c>
      <c r="E70" t="s">
        <v>82</v>
      </c>
      <c r="F70">
        <v>204547</v>
      </c>
      <c r="G70">
        <v>4</v>
      </c>
      <c r="H70">
        <v>511.36749267578125</v>
      </c>
      <c r="I70">
        <v>0.48583650588989258</v>
      </c>
      <c r="J70">
        <v>3.5199735313653946E-2</v>
      </c>
      <c r="K70">
        <v>2.4630036205053329E-2</v>
      </c>
      <c r="L70">
        <v>5.9830795973539352E-2</v>
      </c>
      <c r="M70">
        <v>0</v>
      </c>
      <c r="N70">
        <v>0.1353645920753479</v>
      </c>
      <c r="O70">
        <v>0.15482015907764435</v>
      </c>
      <c r="P70">
        <v>1.7954552546143532E-2</v>
      </c>
      <c r="Q70">
        <v>8.6363621056079865E-2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100</v>
      </c>
      <c r="AA70">
        <v>0</v>
      </c>
      <c r="AB70">
        <v>0</v>
      </c>
      <c r="AC70">
        <v>0</v>
      </c>
      <c r="AG70">
        <v>41470</v>
      </c>
      <c r="AH70" s="30">
        <v>6</v>
      </c>
    </row>
    <row r="71" spans="1:34" x14ac:dyDescent="0.45">
      <c r="A71">
        <v>2182</v>
      </c>
      <c r="B71" s="1">
        <v>43282</v>
      </c>
      <c r="C71">
        <v>2022</v>
      </c>
      <c r="D71">
        <v>2022</v>
      </c>
      <c r="E71" t="s">
        <v>83</v>
      </c>
      <c r="F71">
        <v>409520</v>
      </c>
      <c r="G71">
        <v>17</v>
      </c>
      <c r="H71">
        <v>240.89411926269531</v>
      </c>
      <c r="I71">
        <v>0.43565881252288818</v>
      </c>
      <c r="J71">
        <v>2.4907208979129791E-2</v>
      </c>
      <c r="K71">
        <v>3.3028911799192429E-2</v>
      </c>
      <c r="L71">
        <v>2.7864329516887665E-2</v>
      </c>
      <c r="M71">
        <v>0</v>
      </c>
      <c r="N71">
        <v>8.3824962377548218E-2</v>
      </c>
      <c r="O71">
        <v>6.9713324308395386E-2</v>
      </c>
      <c r="P71">
        <v>0.25445887446403503</v>
      </c>
      <c r="Q71">
        <v>7.0543564856052399E-2</v>
      </c>
      <c r="R71">
        <v>0</v>
      </c>
      <c r="S71">
        <v>0</v>
      </c>
      <c r="T71">
        <v>0</v>
      </c>
      <c r="U71">
        <v>0</v>
      </c>
      <c r="V71">
        <v>11.764705657958984</v>
      </c>
      <c r="W71">
        <v>0</v>
      </c>
      <c r="X71">
        <v>5.8823528289794922</v>
      </c>
      <c r="Y71">
        <v>0</v>
      </c>
      <c r="Z71">
        <v>82.352943420410156</v>
      </c>
      <c r="AA71">
        <v>64.705879211425781</v>
      </c>
      <c r="AB71">
        <v>5.8823528289794922</v>
      </c>
      <c r="AC71">
        <v>0</v>
      </c>
      <c r="AG71">
        <v>42500</v>
      </c>
      <c r="AH71" s="30">
        <v>8</v>
      </c>
    </row>
    <row r="72" spans="1:34" x14ac:dyDescent="0.45">
      <c r="A72">
        <v>2182</v>
      </c>
      <c r="B72" s="1">
        <v>43282</v>
      </c>
      <c r="C72">
        <v>2023</v>
      </c>
      <c r="D72">
        <v>2023</v>
      </c>
      <c r="E72" t="s">
        <v>84</v>
      </c>
      <c r="F72">
        <v>1629921.125</v>
      </c>
      <c r="G72">
        <v>66</v>
      </c>
      <c r="H72">
        <v>246.95774841308594</v>
      </c>
      <c r="I72">
        <v>0.40196987986564636</v>
      </c>
      <c r="J72">
        <v>1.2097812257707119E-2</v>
      </c>
      <c r="K72">
        <v>1.0280853137373924E-2</v>
      </c>
      <c r="L72">
        <v>4.9684852361679077E-2</v>
      </c>
      <c r="M72">
        <v>2.4571968242526054E-2</v>
      </c>
      <c r="N72">
        <v>2.5331519544124603E-2</v>
      </c>
      <c r="O72">
        <v>0.15071502327919006</v>
      </c>
      <c r="P72">
        <v>0.25914719700813293</v>
      </c>
      <c r="Q72">
        <v>2.3802096024155617E-2</v>
      </c>
      <c r="R72">
        <v>0</v>
      </c>
      <c r="S72">
        <v>4.2398750782012939E-2</v>
      </c>
      <c r="T72">
        <v>0</v>
      </c>
      <c r="U72">
        <v>0</v>
      </c>
      <c r="V72">
        <v>0</v>
      </c>
      <c r="W72">
        <v>1.5151515007019043</v>
      </c>
      <c r="X72">
        <v>4.5454545021057129</v>
      </c>
      <c r="Y72">
        <v>0</v>
      </c>
      <c r="Z72">
        <v>93.93939208984375</v>
      </c>
      <c r="AA72">
        <v>30.303030014038086</v>
      </c>
      <c r="AB72">
        <v>12.121212005615234</v>
      </c>
      <c r="AC72">
        <v>0</v>
      </c>
      <c r="AD72">
        <v>95.23809814453125</v>
      </c>
      <c r="AE72">
        <v>27.083333969116211</v>
      </c>
      <c r="AF72">
        <v>100</v>
      </c>
      <c r="AG72">
        <v>51935.8</v>
      </c>
      <c r="AH72" s="30">
        <v>13</v>
      </c>
    </row>
    <row r="73" spans="1:34" x14ac:dyDescent="0.45">
      <c r="A73">
        <v>2182</v>
      </c>
      <c r="B73" s="1">
        <v>43282</v>
      </c>
      <c r="C73">
        <v>2024</v>
      </c>
      <c r="D73">
        <v>2024</v>
      </c>
      <c r="E73" t="s">
        <v>85</v>
      </c>
      <c r="F73">
        <v>56946960</v>
      </c>
      <c r="G73">
        <v>4061</v>
      </c>
      <c r="H73">
        <v>140.22891235351563</v>
      </c>
      <c r="I73">
        <v>0.59473258256912231</v>
      </c>
      <c r="J73">
        <v>5.2140314131975174E-2</v>
      </c>
      <c r="K73">
        <v>3.3589873462915421E-2</v>
      </c>
      <c r="L73">
        <v>1.518473494797945E-2</v>
      </c>
      <c r="M73">
        <v>6.0739234089851379E-2</v>
      </c>
      <c r="N73">
        <v>1.5690572559833527E-2</v>
      </c>
      <c r="O73">
        <v>8.0365128815174103E-2</v>
      </c>
      <c r="P73">
        <v>4.4958364218473434E-2</v>
      </c>
      <c r="Q73">
        <v>5.1979687064886093E-2</v>
      </c>
      <c r="R73">
        <v>2.098110131919384E-2</v>
      </c>
      <c r="S73">
        <v>2.963838167488575E-2</v>
      </c>
      <c r="T73">
        <v>0.98497909307479858</v>
      </c>
      <c r="U73">
        <v>0.73873430490493774</v>
      </c>
      <c r="V73">
        <v>43.634571075439453</v>
      </c>
      <c r="W73">
        <v>0.91110563278198242</v>
      </c>
      <c r="X73">
        <v>2.88106369972229</v>
      </c>
      <c r="Y73">
        <v>4.924895241856575E-2</v>
      </c>
      <c r="Z73">
        <v>50.800296783447266</v>
      </c>
      <c r="AA73">
        <v>54.223098754882813</v>
      </c>
      <c r="AB73">
        <v>12.213740348815918</v>
      </c>
      <c r="AC73">
        <v>18.837724685668945</v>
      </c>
      <c r="AD73">
        <v>85.932723999023438</v>
      </c>
      <c r="AE73">
        <v>13.622931480407715</v>
      </c>
      <c r="AF73">
        <v>85.41</v>
      </c>
      <c r="AG73">
        <v>69373.244999999995</v>
      </c>
      <c r="AH73" s="30">
        <v>24</v>
      </c>
    </row>
    <row r="74" spans="1:34" x14ac:dyDescent="0.45">
      <c r="A74">
        <v>2182</v>
      </c>
      <c r="B74" s="1">
        <v>43282</v>
      </c>
      <c r="C74">
        <v>2039</v>
      </c>
      <c r="D74">
        <v>2039</v>
      </c>
      <c r="E74" t="s">
        <v>86</v>
      </c>
      <c r="F74">
        <v>28624050</v>
      </c>
      <c r="G74">
        <v>2563</v>
      </c>
      <c r="H74">
        <v>111.68181610107422</v>
      </c>
      <c r="I74">
        <v>0.56531929969787598</v>
      </c>
      <c r="J74">
        <v>5.9803355485200882E-2</v>
      </c>
      <c r="K74">
        <v>2.2817846387624741E-2</v>
      </c>
      <c r="L74">
        <v>1.230348739773035E-2</v>
      </c>
      <c r="M74">
        <v>7.3657616972923279E-2</v>
      </c>
      <c r="N74">
        <v>2.5671593844890594E-2</v>
      </c>
      <c r="O74">
        <v>8.5136406123638153E-2</v>
      </c>
      <c r="P74">
        <v>6.6064558923244476E-2</v>
      </c>
      <c r="Q74">
        <v>4.2909529060125351E-2</v>
      </c>
      <c r="R74">
        <v>3.4182373201474547E-4</v>
      </c>
      <c r="S74">
        <v>4.5974459499120712E-2</v>
      </c>
      <c r="T74">
        <v>0.5072181224822998</v>
      </c>
      <c r="U74">
        <v>0.58525162935256958</v>
      </c>
      <c r="V74">
        <v>37.768241882324219</v>
      </c>
      <c r="W74">
        <v>0.70230197906494141</v>
      </c>
      <c r="X74">
        <v>6.6718688011169434</v>
      </c>
      <c r="Y74">
        <v>0.31213420629501343</v>
      </c>
      <c r="Z74">
        <v>53.452983856201172</v>
      </c>
      <c r="AA74">
        <v>80.374557495117188</v>
      </c>
      <c r="AB74">
        <v>13.928989410400391</v>
      </c>
      <c r="AC74">
        <v>11.080764770507813</v>
      </c>
      <c r="AD74">
        <v>88.268157958984375</v>
      </c>
      <c r="AE74">
        <v>15.651336669921875</v>
      </c>
      <c r="AF74">
        <v>85.34</v>
      </c>
      <c r="AG74">
        <v>64765.853000000003</v>
      </c>
      <c r="AH74" s="30">
        <v>25</v>
      </c>
    </row>
    <row r="75" spans="1:34" x14ac:dyDescent="0.45">
      <c r="A75">
        <v>2182</v>
      </c>
      <c r="B75" s="1">
        <v>43282</v>
      </c>
      <c r="C75">
        <v>2041</v>
      </c>
      <c r="D75">
        <v>2041</v>
      </c>
      <c r="E75" t="s">
        <v>87</v>
      </c>
      <c r="F75">
        <v>34930508</v>
      </c>
      <c r="G75">
        <v>2905</v>
      </c>
      <c r="H75">
        <v>120.24271392822266</v>
      </c>
      <c r="I75">
        <v>0.57925683259963989</v>
      </c>
      <c r="J75">
        <v>6.2719300389289856E-2</v>
      </c>
      <c r="K75">
        <v>2.2746404632925987E-2</v>
      </c>
      <c r="L75">
        <v>1.3658585958182812E-2</v>
      </c>
      <c r="M75">
        <v>7.7257931232452393E-2</v>
      </c>
      <c r="N75">
        <v>1.9374581053853035E-2</v>
      </c>
      <c r="O75">
        <v>0.10175785422325134</v>
      </c>
      <c r="P75">
        <v>3.371945396065712E-2</v>
      </c>
      <c r="Q75">
        <v>6.8428367376327515E-2</v>
      </c>
      <c r="R75">
        <v>4.176352231297642E-4</v>
      </c>
      <c r="S75">
        <v>2.0663056522607803E-2</v>
      </c>
      <c r="T75">
        <v>1.3080894947052002</v>
      </c>
      <c r="U75">
        <v>0.96385544538497925</v>
      </c>
      <c r="V75">
        <v>11.807229042053223</v>
      </c>
      <c r="W75">
        <v>0.41308090090751648</v>
      </c>
      <c r="X75">
        <v>12.495697021484375</v>
      </c>
      <c r="Y75">
        <v>0.20654045045375824</v>
      </c>
      <c r="Z75">
        <v>72.805511474609375</v>
      </c>
      <c r="AA75">
        <v>25.370052337646484</v>
      </c>
      <c r="AB75">
        <v>11.566265106201172</v>
      </c>
      <c r="AC75">
        <v>1.4113596677780151</v>
      </c>
      <c r="AD75">
        <v>85.03936767578125</v>
      </c>
      <c r="AE75">
        <v>15.708071708679199</v>
      </c>
      <c r="AF75">
        <v>89.33</v>
      </c>
      <c r="AG75">
        <v>65185.504000000001</v>
      </c>
      <c r="AH75" s="30">
        <v>24</v>
      </c>
    </row>
    <row r="76" spans="1:34" x14ac:dyDescent="0.45">
      <c r="A76">
        <v>2182</v>
      </c>
      <c r="B76" s="1">
        <v>43282</v>
      </c>
      <c r="C76">
        <v>2042</v>
      </c>
      <c r="D76">
        <v>2042</v>
      </c>
      <c r="E76" t="s">
        <v>88</v>
      </c>
      <c r="F76">
        <v>53586760</v>
      </c>
      <c r="G76">
        <v>4854</v>
      </c>
      <c r="H76">
        <v>110.39711761474609</v>
      </c>
      <c r="I76">
        <v>0.61758863925933838</v>
      </c>
      <c r="J76">
        <v>5.5518094450235367E-2</v>
      </c>
      <c r="K76">
        <v>2.3777429014444351E-2</v>
      </c>
      <c r="L76">
        <v>1.0641172528266907E-2</v>
      </c>
      <c r="M76">
        <v>7.2891958057880402E-2</v>
      </c>
      <c r="N76">
        <v>1.4394928701221943E-2</v>
      </c>
      <c r="O76">
        <v>8.3138331770896912E-2</v>
      </c>
      <c r="P76">
        <v>4.3324962258338928E-2</v>
      </c>
      <c r="Q76">
        <v>3.7323255091905594E-2</v>
      </c>
      <c r="R76">
        <v>1.4134050579741597E-3</v>
      </c>
      <c r="S76">
        <v>3.9987783879041672E-2</v>
      </c>
      <c r="T76">
        <v>0.59744542837142944</v>
      </c>
      <c r="U76">
        <v>0.39142975211143494</v>
      </c>
      <c r="V76">
        <v>15.698392868041992</v>
      </c>
      <c r="W76">
        <v>1.0300782918930054</v>
      </c>
      <c r="X76">
        <v>6.3040790557861328</v>
      </c>
      <c r="Y76">
        <v>0.35022661089897156</v>
      </c>
      <c r="Z76">
        <v>75.628349304199219</v>
      </c>
      <c r="AA76">
        <v>73.032546997070313</v>
      </c>
      <c r="AB76">
        <v>14.730119705200195</v>
      </c>
      <c r="AC76">
        <v>3.6876802444458008</v>
      </c>
      <c r="AD76">
        <v>76.539588928222656</v>
      </c>
      <c r="AE76">
        <v>17.80841064453125</v>
      </c>
      <c r="AF76">
        <v>80.06</v>
      </c>
      <c r="AG76">
        <v>66642.582999999999</v>
      </c>
      <c r="AH76" s="30">
        <v>25</v>
      </c>
    </row>
    <row r="77" spans="1:34" x14ac:dyDescent="0.45">
      <c r="A77">
        <v>2182</v>
      </c>
      <c r="B77" s="1">
        <v>43282</v>
      </c>
      <c r="C77">
        <v>2043</v>
      </c>
      <c r="D77">
        <v>2043</v>
      </c>
      <c r="E77" t="s">
        <v>89</v>
      </c>
      <c r="F77">
        <v>47915724</v>
      </c>
      <c r="G77">
        <v>4179</v>
      </c>
      <c r="H77">
        <v>114.65834808349609</v>
      </c>
      <c r="I77">
        <v>0.57801109552383423</v>
      </c>
      <c r="J77">
        <v>6.0829594731330872E-2</v>
      </c>
      <c r="K77">
        <v>6.0502238571643829E-2</v>
      </c>
      <c r="L77">
        <v>1.134012546390295E-2</v>
      </c>
      <c r="M77">
        <v>6.322132796049118E-2</v>
      </c>
      <c r="N77">
        <v>1.2456829659640789E-2</v>
      </c>
      <c r="O77">
        <v>8.7679162621498108E-2</v>
      </c>
      <c r="P77">
        <v>4.3772365897893906E-2</v>
      </c>
      <c r="Q77">
        <v>4.0854521095752716E-2</v>
      </c>
      <c r="R77">
        <v>3.4481938928365707E-4</v>
      </c>
      <c r="S77">
        <v>4.0987927466630936E-2</v>
      </c>
      <c r="T77">
        <v>0.40679588913917542</v>
      </c>
      <c r="U77">
        <v>0.26322087645530701</v>
      </c>
      <c r="V77">
        <v>29.313232421875</v>
      </c>
      <c r="W77">
        <v>0.78966259956359863</v>
      </c>
      <c r="X77">
        <v>4.8815507888793945</v>
      </c>
      <c r="Y77">
        <v>0.28715002536773682</v>
      </c>
      <c r="Z77">
        <v>64.058387756347656</v>
      </c>
      <c r="AA77">
        <v>77.458724975585938</v>
      </c>
      <c r="AB77">
        <v>12.538885116577148</v>
      </c>
      <c r="AC77">
        <v>9.1170139312744141</v>
      </c>
      <c r="AD77">
        <v>88.125</v>
      </c>
      <c r="AE77">
        <v>13.268402099609375</v>
      </c>
      <c r="AF77">
        <v>74.36</v>
      </c>
      <c r="AG77">
        <v>59737.739000000001</v>
      </c>
      <c r="AH77" s="30">
        <v>25</v>
      </c>
    </row>
    <row r="78" spans="1:34" x14ac:dyDescent="0.45">
      <c r="A78">
        <v>2182</v>
      </c>
      <c r="B78" s="1">
        <v>43282</v>
      </c>
      <c r="C78">
        <v>2044</v>
      </c>
      <c r="D78">
        <v>2044</v>
      </c>
      <c r="E78" t="s">
        <v>90</v>
      </c>
      <c r="F78">
        <v>12454395</v>
      </c>
      <c r="G78">
        <v>1015</v>
      </c>
      <c r="H78">
        <v>122.70339965820313</v>
      </c>
      <c r="I78">
        <v>0.56840664148330688</v>
      </c>
      <c r="J78">
        <v>4.4356610625982285E-2</v>
      </c>
      <c r="K78">
        <v>2.3951735347509384E-2</v>
      </c>
      <c r="L78">
        <v>4.8739667981863022E-2</v>
      </c>
      <c r="M78">
        <v>6.3731364905834198E-2</v>
      </c>
      <c r="N78">
        <v>2.8269071131944656E-2</v>
      </c>
      <c r="O78">
        <v>8.5746690630912781E-2</v>
      </c>
      <c r="P78">
        <v>7.2461061179637909E-2</v>
      </c>
      <c r="Q78">
        <v>3.1668059527873993E-2</v>
      </c>
      <c r="R78">
        <v>4.1987586882896721E-4</v>
      </c>
      <c r="S78">
        <v>3.2249279320240021E-2</v>
      </c>
      <c r="T78">
        <v>0.68965518474578857</v>
      </c>
      <c r="U78">
        <v>0.29556649923324585</v>
      </c>
      <c r="V78">
        <v>8.0788173675537109</v>
      </c>
      <c r="W78">
        <v>1.0837438106536865</v>
      </c>
      <c r="X78">
        <v>7.0935959815979004</v>
      </c>
      <c r="Y78">
        <v>0</v>
      </c>
      <c r="Z78">
        <v>82.758621215820313</v>
      </c>
      <c r="AA78">
        <v>65.615760803222656</v>
      </c>
      <c r="AB78">
        <v>15.862069129943848</v>
      </c>
      <c r="AC78">
        <v>0.39408865571022034</v>
      </c>
      <c r="AD78">
        <v>61.538459777832031</v>
      </c>
      <c r="AE78">
        <v>18.365871429443359</v>
      </c>
      <c r="AF78">
        <v>78.05</v>
      </c>
      <c r="AG78">
        <v>54727.582000000002</v>
      </c>
      <c r="AH78" s="30">
        <v>11</v>
      </c>
    </row>
    <row r="79" spans="1:34" x14ac:dyDescent="0.45">
      <c r="A79">
        <v>2182</v>
      </c>
      <c r="B79" s="1">
        <v>43282</v>
      </c>
      <c r="C79">
        <v>2045</v>
      </c>
      <c r="D79">
        <v>2045</v>
      </c>
      <c r="E79" t="s">
        <v>91</v>
      </c>
      <c r="F79">
        <v>3463203.75</v>
      </c>
      <c r="G79">
        <v>226</v>
      </c>
      <c r="H79">
        <v>153.23910522460938</v>
      </c>
      <c r="I79">
        <v>0.56116646528244019</v>
      </c>
      <c r="J79">
        <v>1.4333549188449979E-4</v>
      </c>
      <c r="K79">
        <v>2.9046544805169106E-3</v>
      </c>
      <c r="L79">
        <v>3.9316911250352859E-2</v>
      </c>
      <c r="M79">
        <v>7.4953250586986542E-2</v>
      </c>
      <c r="N79">
        <v>4.1402067989110947E-2</v>
      </c>
      <c r="O79">
        <v>9.8971962928771973E-2</v>
      </c>
      <c r="P79">
        <v>8.5482724010944366E-2</v>
      </c>
      <c r="Q79">
        <v>6.0776982456445694E-2</v>
      </c>
      <c r="R79">
        <v>2.2883436031406745E-5</v>
      </c>
      <c r="S79">
        <v>3.4858744591474533E-2</v>
      </c>
      <c r="T79">
        <v>0</v>
      </c>
      <c r="U79">
        <v>0</v>
      </c>
      <c r="V79">
        <v>2.2123894691467285</v>
      </c>
      <c r="W79">
        <v>0</v>
      </c>
      <c r="X79">
        <v>7.5221238136291504</v>
      </c>
      <c r="Y79">
        <v>0.44247788190841675</v>
      </c>
      <c r="Z79">
        <v>89.823005676269531</v>
      </c>
      <c r="AA79">
        <v>99.557525634765625</v>
      </c>
      <c r="AB79">
        <v>13.716814041137695</v>
      </c>
      <c r="AC79">
        <v>0</v>
      </c>
      <c r="AD79">
        <v>76.470588684082031</v>
      </c>
      <c r="AE79">
        <v>18.666666030883789</v>
      </c>
      <c r="AF79">
        <v>70</v>
      </c>
      <c r="AG79">
        <v>55622.247000000003</v>
      </c>
      <c r="AH79" s="30">
        <v>13</v>
      </c>
    </row>
    <row r="80" spans="1:34" x14ac:dyDescent="0.45">
      <c r="A80">
        <v>2182</v>
      </c>
      <c r="B80" s="1">
        <v>43282</v>
      </c>
      <c r="C80">
        <v>2046</v>
      </c>
      <c r="D80">
        <v>2046</v>
      </c>
      <c r="E80" t="s">
        <v>92</v>
      </c>
      <c r="F80">
        <v>3805820.75</v>
      </c>
      <c r="G80">
        <v>218</v>
      </c>
      <c r="H80">
        <v>174.57893371582031</v>
      </c>
      <c r="I80">
        <v>0.57107287645339966</v>
      </c>
      <c r="J80">
        <v>1.0124391876161098E-2</v>
      </c>
      <c r="K80">
        <v>6.6386917605996132E-3</v>
      </c>
      <c r="L80">
        <v>3.8200408220291138E-2</v>
      </c>
      <c r="M80">
        <v>7.5343228876590729E-2</v>
      </c>
      <c r="N80">
        <v>3.0967041850090027E-2</v>
      </c>
      <c r="O80">
        <v>0.11583845317363739</v>
      </c>
      <c r="P80">
        <v>6.7976109683513641E-2</v>
      </c>
      <c r="Q80">
        <v>4.0061507374048233E-2</v>
      </c>
      <c r="R80">
        <v>0</v>
      </c>
      <c r="S80">
        <v>4.3777275830507278E-2</v>
      </c>
      <c r="T80">
        <v>0</v>
      </c>
      <c r="U80">
        <v>0</v>
      </c>
      <c r="V80">
        <v>8.2568807601928711</v>
      </c>
      <c r="W80">
        <v>0.45871558785438538</v>
      </c>
      <c r="X80">
        <v>2.752293586730957</v>
      </c>
      <c r="Y80">
        <v>0</v>
      </c>
      <c r="Z80">
        <v>88.532112121582031</v>
      </c>
      <c r="AA80">
        <v>100</v>
      </c>
      <c r="AB80">
        <v>22.018348693847656</v>
      </c>
      <c r="AC80">
        <v>0</v>
      </c>
      <c r="AD80">
        <v>56.521739959716797</v>
      </c>
      <c r="AE80">
        <v>34.131736755371094</v>
      </c>
      <c r="AF80">
        <v>64.709999999999994</v>
      </c>
      <c r="AG80">
        <v>57001.275000000001</v>
      </c>
      <c r="AH80" s="30">
        <v>11</v>
      </c>
    </row>
    <row r="81" spans="1:34" x14ac:dyDescent="0.45">
      <c r="A81">
        <v>2182</v>
      </c>
      <c r="B81" s="1">
        <v>43282</v>
      </c>
      <c r="C81">
        <v>2047</v>
      </c>
      <c r="D81">
        <v>2047</v>
      </c>
      <c r="E81" t="s">
        <v>93</v>
      </c>
      <c r="F81">
        <v>378145</v>
      </c>
      <c r="G81">
        <v>17</v>
      </c>
      <c r="H81">
        <v>222.438232421875</v>
      </c>
      <c r="I81">
        <v>0.44641605019569397</v>
      </c>
      <c r="J81">
        <v>8.4174061194062233E-3</v>
      </c>
      <c r="K81">
        <v>2.8288090601563454E-2</v>
      </c>
      <c r="L81">
        <v>4.0196222253143787E-3</v>
      </c>
      <c r="M81">
        <v>3.8691505789756775E-2</v>
      </c>
      <c r="N81">
        <v>0.2831585705280304</v>
      </c>
      <c r="O81">
        <v>0.12624786794185638</v>
      </c>
      <c r="P81">
        <v>4.3232094496488571E-2</v>
      </c>
      <c r="Q81">
        <v>2.1248463541269302E-2</v>
      </c>
      <c r="R81">
        <v>0</v>
      </c>
      <c r="S81">
        <v>2.8031575493514538E-4</v>
      </c>
      <c r="T81">
        <v>0</v>
      </c>
      <c r="U81">
        <v>0</v>
      </c>
      <c r="V81">
        <v>0</v>
      </c>
      <c r="W81">
        <v>11.764705657958984</v>
      </c>
      <c r="X81">
        <v>5.8823528289794922</v>
      </c>
      <c r="Y81">
        <v>0</v>
      </c>
      <c r="Z81">
        <v>82.352943420410156</v>
      </c>
      <c r="AA81">
        <v>23.529411315917969</v>
      </c>
      <c r="AB81">
        <v>17.647058486938477</v>
      </c>
      <c r="AC81">
        <v>0</v>
      </c>
      <c r="AF81">
        <v>0</v>
      </c>
      <c r="AG81">
        <v>45646.612000000001</v>
      </c>
      <c r="AH81" s="30">
        <v>9</v>
      </c>
    </row>
    <row r="82" spans="1:34" x14ac:dyDescent="0.45">
      <c r="A82">
        <v>2182</v>
      </c>
      <c r="B82" s="1">
        <v>43282</v>
      </c>
      <c r="C82">
        <v>2048</v>
      </c>
      <c r="D82">
        <v>2048</v>
      </c>
      <c r="E82" t="s">
        <v>94</v>
      </c>
      <c r="F82">
        <v>160958480</v>
      </c>
      <c r="G82">
        <v>14392</v>
      </c>
      <c r="H82">
        <v>111.83885192871094</v>
      </c>
      <c r="I82">
        <v>0.62051397562026978</v>
      </c>
      <c r="J82">
        <v>5.1889456808567047E-2</v>
      </c>
      <c r="K82">
        <v>2.095123752951622E-2</v>
      </c>
      <c r="L82">
        <v>1.669001393020153E-2</v>
      </c>
      <c r="M82">
        <v>5.1058311015367508E-2</v>
      </c>
      <c r="N82">
        <v>1.0751703754067421E-2</v>
      </c>
      <c r="O82">
        <v>7.1980938315391541E-2</v>
      </c>
      <c r="P82">
        <v>3.7840086966753006E-2</v>
      </c>
      <c r="Q82">
        <v>8.2682549953460693E-2</v>
      </c>
      <c r="R82">
        <v>1.538232754683122E-4</v>
      </c>
      <c r="S82">
        <v>3.548787534236908E-2</v>
      </c>
      <c r="T82">
        <v>1.1881600618362427</v>
      </c>
      <c r="U82">
        <v>0.83379656076431274</v>
      </c>
      <c r="V82">
        <v>26.111728668212891</v>
      </c>
      <c r="W82">
        <v>0.60450249910354614</v>
      </c>
      <c r="X82">
        <v>4.9402446746826172</v>
      </c>
      <c r="Y82">
        <v>0.70177876949310303</v>
      </c>
      <c r="Z82">
        <v>65.619789123535156</v>
      </c>
      <c r="AA82">
        <v>63.521400451660156</v>
      </c>
      <c r="AB82">
        <v>14.584491729736328</v>
      </c>
      <c r="AC82">
        <v>6.3299055099487305</v>
      </c>
      <c r="AD82">
        <v>81.386863708496094</v>
      </c>
      <c r="AE82">
        <v>18.995565414428711</v>
      </c>
      <c r="AF82">
        <v>80.34</v>
      </c>
      <c r="AG82">
        <v>61384.620999999999</v>
      </c>
      <c r="AH82" s="30">
        <v>25</v>
      </c>
    </row>
    <row r="83" spans="1:34" x14ac:dyDescent="0.45">
      <c r="A83">
        <v>2182</v>
      </c>
      <c r="B83" s="1">
        <v>43282</v>
      </c>
      <c r="C83">
        <v>2050</v>
      </c>
      <c r="D83">
        <v>2050</v>
      </c>
      <c r="E83" t="s">
        <v>95</v>
      </c>
      <c r="F83">
        <v>8345795.5</v>
      </c>
      <c r="G83">
        <v>669</v>
      </c>
      <c r="H83">
        <v>124.75030517578125</v>
      </c>
      <c r="I83">
        <v>0.60554200410842896</v>
      </c>
      <c r="J83">
        <v>2.6285585016012192E-2</v>
      </c>
      <c r="K83">
        <v>3.2080017030239105E-2</v>
      </c>
      <c r="L83">
        <v>3.1019125133752823E-2</v>
      </c>
      <c r="M83">
        <v>7.147148996591568E-2</v>
      </c>
      <c r="N83">
        <v>3.6320086568593979E-2</v>
      </c>
      <c r="O83">
        <v>0.10022278875112534</v>
      </c>
      <c r="P83">
        <v>3.5044420510530472E-2</v>
      </c>
      <c r="Q83">
        <v>2.1056013181805611E-2</v>
      </c>
      <c r="R83">
        <v>0</v>
      </c>
      <c r="S83">
        <v>4.0958452969789505E-2</v>
      </c>
      <c r="T83">
        <v>0</v>
      </c>
      <c r="U83">
        <v>0.59790730476379395</v>
      </c>
      <c r="V83">
        <v>32.884902954101563</v>
      </c>
      <c r="W83">
        <v>0.74738413095474243</v>
      </c>
      <c r="X83">
        <v>3.5874438285827637</v>
      </c>
      <c r="Y83">
        <v>0</v>
      </c>
      <c r="Z83">
        <v>62.182361602783203</v>
      </c>
      <c r="AA83">
        <v>56.203289031982422</v>
      </c>
      <c r="AB83">
        <v>13.602391242980957</v>
      </c>
      <c r="AC83">
        <v>10.911808967590332</v>
      </c>
      <c r="AD83">
        <v>97.916664123535156</v>
      </c>
      <c r="AE83">
        <v>15.5</v>
      </c>
      <c r="AF83">
        <v>91.84</v>
      </c>
      <c r="AG83">
        <v>60276.061000000002</v>
      </c>
      <c r="AH83" s="30">
        <v>22</v>
      </c>
    </row>
    <row r="84" spans="1:34" x14ac:dyDescent="0.45">
      <c r="A84">
        <v>2182</v>
      </c>
      <c r="B84" s="1">
        <v>43282</v>
      </c>
      <c r="C84">
        <v>2051</v>
      </c>
      <c r="D84">
        <v>2051</v>
      </c>
      <c r="E84" t="s">
        <v>96</v>
      </c>
      <c r="F84">
        <v>243142</v>
      </c>
      <c r="G84">
        <v>6</v>
      </c>
      <c r="H84">
        <v>405.23666381835938</v>
      </c>
      <c r="I84">
        <v>0.47005453705787659</v>
      </c>
      <c r="J84">
        <v>1.0857852175831795E-3</v>
      </c>
      <c r="K84">
        <v>3.3708695322275162E-2</v>
      </c>
      <c r="L84">
        <v>7.3907426558434963E-3</v>
      </c>
      <c r="M84">
        <v>0</v>
      </c>
      <c r="N84">
        <v>0.14181424677371979</v>
      </c>
      <c r="O84">
        <v>0.19205237925052643</v>
      </c>
      <c r="P84">
        <v>0.1538936048746109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100</v>
      </c>
      <c r="AA84">
        <v>0</v>
      </c>
      <c r="AB84">
        <v>0</v>
      </c>
      <c r="AC84">
        <v>0</v>
      </c>
      <c r="AG84">
        <v>29680</v>
      </c>
      <c r="AH84" s="30">
        <v>6</v>
      </c>
    </row>
    <row r="85" spans="1:34" x14ac:dyDescent="0.45">
      <c r="A85">
        <v>2182</v>
      </c>
      <c r="B85" s="1">
        <v>43282</v>
      </c>
      <c r="C85">
        <v>2052</v>
      </c>
      <c r="D85">
        <v>2052</v>
      </c>
      <c r="E85" t="s">
        <v>97</v>
      </c>
      <c r="F85">
        <v>501197.0625</v>
      </c>
      <c r="G85">
        <v>29</v>
      </c>
      <c r="H85">
        <v>172.82656860351563</v>
      </c>
      <c r="I85">
        <v>0.47013005614280701</v>
      </c>
      <c r="J85">
        <v>9.9761155433952808E-4</v>
      </c>
      <c r="K85">
        <v>1.1585422791540623E-2</v>
      </c>
      <c r="L85">
        <v>0.22105047106742859</v>
      </c>
      <c r="M85">
        <v>8.7703384459018707E-2</v>
      </c>
      <c r="N85">
        <v>2.0208876579999924E-2</v>
      </c>
      <c r="O85">
        <v>0.12804532051086426</v>
      </c>
      <c r="P85">
        <v>4.2451284825801849E-2</v>
      </c>
      <c r="Q85">
        <v>1.7827538773417473E-2</v>
      </c>
      <c r="R85">
        <v>0</v>
      </c>
      <c r="S85">
        <v>0</v>
      </c>
      <c r="T85">
        <v>0</v>
      </c>
      <c r="U85">
        <v>0</v>
      </c>
      <c r="V85">
        <v>10.344827651977539</v>
      </c>
      <c r="W85">
        <v>0</v>
      </c>
      <c r="X85">
        <v>10.344827651977539</v>
      </c>
      <c r="Y85">
        <v>0</v>
      </c>
      <c r="Z85">
        <v>79.310348510742188</v>
      </c>
      <c r="AA85">
        <v>65.517242431640625</v>
      </c>
      <c r="AB85">
        <v>6.8965516090393066</v>
      </c>
      <c r="AC85">
        <v>0</v>
      </c>
      <c r="AF85">
        <v>100</v>
      </c>
      <c r="AG85">
        <v>63579.33</v>
      </c>
      <c r="AH85" s="30">
        <v>13</v>
      </c>
    </row>
    <row r="86" spans="1:34" x14ac:dyDescent="0.45">
      <c r="A86">
        <v>2182</v>
      </c>
      <c r="B86" s="1">
        <v>43282</v>
      </c>
      <c r="C86">
        <v>2053</v>
      </c>
      <c r="D86">
        <v>2053</v>
      </c>
      <c r="E86" t="s">
        <v>98</v>
      </c>
      <c r="F86">
        <v>41922752</v>
      </c>
      <c r="G86">
        <v>2948</v>
      </c>
      <c r="H86">
        <v>142.20742797851563</v>
      </c>
      <c r="I86">
        <v>0.54110592603683472</v>
      </c>
      <c r="J86">
        <v>5.236341804265976E-2</v>
      </c>
      <c r="K86">
        <v>5.989157035946846E-2</v>
      </c>
      <c r="L86">
        <v>1.4972836710512638E-2</v>
      </c>
      <c r="M86">
        <v>6.2642179429531097E-2</v>
      </c>
      <c r="N86">
        <v>1.8487587571144104E-2</v>
      </c>
      <c r="O86">
        <v>9.4398476183414459E-2</v>
      </c>
      <c r="P86">
        <v>5.9563670307397842E-2</v>
      </c>
      <c r="Q86">
        <v>3.446526825428009E-2</v>
      </c>
      <c r="R86">
        <v>1.0013571940362453E-2</v>
      </c>
      <c r="S86">
        <v>5.2095431834459305E-2</v>
      </c>
      <c r="T86">
        <v>0.54274082183837891</v>
      </c>
      <c r="U86">
        <v>0.71234732866287231</v>
      </c>
      <c r="V86">
        <v>34.023067474365234</v>
      </c>
      <c r="W86">
        <v>33.683853149414063</v>
      </c>
      <c r="X86">
        <v>2.4423336982727051</v>
      </c>
      <c r="Y86">
        <v>0.27137041091918945</v>
      </c>
      <c r="Z86">
        <v>28.324287414550781</v>
      </c>
      <c r="AA86">
        <v>99.491180419921875</v>
      </c>
      <c r="AB86">
        <v>16.519674301147461</v>
      </c>
      <c r="AC86">
        <v>23.710990905761719</v>
      </c>
      <c r="AD86">
        <v>72.872337341308594</v>
      </c>
      <c r="AE86">
        <v>28.713659286499023</v>
      </c>
      <c r="AF86">
        <v>77.930000000000007</v>
      </c>
      <c r="AG86">
        <v>62283.633000000002</v>
      </c>
      <c r="AH86" s="30">
        <v>23</v>
      </c>
    </row>
    <row r="87" spans="1:34" x14ac:dyDescent="0.45">
      <c r="A87">
        <v>2182</v>
      </c>
      <c r="B87" s="1">
        <v>43282</v>
      </c>
      <c r="C87">
        <v>2054</v>
      </c>
      <c r="D87">
        <v>2054</v>
      </c>
      <c r="E87" t="s">
        <v>99</v>
      </c>
      <c r="F87">
        <v>70355144</v>
      </c>
      <c r="G87">
        <v>6174</v>
      </c>
      <c r="H87">
        <v>113.95391082763672</v>
      </c>
      <c r="I87">
        <v>0.64841467142105103</v>
      </c>
      <c r="J87">
        <v>4.7585904598236084E-2</v>
      </c>
      <c r="K87">
        <v>3.038245253264904E-2</v>
      </c>
      <c r="L87">
        <v>7.5249467045068741E-3</v>
      </c>
      <c r="M87">
        <v>5.972675234079361E-2</v>
      </c>
      <c r="N87">
        <v>1.8543178215622902E-2</v>
      </c>
      <c r="O87">
        <v>6.7827098071575165E-2</v>
      </c>
      <c r="P87">
        <v>4.2964223772287369E-2</v>
      </c>
      <c r="Q87">
        <v>3.3863455057144165E-2</v>
      </c>
      <c r="R87">
        <v>7.7942718053236604E-4</v>
      </c>
      <c r="S87">
        <v>4.2387869209051132E-2</v>
      </c>
      <c r="T87">
        <v>0.72886300086975098</v>
      </c>
      <c r="U87">
        <v>0.38872691988945007</v>
      </c>
      <c r="V87">
        <v>14.253320693969727</v>
      </c>
      <c r="W87">
        <v>0.87463557720184326</v>
      </c>
      <c r="X87">
        <v>7.3210234642028809</v>
      </c>
      <c r="Y87">
        <v>0.14577259123325348</v>
      </c>
      <c r="Z87">
        <v>76.28765869140625</v>
      </c>
      <c r="AA87">
        <v>100</v>
      </c>
      <c r="AB87">
        <v>12.309685707092285</v>
      </c>
      <c r="AC87">
        <v>1.6520893573760986</v>
      </c>
      <c r="AD87">
        <v>78.368118286132813</v>
      </c>
      <c r="AE87">
        <v>15.941320419311523</v>
      </c>
      <c r="AF87">
        <v>77.27</v>
      </c>
      <c r="AG87">
        <v>76412.396999999997</v>
      </c>
      <c r="AH87" s="30">
        <v>25</v>
      </c>
    </row>
    <row r="88" spans="1:34" x14ac:dyDescent="0.45">
      <c r="A88">
        <v>2182</v>
      </c>
      <c r="B88" s="1">
        <v>43282</v>
      </c>
      <c r="C88">
        <v>2055</v>
      </c>
      <c r="D88">
        <v>2055</v>
      </c>
      <c r="E88" t="s">
        <v>100</v>
      </c>
      <c r="F88">
        <v>63872680</v>
      </c>
      <c r="G88">
        <v>4764</v>
      </c>
      <c r="H88">
        <v>134.07363891601563</v>
      </c>
      <c r="I88">
        <v>0.56340420246124268</v>
      </c>
      <c r="J88">
        <v>3.6643799394369125E-2</v>
      </c>
      <c r="K88">
        <v>4.6603817492723465E-2</v>
      </c>
      <c r="L88">
        <v>6.6495663486421108E-3</v>
      </c>
      <c r="M88">
        <v>8.1743791699409485E-2</v>
      </c>
      <c r="N88">
        <v>1.4846771024167538E-2</v>
      </c>
      <c r="O88">
        <v>9.1982647776603699E-2</v>
      </c>
      <c r="P88">
        <v>7.9962298274040222E-2</v>
      </c>
      <c r="Q88">
        <v>3.6621075123548508E-2</v>
      </c>
      <c r="R88">
        <v>2.6056772912852466E-4</v>
      </c>
      <c r="S88">
        <v>4.1281472891569138E-2</v>
      </c>
      <c r="T88">
        <v>0.29387068748474121</v>
      </c>
      <c r="U88">
        <v>0.44080603122711182</v>
      </c>
      <c r="V88">
        <v>10.24349308013916</v>
      </c>
      <c r="W88">
        <v>1.3014273643493652</v>
      </c>
      <c r="X88">
        <v>6.9269523620605469</v>
      </c>
      <c r="Y88">
        <v>0.27287992835044861</v>
      </c>
      <c r="Z88">
        <v>80.52056884765625</v>
      </c>
      <c r="AA88">
        <v>56.171283721923828</v>
      </c>
      <c r="AB88">
        <v>11.502938270568848</v>
      </c>
      <c r="AC88">
        <v>0.65071368217468262</v>
      </c>
      <c r="AD88">
        <v>79.895561218261719</v>
      </c>
      <c r="AE88">
        <v>21.16118049621582</v>
      </c>
      <c r="AF88">
        <v>77.48</v>
      </c>
      <c r="AG88">
        <v>63426.637000000002</v>
      </c>
      <c r="AH88" s="30">
        <v>24</v>
      </c>
    </row>
    <row r="89" spans="1:34" x14ac:dyDescent="0.45">
      <c r="A89">
        <v>2182</v>
      </c>
      <c r="B89" s="1">
        <v>43282</v>
      </c>
      <c r="C89">
        <v>2056</v>
      </c>
      <c r="D89">
        <v>2056</v>
      </c>
      <c r="E89" t="s">
        <v>101</v>
      </c>
      <c r="F89">
        <v>40004284</v>
      </c>
      <c r="G89">
        <v>2988</v>
      </c>
      <c r="H89">
        <v>133.88314819335938</v>
      </c>
      <c r="I89">
        <v>0.59490817785263062</v>
      </c>
      <c r="J89">
        <v>5.1485300064086914E-2</v>
      </c>
      <c r="K89">
        <v>3.5736769437789917E-2</v>
      </c>
      <c r="L89">
        <v>1.0276876389980316E-2</v>
      </c>
      <c r="M89">
        <v>7.129254937171936E-2</v>
      </c>
      <c r="N89">
        <v>2.3386107757687569E-2</v>
      </c>
      <c r="O89">
        <v>8.0097757279872894E-2</v>
      </c>
      <c r="P89">
        <v>4.0404807776212692E-2</v>
      </c>
      <c r="Q89">
        <v>4.8002153635025024E-2</v>
      </c>
      <c r="R89">
        <v>2.9799072071909904E-3</v>
      </c>
      <c r="S89">
        <v>4.1429560631513596E-2</v>
      </c>
      <c r="T89">
        <v>1.2382864952087402</v>
      </c>
      <c r="U89">
        <v>0.80321288108825684</v>
      </c>
      <c r="V89">
        <v>22.858098983764648</v>
      </c>
      <c r="W89">
        <v>6.1579651832580566</v>
      </c>
      <c r="X89">
        <v>7.0281124114990234</v>
      </c>
      <c r="Y89">
        <v>0.26773762702941895</v>
      </c>
      <c r="Z89">
        <v>61.646587371826172</v>
      </c>
      <c r="AA89">
        <v>77.074966430664063</v>
      </c>
      <c r="AB89">
        <v>14.290494918823242</v>
      </c>
      <c r="AC89">
        <v>4.4511380195617676</v>
      </c>
      <c r="AD89">
        <v>76.52581787109375</v>
      </c>
      <c r="AE89">
        <v>17.111110687255859</v>
      </c>
      <c r="AF89">
        <v>71.430000000000007</v>
      </c>
      <c r="AG89">
        <v>63905.175999999999</v>
      </c>
      <c r="AH89" s="30">
        <v>22</v>
      </c>
    </row>
    <row r="90" spans="1:34" x14ac:dyDescent="0.45">
      <c r="A90">
        <v>2182</v>
      </c>
      <c r="B90" s="1">
        <v>43282</v>
      </c>
      <c r="C90">
        <v>2057</v>
      </c>
      <c r="D90">
        <v>2057</v>
      </c>
      <c r="E90" t="s">
        <v>102</v>
      </c>
      <c r="F90">
        <v>79997040</v>
      </c>
      <c r="G90">
        <v>6731</v>
      </c>
      <c r="H90">
        <v>118.84867095947266</v>
      </c>
      <c r="I90">
        <v>0.5781627893447876</v>
      </c>
      <c r="J90">
        <v>5.1334552466869354E-2</v>
      </c>
      <c r="K90">
        <v>2.6924790814518929E-2</v>
      </c>
      <c r="L90">
        <v>6.9745220243930817E-3</v>
      </c>
      <c r="M90">
        <v>9.1077379882335663E-2</v>
      </c>
      <c r="N90">
        <v>2.6834461838006973E-2</v>
      </c>
      <c r="O90">
        <v>9.0677075088024139E-2</v>
      </c>
      <c r="P90">
        <v>5.3656484931707382E-2</v>
      </c>
      <c r="Q90">
        <v>3.3599607646465302E-2</v>
      </c>
      <c r="R90">
        <v>1.6420794418081641E-4</v>
      </c>
      <c r="S90">
        <v>4.0594104677438736E-2</v>
      </c>
      <c r="T90">
        <v>0.83197146654129028</v>
      </c>
      <c r="U90">
        <v>0.62397861480712891</v>
      </c>
      <c r="V90">
        <v>19.84846305847168</v>
      </c>
      <c r="W90">
        <v>5.6306638717651367</v>
      </c>
      <c r="X90">
        <v>6.9826178550720215</v>
      </c>
      <c r="Y90">
        <v>0.20799286663532257</v>
      </c>
      <c r="Z90">
        <v>65.874313354492188</v>
      </c>
      <c r="AA90">
        <v>80.478385925292969</v>
      </c>
      <c r="AB90">
        <v>12.999554634094238</v>
      </c>
      <c r="AC90">
        <v>5.0363988876342773</v>
      </c>
      <c r="AD90">
        <v>80.080482482910156</v>
      </c>
      <c r="AE90">
        <v>16.870462417602539</v>
      </c>
      <c r="AF90">
        <v>82.37</v>
      </c>
      <c r="AG90">
        <v>64145.432000000001</v>
      </c>
      <c r="AH90" s="30">
        <v>22</v>
      </c>
    </row>
    <row r="91" spans="1:34" x14ac:dyDescent="0.45">
      <c r="A91">
        <v>2182</v>
      </c>
      <c r="B91" s="1">
        <v>43282</v>
      </c>
      <c r="C91">
        <v>2059</v>
      </c>
      <c r="D91">
        <v>2059</v>
      </c>
      <c r="E91" t="s">
        <v>103</v>
      </c>
      <c r="F91">
        <v>10601597</v>
      </c>
      <c r="G91">
        <v>758</v>
      </c>
      <c r="H91">
        <v>139.86276245117188</v>
      </c>
      <c r="I91">
        <v>0.59554868936538696</v>
      </c>
      <c r="J91">
        <v>2.6357347145676613E-2</v>
      </c>
      <c r="K91">
        <v>1.9089866429567337E-2</v>
      </c>
      <c r="L91">
        <v>2.5745507329702377E-2</v>
      </c>
      <c r="M91">
        <v>6.1935000121593475E-2</v>
      </c>
      <c r="N91">
        <v>3.4677598625421524E-2</v>
      </c>
      <c r="O91">
        <v>0.12980397045612335</v>
      </c>
      <c r="P91">
        <v>4.4663600623607635E-2</v>
      </c>
      <c r="Q91">
        <v>2.2034106776118279E-2</v>
      </c>
      <c r="R91">
        <v>0</v>
      </c>
      <c r="S91">
        <v>4.0144361555576324E-2</v>
      </c>
      <c r="T91">
        <v>0.13192611932754517</v>
      </c>
      <c r="U91">
        <v>0.13192611932754517</v>
      </c>
      <c r="V91">
        <v>20.184696197509766</v>
      </c>
      <c r="W91">
        <v>2.5065963268280029</v>
      </c>
      <c r="X91">
        <v>5.408970832824707</v>
      </c>
      <c r="Y91">
        <v>0.26385223865509033</v>
      </c>
      <c r="Z91">
        <v>71.372032165527344</v>
      </c>
      <c r="AA91">
        <v>50.527706146240234</v>
      </c>
      <c r="AB91">
        <v>13.984169006347656</v>
      </c>
      <c r="AC91">
        <v>3.9577836990356445</v>
      </c>
      <c r="AD91">
        <v>77.966102600097656</v>
      </c>
      <c r="AE91">
        <v>25.716846466064453</v>
      </c>
      <c r="AF91">
        <v>92.11</v>
      </c>
      <c r="AG91">
        <v>56159.366000000002</v>
      </c>
      <c r="AH91" s="30">
        <v>18</v>
      </c>
    </row>
    <row r="92" spans="1:34" x14ac:dyDescent="0.45">
      <c r="A92">
        <v>2182</v>
      </c>
      <c r="B92" s="1">
        <v>43282</v>
      </c>
      <c r="C92">
        <v>2060</v>
      </c>
      <c r="D92">
        <v>2060</v>
      </c>
      <c r="E92" t="s">
        <v>104</v>
      </c>
      <c r="F92">
        <v>2912181.5</v>
      </c>
      <c r="G92">
        <v>215</v>
      </c>
      <c r="H92">
        <v>135.45030212402344</v>
      </c>
      <c r="I92">
        <v>0.66728061437606812</v>
      </c>
      <c r="J92">
        <v>1.0967149399220943E-2</v>
      </c>
      <c r="K92">
        <v>1.2193089351058006E-2</v>
      </c>
      <c r="L92">
        <v>5.2767787128686905E-2</v>
      </c>
      <c r="M92">
        <v>0</v>
      </c>
      <c r="N92">
        <v>5.8209408074617386E-2</v>
      </c>
      <c r="O92">
        <v>9.7123980522155762E-2</v>
      </c>
      <c r="P92">
        <v>3.5177957266569138E-2</v>
      </c>
      <c r="Q92">
        <v>8.9513650164008141E-3</v>
      </c>
      <c r="R92">
        <v>5.3396869450807571E-2</v>
      </c>
      <c r="S92">
        <v>3.9317845366895199E-3</v>
      </c>
      <c r="T92">
        <v>4.1860466003417969</v>
      </c>
      <c r="U92">
        <v>0</v>
      </c>
      <c r="V92">
        <v>10.697674751281738</v>
      </c>
      <c r="W92">
        <v>0</v>
      </c>
      <c r="X92">
        <v>5.116279125213623</v>
      </c>
      <c r="Y92">
        <v>0</v>
      </c>
      <c r="Z92">
        <v>80</v>
      </c>
      <c r="AA92">
        <v>27.441860198974609</v>
      </c>
      <c r="AB92">
        <v>20</v>
      </c>
      <c r="AC92">
        <v>0.93023258447647095</v>
      </c>
      <c r="AD92">
        <v>100</v>
      </c>
      <c r="AE92">
        <v>18.562873840332031</v>
      </c>
      <c r="AF92">
        <v>100</v>
      </c>
      <c r="AG92">
        <v>53026.9</v>
      </c>
      <c r="AH92" s="30">
        <v>9</v>
      </c>
    </row>
    <row r="93" spans="1:34" x14ac:dyDescent="0.45">
      <c r="A93">
        <v>2182</v>
      </c>
      <c r="B93" s="1">
        <v>43282</v>
      </c>
      <c r="C93">
        <v>2061</v>
      </c>
      <c r="D93">
        <v>2061</v>
      </c>
      <c r="E93" t="s">
        <v>105</v>
      </c>
      <c r="F93">
        <v>3815738.5</v>
      </c>
      <c r="G93">
        <v>224</v>
      </c>
      <c r="H93">
        <v>170.34547424316406</v>
      </c>
      <c r="I93">
        <v>0.57658863067626953</v>
      </c>
      <c r="J93">
        <v>2.7360698208212852E-2</v>
      </c>
      <c r="K93">
        <v>2.4235816672444344E-2</v>
      </c>
      <c r="L93">
        <v>3.3746473491191864E-2</v>
      </c>
      <c r="M93">
        <v>2.8340615332126617E-2</v>
      </c>
      <c r="N93">
        <v>4.4994208961725235E-2</v>
      </c>
      <c r="O93">
        <v>0.11497043818235397</v>
      </c>
      <c r="P93">
        <v>9.5090225338935852E-2</v>
      </c>
      <c r="Q93">
        <v>1.3088438659906387E-2</v>
      </c>
      <c r="R93">
        <v>2.3371858987957239E-3</v>
      </c>
      <c r="S93">
        <v>3.9247229695320129E-2</v>
      </c>
      <c r="T93">
        <v>0.4464285671710968</v>
      </c>
      <c r="U93">
        <v>0.8928571343421936</v>
      </c>
      <c r="V93">
        <v>8.9285717010498047</v>
      </c>
      <c r="W93">
        <v>0.8928571343421936</v>
      </c>
      <c r="X93">
        <v>7.1428570747375488</v>
      </c>
      <c r="Y93">
        <v>0</v>
      </c>
      <c r="Z93">
        <v>81.696426391601563</v>
      </c>
      <c r="AA93">
        <v>68.303573608398438</v>
      </c>
      <c r="AB93">
        <v>21.428571701049805</v>
      </c>
      <c r="AC93">
        <v>0.8928571343421936</v>
      </c>
      <c r="AD93">
        <v>84.210525512695313</v>
      </c>
      <c r="AE93">
        <v>32.881355285644531</v>
      </c>
      <c r="AF93">
        <v>88.24</v>
      </c>
      <c r="AG93">
        <v>59058.519</v>
      </c>
      <c r="AH93" s="30">
        <v>16</v>
      </c>
    </row>
    <row r="94" spans="1:34" x14ac:dyDescent="0.45">
      <c r="A94">
        <v>2182</v>
      </c>
      <c r="B94" s="1">
        <v>43282</v>
      </c>
      <c r="C94">
        <v>2062</v>
      </c>
      <c r="D94">
        <v>2062</v>
      </c>
      <c r="E94" t="s">
        <v>106</v>
      </c>
      <c r="F94">
        <v>269494</v>
      </c>
      <c r="G94">
        <v>5</v>
      </c>
      <c r="H94">
        <v>538.98797607421875</v>
      </c>
      <c r="I94">
        <v>0.46233683824539185</v>
      </c>
      <c r="J94">
        <v>0</v>
      </c>
      <c r="K94">
        <v>1.3054094277322292E-2</v>
      </c>
      <c r="L94">
        <v>7.949712872505188E-2</v>
      </c>
      <c r="M94">
        <v>0</v>
      </c>
      <c r="N94">
        <v>0.12588036060333252</v>
      </c>
      <c r="O94">
        <v>0.10430287569761276</v>
      </c>
      <c r="P94">
        <v>0.21489161252975464</v>
      </c>
      <c r="Q94">
        <v>3.7106576201040298E-5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100</v>
      </c>
      <c r="AA94">
        <v>20</v>
      </c>
      <c r="AB94">
        <v>0</v>
      </c>
      <c r="AC94">
        <v>0</v>
      </c>
      <c r="AF94">
        <v>100</v>
      </c>
      <c r="AG94">
        <v>44800</v>
      </c>
      <c r="AH94" s="30">
        <v>6</v>
      </c>
    </row>
    <row r="95" spans="1:34" x14ac:dyDescent="0.45">
      <c r="A95">
        <v>2182</v>
      </c>
      <c r="B95" s="1">
        <v>43282</v>
      </c>
      <c r="C95">
        <v>2063</v>
      </c>
      <c r="D95">
        <v>2063</v>
      </c>
      <c r="E95" t="s">
        <v>107</v>
      </c>
      <c r="F95">
        <v>268430.6875</v>
      </c>
      <c r="G95">
        <v>8</v>
      </c>
      <c r="H95">
        <v>335.53836059570313</v>
      </c>
      <c r="I95">
        <v>0.52934271097183228</v>
      </c>
      <c r="J95">
        <v>5.9019704349339008E-3</v>
      </c>
      <c r="K95">
        <v>5.2069865167140961E-2</v>
      </c>
      <c r="L95">
        <v>4.4667806476354599E-2</v>
      </c>
      <c r="M95">
        <v>3.1105237081646919E-2</v>
      </c>
      <c r="N95">
        <v>5.0001174211502075E-2</v>
      </c>
      <c r="O95">
        <v>0.13005651533603668</v>
      </c>
      <c r="P95">
        <v>0.15292155742645264</v>
      </c>
      <c r="Q95">
        <v>1.4062476111575961E-3</v>
      </c>
      <c r="R95">
        <v>2.5268720928579569E-3</v>
      </c>
      <c r="S95">
        <v>0</v>
      </c>
      <c r="T95">
        <v>0</v>
      </c>
      <c r="U95">
        <v>0</v>
      </c>
      <c r="V95">
        <v>0</v>
      </c>
      <c r="W95">
        <v>25</v>
      </c>
      <c r="X95">
        <v>0</v>
      </c>
      <c r="Y95">
        <v>0</v>
      </c>
      <c r="Z95">
        <v>75</v>
      </c>
      <c r="AA95">
        <v>62.5</v>
      </c>
      <c r="AB95">
        <v>50</v>
      </c>
      <c r="AC95">
        <v>0</v>
      </c>
      <c r="AF95">
        <v>100</v>
      </c>
      <c r="AG95">
        <v>42514</v>
      </c>
      <c r="AH95" s="30">
        <v>11</v>
      </c>
    </row>
    <row r="96" spans="1:34" x14ac:dyDescent="0.45">
      <c r="A96">
        <v>2182</v>
      </c>
      <c r="B96" s="1">
        <v>43282</v>
      </c>
      <c r="C96">
        <v>2081</v>
      </c>
      <c r="D96">
        <v>2081</v>
      </c>
      <c r="E96" t="s">
        <v>108</v>
      </c>
      <c r="F96">
        <v>11274485</v>
      </c>
      <c r="G96">
        <v>1040</v>
      </c>
      <c r="H96">
        <v>108.40850830078125</v>
      </c>
      <c r="I96">
        <v>0.58485156297683716</v>
      </c>
      <c r="J96">
        <v>4.8300124704837799E-2</v>
      </c>
      <c r="K96">
        <v>2.5226874276995659E-2</v>
      </c>
      <c r="L96">
        <v>2.59433314204216E-2</v>
      </c>
      <c r="M96">
        <v>5.6983627378940582E-2</v>
      </c>
      <c r="N96">
        <v>2.5301543995738029E-2</v>
      </c>
      <c r="O96">
        <v>9.3529477715492249E-2</v>
      </c>
      <c r="P96">
        <v>6.8282216787338257E-2</v>
      </c>
      <c r="Q96">
        <v>3.4841295331716537E-2</v>
      </c>
      <c r="R96">
        <v>2.0738535095006227E-3</v>
      </c>
      <c r="S96">
        <v>3.4666076302528381E-2</v>
      </c>
      <c r="T96">
        <v>0.19230769574642181</v>
      </c>
      <c r="U96">
        <v>0.28846153616905212</v>
      </c>
      <c r="V96">
        <v>6.9230771064758301</v>
      </c>
      <c r="W96">
        <v>1.3461538553237915</v>
      </c>
      <c r="X96">
        <v>5.9615383148193359</v>
      </c>
      <c r="Y96">
        <v>9.6153847873210907E-2</v>
      </c>
      <c r="Z96">
        <v>85.192306518554688</v>
      </c>
      <c r="AA96">
        <v>32.307693481445313</v>
      </c>
      <c r="AB96">
        <v>14.90384578704834</v>
      </c>
      <c r="AC96">
        <v>9.6153847873210907E-2</v>
      </c>
      <c r="AD96">
        <v>82.222221374511719</v>
      </c>
      <c r="AE96">
        <v>18.828451156616211</v>
      </c>
      <c r="AF96">
        <v>91.46</v>
      </c>
      <c r="AG96">
        <v>61335.074000000001</v>
      </c>
      <c r="AH96" s="30">
        <v>24</v>
      </c>
    </row>
    <row r="97" spans="1:34" x14ac:dyDescent="0.45">
      <c r="A97">
        <v>2182</v>
      </c>
      <c r="B97" s="1">
        <v>43282</v>
      </c>
      <c r="C97">
        <v>2082</v>
      </c>
      <c r="D97">
        <v>2082</v>
      </c>
      <c r="E97" t="s">
        <v>109</v>
      </c>
      <c r="F97">
        <v>205292400</v>
      </c>
      <c r="G97">
        <v>17197</v>
      </c>
      <c r="H97">
        <v>119.37686920166016</v>
      </c>
      <c r="I97">
        <v>0.59655851125717163</v>
      </c>
      <c r="J97">
        <v>7.3320545256137848E-2</v>
      </c>
      <c r="K97">
        <v>4.5129768550395966E-2</v>
      </c>
      <c r="L97">
        <v>3.7959124892950058E-3</v>
      </c>
      <c r="M97">
        <v>7.0184908807277679E-2</v>
      </c>
      <c r="N97">
        <v>1.3279021717607975E-2</v>
      </c>
      <c r="O97">
        <v>7.2618022561073303E-2</v>
      </c>
      <c r="P97">
        <v>4.135783389210701E-2</v>
      </c>
      <c r="Q97">
        <v>4.9884282052516937E-2</v>
      </c>
      <c r="R97">
        <v>4.9117808230221272E-3</v>
      </c>
      <c r="S97">
        <v>2.8959451243281364E-2</v>
      </c>
      <c r="T97">
        <v>2.8377041816711426</v>
      </c>
      <c r="U97">
        <v>1.5235215425491333</v>
      </c>
      <c r="V97">
        <v>14.833982467651367</v>
      </c>
      <c r="W97">
        <v>1.0932139158248901</v>
      </c>
      <c r="X97">
        <v>9.8214807510375977</v>
      </c>
      <c r="Y97">
        <v>0.45938244462013245</v>
      </c>
      <c r="Z97">
        <v>69.430717468261719</v>
      </c>
      <c r="AA97">
        <v>47.333835601806641</v>
      </c>
      <c r="AB97">
        <v>13.234866142272949</v>
      </c>
      <c r="AC97">
        <v>2.9772634506225586</v>
      </c>
      <c r="AD97">
        <v>86.377243041992188</v>
      </c>
      <c r="AE97">
        <v>20.362770080566406</v>
      </c>
      <c r="AF97">
        <v>77.760000000000005</v>
      </c>
      <c r="AG97">
        <v>66754.623999999996</v>
      </c>
      <c r="AH97" s="30">
        <v>27</v>
      </c>
    </row>
    <row r="98" spans="1:34" x14ac:dyDescent="0.45">
      <c r="A98">
        <v>2182</v>
      </c>
      <c r="B98" s="1">
        <v>43282</v>
      </c>
      <c r="C98">
        <v>2083</v>
      </c>
      <c r="D98">
        <v>2083</v>
      </c>
      <c r="E98" t="s">
        <v>110</v>
      </c>
      <c r="F98">
        <v>125547424</v>
      </c>
      <c r="G98">
        <v>10838</v>
      </c>
      <c r="H98">
        <v>115.84002685546875</v>
      </c>
      <c r="I98">
        <v>0.60078978538513184</v>
      </c>
      <c r="J98">
        <v>6.9007769227027893E-2</v>
      </c>
      <c r="K98">
        <v>4.4024907052516937E-2</v>
      </c>
      <c r="L98">
        <v>4.3219919316470623E-3</v>
      </c>
      <c r="M98">
        <v>6.3902750611305237E-2</v>
      </c>
      <c r="N98">
        <v>2.0480802282691002E-2</v>
      </c>
      <c r="O98">
        <v>7.9485639929771423E-2</v>
      </c>
      <c r="P98">
        <v>5.0376497209072113E-2</v>
      </c>
      <c r="Q98">
        <v>3.1038139015436172E-2</v>
      </c>
      <c r="R98">
        <v>3.6273798905313015E-3</v>
      </c>
      <c r="S98">
        <v>3.2944303005933762E-2</v>
      </c>
      <c r="T98">
        <v>0.70123636722564697</v>
      </c>
      <c r="U98">
        <v>1.0795350074768066</v>
      </c>
      <c r="V98">
        <v>21.8582763671875</v>
      </c>
      <c r="W98">
        <v>1.254844069480896</v>
      </c>
      <c r="X98">
        <v>7.1415390968322754</v>
      </c>
      <c r="Y98">
        <v>0.55360770225524902</v>
      </c>
      <c r="Z98">
        <v>67.410964965820313</v>
      </c>
      <c r="AA98">
        <v>67.752349853515625</v>
      </c>
      <c r="AB98">
        <v>15.630189895629883</v>
      </c>
      <c r="AC98">
        <v>5.7852001190185547</v>
      </c>
      <c r="AD98">
        <v>74.358970642089844</v>
      </c>
      <c r="AE98">
        <v>27.316722869873047</v>
      </c>
      <c r="AF98">
        <v>72.319999999999993</v>
      </c>
      <c r="AG98">
        <v>61746.381000000001</v>
      </c>
      <c r="AH98" s="30">
        <v>25</v>
      </c>
    </row>
    <row r="99" spans="1:34" x14ac:dyDescent="0.45">
      <c r="A99">
        <v>2182</v>
      </c>
      <c r="B99" s="1">
        <v>43282</v>
      </c>
      <c r="C99">
        <v>2084</v>
      </c>
      <c r="D99">
        <v>2084</v>
      </c>
      <c r="E99" t="s">
        <v>111</v>
      </c>
      <c r="F99">
        <v>17394932</v>
      </c>
      <c r="G99">
        <v>1480</v>
      </c>
      <c r="H99">
        <v>117.5333251953125</v>
      </c>
      <c r="I99">
        <v>0.57873481512069702</v>
      </c>
      <c r="J99">
        <v>5.5250655859708786E-2</v>
      </c>
      <c r="K99">
        <v>9.6301855519413948E-3</v>
      </c>
      <c r="L99">
        <v>2.0029835402965546E-2</v>
      </c>
      <c r="M99">
        <v>7.2910651564598083E-2</v>
      </c>
      <c r="N99">
        <v>2.659042552113533E-2</v>
      </c>
      <c r="O99">
        <v>9.4667539000511169E-2</v>
      </c>
      <c r="P99">
        <v>5.6821852922439575E-2</v>
      </c>
      <c r="Q99">
        <v>5.074041336774826E-2</v>
      </c>
      <c r="R99">
        <v>2.0370443817228079E-3</v>
      </c>
      <c r="S99">
        <v>3.2586615532636642E-2</v>
      </c>
      <c r="T99">
        <v>0.54054051637649536</v>
      </c>
      <c r="U99">
        <v>1.0810810327529907</v>
      </c>
      <c r="V99">
        <v>7.702702522277832</v>
      </c>
      <c r="W99">
        <v>1.8918918371200562</v>
      </c>
      <c r="X99">
        <v>2.7027027606964111</v>
      </c>
      <c r="Y99">
        <v>0.47297295928001404</v>
      </c>
      <c r="Z99">
        <v>85.608108520507813</v>
      </c>
      <c r="AA99">
        <v>47.56756591796875</v>
      </c>
      <c r="AB99">
        <v>15.337838172912598</v>
      </c>
      <c r="AC99">
        <v>1.0810810327529907</v>
      </c>
      <c r="AD99">
        <v>68.468467712402344</v>
      </c>
      <c r="AE99">
        <v>19.342897415161133</v>
      </c>
      <c r="AF99">
        <v>61.19</v>
      </c>
      <c r="AG99">
        <v>60313.481</v>
      </c>
      <c r="AH99" s="30">
        <v>23</v>
      </c>
    </row>
    <row r="100" spans="1:34" x14ac:dyDescent="0.45">
      <c r="A100">
        <v>2182</v>
      </c>
      <c r="B100" s="1">
        <v>43282</v>
      </c>
      <c r="C100">
        <v>2085</v>
      </c>
      <c r="D100">
        <v>2085</v>
      </c>
      <c r="E100" t="s">
        <v>112</v>
      </c>
      <c r="F100">
        <v>2978915.75</v>
      </c>
      <c r="G100">
        <v>157</v>
      </c>
      <c r="H100">
        <v>189.73985290527344</v>
      </c>
      <c r="I100">
        <v>0.50393450260162354</v>
      </c>
      <c r="J100">
        <v>2.3952757939696312E-2</v>
      </c>
      <c r="K100">
        <v>1.4930996112525463E-2</v>
      </c>
      <c r="L100">
        <v>4.276140034198761E-2</v>
      </c>
      <c r="M100">
        <v>8.7917327880859375E-2</v>
      </c>
      <c r="N100">
        <v>3.9728850126266479E-2</v>
      </c>
      <c r="O100">
        <v>0.13510176539421082</v>
      </c>
      <c r="P100">
        <v>9.7123578190803528E-2</v>
      </c>
      <c r="Q100">
        <v>1.2130131945014E-2</v>
      </c>
      <c r="R100">
        <v>0</v>
      </c>
      <c r="S100">
        <v>4.2418692260980606E-2</v>
      </c>
      <c r="T100">
        <v>0</v>
      </c>
      <c r="U100">
        <v>0.63694268465042114</v>
      </c>
      <c r="V100">
        <v>13.375796318054199</v>
      </c>
      <c r="W100">
        <v>1.2738853693008423</v>
      </c>
      <c r="X100">
        <v>8.2802543640136719</v>
      </c>
      <c r="Y100">
        <v>1.2738853693008423</v>
      </c>
      <c r="Z100">
        <v>75.159233093261719</v>
      </c>
      <c r="AA100">
        <v>98.08917236328125</v>
      </c>
      <c r="AB100">
        <v>14.649681091308594</v>
      </c>
      <c r="AC100">
        <v>0</v>
      </c>
      <c r="AD100">
        <v>50</v>
      </c>
      <c r="AE100">
        <v>29.629629135131836</v>
      </c>
      <c r="AF100">
        <v>72.22</v>
      </c>
      <c r="AG100">
        <v>47962.023000000001</v>
      </c>
      <c r="AH100" s="30">
        <v>12</v>
      </c>
    </row>
    <row r="101" spans="1:34" x14ac:dyDescent="0.45">
      <c r="A101">
        <v>2182</v>
      </c>
      <c r="B101" s="1">
        <v>43282</v>
      </c>
      <c r="C101">
        <v>2086</v>
      </c>
      <c r="D101">
        <v>2086</v>
      </c>
      <c r="E101" t="s">
        <v>113</v>
      </c>
      <c r="F101">
        <v>14534696</v>
      </c>
      <c r="G101">
        <v>1290</v>
      </c>
      <c r="H101">
        <v>112.67206573486328</v>
      </c>
      <c r="I101">
        <v>0.57301515340805054</v>
      </c>
      <c r="J101">
        <v>6.0362629592418671E-2</v>
      </c>
      <c r="K101">
        <v>2.2867204621434212E-2</v>
      </c>
      <c r="L101">
        <v>2.0545799285173416E-2</v>
      </c>
      <c r="M101">
        <v>6.9496765732765198E-2</v>
      </c>
      <c r="N101">
        <v>3.0355803668498993E-2</v>
      </c>
      <c r="O101">
        <v>8.159589022397995E-2</v>
      </c>
      <c r="P101">
        <v>7.434767484664917E-2</v>
      </c>
      <c r="Q101">
        <v>3.126218169927597E-2</v>
      </c>
      <c r="R101">
        <v>1.4710077084600925E-3</v>
      </c>
      <c r="S101">
        <v>3.4679871052503586E-2</v>
      </c>
      <c r="T101">
        <v>0.85271316766738892</v>
      </c>
      <c r="U101">
        <v>0.31007751822471619</v>
      </c>
      <c r="V101">
        <v>13.255813598632813</v>
      </c>
      <c r="W101">
        <v>1.3178294897079468</v>
      </c>
      <c r="X101">
        <v>6.8992247581481934</v>
      </c>
      <c r="Y101">
        <v>0.15503875911235809</v>
      </c>
      <c r="Z101">
        <v>77.209304809570313</v>
      </c>
      <c r="AA101">
        <v>45.813953399658203</v>
      </c>
      <c r="AB101">
        <v>16.434108734130859</v>
      </c>
      <c r="AC101">
        <v>3.3333332538604736</v>
      </c>
      <c r="AD101">
        <v>87.735847473144531</v>
      </c>
      <c r="AE101">
        <v>15.420560836791992</v>
      </c>
      <c r="AF101">
        <v>86.46</v>
      </c>
      <c r="AG101">
        <v>62808.199000000001</v>
      </c>
      <c r="AH101" s="30">
        <v>26</v>
      </c>
    </row>
    <row r="102" spans="1:34" x14ac:dyDescent="0.45">
      <c r="A102">
        <v>2182</v>
      </c>
      <c r="B102" s="1">
        <v>43282</v>
      </c>
      <c r="C102">
        <v>2087</v>
      </c>
      <c r="D102">
        <v>2087</v>
      </c>
      <c r="E102" t="s">
        <v>114</v>
      </c>
      <c r="F102">
        <v>34870928</v>
      </c>
      <c r="G102">
        <v>2845</v>
      </c>
      <c r="H102">
        <v>122.56916809082031</v>
      </c>
      <c r="I102">
        <v>0.58888185024261475</v>
      </c>
      <c r="J102">
        <v>5.0449308007955551E-2</v>
      </c>
      <c r="K102">
        <v>2.2358791902661324E-2</v>
      </c>
      <c r="L102">
        <v>1.0345094837248325E-2</v>
      </c>
      <c r="M102">
        <v>7.2473034262657166E-2</v>
      </c>
      <c r="N102">
        <v>1.283185463398695E-2</v>
      </c>
      <c r="O102">
        <v>8.1817761063575745E-2</v>
      </c>
      <c r="P102">
        <v>7.9854808747768402E-2</v>
      </c>
      <c r="Q102">
        <v>3.4912250936031342E-2</v>
      </c>
      <c r="R102">
        <v>1.916745095513761E-3</v>
      </c>
      <c r="S102">
        <v>4.4158503413200378E-2</v>
      </c>
      <c r="T102">
        <v>0.94903337955474854</v>
      </c>
      <c r="U102">
        <v>0.49209138751029968</v>
      </c>
      <c r="V102">
        <v>11.528998374938965</v>
      </c>
      <c r="W102">
        <v>2.2144112586975098</v>
      </c>
      <c r="X102">
        <v>2.4253075122833252</v>
      </c>
      <c r="Y102">
        <v>0.14059753715991974</v>
      </c>
      <c r="Z102">
        <v>82.249557495117188</v>
      </c>
      <c r="AA102">
        <v>51.282951354980469</v>
      </c>
      <c r="AB102">
        <v>14.481546401977539</v>
      </c>
      <c r="AC102">
        <v>3.3743410110473633</v>
      </c>
      <c r="AD102">
        <v>77.911643981933594</v>
      </c>
      <c r="AE102">
        <v>14.292474746704102</v>
      </c>
      <c r="AF102">
        <v>75.239999999999995</v>
      </c>
      <c r="AG102">
        <v>63681.328999999998</v>
      </c>
      <c r="AH102" s="30">
        <v>23</v>
      </c>
    </row>
    <row r="103" spans="1:34" x14ac:dyDescent="0.45">
      <c r="A103">
        <v>2182</v>
      </c>
      <c r="B103" s="1">
        <v>43282</v>
      </c>
      <c r="C103">
        <v>2088</v>
      </c>
      <c r="D103">
        <v>2088</v>
      </c>
      <c r="E103" t="s">
        <v>115</v>
      </c>
      <c r="F103">
        <v>66189248</v>
      </c>
      <c r="G103">
        <v>5624</v>
      </c>
      <c r="H103">
        <v>117.69069671630859</v>
      </c>
      <c r="I103">
        <v>0.58474254608154297</v>
      </c>
      <c r="J103">
        <v>6.3652515411376953E-2</v>
      </c>
      <c r="K103">
        <v>2.9978418722748756E-2</v>
      </c>
      <c r="L103">
        <v>1.0882578790187836E-2</v>
      </c>
      <c r="M103">
        <v>7.0529796183109283E-2</v>
      </c>
      <c r="N103">
        <v>1.7359277233481407E-2</v>
      </c>
      <c r="O103">
        <v>7.8279577195644379E-2</v>
      </c>
      <c r="P103">
        <v>6.1626903712749481E-2</v>
      </c>
      <c r="Q103">
        <v>3.633502870798111E-2</v>
      </c>
      <c r="R103">
        <v>4.7644227743148804E-3</v>
      </c>
      <c r="S103">
        <v>4.1848905384540558E-2</v>
      </c>
      <c r="T103">
        <v>2.0092461109161377</v>
      </c>
      <c r="U103">
        <v>1.8492176532745361</v>
      </c>
      <c r="V103">
        <v>21.923896789550781</v>
      </c>
      <c r="W103">
        <v>1.3513513803482056</v>
      </c>
      <c r="X103">
        <v>7.4324326515197754</v>
      </c>
      <c r="Y103">
        <v>0.60455191135406494</v>
      </c>
      <c r="Z103">
        <v>64.829299926757813</v>
      </c>
      <c r="AA103">
        <v>39.064723968505859</v>
      </c>
      <c r="AB103">
        <v>17.24751091003418</v>
      </c>
      <c r="AC103">
        <v>4.6941676139831543</v>
      </c>
      <c r="AD103">
        <v>78.153152465820313</v>
      </c>
      <c r="AE103">
        <v>12.429831504821777</v>
      </c>
      <c r="AF103">
        <v>75.47</v>
      </c>
      <c r="AG103">
        <v>66476.130999999994</v>
      </c>
      <c r="AH103" s="30">
        <v>27</v>
      </c>
    </row>
    <row r="104" spans="1:34" x14ac:dyDescent="0.45">
      <c r="A104">
        <v>2182</v>
      </c>
      <c r="B104" s="1">
        <v>43282</v>
      </c>
      <c r="C104">
        <v>2089</v>
      </c>
      <c r="D104">
        <v>2089</v>
      </c>
      <c r="E104" t="s">
        <v>116</v>
      </c>
      <c r="F104">
        <v>4403125</v>
      </c>
      <c r="G104">
        <v>244</v>
      </c>
      <c r="H104">
        <v>180.45594787597656</v>
      </c>
      <c r="I104">
        <v>0.52295005321502686</v>
      </c>
      <c r="J104">
        <v>2.0033570006489754E-2</v>
      </c>
      <c r="K104">
        <v>2.5741331279277802E-2</v>
      </c>
      <c r="L104">
        <v>6.3935622572898865E-2</v>
      </c>
      <c r="M104">
        <v>6.6288433969020844E-2</v>
      </c>
      <c r="N104">
        <v>1.0202285833656788E-2</v>
      </c>
      <c r="O104">
        <v>0.11606510728597641</v>
      </c>
      <c r="P104">
        <v>0.10792019963264465</v>
      </c>
      <c r="Q104">
        <v>2.3386089131236076E-2</v>
      </c>
      <c r="R104">
        <v>0</v>
      </c>
      <c r="S104">
        <v>4.3477322906255722E-2</v>
      </c>
      <c r="T104">
        <v>1.2295081615447998</v>
      </c>
      <c r="U104">
        <v>0</v>
      </c>
      <c r="V104">
        <v>2.4590163230895996</v>
      </c>
      <c r="W104">
        <v>2.8688523769378662</v>
      </c>
      <c r="X104">
        <v>8.6065578460693359</v>
      </c>
      <c r="Y104">
        <v>0</v>
      </c>
      <c r="Z104">
        <v>84.836067199707031</v>
      </c>
      <c r="AA104">
        <v>41.803279876708984</v>
      </c>
      <c r="AB104">
        <v>16.803277969360352</v>
      </c>
      <c r="AC104">
        <v>0.8196721076965332</v>
      </c>
      <c r="AD104">
        <v>80</v>
      </c>
      <c r="AE104">
        <v>21.612903594970703</v>
      </c>
      <c r="AF104">
        <v>96.43</v>
      </c>
      <c r="AG104">
        <v>58889.459000000003</v>
      </c>
      <c r="AH104" s="30">
        <v>15</v>
      </c>
    </row>
    <row r="105" spans="1:34" x14ac:dyDescent="0.45">
      <c r="A105">
        <v>2182</v>
      </c>
      <c r="B105" s="1">
        <v>43282</v>
      </c>
      <c r="C105">
        <v>2090</v>
      </c>
      <c r="D105">
        <v>2090</v>
      </c>
      <c r="E105" t="s">
        <v>117</v>
      </c>
      <c r="F105">
        <v>4203071.5</v>
      </c>
      <c r="G105">
        <v>197</v>
      </c>
      <c r="H105">
        <v>213.3538818359375</v>
      </c>
      <c r="I105">
        <v>0.5139431357383728</v>
      </c>
      <c r="J105">
        <v>4.6374935656785965E-2</v>
      </c>
      <c r="K105">
        <v>4.2931530624628067E-3</v>
      </c>
      <c r="L105">
        <v>5.9440732002258301E-2</v>
      </c>
      <c r="M105">
        <v>8.6209721863269806E-2</v>
      </c>
      <c r="N105">
        <v>2.1532205864787102E-2</v>
      </c>
      <c r="O105">
        <v>0.1091926097869873</v>
      </c>
      <c r="P105">
        <v>8.8263772428035736E-2</v>
      </c>
      <c r="Q105">
        <v>2.4477111175656319E-2</v>
      </c>
      <c r="R105">
        <v>1.4619791880249977E-2</v>
      </c>
      <c r="S105">
        <v>3.1652819365262985E-2</v>
      </c>
      <c r="T105">
        <v>0</v>
      </c>
      <c r="U105">
        <v>1.0152283906936646</v>
      </c>
      <c r="V105">
        <v>10.65989875793457</v>
      </c>
      <c r="W105">
        <v>1.5228426456451416</v>
      </c>
      <c r="X105">
        <v>10.152284622192383</v>
      </c>
      <c r="Y105">
        <v>0</v>
      </c>
      <c r="Z105">
        <v>76.649749755859375</v>
      </c>
      <c r="AA105">
        <v>97.461929321289063</v>
      </c>
      <c r="AB105">
        <v>16.243654251098633</v>
      </c>
      <c r="AC105">
        <v>0</v>
      </c>
      <c r="AD105">
        <v>75</v>
      </c>
      <c r="AE105">
        <v>32.43243408203125</v>
      </c>
      <c r="AF105">
        <v>81.25</v>
      </c>
      <c r="AG105">
        <v>51535.330999999998</v>
      </c>
      <c r="AH105" s="30">
        <v>17</v>
      </c>
    </row>
    <row r="106" spans="1:34" x14ac:dyDescent="0.45">
      <c r="A106">
        <v>2182</v>
      </c>
      <c r="B106" s="1">
        <v>43282</v>
      </c>
      <c r="C106">
        <v>2091</v>
      </c>
      <c r="D106">
        <v>2091</v>
      </c>
      <c r="E106" t="s">
        <v>118</v>
      </c>
      <c r="F106">
        <v>21555938</v>
      </c>
      <c r="G106">
        <v>1711</v>
      </c>
      <c r="H106">
        <v>125.98444366455078</v>
      </c>
      <c r="I106">
        <v>0.52199196815490723</v>
      </c>
      <c r="J106">
        <v>5.9004973620176315E-2</v>
      </c>
      <c r="K106">
        <v>1.8815468996763229E-2</v>
      </c>
      <c r="L106">
        <v>2.5546617805957794E-2</v>
      </c>
      <c r="M106">
        <v>5.6419197469949722E-2</v>
      </c>
      <c r="N106">
        <v>1.6253262758255005E-2</v>
      </c>
      <c r="O106">
        <v>0.17849810421466827</v>
      </c>
      <c r="P106">
        <v>6.2300719320774078E-2</v>
      </c>
      <c r="Q106">
        <v>3.0359948053956032E-2</v>
      </c>
      <c r="R106">
        <v>3.1748667825013399E-3</v>
      </c>
      <c r="S106">
        <v>2.7634860947728157E-2</v>
      </c>
      <c r="T106">
        <v>0.75978958606719971</v>
      </c>
      <c r="U106">
        <v>1.0520163774490356</v>
      </c>
      <c r="V106">
        <v>11.747515678405762</v>
      </c>
      <c r="W106">
        <v>2.0455873012542725</v>
      </c>
      <c r="X106">
        <v>4.0911746025085449</v>
      </c>
      <c r="Y106">
        <v>0.35067212581634521</v>
      </c>
      <c r="Z106">
        <v>79.9532470703125</v>
      </c>
      <c r="AA106">
        <v>43.366451263427734</v>
      </c>
      <c r="AB106">
        <v>13.617767333984375</v>
      </c>
      <c r="AC106">
        <v>2.6300408840179443</v>
      </c>
      <c r="AD106">
        <v>77.852348327636719</v>
      </c>
      <c r="AE106">
        <v>17.12824821472168</v>
      </c>
      <c r="AF106">
        <v>85.16</v>
      </c>
      <c r="AG106">
        <v>56465.184999999998</v>
      </c>
      <c r="AH106" s="30">
        <v>25</v>
      </c>
    </row>
    <row r="107" spans="1:34" x14ac:dyDescent="0.45">
      <c r="A107">
        <v>2182</v>
      </c>
      <c r="B107" s="1">
        <v>43282</v>
      </c>
      <c r="C107">
        <v>2092</v>
      </c>
      <c r="D107">
        <v>2092</v>
      </c>
      <c r="E107" t="s">
        <v>119</v>
      </c>
      <c r="F107">
        <v>10125328</v>
      </c>
      <c r="G107">
        <v>836</v>
      </c>
      <c r="H107">
        <v>121.11636352539063</v>
      </c>
      <c r="I107">
        <v>0.60834187269210815</v>
      </c>
      <c r="J107">
        <v>2.4778647348284721E-2</v>
      </c>
      <c r="K107">
        <v>1.0318313725292683E-2</v>
      </c>
      <c r="L107">
        <v>3.9718180894851685E-2</v>
      </c>
      <c r="M107">
        <v>4.6674709767103195E-2</v>
      </c>
      <c r="N107">
        <v>2.7503522112965584E-2</v>
      </c>
      <c r="O107">
        <v>8.4619283676147461E-2</v>
      </c>
      <c r="P107">
        <v>8.614996075630188E-2</v>
      </c>
      <c r="Q107">
        <v>1.5916528180241585E-2</v>
      </c>
      <c r="R107">
        <v>0</v>
      </c>
      <c r="S107">
        <v>5.5978957563638687E-2</v>
      </c>
      <c r="T107">
        <v>0.47846889495849609</v>
      </c>
      <c r="U107">
        <v>0.59808611869812012</v>
      </c>
      <c r="V107">
        <v>9.0909090042114258</v>
      </c>
      <c r="W107">
        <v>1.0765550136566162</v>
      </c>
      <c r="X107">
        <v>7.2966508865356445</v>
      </c>
      <c r="Y107">
        <v>0</v>
      </c>
      <c r="Z107">
        <v>81.459327697753906</v>
      </c>
      <c r="AA107">
        <v>31.100479125976563</v>
      </c>
      <c r="AB107">
        <v>8.9712915420532227</v>
      </c>
      <c r="AC107">
        <v>0.47846889495849609</v>
      </c>
      <c r="AD107">
        <v>92</v>
      </c>
      <c r="AE107">
        <v>13.632205009460449</v>
      </c>
      <c r="AF107">
        <v>94.12</v>
      </c>
      <c r="AG107">
        <v>48757.644999999997</v>
      </c>
      <c r="AH107" s="30">
        <v>19.5</v>
      </c>
    </row>
    <row r="108" spans="1:34" x14ac:dyDescent="0.45">
      <c r="A108">
        <v>2182</v>
      </c>
      <c r="B108" s="1">
        <v>43282</v>
      </c>
      <c r="C108">
        <v>2093</v>
      </c>
      <c r="D108">
        <v>2093</v>
      </c>
      <c r="E108" t="s">
        <v>120</v>
      </c>
      <c r="F108">
        <v>7726221</v>
      </c>
      <c r="G108">
        <v>578</v>
      </c>
      <c r="H108">
        <v>133.67164611816406</v>
      </c>
      <c r="I108">
        <v>0.57720845937728882</v>
      </c>
      <c r="J108">
        <v>4.2212385684251785E-2</v>
      </c>
      <c r="K108">
        <v>5.3270924836397171E-2</v>
      </c>
      <c r="L108">
        <v>5.1775868982076645E-2</v>
      </c>
      <c r="M108">
        <v>5.2096892148256302E-2</v>
      </c>
      <c r="N108">
        <v>1.8076101318001747E-2</v>
      </c>
      <c r="O108">
        <v>8.343379944562912E-2</v>
      </c>
      <c r="P108">
        <v>5.1126088947057724E-2</v>
      </c>
      <c r="Q108">
        <v>2.4584241211414337E-2</v>
      </c>
      <c r="R108">
        <v>2.3390217684209347E-3</v>
      </c>
      <c r="S108">
        <v>4.3876200914382935E-2</v>
      </c>
      <c r="T108">
        <v>1.0380623340606689</v>
      </c>
      <c r="U108">
        <v>2.4221453666687012</v>
      </c>
      <c r="V108">
        <v>6.0553631782531738</v>
      </c>
      <c r="W108">
        <v>2.4221453666687012</v>
      </c>
      <c r="X108">
        <v>1.7301038503646851</v>
      </c>
      <c r="Y108">
        <v>0.51903116703033447</v>
      </c>
      <c r="Z108">
        <v>85.813148498535156</v>
      </c>
      <c r="AA108">
        <v>88.754325866699219</v>
      </c>
      <c r="AB108">
        <v>19.723182678222656</v>
      </c>
      <c r="AC108">
        <v>0.34602075815200806</v>
      </c>
      <c r="AD108">
        <v>71.428573608398438</v>
      </c>
      <c r="AE108">
        <v>21.706399917602539</v>
      </c>
      <c r="AF108">
        <v>61.11</v>
      </c>
      <c r="AG108">
        <v>57446.110999999997</v>
      </c>
      <c r="AH108" s="30">
        <v>15</v>
      </c>
    </row>
    <row r="109" spans="1:34" x14ac:dyDescent="0.45">
      <c r="A109">
        <v>2182</v>
      </c>
      <c r="B109" s="1">
        <v>43282</v>
      </c>
      <c r="C109">
        <v>2094</v>
      </c>
      <c r="D109">
        <v>2094</v>
      </c>
      <c r="E109" t="s">
        <v>121</v>
      </c>
      <c r="F109">
        <v>5666519</v>
      </c>
      <c r="G109">
        <v>591</v>
      </c>
      <c r="H109">
        <v>95.88018798828125</v>
      </c>
      <c r="I109">
        <v>0.63396131992340088</v>
      </c>
      <c r="J109">
        <v>2.1668175235390663E-2</v>
      </c>
      <c r="K109">
        <v>9.4447294250130653E-3</v>
      </c>
      <c r="L109">
        <v>3.2607220113277435E-2</v>
      </c>
      <c r="M109">
        <v>0.11576332896947861</v>
      </c>
      <c r="N109">
        <v>2.8668088838458061E-2</v>
      </c>
      <c r="O109">
        <v>6.4307443797588348E-2</v>
      </c>
      <c r="P109">
        <v>3.7859585136175156E-2</v>
      </c>
      <c r="Q109">
        <v>3.7281300872564316E-2</v>
      </c>
      <c r="R109">
        <v>2.3824255913496017E-3</v>
      </c>
      <c r="S109">
        <v>1.605641096830368E-2</v>
      </c>
      <c r="T109">
        <v>0.84602367877960205</v>
      </c>
      <c r="U109">
        <v>0.50761419534683228</v>
      </c>
      <c r="V109">
        <v>10.321489334106445</v>
      </c>
      <c r="W109">
        <v>1.0152283906936646</v>
      </c>
      <c r="X109">
        <v>5.5837564468383789</v>
      </c>
      <c r="Y109">
        <v>0</v>
      </c>
      <c r="Z109">
        <v>81.72589111328125</v>
      </c>
      <c r="AA109">
        <v>23.857868194580078</v>
      </c>
      <c r="AB109">
        <v>10.321489334106445</v>
      </c>
      <c r="AC109">
        <v>0</v>
      </c>
      <c r="AD109">
        <v>93.103446960449219</v>
      </c>
      <c r="AE109">
        <v>14.030261039733887</v>
      </c>
      <c r="AF109">
        <v>63.64</v>
      </c>
      <c r="AG109">
        <v>64223.750999999997</v>
      </c>
      <c r="AH109" s="30">
        <v>12</v>
      </c>
    </row>
    <row r="110" spans="1:34" x14ac:dyDescent="0.45">
      <c r="A110">
        <v>2182</v>
      </c>
      <c r="B110" s="1">
        <v>43282</v>
      </c>
      <c r="C110">
        <v>2095</v>
      </c>
      <c r="D110">
        <v>2095</v>
      </c>
      <c r="E110" t="s">
        <v>122</v>
      </c>
      <c r="F110">
        <v>3717061.75</v>
      </c>
      <c r="G110">
        <v>234</v>
      </c>
      <c r="H110">
        <v>158.84878540039063</v>
      </c>
      <c r="I110">
        <v>0.54290992021560669</v>
      </c>
      <c r="J110">
        <v>6.9248504936695099E-2</v>
      </c>
      <c r="K110">
        <v>1.8726648762822151E-2</v>
      </c>
      <c r="L110">
        <v>4.3209992349147797E-2</v>
      </c>
      <c r="M110">
        <v>4.6986106783151627E-2</v>
      </c>
      <c r="N110">
        <v>2.6957344263792038E-2</v>
      </c>
      <c r="O110">
        <v>9.7022831439971924E-2</v>
      </c>
      <c r="P110">
        <v>7.9064801335334778E-2</v>
      </c>
      <c r="Q110">
        <v>3.3991310745477676E-2</v>
      </c>
      <c r="R110">
        <v>0</v>
      </c>
      <c r="S110">
        <v>4.1882548481225967E-2</v>
      </c>
      <c r="T110">
        <v>0.85470086336135864</v>
      </c>
      <c r="U110">
        <v>0.42735043168067932</v>
      </c>
      <c r="V110">
        <v>8.9743585586547852</v>
      </c>
      <c r="W110">
        <v>1.7094017267227173</v>
      </c>
      <c r="X110">
        <v>2.5641026496887207</v>
      </c>
      <c r="Y110">
        <v>0</v>
      </c>
      <c r="Z110">
        <v>85.470085144042969</v>
      </c>
      <c r="AA110">
        <v>58.119659423828125</v>
      </c>
      <c r="AB110">
        <v>20.940170288085938</v>
      </c>
      <c r="AC110">
        <v>0</v>
      </c>
      <c r="AD110">
        <v>82.608695983886719</v>
      </c>
      <c r="AE110">
        <v>20.571428298950195</v>
      </c>
      <c r="AF110">
        <v>84.62</v>
      </c>
      <c r="AG110">
        <v>60551.377999999997</v>
      </c>
      <c r="AH110" s="30">
        <v>16.5</v>
      </c>
    </row>
    <row r="111" spans="1:34" x14ac:dyDescent="0.45">
      <c r="A111">
        <v>2182</v>
      </c>
      <c r="B111" s="1">
        <v>43282</v>
      </c>
      <c r="C111">
        <v>2096</v>
      </c>
      <c r="D111">
        <v>2096</v>
      </c>
      <c r="E111" t="s">
        <v>123</v>
      </c>
      <c r="F111">
        <v>17399128</v>
      </c>
      <c r="G111">
        <v>1357</v>
      </c>
      <c r="H111">
        <v>128.21759033203125</v>
      </c>
      <c r="I111">
        <v>0.60081237554550171</v>
      </c>
      <c r="J111">
        <v>4.5019328594207764E-2</v>
      </c>
      <c r="K111">
        <v>1.3815796934068203E-2</v>
      </c>
      <c r="L111">
        <v>1.400997769087553E-2</v>
      </c>
      <c r="M111">
        <v>6.9820597767829895E-2</v>
      </c>
      <c r="N111">
        <v>2.6269674301147461E-2</v>
      </c>
      <c r="O111">
        <v>0.11618886142969131</v>
      </c>
      <c r="P111">
        <v>5.9781335294246674E-2</v>
      </c>
      <c r="Q111">
        <v>1.9401580095291138E-2</v>
      </c>
      <c r="R111">
        <v>0</v>
      </c>
      <c r="S111">
        <v>3.4880474209785461E-2</v>
      </c>
      <c r="T111">
        <v>1.1053794622421265</v>
      </c>
      <c r="U111">
        <v>0.44215181469917297</v>
      </c>
      <c r="V111">
        <v>9.1378040313720703</v>
      </c>
      <c r="W111">
        <v>1.842299222946167</v>
      </c>
      <c r="X111">
        <v>11.717022895812988</v>
      </c>
      <c r="Y111">
        <v>0.36845985054969788</v>
      </c>
      <c r="Z111">
        <v>75.386886596679688</v>
      </c>
      <c r="AA111">
        <v>61.68017578125</v>
      </c>
      <c r="AB111">
        <v>14.001473426818848</v>
      </c>
      <c r="AC111">
        <v>2.4318349361419678</v>
      </c>
      <c r="AD111">
        <v>77.981651306152344</v>
      </c>
      <c r="AE111">
        <v>28.42364501953125</v>
      </c>
      <c r="AF111">
        <v>79.44</v>
      </c>
      <c r="AG111">
        <v>57005.381000000001</v>
      </c>
      <c r="AH111" s="30">
        <v>19</v>
      </c>
    </row>
    <row r="112" spans="1:34" x14ac:dyDescent="0.45">
      <c r="A112">
        <v>2182</v>
      </c>
      <c r="B112" s="1">
        <v>43282</v>
      </c>
      <c r="C112">
        <v>2097</v>
      </c>
      <c r="D112">
        <v>2097</v>
      </c>
      <c r="E112" t="s">
        <v>124</v>
      </c>
      <c r="F112">
        <v>70211584</v>
      </c>
      <c r="G112">
        <v>5556</v>
      </c>
      <c r="H112">
        <v>126.37074279785156</v>
      </c>
      <c r="I112">
        <v>0.56388908624649048</v>
      </c>
      <c r="J112">
        <v>9.6338927745819092E-2</v>
      </c>
      <c r="K112">
        <v>3.6524239927530289E-2</v>
      </c>
      <c r="L112">
        <v>7.2761774063110352E-3</v>
      </c>
      <c r="M112">
        <v>6.4303129911422729E-2</v>
      </c>
      <c r="N112">
        <v>1.4416694641113281E-2</v>
      </c>
      <c r="O112">
        <v>8.6259365081787109E-2</v>
      </c>
      <c r="P112">
        <v>5.9023439884185791E-2</v>
      </c>
      <c r="Q112">
        <v>3.1136704608798027E-2</v>
      </c>
      <c r="R112">
        <v>3.8832691498100758E-3</v>
      </c>
      <c r="S112">
        <v>3.6948997527360916E-2</v>
      </c>
      <c r="T112">
        <v>0.70194381475448608</v>
      </c>
      <c r="U112">
        <v>0.52195823192596436</v>
      </c>
      <c r="V112">
        <v>22.354211807250977</v>
      </c>
      <c r="W112">
        <v>4.5176386833190918</v>
      </c>
      <c r="X112">
        <v>8.8192949295043945</v>
      </c>
      <c r="Y112">
        <v>0.26997840404510498</v>
      </c>
      <c r="Z112">
        <v>62.814975738525391</v>
      </c>
      <c r="AA112">
        <v>100</v>
      </c>
      <c r="AB112">
        <v>14.524838447570801</v>
      </c>
      <c r="AC112">
        <v>6.8754501342773438</v>
      </c>
      <c r="AD112">
        <v>75.784751892089844</v>
      </c>
      <c r="AE112">
        <v>28.697547912597656</v>
      </c>
      <c r="AF112">
        <v>76.06</v>
      </c>
      <c r="AG112">
        <v>60920.84</v>
      </c>
      <c r="AH112" s="30">
        <v>23</v>
      </c>
    </row>
    <row r="113" spans="1:34" x14ac:dyDescent="0.45">
      <c r="A113">
        <v>2182</v>
      </c>
      <c r="B113" s="1">
        <v>43282</v>
      </c>
      <c r="C113">
        <v>2099</v>
      </c>
      <c r="D113">
        <v>2099</v>
      </c>
      <c r="E113" t="s">
        <v>125</v>
      </c>
      <c r="F113">
        <v>9363123</v>
      </c>
      <c r="G113">
        <v>813</v>
      </c>
      <c r="H113">
        <v>115.16756439208984</v>
      </c>
      <c r="I113">
        <v>0.6091456413269043</v>
      </c>
      <c r="J113">
        <v>5.8285798877477646E-2</v>
      </c>
      <c r="K113">
        <v>1.9080763682723045E-2</v>
      </c>
      <c r="L113">
        <v>3.4532271325588226E-2</v>
      </c>
      <c r="M113">
        <v>7.4845381081104279E-2</v>
      </c>
      <c r="N113">
        <v>1.9187832251191139E-2</v>
      </c>
      <c r="O113">
        <v>9.2048600316047668E-2</v>
      </c>
      <c r="P113">
        <v>3.3016912639141083E-2</v>
      </c>
      <c r="Q113">
        <v>2.545844204723835E-2</v>
      </c>
      <c r="R113">
        <v>4.6686988207511604E-4</v>
      </c>
      <c r="S113">
        <v>3.3931463956832886E-2</v>
      </c>
      <c r="T113">
        <v>0.61500614881515503</v>
      </c>
      <c r="U113">
        <v>0.12300123274326324</v>
      </c>
      <c r="V113">
        <v>12.546125411987305</v>
      </c>
      <c r="W113">
        <v>0.49200493097305298</v>
      </c>
      <c r="X113">
        <v>4.3050432205200195</v>
      </c>
      <c r="Y113">
        <v>0.36900368332862854</v>
      </c>
      <c r="Z113">
        <v>81.549812316894531</v>
      </c>
      <c r="AA113">
        <v>56.08856201171875</v>
      </c>
      <c r="AB113">
        <v>14.514144897460938</v>
      </c>
      <c r="AC113">
        <v>2.5830259323120117</v>
      </c>
      <c r="AD113">
        <v>95.08197021484375</v>
      </c>
      <c r="AE113">
        <v>20.194004058837891</v>
      </c>
      <c r="AF113">
        <v>84.21</v>
      </c>
      <c r="AG113">
        <v>48932.71</v>
      </c>
      <c r="AH113" s="30">
        <v>12</v>
      </c>
    </row>
    <row r="114" spans="1:34" x14ac:dyDescent="0.45">
      <c r="A114">
        <v>2182</v>
      </c>
      <c r="B114" s="1">
        <v>43282</v>
      </c>
      <c r="C114">
        <v>2100</v>
      </c>
      <c r="D114">
        <v>2100</v>
      </c>
      <c r="E114" t="s">
        <v>126</v>
      </c>
      <c r="F114">
        <v>109856296</v>
      </c>
      <c r="G114">
        <v>9397</v>
      </c>
      <c r="H114">
        <v>116.90570831298828</v>
      </c>
      <c r="I114">
        <v>0.61606913805007935</v>
      </c>
      <c r="J114">
        <v>5.659354105591774E-2</v>
      </c>
      <c r="K114">
        <v>4.4006921350955963E-2</v>
      </c>
      <c r="L114">
        <v>8.151310496032238E-3</v>
      </c>
      <c r="M114">
        <v>7.8075118362903595E-2</v>
      </c>
      <c r="N114">
        <v>1.3005613349378109E-2</v>
      </c>
      <c r="O114">
        <v>7.234056293964386E-2</v>
      </c>
      <c r="P114">
        <v>5.27382493019104E-2</v>
      </c>
      <c r="Q114">
        <v>2.2601643577218056E-2</v>
      </c>
      <c r="R114">
        <v>1.0461413767188787E-3</v>
      </c>
      <c r="S114">
        <v>3.5371791571378708E-2</v>
      </c>
      <c r="T114">
        <v>0.90454399585723877</v>
      </c>
      <c r="U114">
        <v>0.63850164413452148</v>
      </c>
      <c r="V114">
        <v>21.070554733276367</v>
      </c>
      <c r="W114">
        <v>0.90454399585723877</v>
      </c>
      <c r="X114">
        <v>6.6829838752746582</v>
      </c>
      <c r="Y114">
        <v>0.28732573986053467</v>
      </c>
      <c r="Z114">
        <v>69.511543273925781</v>
      </c>
      <c r="AA114">
        <v>45.440032958984375</v>
      </c>
      <c r="AB114">
        <v>13.078641891479492</v>
      </c>
      <c r="AC114">
        <v>6.172182559967041</v>
      </c>
      <c r="AD114">
        <v>75.101486206054688</v>
      </c>
      <c r="AE114">
        <v>22.765718460083008</v>
      </c>
      <c r="AF114">
        <v>87.62</v>
      </c>
      <c r="AG114">
        <v>64178.28</v>
      </c>
      <c r="AH114" s="30">
        <v>26</v>
      </c>
    </row>
    <row r="115" spans="1:34" x14ac:dyDescent="0.45">
      <c r="A115">
        <v>2182</v>
      </c>
      <c r="B115" s="1">
        <v>43282</v>
      </c>
      <c r="C115">
        <v>2101</v>
      </c>
      <c r="D115">
        <v>2101</v>
      </c>
      <c r="E115" t="s">
        <v>127</v>
      </c>
      <c r="F115">
        <v>48864312</v>
      </c>
      <c r="G115">
        <v>4338</v>
      </c>
      <c r="H115">
        <v>112.64248657226563</v>
      </c>
      <c r="I115">
        <v>0.5984150767326355</v>
      </c>
      <c r="J115">
        <v>6.4301431179046631E-2</v>
      </c>
      <c r="K115">
        <v>2.6330264285206795E-2</v>
      </c>
      <c r="L115">
        <v>7.1685328148305416E-3</v>
      </c>
      <c r="M115">
        <v>8.4984064102172852E-2</v>
      </c>
      <c r="N115">
        <v>1.4202508144080639E-2</v>
      </c>
      <c r="O115">
        <v>8.7362326681613922E-2</v>
      </c>
      <c r="P115">
        <v>4.0988389402627945E-2</v>
      </c>
      <c r="Q115">
        <v>3.4860756248235703E-2</v>
      </c>
      <c r="R115">
        <v>3.3253879519179463E-4</v>
      </c>
      <c r="S115">
        <v>4.1054133325815201E-2</v>
      </c>
      <c r="T115">
        <v>0.8759797215461731</v>
      </c>
      <c r="U115">
        <v>0.34578147530555725</v>
      </c>
      <c r="V115">
        <v>11.065007209777832</v>
      </c>
      <c r="W115">
        <v>1.1526049375534058</v>
      </c>
      <c r="X115">
        <v>6.2240662574768066</v>
      </c>
      <c r="Y115">
        <v>0.43798986077308655</v>
      </c>
      <c r="Z115">
        <v>79.898567199707031</v>
      </c>
      <c r="AA115">
        <v>72.406639099121094</v>
      </c>
      <c r="AB115">
        <v>14.799447059631348</v>
      </c>
      <c r="AC115">
        <v>1.8902720212936401</v>
      </c>
      <c r="AD115">
        <v>68.713447570800781</v>
      </c>
      <c r="AE115">
        <v>23.523109436035156</v>
      </c>
      <c r="AF115">
        <v>77.5</v>
      </c>
      <c r="AG115">
        <v>54680.061000000002</v>
      </c>
      <c r="AH115" s="30">
        <v>22</v>
      </c>
    </row>
    <row r="116" spans="1:34" x14ac:dyDescent="0.45">
      <c r="A116">
        <v>2182</v>
      </c>
      <c r="B116" s="1">
        <v>43282</v>
      </c>
      <c r="C116">
        <v>2102</v>
      </c>
      <c r="D116">
        <v>2102</v>
      </c>
      <c r="E116" t="s">
        <v>128</v>
      </c>
      <c r="F116">
        <v>26464288</v>
      </c>
      <c r="G116">
        <v>2319</v>
      </c>
      <c r="H116">
        <v>114.11940002441406</v>
      </c>
      <c r="I116">
        <v>0.54930609464645386</v>
      </c>
      <c r="J116">
        <v>4.40717414021492E-2</v>
      </c>
      <c r="K116">
        <v>2.9648510739207268E-2</v>
      </c>
      <c r="L116">
        <v>1.3057204894721508E-2</v>
      </c>
      <c r="M116">
        <v>5.7187940925359726E-2</v>
      </c>
      <c r="N116">
        <v>1.6453072428703308E-2</v>
      </c>
      <c r="O116">
        <v>0.16160093247890472</v>
      </c>
      <c r="P116">
        <v>5.3857438266277313E-2</v>
      </c>
      <c r="Q116">
        <v>2.4192420765757561E-2</v>
      </c>
      <c r="R116">
        <v>8.2451105117797852E-3</v>
      </c>
      <c r="S116">
        <v>4.2379513382911682E-2</v>
      </c>
      <c r="T116">
        <v>0.81931865215301514</v>
      </c>
      <c r="U116">
        <v>0.17248813807964325</v>
      </c>
      <c r="V116">
        <v>5.4333763122558594</v>
      </c>
      <c r="W116">
        <v>1.1211729049682617</v>
      </c>
      <c r="X116">
        <v>4.9159121513366699</v>
      </c>
      <c r="Y116">
        <v>0.12936609983444214</v>
      </c>
      <c r="Z116">
        <v>87.408363342285156</v>
      </c>
      <c r="AA116">
        <v>75.808540344238281</v>
      </c>
      <c r="AB116">
        <v>19.491159439086914</v>
      </c>
      <c r="AC116">
        <v>0.3449762761592865</v>
      </c>
      <c r="AD116">
        <v>84.422111511230469</v>
      </c>
      <c r="AE116">
        <v>22.830923080444336</v>
      </c>
      <c r="AF116">
        <v>84.52</v>
      </c>
      <c r="AG116">
        <v>54697.258000000002</v>
      </c>
      <c r="AH116" s="30">
        <v>23</v>
      </c>
    </row>
    <row r="117" spans="1:34" x14ac:dyDescent="0.45">
      <c r="A117">
        <v>2182</v>
      </c>
      <c r="B117" s="1">
        <v>43282</v>
      </c>
      <c r="C117">
        <v>2103</v>
      </c>
      <c r="D117">
        <v>2103</v>
      </c>
      <c r="E117" t="s">
        <v>129</v>
      </c>
      <c r="F117">
        <v>8267830</v>
      </c>
      <c r="G117">
        <v>785</v>
      </c>
      <c r="H117">
        <v>105.32267761230469</v>
      </c>
      <c r="I117">
        <v>0.56302046775817871</v>
      </c>
      <c r="J117">
        <v>1.4773640781641006E-2</v>
      </c>
      <c r="K117">
        <v>1.8968142569065094E-2</v>
      </c>
      <c r="L117">
        <v>3.8620129227638245E-2</v>
      </c>
      <c r="M117">
        <v>8.7607033550739288E-2</v>
      </c>
      <c r="N117">
        <v>3.0326634645462036E-2</v>
      </c>
      <c r="O117">
        <v>0.10676268488168716</v>
      </c>
      <c r="P117">
        <v>6.601259857416153E-2</v>
      </c>
      <c r="Q117">
        <v>3.8351878523826599E-2</v>
      </c>
      <c r="R117">
        <v>1.7398761701770127E-4</v>
      </c>
      <c r="S117">
        <v>3.5382792353630066E-2</v>
      </c>
      <c r="T117">
        <v>0.25477707386016846</v>
      </c>
      <c r="U117">
        <v>0</v>
      </c>
      <c r="V117">
        <v>8.2802543640136719</v>
      </c>
      <c r="W117">
        <v>1.1464967727661133</v>
      </c>
      <c r="X117">
        <v>4.8407645225524902</v>
      </c>
      <c r="Y117">
        <v>0.50955414772033691</v>
      </c>
      <c r="Z117">
        <v>84.968154907226563</v>
      </c>
      <c r="AA117">
        <v>37.579616546630859</v>
      </c>
      <c r="AB117">
        <v>11.082802772521973</v>
      </c>
      <c r="AC117">
        <v>0.38216561079025269</v>
      </c>
      <c r="AD117">
        <v>78.461540222167969</v>
      </c>
      <c r="AE117">
        <v>19.981060028076172</v>
      </c>
      <c r="AF117">
        <v>68.75</v>
      </c>
      <c r="AG117">
        <v>52366.023999999998</v>
      </c>
      <c r="AH117" s="30">
        <v>19.5</v>
      </c>
    </row>
    <row r="118" spans="1:34" x14ac:dyDescent="0.45">
      <c r="A118">
        <v>2182</v>
      </c>
      <c r="B118" s="1">
        <v>43282</v>
      </c>
      <c r="C118">
        <v>2104</v>
      </c>
      <c r="D118">
        <v>2104</v>
      </c>
      <c r="E118" t="s">
        <v>130</v>
      </c>
      <c r="F118">
        <v>45342508</v>
      </c>
      <c r="G118">
        <v>4452</v>
      </c>
      <c r="H118">
        <v>101.84750366210938</v>
      </c>
      <c r="I118">
        <v>0.91482234001159668</v>
      </c>
      <c r="J118">
        <v>1.3828037306666374E-2</v>
      </c>
      <c r="K118">
        <v>6.6131758503615856E-3</v>
      </c>
      <c r="L118">
        <v>8.3736944943666458E-3</v>
      </c>
      <c r="M118">
        <v>9.7894323989748955E-3</v>
      </c>
      <c r="N118">
        <v>5.0133545882999897E-3</v>
      </c>
      <c r="O118">
        <v>1.9026802852749825E-2</v>
      </c>
      <c r="P118">
        <v>1.1155346408486366E-2</v>
      </c>
      <c r="Q118">
        <v>5.7180947624146938E-3</v>
      </c>
      <c r="R118">
        <v>1.1027180280009929E-9</v>
      </c>
      <c r="S118">
        <v>5.6596957147121429E-3</v>
      </c>
      <c r="T118">
        <v>1.3477089405059814</v>
      </c>
      <c r="U118">
        <v>1.9317160844802856</v>
      </c>
      <c r="V118">
        <v>12.75831127166748</v>
      </c>
      <c r="W118">
        <v>1.2129379510879517</v>
      </c>
      <c r="X118">
        <v>8.1311769485473633</v>
      </c>
      <c r="Y118">
        <v>0.31446540355682373</v>
      </c>
      <c r="Z118">
        <v>74.303680419921875</v>
      </c>
      <c r="AA118">
        <v>40.6558837890625</v>
      </c>
      <c r="AB118">
        <v>16.554357528686523</v>
      </c>
      <c r="AC118">
        <v>0.87601077556610107</v>
      </c>
      <c r="AD118">
        <v>51.313484191894531</v>
      </c>
      <c r="AE118">
        <v>29.603315353393555</v>
      </c>
      <c r="AF118">
        <v>58.51</v>
      </c>
      <c r="AG118">
        <v>47749.79</v>
      </c>
      <c r="AH118" s="30">
        <v>26</v>
      </c>
    </row>
    <row r="119" spans="1:34" x14ac:dyDescent="0.45">
      <c r="A119">
        <v>2182</v>
      </c>
      <c r="B119" s="1">
        <v>43282</v>
      </c>
      <c r="C119">
        <v>2105</v>
      </c>
      <c r="D119">
        <v>2105</v>
      </c>
      <c r="E119" t="s">
        <v>131</v>
      </c>
      <c r="F119">
        <v>8414863</v>
      </c>
      <c r="G119">
        <v>659</v>
      </c>
      <c r="H119">
        <v>127.69139862060547</v>
      </c>
      <c r="I119">
        <v>0.58806478977203369</v>
      </c>
      <c r="J119">
        <v>3.0154909938573837E-2</v>
      </c>
      <c r="K119">
        <v>9.8959384486079216E-3</v>
      </c>
      <c r="L119">
        <v>4.3313875794410706E-2</v>
      </c>
      <c r="M119">
        <v>6.589014083147049E-2</v>
      </c>
      <c r="N119">
        <v>1.8140681087970734E-2</v>
      </c>
      <c r="O119">
        <v>9.3405194580554962E-2</v>
      </c>
      <c r="P119">
        <v>7.8930385410785675E-2</v>
      </c>
      <c r="Q119">
        <v>3.048064187169075E-2</v>
      </c>
      <c r="R119">
        <v>7.82758928835392E-3</v>
      </c>
      <c r="S119">
        <v>3.3895861357450485E-2</v>
      </c>
      <c r="T119">
        <v>0.30349013209342957</v>
      </c>
      <c r="U119">
        <v>0.60698026418685913</v>
      </c>
      <c r="V119">
        <v>13.808801651000977</v>
      </c>
      <c r="W119">
        <v>0.75872534513473511</v>
      </c>
      <c r="X119">
        <v>3.6418817043304443</v>
      </c>
      <c r="Y119">
        <v>0.15174506604671478</v>
      </c>
      <c r="Z119">
        <v>80.728378295898438</v>
      </c>
      <c r="AA119">
        <v>33.383914947509766</v>
      </c>
      <c r="AB119">
        <v>15.022761344909668</v>
      </c>
      <c r="AC119">
        <v>3.1866464614868164</v>
      </c>
      <c r="AD119">
        <v>56.923076629638672</v>
      </c>
      <c r="AE119">
        <v>21.752902984619141</v>
      </c>
      <c r="AF119">
        <v>74</v>
      </c>
      <c r="AG119">
        <v>49136.512999999999</v>
      </c>
      <c r="AH119" s="30">
        <v>19.5</v>
      </c>
    </row>
    <row r="120" spans="1:34" x14ac:dyDescent="0.45">
      <c r="A120">
        <v>2182</v>
      </c>
      <c r="B120" s="1">
        <v>43282</v>
      </c>
      <c r="C120">
        <v>2107</v>
      </c>
      <c r="D120">
        <v>2107</v>
      </c>
      <c r="E120" t="s">
        <v>132</v>
      </c>
      <c r="F120">
        <v>1544186.5</v>
      </c>
      <c r="G120">
        <v>60</v>
      </c>
      <c r="H120">
        <v>257.36441040039063</v>
      </c>
      <c r="I120">
        <v>0.56712430715560913</v>
      </c>
      <c r="J120">
        <v>3.2871676376089454E-4</v>
      </c>
      <c r="K120">
        <v>1.2129318900406361E-2</v>
      </c>
      <c r="L120">
        <v>7.3299691081047058E-2</v>
      </c>
      <c r="M120">
        <v>3.9710190147161484E-2</v>
      </c>
      <c r="N120">
        <v>7.6572947204113007E-2</v>
      </c>
      <c r="O120">
        <v>0.13532254099845886</v>
      </c>
      <c r="P120">
        <v>8.2047536969184875E-2</v>
      </c>
      <c r="Q120">
        <v>1.346469484269619E-2</v>
      </c>
      <c r="R120">
        <v>0</v>
      </c>
      <c r="S120">
        <v>0</v>
      </c>
      <c r="T120">
        <v>0</v>
      </c>
      <c r="U120">
        <v>0</v>
      </c>
      <c r="V120">
        <v>5</v>
      </c>
      <c r="W120">
        <v>0</v>
      </c>
      <c r="X120">
        <v>0</v>
      </c>
      <c r="Y120">
        <v>0</v>
      </c>
      <c r="Z120">
        <v>95</v>
      </c>
      <c r="AA120">
        <v>66.666664123535156</v>
      </c>
      <c r="AB120">
        <v>6.6666665077209473</v>
      </c>
      <c r="AC120">
        <v>0</v>
      </c>
      <c r="AD120">
        <v>100</v>
      </c>
      <c r="AF120">
        <v>100</v>
      </c>
      <c r="AG120">
        <v>44483.050999999999</v>
      </c>
      <c r="AH120" s="30">
        <v>7.5</v>
      </c>
    </row>
    <row r="121" spans="1:34" x14ac:dyDescent="0.45">
      <c r="A121">
        <v>2182</v>
      </c>
      <c r="B121" s="1">
        <v>43282</v>
      </c>
      <c r="C121">
        <v>2108</v>
      </c>
      <c r="D121">
        <v>2108</v>
      </c>
      <c r="E121" t="s">
        <v>133</v>
      </c>
      <c r="F121">
        <v>34191224</v>
      </c>
      <c r="G121">
        <v>2418</v>
      </c>
      <c r="H121">
        <v>141.40290832519531</v>
      </c>
      <c r="I121">
        <v>0.58727771043777466</v>
      </c>
      <c r="J121">
        <v>4.7187268733978271E-2</v>
      </c>
      <c r="K121">
        <v>2.974262461066246E-2</v>
      </c>
      <c r="L121">
        <v>1.2039315886795521E-2</v>
      </c>
      <c r="M121">
        <v>7.7669590711593628E-2</v>
      </c>
      <c r="N121">
        <v>1.2375653721392155E-2</v>
      </c>
      <c r="O121">
        <v>8.1732869148254395E-2</v>
      </c>
      <c r="P121">
        <v>4.1425712406635284E-2</v>
      </c>
      <c r="Q121">
        <v>4.9119483679533005E-2</v>
      </c>
      <c r="R121">
        <v>4.2996765114367008E-3</v>
      </c>
      <c r="S121">
        <v>5.7130046188831329E-2</v>
      </c>
      <c r="T121">
        <v>0.28949543833732605</v>
      </c>
      <c r="U121">
        <v>1.5301902294158936</v>
      </c>
      <c r="V121">
        <v>60.835399627685547</v>
      </c>
      <c r="W121">
        <v>0.28949543833732605</v>
      </c>
      <c r="X121">
        <v>2.8122415542602539</v>
      </c>
      <c r="Y121">
        <v>0.16542597115039825</v>
      </c>
      <c r="Z121">
        <v>34.077751159667969</v>
      </c>
      <c r="AA121">
        <v>100</v>
      </c>
      <c r="AB121">
        <v>13.151364326477051</v>
      </c>
      <c r="AC121">
        <v>10.215053558349609</v>
      </c>
      <c r="AD121">
        <v>94.767440795898438</v>
      </c>
      <c r="AE121">
        <v>14.479025840759277</v>
      </c>
      <c r="AF121">
        <v>86</v>
      </c>
      <c r="AG121">
        <v>56562.553999999996</v>
      </c>
      <c r="AH121" s="30">
        <v>24</v>
      </c>
    </row>
    <row r="122" spans="1:34" x14ac:dyDescent="0.45">
      <c r="A122">
        <v>2182</v>
      </c>
      <c r="B122" s="1">
        <v>43282</v>
      </c>
      <c r="C122">
        <v>2109</v>
      </c>
      <c r="D122">
        <v>2109</v>
      </c>
      <c r="E122" t="s">
        <v>134</v>
      </c>
      <c r="F122">
        <v>229325.03125</v>
      </c>
      <c r="G122">
        <v>3</v>
      </c>
      <c r="H122">
        <v>764.416748046875</v>
      </c>
      <c r="I122">
        <v>0.43097814917564392</v>
      </c>
      <c r="J122">
        <v>0</v>
      </c>
      <c r="K122">
        <v>7.367311418056488E-2</v>
      </c>
      <c r="L122">
        <v>6.3518010079860687E-2</v>
      </c>
      <c r="M122">
        <v>0</v>
      </c>
      <c r="N122">
        <v>2.7608456090092659E-2</v>
      </c>
      <c r="O122">
        <v>0.27731773257255554</v>
      </c>
      <c r="P122">
        <v>0.12423523515462875</v>
      </c>
      <c r="Q122">
        <v>0</v>
      </c>
      <c r="R122">
        <v>5.6509312707930803E-4</v>
      </c>
      <c r="S122">
        <v>2.1041750442236662E-3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100</v>
      </c>
      <c r="AA122">
        <v>0</v>
      </c>
      <c r="AB122">
        <v>0</v>
      </c>
      <c r="AC122">
        <v>0</v>
      </c>
      <c r="AG122">
        <v>52778.46</v>
      </c>
      <c r="AH122" s="30">
        <v>3</v>
      </c>
    </row>
    <row r="123" spans="1:34" x14ac:dyDescent="0.45">
      <c r="A123">
        <v>2182</v>
      </c>
      <c r="B123" s="1">
        <v>43282</v>
      </c>
      <c r="C123">
        <v>2110</v>
      </c>
      <c r="D123">
        <v>2110</v>
      </c>
      <c r="E123" t="s">
        <v>135</v>
      </c>
      <c r="F123">
        <v>16284978</v>
      </c>
      <c r="G123">
        <v>1187</v>
      </c>
      <c r="H123">
        <v>137.19442749023438</v>
      </c>
      <c r="I123">
        <v>0.6433032751083374</v>
      </c>
      <c r="J123">
        <v>3.9814293384552002E-2</v>
      </c>
      <c r="K123">
        <v>1.8365424126386642E-2</v>
      </c>
      <c r="L123">
        <v>2.0344004034996033E-2</v>
      </c>
      <c r="M123">
        <v>4.4882401823997498E-2</v>
      </c>
      <c r="N123">
        <v>1.3764197006821632E-2</v>
      </c>
      <c r="O123">
        <v>0.11174046993255615</v>
      </c>
      <c r="P123">
        <v>3.355780616402626E-2</v>
      </c>
      <c r="Q123">
        <v>1.3352971524000168E-2</v>
      </c>
      <c r="R123">
        <v>6.7067109048366547E-3</v>
      </c>
      <c r="S123">
        <v>5.4168451577425003E-2</v>
      </c>
      <c r="T123">
        <v>0.25273799896240234</v>
      </c>
      <c r="U123">
        <v>8.4245994687080383E-2</v>
      </c>
      <c r="V123">
        <v>66.301597595214844</v>
      </c>
      <c r="W123">
        <v>0</v>
      </c>
      <c r="X123">
        <v>2.2746419906616211</v>
      </c>
      <c r="Y123">
        <v>0</v>
      </c>
      <c r="Z123">
        <v>31.086772918701172</v>
      </c>
      <c r="AA123">
        <v>87.026115417480469</v>
      </c>
      <c r="AB123">
        <v>3.0328559875488281</v>
      </c>
      <c r="AC123">
        <v>21.145746231079102</v>
      </c>
      <c r="AD123">
        <v>84.693878173828125</v>
      </c>
      <c r="AE123">
        <v>15.827996253967285</v>
      </c>
      <c r="AF123">
        <v>78.72</v>
      </c>
      <c r="AG123">
        <v>59198.853000000003</v>
      </c>
      <c r="AH123" s="30">
        <v>19</v>
      </c>
    </row>
    <row r="124" spans="1:34" x14ac:dyDescent="0.45">
      <c r="A124">
        <v>2182</v>
      </c>
      <c r="B124" s="1">
        <v>43282</v>
      </c>
      <c r="C124">
        <v>2111</v>
      </c>
      <c r="D124">
        <v>2111</v>
      </c>
      <c r="E124" t="s">
        <v>136</v>
      </c>
      <c r="F124">
        <v>1558153.25</v>
      </c>
      <c r="G124">
        <v>105</v>
      </c>
      <c r="H124">
        <v>148.39555358886719</v>
      </c>
      <c r="I124">
        <v>0.6208726167678833</v>
      </c>
      <c r="J124">
        <v>1.169653914985247E-4</v>
      </c>
      <c r="K124">
        <v>6.5103927627205849E-3</v>
      </c>
      <c r="L124">
        <v>7.107940036803484E-3</v>
      </c>
      <c r="M124">
        <v>0.10744994133710861</v>
      </c>
      <c r="N124">
        <v>2.5885932147502899E-2</v>
      </c>
      <c r="O124">
        <v>0.10432783514261246</v>
      </c>
      <c r="P124">
        <v>5.4198905825614929E-2</v>
      </c>
      <c r="Q124">
        <v>1.716575026512146E-2</v>
      </c>
      <c r="R124">
        <v>0</v>
      </c>
      <c r="S124">
        <v>5.6363724172115326E-2</v>
      </c>
      <c r="T124">
        <v>0</v>
      </c>
      <c r="U124">
        <v>0</v>
      </c>
      <c r="V124">
        <v>25.714284896850586</v>
      </c>
      <c r="W124">
        <v>0</v>
      </c>
      <c r="X124">
        <v>3.8095238208770752</v>
      </c>
      <c r="Y124">
        <v>0</v>
      </c>
      <c r="Z124">
        <v>70.476188659667969</v>
      </c>
      <c r="AA124">
        <v>100</v>
      </c>
      <c r="AB124">
        <v>7.6190476417541504</v>
      </c>
      <c r="AC124">
        <v>8.5714282989501953</v>
      </c>
      <c r="AD124">
        <v>0</v>
      </c>
      <c r="AE124">
        <v>25</v>
      </c>
      <c r="AG124">
        <v>52378.400000000001</v>
      </c>
      <c r="AH124" s="30">
        <v>20</v>
      </c>
    </row>
    <row r="125" spans="1:34" x14ac:dyDescent="0.45">
      <c r="A125">
        <v>2182</v>
      </c>
      <c r="B125" s="1">
        <v>43282</v>
      </c>
      <c r="C125">
        <v>2112</v>
      </c>
      <c r="D125">
        <v>2112</v>
      </c>
      <c r="E125" t="s">
        <v>11</v>
      </c>
      <c r="F125">
        <v>7857</v>
      </c>
      <c r="G125">
        <v>3</v>
      </c>
      <c r="H125">
        <v>26.190000534057617</v>
      </c>
      <c r="I125">
        <v>0</v>
      </c>
      <c r="J125">
        <v>0</v>
      </c>
      <c r="K125">
        <v>0</v>
      </c>
      <c r="L125">
        <v>0.26982307434082031</v>
      </c>
      <c r="M125">
        <v>0</v>
      </c>
      <c r="N125">
        <v>0.65610283613204956</v>
      </c>
      <c r="O125">
        <v>0</v>
      </c>
      <c r="P125">
        <v>7.4074074625968933E-2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100</v>
      </c>
      <c r="AA125">
        <v>0</v>
      </c>
      <c r="AB125">
        <v>0</v>
      </c>
      <c r="AC125">
        <v>0</v>
      </c>
      <c r="AH125" s="30">
        <v>0</v>
      </c>
    </row>
    <row r="126" spans="1:34" x14ac:dyDescent="0.45">
      <c r="A126">
        <v>2182</v>
      </c>
      <c r="B126" s="1">
        <v>43282</v>
      </c>
      <c r="C126">
        <v>2113</v>
      </c>
      <c r="D126">
        <v>2113</v>
      </c>
      <c r="E126" t="s">
        <v>137</v>
      </c>
      <c r="F126">
        <v>4303474</v>
      </c>
      <c r="G126">
        <v>295</v>
      </c>
      <c r="H126">
        <v>145.88047790527344</v>
      </c>
      <c r="I126">
        <v>0.56762856245040894</v>
      </c>
      <c r="J126">
        <v>7.809746079146862E-3</v>
      </c>
      <c r="K126">
        <v>2.1556539461016655E-2</v>
      </c>
      <c r="L126">
        <v>2.0515397191047668E-2</v>
      </c>
      <c r="M126">
        <v>7.7437028288841248E-2</v>
      </c>
      <c r="N126">
        <v>2.6507670059800148E-2</v>
      </c>
      <c r="O126">
        <v>0.11857099831104279</v>
      </c>
      <c r="P126">
        <v>8.0496862530708313E-2</v>
      </c>
      <c r="Q126">
        <v>1.7287189140915871E-2</v>
      </c>
      <c r="R126">
        <v>8.4270685911178589E-3</v>
      </c>
      <c r="S126">
        <v>5.3762909024953842E-2</v>
      </c>
      <c r="T126">
        <v>0.67796611785888672</v>
      </c>
      <c r="U126">
        <v>0</v>
      </c>
      <c r="V126">
        <v>19.32203483581543</v>
      </c>
      <c r="W126">
        <v>1.0169491767883301</v>
      </c>
      <c r="X126">
        <v>1.0169491767883301</v>
      </c>
      <c r="Y126">
        <v>0</v>
      </c>
      <c r="Z126">
        <v>77.966102600097656</v>
      </c>
      <c r="AA126">
        <v>46.440677642822266</v>
      </c>
      <c r="AB126">
        <v>0</v>
      </c>
      <c r="AC126">
        <v>0</v>
      </c>
      <c r="AD126">
        <v>112</v>
      </c>
      <c r="AE126">
        <v>16.169155120849609</v>
      </c>
      <c r="AF126">
        <v>93.33</v>
      </c>
      <c r="AG126" s="27">
        <v>60379.97</v>
      </c>
      <c r="AH126" s="30">
        <v>17</v>
      </c>
    </row>
    <row r="127" spans="1:34" x14ac:dyDescent="0.45">
      <c r="A127">
        <v>2182</v>
      </c>
      <c r="B127" s="1">
        <v>43282</v>
      </c>
      <c r="C127">
        <v>2114</v>
      </c>
      <c r="D127">
        <v>2114</v>
      </c>
      <c r="E127" t="s">
        <v>138</v>
      </c>
      <c r="F127">
        <v>2218190</v>
      </c>
      <c r="G127">
        <v>103</v>
      </c>
      <c r="H127">
        <v>215.35824584960938</v>
      </c>
      <c r="I127">
        <v>0.58131343126296997</v>
      </c>
      <c r="J127">
        <v>2.7184325517737307E-5</v>
      </c>
      <c r="K127">
        <v>1.0162109509110451E-2</v>
      </c>
      <c r="L127">
        <v>6.7970320582389832E-2</v>
      </c>
      <c r="M127">
        <v>4.2405955493450165E-2</v>
      </c>
      <c r="N127">
        <v>2.0809236913919449E-2</v>
      </c>
      <c r="O127">
        <v>0.12358361482620239</v>
      </c>
      <c r="P127">
        <v>9.2910975217819214E-2</v>
      </c>
      <c r="Q127">
        <v>1.4520104043185711E-2</v>
      </c>
      <c r="R127">
        <v>0</v>
      </c>
      <c r="S127">
        <v>4.6296980232000351E-2</v>
      </c>
      <c r="T127">
        <v>0.97087377309799194</v>
      </c>
      <c r="U127">
        <v>0</v>
      </c>
      <c r="V127">
        <v>15.533980369567871</v>
      </c>
      <c r="W127">
        <v>0</v>
      </c>
      <c r="X127">
        <v>3.8834950923919678</v>
      </c>
      <c r="Y127">
        <v>0</v>
      </c>
      <c r="Z127">
        <v>79.611648559570313</v>
      </c>
      <c r="AA127">
        <v>100</v>
      </c>
      <c r="AB127">
        <v>13.592232704162598</v>
      </c>
      <c r="AC127">
        <v>6.7961163520812988</v>
      </c>
      <c r="AD127">
        <v>112.5</v>
      </c>
      <c r="AE127">
        <v>25.714284896850586</v>
      </c>
      <c r="AF127">
        <v>100</v>
      </c>
      <c r="AG127" s="27">
        <v>55781.911</v>
      </c>
      <c r="AH127" s="30">
        <v>11</v>
      </c>
    </row>
    <row r="128" spans="1:34" x14ac:dyDescent="0.45">
      <c r="A128">
        <v>2182</v>
      </c>
      <c r="B128" s="1">
        <v>43282</v>
      </c>
      <c r="C128">
        <v>2115</v>
      </c>
      <c r="D128">
        <v>2115</v>
      </c>
      <c r="E128" t="s">
        <v>139</v>
      </c>
      <c r="F128">
        <v>364190.34375</v>
      </c>
      <c r="G128">
        <v>21</v>
      </c>
      <c r="H128">
        <v>173.42398071289063</v>
      </c>
      <c r="I128">
        <v>0.48151472210884094</v>
      </c>
      <c r="J128">
        <v>0</v>
      </c>
      <c r="K128">
        <v>0</v>
      </c>
      <c r="L128">
        <v>2.3213904350996017E-2</v>
      </c>
      <c r="M128">
        <v>1.6057563945651054E-2</v>
      </c>
      <c r="N128">
        <v>5.3776823915541172E-4</v>
      </c>
      <c r="O128">
        <v>0.12884311378002167</v>
      </c>
      <c r="P128">
        <v>0.27035331726074219</v>
      </c>
      <c r="Q128">
        <v>7.947956770658493E-2</v>
      </c>
      <c r="R128">
        <v>0</v>
      </c>
      <c r="S128">
        <v>0</v>
      </c>
      <c r="T128">
        <v>0</v>
      </c>
      <c r="U128">
        <v>0</v>
      </c>
      <c r="V128">
        <v>19.047618865966797</v>
      </c>
      <c r="W128">
        <v>0</v>
      </c>
      <c r="X128">
        <v>0</v>
      </c>
      <c r="Y128">
        <v>0</v>
      </c>
      <c r="Z128">
        <v>80.952377319335938</v>
      </c>
      <c r="AA128">
        <v>0</v>
      </c>
      <c r="AB128">
        <v>9.5238094329833984</v>
      </c>
      <c r="AC128">
        <v>19.047618865966797</v>
      </c>
      <c r="AG128" s="27">
        <v>41214.39</v>
      </c>
      <c r="AH128" s="30">
        <v>10</v>
      </c>
    </row>
    <row r="129" spans="1:34" x14ac:dyDescent="0.45">
      <c r="A129">
        <v>2182</v>
      </c>
      <c r="B129" s="1">
        <v>43282</v>
      </c>
      <c r="C129">
        <v>2116</v>
      </c>
      <c r="D129">
        <v>2116</v>
      </c>
      <c r="E129" t="s">
        <v>140</v>
      </c>
      <c r="F129">
        <v>11444327</v>
      </c>
      <c r="G129">
        <v>914</v>
      </c>
      <c r="H129">
        <v>125.21145629882813</v>
      </c>
      <c r="I129">
        <v>0.66532540321350098</v>
      </c>
      <c r="J129">
        <v>1.6340913251042366E-2</v>
      </c>
      <c r="K129">
        <v>2.7214983478188515E-2</v>
      </c>
      <c r="L129">
        <v>2.5024088099598885E-2</v>
      </c>
      <c r="M129">
        <v>5.2148383110761642E-2</v>
      </c>
      <c r="N129">
        <v>1.7999852076172829E-2</v>
      </c>
      <c r="O129">
        <v>8.6923398077487946E-2</v>
      </c>
      <c r="P129">
        <v>5.0704352557659149E-2</v>
      </c>
      <c r="Q129">
        <v>1.5575297176837921E-2</v>
      </c>
      <c r="R129">
        <v>3.6443043500185013E-3</v>
      </c>
      <c r="S129">
        <v>3.9099037647247314E-2</v>
      </c>
      <c r="T129">
        <v>1.0940918922424316</v>
      </c>
      <c r="U129">
        <v>0.10940919071435928</v>
      </c>
      <c r="V129">
        <v>22.866519927978516</v>
      </c>
      <c r="W129">
        <v>0.54704594612121582</v>
      </c>
      <c r="X129">
        <v>1.9693654775619507</v>
      </c>
      <c r="Y129">
        <v>0.65645515918731689</v>
      </c>
      <c r="Z129">
        <v>72.757110595703125</v>
      </c>
      <c r="AA129">
        <v>55.251640319824219</v>
      </c>
      <c r="AB129">
        <v>2.9540481567382813</v>
      </c>
      <c r="AC129">
        <v>4.5951862335205078</v>
      </c>
      <c r="AD129">
        <v>93.548385620117188</v>
      </c>
      <c r="AE129">
        <v>23.118696212768555</v>
      </c>
      <c r="AF129">
        <v>88.33</v>
      </c>
      <c r="AG129" s="27">
        <v>61725.538</v>
      </c>
      <c r="AH129" s="30">
        <v>18</v>
      </c>
    </row>
    <row r="130" spans="1:34" x14ac:dyDescent="0.45">
      <c r="A130">
        <v>2182</v>
      </c>
      <c r="B130" s="1">
        <v>43282</v>
      </c>
      <c r="C130">
        <v>2137</v>
      </c>
      <c r="D130">
        <v>2137</v>
      </c>
      <c r="E130" t="s">
        <v>141</v>
      </c>
      <c r="F130">
        <v>15930873</v>
      </c>
      <c r="G130">
        <v>1273</v>
      </c>
      <c r="H130">
        <v>125.14432525634766</v>
      </c>
      <c r="I130">
        <v>0.60560297966003418</v>
      </c>
      <c r="J130">
        <v>5.6286368519067764E-2</v>
      </c>
      <c r="K130">
        <v>1.6544830054044724E-2</v>
      </c>
      <c r="L130">
        <v>2.4543991312384605E-2</v>
      </c>
      <c r="M130">
        <v>6.5605700016021729E-2</v>
      </c>
      <c r="N130">
        <v>2.1813506260514259E-2</v>
      </c>
      <c r="O130">
        <v>6.7675821483135223E-2</v>
      </c>
      <c r="P130">
        <v>5.6644000113010406E-2</v>
      </c>
      <c r="Q130">
        <v>3.6431055516004562E-2</v>
      </c>
      <c r="R130">
        <v>2.6946672005578876E-4</v>
      </c>
      <c r="S130">
        <v>4.8582319170236588E-2</v>
      </c>
      <c r="T130">
        <v>0.70699137449264526</v>
      </c>
      <c r="U130">
        <v>0.39277297258377075</v>
      </c>
      <c r="V130">
        <v>55.14532470703125</v>
      </c>
      <c r="W130">
        <v>0.86410057544708252</v>
      </c>
      <c r="X130">
        <v>2.670856237411499</v>
      </c>
      <c r="Y130">
        <v>0</v>
      </c>
      <c r="Z130">
        <v>40.219951629638672</v>
      </c>
      <c r="AA130">
        <v>87.195602416992188</v>
      </c>
      <c r="AB130">
        <v>12.490180969238281</v>
      </c>
      <c r="AC130">
        <v>19.481538772583008</v>
      </c>
      <c r="AD130">
        <v>76.99114990234375</v>
      </c>
      <c r="AE130">
        <v>18.416206359863281</v>
      </c>
      <c r="AF130">
        <v>76.25</v>
      </c>
      <c r="AG130" s="27">
        <v>57443.262000000002</v>
      </c>
      <c r="AH130" s="30">
        <v>23</v>
      </c>
    </row>
    <row r="131" spans="1:34" x14ac:dyDescent="0.45">
      <c r="A131">
        <v>2182</v>
      </c>
      <c r="B131" s="1">
        <v>43282</v>
      </c>
      <c r="C131">
        <v>2138</v>
      </c>
      <c r="D131">
        <v>2138</v>
      </c>
      <c r="E131" t="s">
        <v>142</v>
      </c>
      <c r="F131">
        <v>46445652</v>
      </c>
      <c r="G131">
        <v>3979</v>
      </c>
      <c r="H131">
        <v>116.72694396972656</v>
      </c>
      <c r="I131">
        <v>0.60261845588684082</v>
      </c>
      <c r="J131">
        <v>8.5903897881507874E-2</v>
      </c>
      <c r="K131">
        <v>3.0488729476928711E-2</v>
      </c>
      <c r="L131">
        <v>1.2580906972289085E-2</v>
      </c>
      <c r="M131">
        <v>5.1324840635061264E-2</v>
      </c>
      <c r="N131">
        <v>1.4091940596699715E-2</v>
      </c>
      <c r="O131">
        <v>9.0881176292896271E-2</v>
      </c>
      <c r="P131">
        <v>5.6750345975160599E-2</v>
      </c>
      <c r="Q131">
        <v>3.0097851529717445E-2</v>
      </c>
      <c r="R131">
        <v>1.2473610695451498E-4</v>
      </c>
      <c r="S131">
        <v>2.5137130171060562E-2</v>
      </c>
      <c r="T131">
        <v>0.72882634401321411</v>
      </c>
      <c r="U131">
        <v>0.80422216653823853</v>
      </c>
      <c r="V131">
        <v>14.953505516052246</v>
      </c>
      <c r="W131">
        <v>0.75395828485488892</v>
      </c>
      <c r="X131">
        <v>2.6388540267944336</v>
      </c>
      <c r="Y131">
        <v>0.15079165995121002</v>
      </c>
      <c r="Z131">
        <v>79.969841003417969</v>
      </c>
      <c r="AA131">
        <v>34.656948089599609</v>
      </c>
      <c r="AB131">
        <v>12.339783668518066</v>
      </c>
      <c r="AC131">
        <v>3.618999719619751</v>
      </c>
      <c r="AD131">
        <v>96.811592102050781</v>
      </c>
      <c r="AE131">
        <v>19.432790756225586</v>
      </c>
      <c r="AF131">
        <v>91.72</v>
      </c>
      <c r="AG131" s="27">
        <v>60221.173000000003</v>
      </c>
      <c r="AH131" s="30">
        <v>25</v>
      </c>
    </row>
    <row r="132" spans="1:34" x14ac:dyDescent="0.45">
      <c r="A132">
        <v>2182</v>
      </c>
      <c r="B132" s="1">
        <v>43282</v>
      </c>
      <c r="C132">
        <v>2139</v>
      </c>
      <c r="D132">
        <v>2139</v>
      </c>
      <c r="E132" t="s">
        <v>143</v>
      </c>
      <c r="F132">
        <v>27619606</v>
      </c>
      <c r="G132">
        <v>2367</v>
      </c>
      <c r="H132">
        <v>116.68612670898438</v>
      </c>
      <c r="I132">
        <v>0.5895119309425354</v>
      </c>
      <c r="J132">
        <v>7.2533123195171356E-2</v>
      </c>
      <c r="K132">
        <v>2.2565431892871857E-2</v>
      </c>
      <c r="L132">
        <v>1.5489012002944946E-2</v>
      </c>
      <c r="M132">
        <v>6.6310495138168335E-2</v>
      </c>
      <c r="N132">
        <v>1.4282307587563992E-2</v>
      </c>
      <c r="O132">
        <v>8.4956340491771698E-2</v>
      </c>
      <c r="P132">
        <v>6.4979605376720428E-2</v>
      </c>
      <c r="Q132">
        <v>2.5613261386752129E-2</v>
      </c>
      <c r="R132">
        <v>2.4300264194607735E-3</v>
      </c>
      <c r="S132">
        <v>4.1328445076942444E-2</v>
      </c>
      <c r="T132">
        <v>1.6476552486419678</v>
      </c>
      <c r="U132">
        <v>0.38022813200950623</v>
      </c>
      <c r="V132">
        <v>16.476552963256836</v>
      </c>
      <c r="W132">
        <v>1.60540771484375</v>
      </c>
      <c r="X132">
        <v>3.1685678958892822</v>
      </c>
      <c r="Y132">
        <v>0.38022813200950623</v>
      </c>
      <c r="Z132">
        <v>76.341361999511719</v>
      </c>
      <c r="AA132">
        <v>44.909168243408203</v>
      </c>
      <c r="AB132">
        <v>14.364173889160156</v>
      </c>
      <c r="AC132">
        <v>2.999577522277832</v>
      </c>
      <c r="AD132">
        <v>92.647056579589844</v>
      </c>
      <c r="AE132">
        <v>19.587629318237305</v>
      </c>
      <c r="AF132">
        <v>86.01</v>
      </c>
      <c r="AG132" s="27">
        <v>55307.913</v>
      </c>
      <c r="AH132" s="30">
        <v>21</v>
      </c>
    </row>
    <row r="133" spans="1:34" x14ac:dyDescent="0.45">
      <c r="A133">
        <v>2182</v>
      </c>
      <c r="B133" s="1">
        <v>43282</v>
      </c>
      <c r="C133">
        <v>2140</v>
      </c>
      <c r="D133">
        <v>2140</v>
      </c>
      <c r="E133" t="s">
        <v>144</v>
      </c>
      <c r="F133">
        <v>10640067</v>
      </c>
      <c r="G133">
        <v>846</v>
      </c>
      <c r="H133">
        <v>125.76911163330078</v>
      </c>
      <c r="I133">
        <v>0.5883026123046875</v>
      </c>
      <c r="J133">
        <v>3.61466184258461E-2</v>
      </c>
      <c r="K133">
        <v>9.4606941565871239E-3</v>
      </c>
      <c r="L133">
        <v>2.4610672146081924E-2</v>
      </c>
      <c r="M133">
        <v>8.1051841378211975E-2</v>
      </c>
      <c r="N133">
        <v>3.0766963958740234E-2</v>
      </c>
      <c r="O133">
        <v>8.9615218341350555E-2</v>
      </c>
      <c r="P133">
        <v>5.8559607714414597E-2</v>
      </c>
      <c r="Q133">
        <v>3.2557029277086258E-2</v>
      </c>
      <c r="R133">
        <v>1.5897456250968389E-5</v>
      </c>
      <c r="S133">
        <v>4.8912864178419113E-2</v>
      </c>
      <c r="T133">
        <v>0.35460993647575378</v>
      </c>
      <c r="U133">
        <v>0.35460993647575378</v>
      </c>
      <c r="V133">
        <v>26.241134643554688</v>
      </c>
      <c r="W133">
        <v>0.35460993647575378</v>
      </c>
      <c r="X133">
        <v>3.782505989074707</v>
      </c>
      <c r="Y133">
        <v>0.35460993647575378</v>
      </c>
      <c r="Z133">
        <v>68.55792236328125</v>
      </c>
      <c r="AA133">
        <v>55.791961669921875</v>
      </c>
      <c r="AB133">
        <v>15.366430282592773</v>
      </c>
      <c r="AC133">
        <v>8.0378246307373047</v>
      </c>
      <c r="AD133">
        <v>85</v>
      </c>
      <c r="AE133">
        <v>22.958770751953125</v>
      </c>
      <c r="AF133">
        <v>96.61</v>
      </c>
      <c r="AG133" s="27">
        <v>58544.993999999999</v>
      </c>
      <c r="AH133" s="30">
        <v>18</v>
      </c>
    </row>
    <row r="134" spans="1:34" x14ac:dyDescent="0.45">
      <c r="A134">
        <v>2182</v>
      </c>
      <c r="B134" s="1">
        <v>43282</v>
      </c>
      <c r="C134">
        <v>2141</v>
      </c>
      <c r="D134">
        <v>2141</v>
      </c>
      <c r="E134" t="s">
        <v>145</v>
      </c>
      <c r="F134">
        <v>23262842</v>
      </c>
      <c r="G134">
        <v>1881</v>
      </c>
      <c r="H134">
        <v>123.67273712158203</v>
      </c>
      <c r="I134">
        <v>0.56726610660552979</v>
      </c>
      <c r="J134">
        <v>5.3009480237960815E-2</v>
      </c>
      <c r="K134">
        <v>3.6292579025030136E-2</v>
      </c>
      <c r="L134">
        <v>1.8741324543952942E-2</v>
      </c>
      <c r="M134">
        <v>8.1268616020679474E-2</v>
      </c>
      <c r="N134">
        <v>1.7222164198756218E-2</v>
      </c>
      <c r="O134">
        <v>9.521232545375824E-2</v>
      </c>
      <c r="P134">
        <v>5.8621488511562347E-2</v>
      </c>
      <c r="Q134">
        <v>2.6097474619746208E-2</v>
      </c>
      <c r="R134">
        <v>8.7530148448422551E-5</v>
      </c>
      <c r="S134">
        <v>4.6180874109268188E-2</v>
      </c>
      <c r="T134">
        <v>0.90377455949783325</v>
      </c>
      <c r="U134">
        <v>0.15948963165283203</v>
      </c>
      <c r="V134">
        <v>48.591175079345703</v>
      </c>
      <c r="W134">
        <v>0.53163212537765503</v>
      </c>
      <c r="X134">
        <v>3.2429559230804443</v>
      </c>
      <c r="Y134">
        <v>0.15948963165283203</v>
      </c>
      <c r="Z134">
        <v>46.411483764648438</v>
      </c>
      <c r="AA134">
        <v>51.940456390380859</v>
      </c>
      <c r="AB134">
        <v>15.789473533630371</v>
      </c>
      <c r="AC134">
        <v>36.948432922363281</v>
      </c>
      <c r="AD134">
        <v>80.368095397949219</v>
      </c>
      <c r="AE134">
        <v>17.947914123535156</v>
      </c>
      <c r="AF134">
        <v>84.91</v>
      </c>
      <c r="AG134" s="27">
        <v>57499.042999999998</v>
      </c>
      <c r="AH134" s="30">
        <v>23</v>
      </c>
    </row>
    <row r="135" spans="1:34" x14ac:dyDescent="0.45">
      <c r="A135">
        <v>2182</v>
      </c>
      <c r="B135" s="1">
        <v>43282</v>
      </c>
      <c r="C135">
        <v>2142</v>
      </c>
      <c r="D135">
        <v>2142</v>
      </c>
      <c r="E135" t="s">
        <v>146</v>
      </c>
      <c r="F135">
        <v>515473216</v>
      </c>
      <c r="G135">
        <v>41824</v>
      </c>
      <c r="H135">
        <v>123.24818420410156</v>
      </c>
      <c r="I135">
        <v>0.62481856346130371</v>
      </c>
      <c r="J135">
        <v>6.3018560409545898E-2</v>
      </c>
      <c r="K135">
        <v>4.493371769785881E-2</v>
      </c>
      <c r="L135">
        <v>4.6490649692714214E-3</v>
      </c>
      <c r="M135">
        <v>6.7879892885684967E-2</v>
      </c>
      <c r="N135">
        <v>1.1307855136692524E-2</v>
      </c>
      <c r="O135">
        <v>6.1702515929937363E-2</v>
      </c>
      <c r="P135">
        <v>4.1997265070676804E-2</v>
      </c>
      <c r="Q135">
        <v>4.3529469519853592E-2</v>
      </c>
      <c r="R135">
        <v>3.9419746026396751E-3</v>
      </c>
      <c r="S135">
        <v>3.2221164554357529E-2</v>
      </c>
      <c r="T135">
        <v>2.0873181819915771</v>
      </c>
      <c r="U135">
        <v>1.3724178075790405</v>
      </c>
      <c r="V135">
        <v>40.493495941162109</v>
      </c>
      <c r="W135">
        <v>0.83923107385635376</v>
      </c>
      <c r="X135">
        <v>5.2481827735900879</v>
      </c>
      <c r="Y135">
        <v>2.4961743354797363</v>
      </c>
      <c r="Z135">
        <v>47.463180541992188</v>
      </c>
      <c r="AA135">
        <v>69.008224487304688</v>
      </c>
      <c r="AB135">
        <v>15.766067504882813</v>
      </c>
      <c r="AC135">
        <v>17.179132461547852</v>
      </c>
      <c r="AD135">
        <v>81.776557922363281</v>
      </c>
      <c r="AE135">
        <v>27.64570426940918</v>
      </c>
      <c r="AF135">
        <v>79.13</v>
      </c>
      <c r="AG135" s="27">
        <v>65967.493000000002</v>
      </c>
      <c r="AH135" s="30">
        <v>27</v>
      </c>
    </row>
    <row r="136" spans="1:34" x14ac:dyDescent="0.45">
      <c r="A136">
        <v>2182</v>
      </c>
      <c r="B136" s="1">
        <v>43282</v>
      </c>
      <c r="C136">
        <v>2143</v>
      </c>
      <c r="D136">
        <v>2143</v>
      </c>
      <c r="E136" t="s">
        <v>147</v>
      </c>
      <c r="F136">
        <v>25435546</v>
      </c>
      <c r="G136">
        <v>2257</v>
      </c>
      <c r="H136">
        <v>112.69625854492188</v>
      </c>
      <c r="I136">
        <v>0.60020607709884644</v>
      </c>
      <c r="J136">
        <v>5.0551895052194595E-2</v>
      </c>
      <c r="K136">
        <v>3.1723808497190475E-2</v>
      </c>
      <c r="L136">
        <v>1.6275329515337944E-2</v>
      </c>
      <c r="M136">
        <v>6.7851677536964417E-2</v>
      </c>
      <c r="N136">
        <v>2.2469261661171913E-2</v>
      </c>
      <c r="O136">
        <v>8.3269812166690826E-2</v>
      </c>
      <c r="P136">
        <v>3.6863673478364944E-2</v>
      </c>
      <c r="Q136">
        <v>4.6660363674163818E-2</v>
      </c>
      <c r="R136">
        <v>2.6349471881985664E-3</v>
      </c>
      <c r="S136">
        <v>4.149310290813446E-2</v>
      </c>
      <c r="T136">
        <v>0.35445281863212585</v>
      </c>
      <c r="U136">
        <v>1.0633584260940552</v>
      </c>
      <c r="V136">
        <v>17.058042526245117</v>
      </c>
      <c r="W136">
        <v>0.84182542562484741</v>
      </c>
      <c r="X136">
        <v>5.1395659446716309</v>
      </c>
      <c r="Y136">
        <v>0.44306603074073792</v>
      </c>
      <c r="Z136">
        <v>75.099693298339844</v>
      </c>
      <c r="AA136">
        <v>49.712005615234375</v>
      </c>
      <c r="AB136">
        <v>15.064244270324707</v>
      </c>
      <c r="AC136">
        <v>4.5192732810974121</v>
      </c>
      <c r="AD136">
        <v>76.076553344726563</v>
      </c>
      <c r="AE136">
        <v>21.671554565429688</v>
      </c>
      <c r="AF136">
        <v>79.349999999999994</v>
      </c>
      <c r="AG136" s="27">
        <v>55768.701000000001</v>
      </c>
      <c r="AH136" s="30">
        <v>22</v>
      </c>
    </row>
    <row r="137" spans="1:34" x14ac:dyDescent="0.45">
      <c r="A137">
        <v>2182</v>
      </c>
      <c r="B137" s="1">
        <v>43282</v>
      </c>
      <c r="C137">
        <v>2144</v>
      </c>
      <c r="D137">
        <v>2144</v>
      </c>
      <c r="E137" t="s">
        <v>148</v>
      </c>
      <c r="F137">
        <v>3783800.25</v>
      </c>
      <c r="G137">
        <v>243</v>
      </c>
      <c r="H137">
        <v>155.71194458007813</v>
      </c>
      <c r="I137">
        <v>0.67775094509124756</v>
      </c>
      <c r="J137">
        <v>1.8098206783179194E-4</v>
      </c>
      <c r="K137">
        <v>1.3653548434376717E-2</v>
      </c>
      <c r="L137">
        <v>4.3063759803771973E-2</v>
      </c>
      <c r="M137">
        <v>8.4054194390773773E-2</v>
      </c>
      <c r="N137">
        <v>3.1126970425248146E-2</v>
      </c>
      <c r="O137">
        <v>7.0115357637405396E-2</v>
      </c>
      <c r="P137">
        <v>4.3940536677837372E-2</v>
      </c>
      <c r="Q137">
        <v>0</v>
      </c>
      <c r="R137">
        <v>0</v>
      </c>
      <c r="S137">
        <v>3.6113694310188293E-2</v>
      </c>
      <c r="T137">
        <v>0</v>
      </c>
      <c r="U137">
        <v>0</v>
      </c>
      <c r="V137">
        <v>37.448558807373047</v>
      </c>
      <c r="W137">
        <v>0.82304525375366211</v>
      </c>
      <c r="X137">
        <v>0.82304525375366211</v>
      </c>
      <c r="Y137">
        <v>0</v>
      </c>
      <c r="Z137">
        <v>60.905349731445313</v>
      </c>
      <c r="AA137">
        <v>37.037036895751953</v>
      </c>
      <c r="AB137">
        <v>5.3497943878173828</v>
      </c>
      <c r="AC137">
        <v>12.34567928314209</v>
      </c>
      <c r="AD137">
        <v>95</v>
      </c>
      <c r="AE137">
        <v>13.425926208496094</v>
      </c>
      <c r="AF137">
        <v>100</v>
      </c>
      <c r="AG137" s="27">
        <v>56673.182000000001</v>
      </c>
      <c r="AH137" s="30">
        <v>17</v>
      </c>
    </row>
    <row r="138" spans="1:34" x14ac:dyDescent="0.45">
      <c r="A138">
        <v>2182</v>
      </c>
      <c r="B138" s="1">
        <v>43282</v>
      </c>
      <c r="C138">
        <v>2145</v>
      </c>
      <c r="D138">
        <v>2145</v>
      </c>
      <c r="E138" t="s">
        <v>149</v>
      </c>
      <c r="F138">
        <v>9515793</v>
      </c>
      <c r="G138">
        <v>732</v>
      </c>
      <c r="H138">
        <v>129.99717712402344</v>
      </c>
      <c r="I138">
        <v>0.61334925889968872</v>
      </c>
      <c r="J138">
        <v>3.8592249155044556E-2</v>
      </c>
      <c r="K138">
        <v>1.4788359403610229E-2</v>
      </c>
      <c r="L138">
        <v>4.0633995085954666E-2</v>
      </c>
      <c r="M138">
        <v>6.9853730499744415E-2</v>
      </c>
      <c r="N138">
        <v>4.1714869439601898E-2</v>
      </c>
      <c r="O138">
        <v>8.4122695028781891E-2</v>
      </c>
      <c r="P138">
        <v>3.1415026634931564E-2</v>
      </c>
      <c r="Q138">
        <v>2.2712718695402145E-2</v>
      </c>
      <c r="R138">
        <v>0</v>
      </c>
      <c r="S138">
        <v>4.2817089706659317E-2</v>
      </c>
      <c r="T138">
        <v>0.68306010961532593</v>
      </c>
      <c r="U138">
        <v>0.95628416538238525</v>
      </c>
      <c r="V138">
        <v>45.491802215576172</v>
      </c>
      <c r="W138">
        <v>0.27322405576705933</v>
      </c>
      <c r="X138">
        <v>2.049180269241333</v>
      </c>
      <c r="Y138">
        <v>0</v>
      </c>
      <c r="Z138">
        <v>50.54644775390625</v>
      </c>
      <c r="AA138">
        <v>54.918033599853516</v>
      </c>
      <c r="AB138">
        <v>10.382513999938965</v>
      </c>
      <c r="AC138">
        <v>11.338797569274902</v>
      </c>
      <c r="AD138">
        <v>83.783782958984375</v>
      </c>
      <c r="AE138">
        <v>19.786096572875977</v>
      </c>
      <c r="AF138">
        <v>79.17</v>
      </c>
      <c r="AG138" s="27">
        <v>60631.983999999997</v>
      </c>
      <c r="AH138" s="30">
        <v>20</v>
      </c>
    </row>
    <row r="139" spans="1:34" x14ac:dyDescent="0.45">
      <c r="A139">
        <v>2182</v>
      </c>
      <c r="B139" s="1">
        <v>43282</v>
      </c>
      <c r="C139">
        <v>2146</v>
      </c>
      <c r="D139">
        <v>2146</v>
      </c>
      <c r="E139" t="s">
        <v>150</v>
      </c>
      <c r="F139">
        <v>74737776</v>
      </c>
      <c r="G139">
        <v>5601</v>
      </c>
      <c r="H139">
        <v>133.43649291992188</v>
      </c>
      <c r="I139">
        <v>0.57337027788162231</v>
      </c>
      <c r="J139">
        <v>8.7182588875293732E-2</v>
      </c>
      <c r="K139">
        <v>6.7684590816497803E-2</v>
      </c>
      <c r="L139">
        <v>9.3669872730970383E-3</v>
      </c>
      <c r="M139">
        <v>6.7353881895542145E-2</v>
      </c>
      <c r="N139">
        <v>1.4114770106971264E-2</v>
      </c>
      <c r="O139">
        <v>6.6663160920143127E-2</v>
      </c>
      <c r="P139">
        <v>4.1751537472009659E-2</v>
      </c>
      <c r="Q139">
        <v>2.7559259906411171E-2</v>
      </c>
      <c r="R139">
        <v>3.485639113932848E-3</v>
      </c>
      <c r="S139">
        <v>4.146730899810791E-2</v>
      </c>
      <c r="T139">
        <v>0.33922514319419861</v>
      </c>
      <c r="U139">
        <v>0.14283163845539093</v>
      </c>
      <c r="V139">
        <v>82.610244750976563</v>
      </c>
      <c r="W139">
        <v>0.19639350473880768</v>
      </c>
      <c r="X139">
        <v>0.76772004365921021</v>
      </c>
      <c r="Y139">
        <v>0.30351722240447998</v>
      </c>
      <c r="Z139">
        <v>15.640064239501953</v>
      </c>
      <c r="AA139">
        <v>100</v>
      </c>
      <c r="AB139">
        <v>14.425995826721191</v>
      </c>
      <c r="AC139">
        <v>31.440814971923828</v>
      </c>
      <c r="AD139">
        <v>69.041770935058594</v>
      </c>
      <c r="AE139">
        <v>24.762887954711914</v>
      </c>
      <c r="AF139">
        <v>88.55</v>
      </c>
      <c r="AG139" s="27">
        <v>63250.552000000003</v>
      </c>
      <c r="AH139" s="30">
        <v>24</v>
      </c>
    </row>
    <row r="140" spans="1:34" x14ac:dyDescent="0.45">
      <c r="A140">
        <v>2182</v>
      </c>
      <c r="B140" s="1">
        <v>43282</v>
      </c>
      <c r="C140">
        <v>2147</v>
      </c>
      <c r="D140">
        <v>2147</v>
      </c>
      <c r="E140" t="s">
        <v>151</v>
      </c>
      <c r="F140">
        <v>30194130</v>
      </c>
      <c r="G140">
        <v>2306</v>
      </c>
      <c r="H140">
        <v>130.937255859375</v>
      </c>
      <c r="I140">
        <v>0.58990323543548584</v>
      </c>
      <c r="J140">
        <v>2.5150995701551437E-2</v>
      </c>
      <c r="K140">
        <v>3.525945171713829E-2</v>
      </c>
      <c r="L140">
        <v>1.5075948089361191E-2</v>
      </c>
      <c r="M140">
        <v>9.040571004152298E-2</v>
      </c>
      <c r="N140">
        <v>1.2776646763086319E-2</v>
      </c>
      <c r="O140">
        <v>0.11689665168523788</v>
      </c>
      <c r="P140">
        <v>3.9083156734704971E-2</v>
      </c>
      <c r="Q140">
        <v>3.7811793386936188E-2</v>
      </c>
      <c r="R140">
        <v>8.5708714323118329E-5</v>
      </c>
      <c r="S140">
        <v>3.7550684064626694E-2</v>
      </c>
      <c r="T140">
        <v>0.3035559356212616</v>
      </c>
      <c r="U140">
        <v>0.17346054315567017</v>
      </c>
      <c r="V140">
        <v>56.504768371582031</v>
      </c>
      <c r="W140">
        <v>0.43365135788917542</v>
      </c>
      <c r="X140">
        <v>1.6045099496841431</v>
      </c>
      <c r="Y140">
        <v>8.6730271577835083E-2</v>
      </c>
      <c r="Z140">
        <v>40.893321990966797</v>
      </c>
      <c r="AA140">
        <v>72.506507873535156</v>
      </c>
      <c r="AB140">
        <v>12.749349594116211</v>
      </c>
      <c r="AC140">
        <v>21.942758560180664</v>
      </c>
      <c r="AD140">
        <v>95.90643310546875</v>
      </c>
      <c r="AE140">
        <v>17.676389694213867</v>
      </c>
      <c r="AF140">
        <v>88.02</v>
      </c>
      <c r="AG140" s="27">
        <v>60119.815999999999</v>
      </c>
      <c r="AH140" s="30">
        <v>19</v>
      </c>
    </row>
    <row r="141" spans="1:34" x14ac:dyDescent="0.45">
      <c r="A141">
        <v>2182</v>
      </c>
      <c r="B141" s="1">
        <v>43282</v>
      </c>
      <c r="C141">
        <v>2180</v>
      </c>
      <c r="D141">
        <v>2180</v>
      </c>
      <c r="E141" t="s">
        <v>152</v>
      </c>
      <c r="F141">
        <v>706476288</v>
      </c>
      <c r="G141">
        <v>48677</v>
      </c>
      <c r="H141">
        <v>145.13554382324219</v>
      </c>
      <c r="I141">
        <v>0.5462263822555542</v>
      </c>
      <c r="J141">
        <v>0.11631777137517929</v>
      </c>
      <c r="K141">
        <v>5.7977523654699326E-2</v>
      </c>
      <c r="L141">
        <v>1.890878938138485E-2</v>
      </c>
      <c r="M141">
        <v>6.2412004917860031E-2</v>
      </c>
      <c r="N141">
        <v>2.3956198245286942E-2</v>
      </c>
      <c r="O141">
        <v>7.2390899062156677E-2</v>
      </c>
      <c r="P141">
        <v>3.8324039429426193E-2</v>
      </c>
      <c r="Q141">
        <v>3.1168973073363304E-2</v>
      </c>
      <c r="R141">
        <v>4.8106932081282139E-3</v>
      </c>
      <c r="S141">
        <v>2.7506697922945023E-2</v>
      </c>
      <c r="T141">
        <v>6.7095341682434082</v>
      </c>
      <c r="U141">
        <v>8.8111429214477539</v>
      </c>
      <c r="V141">
        <v>16.019886016845703</v>
      </c>
      <c r="W141">
        <v>0.60603570938110352</v>
      </c>
      <c r="X141">
        <v>10.292335510253906</v>
      </c>
      <c r="Y141">
        <v>0.73956900835037231</v>
      </c>
      <c r="Z141">
        <v>56.821495056152344</v>
      </c>
      <c r="AA141">
        <v>38.31378173828125</v>
      </c>
      <c r="AB141">
        <v>14.690716743469238</v>
      </c>
      <c r="AC141">
        <v>7.4367771148681641</v>
      </c>
      <c r="AD141">
        <v>88.075492858886719</v>
      </c>
      <c r="AE141">
        <v>19.002849578857422</v>
      </c>
      <c r="AF141">
        <v>80.540000000000006</v>
      </c>
      <c r="AG141" s="27">
        <v>70898.603000000003</v>
      </c>
      <c r="AH141" s="30">
        <v>25</v>
      </c>
    </row>
    <row r="142" spans="1:34" x14ac:dyDescent="0.45">
      <c r="A142">
        <v>2182</v>
      </c>
      <c r="B142" s="1">
        <v>43282</v>
      </c>
      <c r="C142">
        <v>2181</v>
      </c>
      <c r="D142">
        <v>2181</v>
      </c>
      <c r="E142" t="s">
        <v>153</v>
      </c>
      <c r="F142">
        <v>37721816</v>
      </c>
      <c r="G142">
        <v>3066</v>
      </c>
      <c r="H142">
        <v>123.03266906738281</v>
      </c>
      <c r="I142">
        <v>0.57729727029800415</v>
      </c>
      <c r="J142">
        <v>7.1782566606998444E-2</v>
      </c>
      <c r="K142">
        <v>2.7331819757819176E-2</v>
      </c>
      <c r="L142">
        <v>1.1405842378735542E-2</v>
      </c>
      <c r="M142">
        <v>6.4500674605369568E-2</v>
      </c>
      <c r="N142">
        <v>4.4087924063205719E-2</v>
      </c>
      <c r="O142">
        <v>8.6799673736095428E-2</v>
      </c>
      <c r="P142">
        <v>4.4493634253740311E-2</v>
      </c>
      <c r="Q142">
        <v>1.9140029326081276E-2</v>
      </c>
      <c r="R142">
        <v>4.0928819216787815E-3</v>
      </c>
      <c r="S142">
        <v>4.9067679792642593E-2</v>
      </c>
      <c r="T142">
        <v>12.328766822814941</v>
      </c>
      <c r="U142">
        <v>14.187867164611816</v>
      </c>
      <c r="V142">
        <v>28.767124176025391</v>
      </c>
      <c r="W142">
        <v>0.42400521039962769</v>
      </c>
      <c r="X142">
        <v>8.6757993698120117</v>
      </c>
      <c r="Y142">
        <v>2.4787998199462891</v>
      </c>
      <c r="Z142">
        <v>33.137638092041016</v>
      </c>
      <c r="AA142">
        <v>88.519241333007813</v>
      </c>
      <c r="AB142">
        <v>15.068492889404297</v>
      </c>
      <c r="AC142">
        <v>14.187867164611816</v>
      </c>
      <c r="AD142">
        <v>81.069961547851563</v>
      </c>
      <c r="AE142">
        <v>25.294458389282227</v>
      </c>
      <c r="AF142">
        <v>81.28</v>
      </c>
      <c r="AG142" s="27">
        <v>69373.875</v>
      </c>
      <c r="AH142" s="30">
        <v>26</v>
      </c>
    </row>
    <row r="143" spans="1:34" x14ac:dyDescent="0.45">
      <c r="A143">
        <v>2182</v>
      </c>
      <c r="B143" s="1">
        <v>43282</v>
      </c>
      <c r="C143">
        <v>2182</v>
      </c>
      <c r="D143">
        <v>2182</v>
      </c>
      <c r="E143" t="s">
        <v>154</v>
      </c>
      <c r="F143">
        <v>145534688</v>
      </c>
      <c r="G143">
        <v>11019</v>
      </c>
      <c r="H143">
        <v>132.07612609863281</v>
      </c>
      <c r="I143">
        <v>0.58116567134857178</v>
      </c>
      <c r="J143">
        <v>7.4876882135868073E-2</v>
      </c>
      <c r="K143">
        <v>3.0248614028096199E-2</v>
      </c>
      <c r="L143">
        <v>4.582634661346674E-3</v>
      </c>
      <c r="M143">
        <v>6.1505306512117386E-2</v>
      </c>
      <c r="N143">
        <v>1.0206934995949268E-2</v>
      </c>
      <c r="O143">
        <v>8.5158593952655792E-2</v>
      </c>
      <c r="P143">
        <v>6.6164173185825348E-2</v>
      </c>
      <c r="Q143">
        <v>3.1777467578649521E-2</v>
      </c>
      <c r="R143">
        <v>4.3501118198037148E-3</v>
      </c>
      <c r="S143">
        <v>4.9963559955358505E-2</v>
      </c>
      <c r="T143">
        <v>7.1875848770141602</v>
      </c>
      <c r="U143">
        <v>9.0752334594726563</v>
      </c>
      <c r="V143">
        <v>41.482894897460938</v>
      </c>
      <c r="W143">
        <v>0.74416917562484741</v>
      </c>
      <c r="X143">
        <v>6.7428984642028809</v>
      </c>
      <c r="Y143">
        <v>2.7588710784912109</v>
      </c>
      <c r="Z143">
        <v>32.008350372314453</v>
      </c>
      <c r="AA143">
        <v>79.0452880859375</v>
      </c>
      <c r="AB143">
        <v>15.255467414855957</v>
      </c>
      <c r="AC143">
        <v>25.220073699951172</v>
      </c>
      <c r="AD143">
        <v>64.560859680175781</v>
      </c>
      <c r="AE143">
        <v>27.122890472412109</v>
      </c>
      <c r="AF143">
        <v>70.010000000000005</v>
      </c>
      <c r="AG143" s="27">
        <v>67572.467999999993</v>
      </c>
      <c r="AH143" s="30">
        <v>25</v>
      </c>
    </row>
    <row r="144" spans="1:34" x14ac:dyDescent="0.45">
      <c r="A144">
        <v>2182</v>
      </c>
      <c r="B144" s="1">
        <v>43282</v>
      </c>
      <c r="C144">
        <v>2183</v>
      </c>
      <c r="D144">
        <v>2183</v>
      </c>
      <c r="E144" t="s">
        <v>155</v>
      </c>
      <c r="F144">
        <v>137444560</v>
      </c>
      <c r="G144">
        <v>11981</v>
      </c>
      <c r="H144">
        <v>114.71877288818359</v>
      </c>
      <c r="I144">
        <v>0.6159166693687439</v>
      </c>
      <c r="J144">
        <v>5.9458028525114059E-2</v>
      </c>
      <c r="K144">
        <v>5.1266059279441833E-2</v>
      </c>
      <c r="L144">
        <v>4.6133007854223251E-3</v>
      </c>
      <c r="M144">
        <v>6.2618039548397064E-2</v>
      </c>
      <c r="N144">
        <v>1.7742816358804703E-2</v>
      </c>
      <c r="O144">
        <v>7.4097879230976105E-2</v>
      </c>
      <c r="P144">
        <v>5.4367769509553909E-2</v>
      </c>
      <c r="Q144">
        <v>2.6395272463560104E-2</v>
      </c>
      <c r="R144">
        <v>2.1547134965658188E-3</v>
      </c>
      <c r="S144">
        <v>3.1369473785161972E-2</v>
      </c>
      <c r="T144">
        <v>2.8044402599334717</v>
      </c>
      <c r="U144">
        <v>3.1716885566711426</v>
      </c>
      <c r="V144">
        <v>28.470077514648438</v>
      </c>
      <c r="W144">
        <v>1.0600117444992065</v>
      </c>
      <c r="X144">
        <v>6.4018030166625977</v>
      </c>
      <c r="Y144">
        <v>1.0600117444992065</v>
      </c>
      <c r="Z144">
        <v>57.031967163085938</v>
      </c>
      <c r="AA144">
        <v>58.450881958007813</v>
      </c>
      <c r="AB144">
        <v>12.361238479614258</v>
      </c>
      <c r="AC144">
        <v>10.291294097900391</v>
      </c>
      <c r="AD144">
        <v>78.256187438964844</v>
      </c>
      <c r="AE144">
        <v>22.584907531738281</v>
      </c>
      <c r="AF144">
        <v>73.680000000000007</v>
      </c>
      <c r="AG144" s="27">
        <v>70624.801000000007</v>
      </c>
      <c r="AH144" s="30">
        <v>27</v>
      </c>
    </row>
    <row r="145" spans="1:34" x14ac:dyDescent="0.45">
      <c r="A145">
        <v>2182</v>
      </c>
      <c r="B145" s="1">
        <v>43282</v>
      </c>
      <c r="C145">
        <v>2185</v>
      </c>
      <c r="D145">
        <v>2185</v>
      </c>
      <c r="E145" t="s">
        <v>156</v>
      </c>
      <c r="F145">
        <v>75780360</v>
      </c>
      <c r="G145">
        <v>6184</v>
      </c>
      <c r="H145">
        <v>122.54262542724609</v>
      </c>
      <c r="I145">
        <v>0.57490849494934082</v>
      </c>
      <c r="J145">
        <v>8.2563072443008423E-2</v>
      </c>
      <c r="K145">
        <v>5.1407665014266968E-2</v>
      </c>
      <c r="L145">
        <v>6.0921534895896912E-3</v>
      </c>
      <c r="M145">
        <v>6.8144090473651886E-2</v>
      </c>
      <c r="N145">
        <v>1.4581421390175819E-2</v>
      </c>
      <c r="O145">
        <v>6.9095246493816376E-2</v>
      </c>
      <c r="P145">
        <v>4.0290456265211105E-2</v>
      </c>
      <c r="Q145">
        <v>3.133498877286911E-2</v>
      </c>
      <c r="R145">
        <v>2.9624782036989927E-3</v>
      </c>
      <c r="S145">
        <v>5.861997976899147E-2</v>
      </c>
      <c r="T145">
        <v>12.83958625793457</v>
      </c>
      <c r="U145">
        <v>7.7134542465209961</v>
      </c>
      <c r="V145">
        <v>28.040103912353516</v>
      </c>
      <c r="W145">
        <v>0.71151357889175415</v>
      </c>
      <c r="X145">
        <v>6.2095732688903809</v>
      </c>
      <c r="Y145">
        <v>2.4417853355407715</v>
      </c>
      <c r="Z145">
        <v>42.043983459472656</v>
      </c>
      <c r="AA145">
        <v>67.108665466308594</v>
      </c>
      <c r="AB145">
        <v>13.583440780639648</v>
      </c>
      <c r="AC145">
        <v>19.291721343994141</v>
      </c>
      <c r="AD145">
        <v>78.707221984863281</v>
      </c>
      <c r="AE145">
        <v>26.814292907714844</v>
      </c>
      <c r="AF145">
        <v>71.2</v>
      </c>
      <c r="AG145" s="27">
        <v>72814.311000000002</v>
      </c>
      <c r="AH145" s="30">
        <v>27</v>
      </c>
    </row>
    <row r="146" spans="1:34" x14ac:dyDescent="0.45">
      <c r="A146">
        <v>2182</v>
      </c>
      <c r="B146" s="1">
        <v>43282</v>
      </c>
      <c r="C146">
        <v>2186</v>
      </c>
      <c r="D146">
        <v>2186</v>
      </c>
      <c r="E146" t="s">
        <v>157</v>
      </c>
      <c r="F146">
        <v>12817597</v>
      </c>
      <c r="G146">
        <v>1222</v>
      </c>
      <c r="H146">
        <v>104.89031982421875</v>
      </c>
      <c r="I146">
        <v>0.64575260877609253</v>
      </c>
      <c r="J146">
        <v>1.1925862170755863E-2</v>
      </c>
      <c r="K146">
        <v>2.2000133991241455E-2</v>
      </c>
      <c r="L146">
        <v>5.6275460869073868E-2</v>
      </c>
      <c r="M146">
        <v>6.2034059315919876E-2</v>
      </c>
      <c r="N146">
        <v>1.9247740507125854E-2</v>
      </c>
      <c r="O146">
        <v>7.0733971893787384E-2</v>
      </c>
      <c r="P146">
        <v>7.0074178278446198E-2</v>
      </c>
      <c r="Q146">
        <v>1.2948602437973022E-2</v>
      </c>
      <c r="R146">
        <v>0</v>
      </c>
      <c r="S146">
        <v>2.9007419943809509E-2</v>
      </c>
      <c r="T146">
        <v>2.0458264350891113</v>
      </c>
      <c r="U146">
        <v>0.90016365051269531</v>
      </c>
      <c r="V146">
        <v>6.4648118019104004</v>
      </c>
      <c r="W146">
        <v>1.4729950428009033</v>
      </c>
      <c r="X146">
        <v>5.1554827690124512</v>
      </c>
      <c r="Y146">
        <v>0.32733222842216492</v>
      </c>
      <c r="Z146">
        <v>83.633384704589844</v>
      </c>
      <c r="AA146">
        <v>18.657938003540039</v>
      </c>
      <c r="AB146">
        <v>12.356792449951172</v>
      </c>
      <c r="AC146">
        <v>2.2913258075714111</v>
      </c>
      <c r="AD146">
        <v>93.814430236816406</v>
      </c>
      <c r="AE146">
        <v>20.660215377807617</v>
      </c>
      <c r="AF146">
        <v>89.69</v>
      </c>
      <c r="AG146" s="27">
        <v>69913.547000000006</v>
      </c>
      <c r="AH146" s="30">
        <v>25</v>
      </c>
    </row>
    <row r="147" spans="1:34" x14ac:dyDescent="0.45">
      <c r="A147">
        <v>2182</v>
      </c>
      <c r="B147" s="1">
        <v>43282</v>
      </c>
      <c r="C147">
        <v>2187</v>
      </c>
      <c r="D147">
        <v>2187</v>
      </c>
      <c r="E147" t="s">
        <v>158</v>
      </c>
      <c r="F147">
        <v>154710000</v>
      </c>
      <c r="G147">
        <v>10009</v>
      </c>
      <c r="H147">
        <v>154.57089233398438</v>
      </c>
      <c r="I147">
        <v>0.52397036552429199</v>
      </c>
      <c r="J147">
        <v>0.1605302095413208</v>
      </c>
      <c r="K147">
        <v>3.4758143126964569E-2</v>
      </c>
      <c r="L147">
        <v>7.751882541924715E-3</v>
      </c>
      <c r="M147">
        <v>5.1617566496133804E-2</v>
      </c>
      <c r="N147">
        <v>2.3164976388216019E-2</v>
      </c>
      <c r="O147">
        <v>6.7350581288337708E-2</v>
      </c>
      <c r="P147">
        <v>4.2834416031837463E-2</v>
      </c>
      <c r="Q147">
        <v>4.6085275709629059E-2</v>
      </c>
      <c r="R147">
        <v>5.1085781306028366E-3</v>
      </c>
      <c r="S147">
        <v>3.6828033626079559E-2</v>
      </c>
      <c r="T147">
        <v>15.206314086914063</v>
      </c>
      <c r="U147">
        <v>11.939254760742188</v>
      </c>
      <c r="V147">
        <v>26.006593704223633</v>
      </c>
      <c r="W147">
        <v>0.66939753293991089</v>
      </c>
      <c r="X147">
        <v>6.9637327194213867</v>
      </c>
      <c r="Y147">
        <v>2.1480667591094971</v>
      </c>
      <c r="Z147">
        <v>37.066638946533203</v>
      </c>
      <c r="AA147">
        <v>72.964332580566406</v>
      </c>
      <c r="AB147">
        <v>11.319811820983887</v>
      </c>
      <c r="AC147">
        <v>20.661405563354492</v>
      </c>
      <c r="AD147">
        <v>83.655082702636719</v>
      </c>
      <c r="AE147">
        <v>21.410579681396484</v>
      </c>
      <c r="AF147">
        <v>79.02</v>
      </c>
      <c r="AG147" s="27">
        <v>69318.968999999997</v>
      </c>
      <c r="AH147" s="30">
        <v>25</v>
      </c>
    </row>
    <row r="148" spans="1:34" x14ac:dyDescent="0.45">
      <c r="A148">
        <v>2182</v>
      </c>
      <c r="B148" s="1">
        <v>43282</v>
      </c>
      <c r="C148">
        <v>2188</v>
      </c>
      <c r="D148">
        <v>2188</v>
      </c>
      <c r="E148" t="s">
        <v>159</v>
      </c>
      <c r="F148">
        <v>9770655</v>
      </c>
      <c r="G148">
        <v>637</v>
      </c>
      <c r="H148">
        <v>153.38548278808594</v>
      </c>
      <c r="I148">
        <v>0.62507659196853638</v>
      </c>
      <c r="J148">
        <v>3.3139642328023911E-2</v>
      </c>
      <c r="K148">
        <v>3.2578062266111374E-2</v>
      </c>
      <c r="L148">
        <v>3.370971605181694E-2</v>
      </c>
      <c r="M148">
        <v>6.8316914141178131E-2</v>
      </c>
      <c r="N148">
        <v>3.4683551639318466E-2</v>
      </c>
      <c r="O148">
        <v>0.13313242793083191</v>
      </c>
      <c r="P148">
        <v>1.8324565142393112E-2</v>
      </c>
      <c r="Q148">
        <v>2.0359944552183151E-2</v>
      </c>
      <c r="R148">
        <v>0</v>
      </c>
      <c r="S148">
        <v>6.7856250097975135E-4</v>
      </c>
      <c r="T148">
        <v>4.2386183738708496</v>
      </c>
      <c r="U148">
        <v>0.47095760703086853</v>
      </c>
      <c r="V148">
        <v>5.6514911651611328</v>
      </c>
      <c r="W148">
        <v>0.31397172808647156</v>
      </c>
      <c r="X148">
        <v>7.0643644332885742</v>
      </c>
      <c r="Y148">
        <v>0.15698586404323578</v>
      </c>
      <c r="Z148">
        <v>82.103607177734375</v>
      </c>
      <c r="AA148">
        <v>0</v>
      </c>
      <c r="AB148">
        <v>8.7912092208862305</v>
      </c>
      <c r="AC148">
        <v>0</v>
      </c>
      <c r="AD148">
        <v>100</v>
      </c>
      <c r="AE148">
        <v>15.712383270263672</v>
      </c>
      <c r="AF148">
        <v>93.22</v>
      </c>
      <c r="AG148" s="27">
        <v>76773.076000000001</v>
      </c>
      <c r="AH148" s="30">
        <v>23</v>
      </c>
    </row>
    <row r="149" spans="1:34" x14ac:dyDescent="0.45">
      <c r="A149">
        <v>2182</v>
      </c>
      <c r="B149" s="1">
        <v>43282</v>
      </c>
      <c r="C149">
        <v>2190</v>
      </c>
      <c r="D149">
        <v>2190</v>
      </c>
      <c r="E149" t="s">
        <v>160</v>
      </c>
      <c r="F149">
        <v>37008528</v>
      </c>
      <c r="G149">
        <v>3253</v>
      </c>
      <c r="H149">
        <v>113.76737976074219</v>
      </c>
      <c r="I149">
        <v>0.63857400417327881</v>
      </c>
      <c r="J149">
        <v>4.7179602086544037E-2</v>
      </c>
      <c r="K149">
        <v>2.6484152302145958E-2</v>
      </c>
      <c r="L149">
        <v>1.417778804898262E-2</v>
      </c>
      <c r="M149">
        <v>5.9713233262300491E-2</v>
      </c>
      <c r="N149">
        <v>2.1318679675459862E-2</v>
      </c>
      <c r="O149">
        <v>6.6750936210155487E-2</v>
      </c>
      <c r="P149">
        <v>5.0794001668691635E-2</v>
      </c>
      <c r="Q149">
        <v>4.8335295170545578E-2</v>
      </c>
      <c r="R149">
        <v>2.2691418416798115E-4</v>
      </c>
      <c r="S149">
        <v>2.6445427909493446E-2</v>
      </c>
      <c r="T149">
        <v>0.73778051137924194</v>
      </c>
      <c r="U149">
        <v>0.79926222562789917</v>
      </c>
      <c r="V149">
        <v>11.435598373413086</v>
      </c>
      <c r="W149">
        <v>2.5514910221099854</v>
      </c>
      <c r="X149">
        <v>5.0415000915527344</v>
      </c>
      <c r="Y149">
        <v>0.36889025568962097</v>
      </c>
      <c r="Z149">
        <v>79.065475463867188</v>
      </c>
      <c r="AA149">
        <v>36.981246948242188</v>
      </c>
      <c r="AB149">
        <v>14.386719703674316</v>
      </c>
      <c r="AC149">
        <v>1.8444513082504272</v>
      </c>
      <c r="AD149">
        <v>78.947364807128906</v>
      </c>
      <c r="AE149">
        <v>20.256135940551758</v>
      </c>
      <c r="AF149">
        <v>83.05</v>
      </c>
      <c r="AG149" s="27">
        <v>61437.201999999997</v>
      </c>
      <c r="AH149" s="30">
        <v>25</v>
      </c>
    </row>
    <row r="150" spans="1:34" x14ac:dyDescent="0.45">
      <c r="A150">
        <v>2182</v>
      </c>
      <c r="B150" s="1">
        <v>43282</v>
      </c>
      <c r="C150">
        <v>2191</v>
      </c>
      <c r="D150">
        <v>2191</v>
      </c>
      <c r="E150" t="s">
        <v>161</v>
      </c>
      <c r="F150">
        <v>39171104</v>
      </c>
      <c r="G150">
        <v>3221</v>
      </c>
      <c r="H150">
        <v>121.61162567138672</v>
      </c>
      <c r="I150">
        <v>0.59194225072860718</v>
      </c>
      <c r="J150">
        <v>6.5537899732589722E-2</v>
      </c>
      <c r="K150">
        <v>4.7398287802934647E-2</v>
      </c>
      <c r="L150">
        <v>1.6850631684064865E-2</v>
      </c>
      <c r="M150">
        <v>6.4227849245071411E-2</v>
      </c>
      <c r="N150">
        <v>2.5214554741978645E-2</v>
      </c>
      <c r="O150">
        <v>6.8696446716785431E-2</v>
      </c>
      <c r="P150">
        <v>4.1522275656461716E-2</v>
      </c>
      <c r="Q150">
        <v>4.0909402072429657E-2</v>
      </c>
      <c r="R150">
        <v>8.1680620496626943E-5</v>
      </c>
      <c r="S150">
        <v>3.7618719041347504E-2</v>
      </c>
      <c r="T150">
        <v>0.83824896812438965</v>
      </c>
      <c r="U150">
        <v>0.43464761972427368</v>
      </c>
      <c r="V150">
        <v>42.471282958984375</v>
      </c>
      <c r="W150">
        <v>0.93138778209686279</v>
      </c>
      <c r="X150">
        <v>4.6569390296936035</v>
      </c>
      <c r="Y150">
        <v>0.24837006628513336</v>
      </c>
      <c r="Z150">
        <v>50.419124603271484</v>
      </c>
      <c r="AA150">
        <v>53.585842132568359</v>
      </c>
      <c r="AB150">
        <v>10.214219093322754</v>
      </c>
      <c r="AC150">
        <v>13.287798881530762</v>
      </c>
      <c r="AD150">
        <v>73.782768249511719</v>
      </c>
      <c r="AE150">
        <v>21.722265243530273</v>
      </c>
      <c r="AF150">
        <v>81.06</v>
      </c>
      <c r="AG150" s="27">
        <v>63523.605000000003</v>
      </c>
      <c r="AH150" s="30">
        <v>26</v>
      </c>
    </row>
    <row r="151" spans="1:34" x14ac:dyDescent="0.45">
      <c r="A151">
        <v>2182</v>
      </c>
      <c r="B151" s="1">
        <v>43282</v>
      </c>
      <c r="C151">
        <v>2192</v>
      </c>
      <c r="D151">
        <v>2192</v>
      </c>
      <c r="E151" t="s">
        <v>162</v>
      </c>
      <c r="F151">
        <v>3985951</v>
      </c>
      <c r="G151">
        <v>309</v>
      </c>
      <c r="H151">
        <v>128.99517822265625</v>
      </c>
      <c r="I151">
        <v>0.65739411115646362</v>
      </c>
      <c r="J151">
        <v>2.2029560059309006E-2</v>
      </c>
      <c r="K151">
        <v>3.810561029240489E-3</v>
      </c>
      <c r="L151">
        <v>4.0788345038890839E-2</v>
      </c>
      <c r="M151">
        <v>8.4592513740062714E-2</v>
      </c>
      <c r="N151">
        <v>2.2173343226313591E-2</v>
      </c>
      <c r="O151">
        <v>9.5357105135917664E-2</v>
      </c>
      <c r="P151">
        <v>3.5746369510889053E-2</v>
      </c>
      <c r="Q151">
        <v>2.9760301113128662E-3</v>
      </c>
      <c r="R151">
        <v>7.1300226263701916E-3</v>
      </c>
      <c r="S151">
        <v>2.8001997619867325E-2</v>
      </c>
      <c r="T151">
        <v>0.32362458109855652</v>
      </c>
      <c r="U151">
        <v>0.32362458109855652</v>
      </c>
      <c r="V151">
        <v>3.23624587059021</v>
      </c>
      <c r="W151">
        <v>0.32362458109855652</v>
      </c>
      <c r="X151">
        <v>2.9126212596893311</v>
      </c>
      <c r="Y151">
        <v>0</v>
      </c>
      <c r="Z151">
        <v>92.880256652832031</v>
      </c>
      <c r="AA151">
        <v>28.478963851928711</v>
      </c>
      <c r="AB151">
        <v>9.3851137161254883</v>
      </c>
      <c r="AC151">
        <v>0.32362458109855652</v>
      </c>
      <c r="AD151">
        <v>100</v>
      </c>
      <c r="AE151">
        <v>28.235294342041016</v>
      </c>
      <c r="AF151">
        <v>86.36</v>
      </c>
      <c r="AG151" s="27">
        <v>59580.303</v>
      </c>
      <c r="AH151" s="30">
        <v>23</v>
      </c>
    </row>
    <row r="152" spans="1:34" x14ac:dyDescent="0.45">
      <c r="A152">
        <v>2182</v>
      </c>
      <c r="B152" s="1">
        <v>43282</v>
      </c>
      <c r="C152">
        <v>2193</v>
      </c>
      <c r="D152">
        <v>2193</v>
      </c>
      <c r="E152" t="s">
        <v>163</v>
      </c>
      <c r="F152">
        <v>3691402.25</v>
      </c>
      <c r="G152">
        <v>209</v>
      </c>
      <c r="H152">
        <v>176.62211608886719</v>
      </c>
      <c r="I152">
        <v>0.59606492519378662</v>
      </c>
      <c r="J152">
        <v>4.7189634293317795E-2</v>
      </c>
      <c r="K152">
        <v>1.9923290237784386E-2</v>
      </c>
      <c r="L152">
        <v>4.5877400785684586E-2</v>
      </c>
      <c r="M152">
        <v>6.5992563962936401E-2</v>
      </c>
      <c r="N152">
        <v>3.969685360789299E-2</v>
      </c>
      <c r="O152">
        <v>9.7624979913234711E-2</v>
      </c>
      <c r="P152">
        <v>3.0031869187951088E-2</v>
      </c>
      <c r="Q152">
        <v>1.2961846776306629E-2</v>
      </c>
      <c r="R152">
        <v>4.0634965989738703E-4</v>
      </c>
      <c r="S152">
        <v>4.423031210899353E-2</v>
      </c>
      <c r="T152">
        <v>0.47846889495849609</v>
      </c>
      <c r="U152">
        <v>0</v>
      </c>
      <c r="V152">
        <v>5.7416267395019531</v>
      </c>
      <c r="W152">
        <v>1.4354066848754883</v>
      </c>
      <c r="X152">
        <v>7.1770334243774414</v>
      </c>
      <c r="Y152">
        <v>0</v>
      </c>
      <c r="Z152">
        <v>85.167465209960938</v>
      </c>
      <c r="AA152">
        <v>98.08612060546875</v>
      </c>
      <c r="AB152">
        <v>20.095693588256836</v>
      </c>
      <c r="AC152">
        <v>0</v>
      </c>
      <c r="AD152">
        <v>72.222221374511719</v>
      </c>
      <c r="AE152">
        <v>29.323308944702148</v>
      </c>
      <c r="AF152">
        <v>56</v>
      </c>
      <c r="AG152" s="27">
        <v>48467.885999999999</v>
      </c>
      <c r="AH152" s="30">
        <v>10</v>
      </c>
    </row>
    <row r="153" spans="1:34" x14ac:dyDescent="0.45">
      <c r="A153">
        <v>2182</v>
      </c>
      <c r="B153" s="1">
        <v>43282</v>
      </c>
      <c r="C153">
        <v>2195</v>
      </c>
      <c r="D153">
        <v>2195</v>
      </c>
      <c r="E153" t="s">
        <v>164</v>
      </c>
      <c r="F153">
        <v>3521733.25</v>
      </c>
      <c r="G153">
        <v>270</v>
      </c>
      <c r="H153">
        <v>130.4345703125</v>
      </c>
      <c r="I153">
        <v>0.50428211688995361</v>
      </c>
      <c r="J153">
        <v>2.5811491534113884E-2</v>
      </c>
      <c r="K153">
        <v>2.386142686009407E-2</v>
      </c>
      <c r="L153">
        <v>5.6639794260263443E-2</v>
      </c>
      <c r="M153">
        <v>6.032852828502655E-2</v>
      </c>
      <c r="N153">
        <v>2.1978087723255157E-2</v>
      </c>
      <c r="O153">
        <v>0.13172653317451477</v>
      </c>
      <c r="P153">
        <v>0.12752524018287659</v>
      </c>
      <c r="Q153">
        <v>4.7414549626410007E-3</v>
      </c>
      <c r="R153">
        <v>0</v>
      </c>
      <c r="S153">
        <v>4.3105341494083405E-2</v>
      </c>
      <c r="T153">
        <v>0</v>
      </c>
      <c r="U153">
        <v>0</v>
      </c>
      <c r="V153">
        <v>11.111110687255859</v>
      </c>
      <c r="W153">
        <v>1.8518518209457397</v>
      </c>
      <c r="X153">
        <v>4.8148150444030762</v>
      </c>
      <c r="Y153">
        <v>0</v>
      </c>
      <c r="Z153">
        <v>82.222221374511719</v>
      </c>
      <c r="AA153">
        <v>50.740741729736328</v>
      </c>
      <c r="AB153">
        <v>16.666666030883789</v>
      </c>
      <c r="AC153">
        <v>2.2222223281860352</v>
      </c>
      <c r="AD153">
        <v>75</v>
      </c>
      <c r="AE153">
        <v>25.449871063232422</v>
      </c>
      <c r="AF153">
        <v>84</v>
      </c>
      <c r="AG153" s="27">
        <v>50957.875</v>
      </c>
      <c r="AH153" s="30">
        <v>15</v>
      </c>
    </row>
    <row r="154" spans="1:34" x14ac:dyDescent="0.45">
      <c r="A154">
        <v>2182</v>
      </c>
      <c r="B154" s="1">
        <v>43282</v>
      </c>
      <c r="C154">
        <v>2197</v>
      </c>
      <c r="D154">
        <v>2197</v>
      </c>
      <c r="E154" t="s">
        <v>165</v>
      </c>
      <c r="F154">
        <v>26872570</v>
      </c>
      <c r="G154">
        <v>2231</v>
      </c>
      <c r="H154">
        <v>120.45078277587891</v>
      </c>
      <c r="I154">
        <v>0.60186529159545898</v>
      </c>
      <c r="J154">
        <v>4.2911738157272339E-2</v>
      </c>
      <c r="K154">
        <v>4.7900836914777756E-2</v>
      </c>
      <c r="L154">
        <v>3.1576387584209442E-2</v>
      </c>
      <c r="M154">
        <v>7.0932716131210327E-2</v>
      </c>
      <c r="N154">
        <v>1.9637290388345718E-2</v>
      </c>
      <c r="O154">
        <v>6.9342233240604401E-2</v>
      </c>
      <c r="P154">
        <v>5.289333313703537E-2</v>
      </c>
      <c r="Q154">
        <v>2.731524221599102E-2</v>
      </c>
      <c r="R154">
        <v>5.4627301869913936E-4</v>
      </c>
      <c r="S154">
        <v>3.5078614950180054E-2</v>
      </c>
      <c r="T154">
        <v>0.7171671986579895</v>
      </c>
      <c r="U154">
        <v>0.35858359932899475</v>
      </c>
      <c r="V154">
        <v>28.597042083740234</v>
      </c>
      <c r="W154">
        <v>0.85163605213165283</v>
      </c>
      <c r="X154">
        <v>5.0649933815002441</v>
      </c>
      <c r="Y154">
        <v>0.62752127647399902</v>
      </c>
      <c r="Z154">
        <v>63.783058166503906</v>
      </c>
      <c r="AA154">
        <v>60.600627899169922</v>
      </c>
      <c r="AB154">
        <v>13.133124351501465</v>
      </c>
      <c r="AC154">
        <v>6.5441508293151855</v>
      </c>
      <c r="AD154">
        <v>82.777778625488281</v>
      </c>
      <c r="AE154">
        <v>20.986574172973633</v>
      </c>
      <c r="AF154">
        <v>86.62</v>
      </c>
      <c r="AG154" s="27">
        <v>52805.646999999997</v>
      </c>
      <c r="AH154" s="30">
        <v>25</v>
      </c>
    </row>
    <row r="155" spans="1:34" x14ac:dyDescent="0.45">
      <c r="A155">
        <v>2182</v>
      </c>
      <c r="B155" s="1">
        <v>43282</v>
      </c>
      <c r="C155">
        <v>2198</v>
      </c>
      <c r="D155">
        <v>2198</v>
      </c>
      <c r="E155" t="s">
        <v>166</v>
      </c>
      <c r="F155">
        <v>14204094</v>
      </c>
      <c r="G155">
        <v>796</v>
      </c>
      <c r="H155">
        <v>178.44338989257813</v>
      </c>
      <c r="I155">
        <v>0.55981892347335815</v>
      </c>
      <c r="J155">
        <v>5.3540635854005814E-2</v>
      </c>
      <c r="K155">
        <v>3.8245629519224167E-2</v>
      </c>
      <c r="L155">
        <v>3.2308567315340042E-2</v>
      </c>
      <c r="M155">
        <v>7.8649237751960754E-2</v>
      </c>
      <c r="N155">
        <v>2.4834979325532913E-2</v>
      </c>
      <c r="O155">
        <v>9.5908969640731812E-2</v>
      </c>
      <c r="P155">
        <v>6.0500919818878174E-2</v>
      </c>
      <c r="Q155">
        <v>3.1191408634185791E-2</v>
      </c>
      <c r="R155">
        <v>3.6251731216907501E-4</v>
      </c>
      <c r="S155">
        <v>2.4638235569000244E-2</v>
      </c>
      <c r="T155">
        <v>1.0050251483917236</v>
      </c>
      <c r="U155">
        <v>0.37688443064689636</v>
      </c>
      <c r="V155">
        <v>12.688442230224609</v>
      </c>
      <c r="W155">
        <v>0.87939697504043579</v>
      </c>
      <c r="X155">
        <v>6.4070353507995605</v>
      </c>
      <c r="Y155">
        <v>0.25125628709793091</v>
      </c>
      <c r="Z155">
        <v>78.391960144042969</v>
      </c>
      <c r="AA155">
        <v>43.0904541015625</v>
      </c>
      <c r="AB155">
        <v>15.577889442443848</v>
      </c>
      <c r="AC155">
        <v>4.0201005935668945</v>
      </c>
      <c r="AD155">
        <v>80</v>
      </c>
      <c r="AE155">
        <v>18.347742080688477</v>
      </c>
      <c r="AF155">
        <v>91.07</v>
      </c>
      <c r="AG155" s="27">
        <v>61190.254000000001</v>
      </c>
      <c r="AH155" s="30">
        <v>20</v>
      </c>
    </row>
    <row r="156" spans="1:34" x14ac:dyDescent="0.45">
      <c r="A156">
        <v>2182</v>
      </c>
      <c r="B156" s="1">
        <v>43282</v>
      </c>
      <c r="C156">
        <v>2199</v>
      </c>
      <c r="D156">
        <v>2199</v>
      </c>
      <c r="E156" t="s">
        <v>167</v>
      </c>
      <c r="F156">
        <v>8118756</v>
      </c>
      <c r="G156">
        <v>484</v>
      </c>
      <c r="H156">
        <v>167.74288940429688</v>
      </c>
      <c r="I156">
        <v>0.53574103116989136</v>
      </c>
      <c r="J156">
        <v>3.3365245908498764E-2</v>
      </c>
      <c r="K156">
        <v>1.9466543570160866E-2</v>
      </c>
      <c r="L156">
        <v>4.0434304624795914E-2</v>
      </c>
      <c r="M156">
        <v>7.0669613778591156E-2</v>
      </c>
      <c r="N156">
        <v>2.1364267915487289E-2</v>
      </c>
      <c r="O156">
        <v>7.6341897249221802E-2</v>
      </c>
      <c r="P156">
        <v>9.6808187663555145E-2</v>
      </c>
      <c r="Q156">
        <v>4.2792469263076782E-2</v>
      </c>
      <c r="R156">
        <v>0</v>
      </c>
      <c r="S156">
        <v>6.3016466796398163E-2</v>
      </c>
      <c r="T156">
        <v>0.20661157369613647</v>
      </c>
      <c r="U156">
        <v>0.41322314739227295</v>
      </c>
      <c r="V156">
        <v>22.107437133789063</v>
      </c>
      <c r="W156">
        <v>1.8595041036605835</v>
      </c>
      <c r="X156">
        <v>5.3719010353088379</v>
      </c>
      <c r="Y156">
        <v>0</v>
      </c>
      <c r="Z156">
        <v>70.04132080078125</v>
      </c>
      <c r="AA156">
        <v>77.685951232910156</v>
      </c>
      <c r="AB156">
        <v>13.842975616455078</v>
      </c>
      <c r="AC156">
        <v>12.809917449951172</v>
      </c>
      <c r="AD156">
        <v>85</v>
      </c>
      <c r="AE156">
        <v>22.955524444580078</v>
      </c>
      <c r="AF156">
        <v>89.19</v>
      </c>
      <c r="AG156" s="27">
        <v>56357.582999999999</v>
      </c>
      <c r="AH156" s="30">
        <v>21</v>
      </c>
    </row>
    <row r="157" spans="1:34" x14ac:dyDescent="0.45">
      <c r="A157">
        <v>2182</v>
      </c>
      <c r="B157" s="1">
        <v>43282</v>
      </c>
      <c r="C157">
        <v>2201</v>
      </c>
      <c r="D157">
        <v>2201</v>
      </c>
      <c r="E157" t="s">
        <v>168</v>
      </c>
      <c r="F157">
        <v>2603169.5</v>
      </c>
      <c r="G157">
        <v>190</v>
      </c>
      <c r="H157">
        <v>137.00892639160156</v>
      </c>
      <c r="I157">
        <v>0.64894026517868042</v>
      </c>
      <c r="J157">
        <v>1.6598803922533989E-2</v>
      </c>
      <c r="K157">
        <v>1.2092155404388905E-2</v>
      </c>
      <c r="L157">
        <v>1.3447295874357224E-2</v>
      </c>
      <c r="M157">
        <v>8.1452831625938416E-2</v>
      </c>
      <c r="N157">
        <v>1.9038313999772072E-2</v>
      </c>
      <c r="O157">
        <v>9.7336128354072571E-2</v>
      </c>
      <c r="P157">
        <v>4.5305114239454269E-2</v>
      </c>
      <c r="Q157">
        <v>2.6255032047629356E-2</v>
      </c>
      <c r="R157">
        <v>0</v>
      </c>
      <c r="S157">
        <v>3.9533987641334534E-2</v>
      </c>
      <c r="T157">
        <v>2.1052632331848145</v>
      </c>
      <c r="U157">
        <v>0</v>
      </c>
      <c r="V157">
        <v>5.263157844543457</v>
      </c>
      <c r="W157">
        <v>0</v>
      </c>
      <c r="X157">
        <v>7.3684210777282715</v>
      </c>
      <c r="Y157">
        <v>0.52631580829620361</v>
      </c>
      <c r="Z157">
        <v>84.736839294433594</v>
      </c>
      <c r="AA157">
        <v>18.947368621826172</v>
      </c>
      <c r="AB157">
        <v>0</v>
      </c>
      <c r="AC157">
        <v>0</v>
      </c>
      <c r="AD157">
        <v>73.333335876464844</v>
      </c>
      <c r="AE157">
        <v>16.428571701049805</v>
      </c>
      <c r="AF157">
        <v>93.75</v>
      </c>
      <c r="AG157" s="27">
        <v>41698.5</v>
      </c>
      <c r="AH157" s="30">
        <v>13</v>
      </c>
    </row>
    <row r="158" spans="1:34" x14ac:dyDescent="0.45">
      <c r="A158">
        <v>2182</v>
      </c>
      <c r="B158" s="1">
        <v>43282</v>
      </c>
      <c r="C158">
        <v>2202</v>
      </c>
      <c r="D158">
        <v>2202</v>
      </c>
      <c r="E158" t="s">
        <v>169</v>
      </c>
      <c r="F158">
        <v>4241682.5</v>
      </c>
      <c r="G158">
        <v>317</v>
      </c>
      <c r="H158">
        <v>133.80702209472656</v>
      </c>
      <c r="I158">
        <v>0.52293437719345093</v>
      </c>
      <c r="J158">
        <v>2.2917754948139191E-2</v>
      </c>
      <c r="K158">
        <v>9.5601500943303108E-3</v>
      </c>
      <c r="L158">
        <v>5.9292014688253403E-2</v>
      </c>
      <c r="M158">
        <v>8.9388407766819E-2</v>
      </c>
      <c r="N158">
        <v>1.1051852256059647E-2</v>
      </c>
      <c r="O158">
        <v>0.12162452191114426</v>
      </c>
      <c r="P158">
        <v>6.7432783544063568E-2</v>
      </c>
      <c r="Q158">
        <v>5.4829869419336319E-2</v>
      </c>
      <c r="R158">
        <v>6.2640942633152008E-4</v>
      </c>
      <c r="S158">
        <v>4.0341854095458984E-2</v>
      </c>
      <c r="T158">
        <v>0</v>
      </c>
      <c r="U158">
        <v>0</v>
      </c>
      <c r="V158">
        <v>6.9400629997253418</v>
      </c>
      <c r="W158">
        <v>2.2082018852233887</v>
      </c>
      <c r="X158">
        <v>6.3091483116149902</v>
      </c>
      <c r="Y158">
        <v>0</v>
      </c>
      <c r="Z158">
        <v>84.542587280273438</v>
      </c>
      <c r="AA158">
        <v>0</v>
      </c>
      <c r="AB158">
        <v>12.302839279174805</v>
      </c>
      <c r="AC158">
        <v>0</v>
      </c>
      <c r="AD158">
        <v>87.5</v>
      </c>
      <c r="AE158">
        <v>24.271844863891602</v>
      </c>
      <c r="AF158">
        <v>75</v>
      </c>
      <c r="AG158" s="27">
        <v>54858.222000000002</v>
      </c>
      <c r="AH158" s="30">
        <v>17</v>
      </c>
    </row>
    <row r="159" spans="1:34" x14ac:dyDescent="0.45">
      <c r="A159">
        <v>2182</v>
      </c>
      <c r="B159" s="1">
        <v>43282</v>
      </c>
      <c r="C159">
        <v>2203</v>
      </c>
      <c r="D159">
        <v>2203</v>
      </c>
      <c r="E159" t="s">
        <v>170</v>
      </c>
      <c r="F159">
        <v>4233061.5</v>
      </c>
      <c r="G159">
        <v>288</v>
      </c>
      <c r="H159">
        <v>146.98130798339844</v>
      </c>
      <c r="I159">
        <v>0.61773264408111572</v>
      </c>
      <c r="J159">
        <v>1.3045640662312508E-2</v>
      </c>
      <c r="K159">
        <v>1.0138029465451837E-3</v>
      </c>
      <c r="L159">
        <v>5.619768425822258E-2</v>
      </c>
      <c r="M159">
        <v>6.2661044299602509E-2</v>
      </c>
      <c r="N159">
        <v>1.9895536825060844E-2</v>
      </c>
      <c r="O159">
        <v>0.11245570331811905</v>
      </c>
      <c r="P159">
        <v>3.1653143465518951E-2</v>
      </c>
      <c r="Q159">
        <v>3.6412715911865234E-2</v>
      </c>
      <c r="R159">
        <v>1.2334835715591908E-2</v>
      </c>
      <c r="S159">
        <v>3.6597300320863724E-2</v>
      </c>
      <c r="T159">
        <v>0.34722220897674561</v>
      </c>
      <c r="U159">
        <v>1.0416666269302368</v>
      </c>
      <c r="V159">
        <v>14.583333015441895</v>
      </c>
      <c r="W159">
        <v>1.7361111640930176</v>
      </c>
      <c r="X159">
        <v>2.4305555820465088</v>
      </c>
      <c r="Y159">
        <v>0</v>
      </c>
      <c r="Z159">
        <v>79.861114501953125</v>
      </c>
      <c r="AA159">
        <v>49.305557250976563</v>
      </c>
      <c r="AB159">
        <v>1.7361111640930176</v>
      </c>
      <c r="AC159">
        <v>0.34722220897674561</v>
      </c>
      <c r="AD159">
        <v>84.210525512695313</v>
      </c>
      <c r="AE159">
        <v>16.666666030883789</v>
      </c>
      <c r="AF159">
        <v>86.96</v>
      </c>
      <c r="AG159" s="27">
        <v>59909.135000000002</v>
      </c>
      <c r="AH159" s="30">
        <v>13</v>
      </c>
    </row>
    <row r="160" spans="1:34" x14ac:dyDescent="0.45">
      <c r="A160">
        <v>2182</v>
      </c>
      <c r="B160" s="1">
        <v>43282</v>
      </c>
      <c r="C160">
        <v>2204</v>
      </c>
      <c r="D160">
        <v>2204</v>
      </c>
      <c r="E160" t="s">
        <v>171</v>
      </c>
      <c r="F160">
        <v>17857236</v>
      </c>
      <c r="G160">
        <v>1367</v>
      </c>
      <c r="H160">
        <v>130.63084411621094</v>
      </c>
      <c r="I160">
        <v>0.61578655242919922</v>
      </c>
      <c r="J160">
        <v>2.1200576797127724E-2</v>
      </c>
      <c r="K160">
        <v>3.0777161940932274E-2</v>
      </c>
      <c r="L160">
        <v>2.7613263577222824E-2</v>
      </c>
      <c r="M160">
        <v>5.9832043945789337E-2</v>
      </c>
      <c r="N160">
        <v>1.4514857903122902E-2</v>
      </c>
      <c r="O160">
        <v>9.4605013728141785E-2</v>
      </c>
      <c r="P160">
        <v>3.3746890723705292E-2</v>
      </c>
      <c r="Q160">
        <v>2.8331639245152473E-2</v>
      </c>
      <c r="R160">
        <v>2.4719056091271341E-4</v>
      </c>
      <c r="S160">
        <v>7.3344849050045013E-2</v>
      </c>
      <c r="T160">
        <v>0.21945866942405701</v>
      </c>
      <c r="U160">
        <v>0.51207023859024048</v>
      </c>
      <c r="V160">
        <v>70.958305358886719</v>
      </c>
      <c r="W160">
        <v>0.58522313833236694</v>
      </c>
      <c r="X160">
        <v>0.80468177795410156</v>
      </c>
      <c r="Y160">
        <v>0</v>
      </c>
      <c r="Z160">
        <v>26.920263290405273</v>
      </c>
      <c r="AA160">
        <v>100</v>
      </c>
      <c r="AB160">
        <v>9.6561813354492188</v>
      </c>
      <c r="AC160">
        <v>28.529626846313477</v>
      </c>
      <c r="AD160">
        <v>96.666664123535156</v>
      </c>
      <c r="AE160">
        <v>17.314777374267578</v>
      </c>
      <c r="AF160">
        <v>87</v>
      </c>
      <c r="AG160" s="27">
        <v>53647.01</v>
      </c>
      <c r="AH160" s="30">
        <v>22</v>
      </c>
    </row>
    <row r="161" spans="1:34" x14ac:dyDescent="0.45">
      <c r="A161">
        <v>2182</v>
      </c>
      <c r="B161" s="1">
        <v>43282</v>
      </c>
      <c r="C161">
        <v>2205</v>
      </c>
      <c r="D161">
        <v>2205</v>
      </c>
      <c r="E161" t="s">
        <v>172</v>
      </c>
      <c r="F161">
        <v>20812080</v>
      </c>
      <c r="G161">
        <v>1773</v>
      </c>
      <c r="H161">
        <v>117.38341522216797</v>
      </c>
      <c r="I161">
        <v>0.62058186531066895</v>
      </c>
      <c r="J161">
        <v>3.3955652266740799E-2</v>
      </c>
      <c r="K161">
        <v>1.7531290650367737E-2</v>
      </c>
      <c r="L161">
        <v>2.0294521003961563E-2</v>
      </c>
      <c r="M161">
        <v>7.1871057152748108E-2</v>
      </c>
      <c r="N161">
        <v>2.3603927344083786E-2</v>
      </c>
      <c r="O161">
        <v>9.6721164882183075E-2</v>
      </c>
      <c r="P161">
        <v>3.6397796124219894E-2</v>
      </c>
      <c r="Q161">
        <v>2.7410430833697319E-2</v>
      </c>
      <c r="R161">
        <v>7.9368904698640108E-4</v>
      </c>
      <c r="S161">
        <v>5.0838582217693329E-2</v>
      </c>
      <c r="T161">
        <v>0.90242528915405273</v>
      </c>
      <c r="U161">
        <v>0.50761419534683228</v>
      </c>
      <c r="V161">
        <v>58.319232940673828</v>
      </c>
      <c r="W161">
        <v>0.16920474171638489</v>
      </c>
      <c r="X161">
        <v>1.8612520694732666</v>
      </c>
      <c r="Y161">
        <v>0.11280316114425659</v>
      </c>
      <c r="Z161">
        <v>38.127468109130859</v>
      </c>
      <c r="AA161">
        <v>100</v>
      </c>
      <c r="AB161">
        <v>11.844331741333008</v>
      </c>
      <c r="AC161">
        <v>22.842639923095703</v>
      </c>
      <c r="AD161">
        <v>82.014389038085938</v>
      </c>
      <c r="AE161">
        <v>27.021631240844727</v>
      </c>
      <c r="AF161">
        <v>79.849999999999994</v>
      </c>
      <c r="AG161" s="27">
        <v>53867.286</v>
      </c>
      <c r="AH161" s="30">
        <v>21</v>
      </c>
    </row>
    <row r="162" spans="1:34" x14ac:dyDescent="0.45">
      <c r="A162">
        <v>2182</v>
      </c>
      <c r="B162" s="1">
        <v>43282</v>
      </c>
      <c r="C162">
        <v>2206</v>
      </c>
      <c r="D162">
        <v>2206</v>
      </c>
      <c r="E162" t="s">
        <v>173</v>
      </c>
      <c r="F162">
        <v>63655300</v>
      </c>
      <c r="G162">
        <v>5766</v>
      </c>
      <c r="H162">
        <v>110.39767456054688</v>
      </c>
      <c r="I162">
        <v>0.59804487228393555</v>
      </c>
      <c r="J162">
        <v>7.0257626473903656E-2</v>
      </c>
      <c r="K162">
        <v>3.7109285593032837E-2</v>
      </c>
      <c r="L162">
        <v>1.3739149086177349E-2</v>
      </c>
      <c r="M162">
        <v>6.0841884464025497E-2</v>
      </c>
      <c r="N162">
        <v>1.2512646615505219E-2</v>
      </c>
      <c r="O162">
        <v>9.349948912858963E-2</v>
      </c>
      <c r="P162">
        <v>2.7272002771496773E-2</v>
      </c>
      <c r="Q162">
        <v>5.200890451669693E-2</v>
      </c>
      <c r="R162">
        <v>1.9491417333483696E-4</v>
      </c>
      <c r="S162">
        <v>3.4519191831350327E-2</v>
      </c>
      <c r="T162">
        <v>0.84980922937393188</v>
      </c>
      <c r="U162">
        <v>0.53763443231582642</v>
      </c>
      <c r="V162">
        <v>53.364551544189453</v>
      </c>
      <c r="W162">
        <v>0.34686091542243958</v>
      </c>
      <c r="X162">
        <v>2.1852238178253174</v>
      </c>
      <c r="Y162">
        <v>0.34686091542243958</v>
      </c>
      <c r="Z162">
        <v>42.369060516357422</v>
      </c>
      <c r="AA162">
        <v>53.520637512207031</v>
      </c>
      <c r="AB162">
        <v>12.3829345703125</v>
      </c>
      <c r="AC162">
        <v>17.724592208862305</v>
      </c>
      <c r="AD162">
        <v>83.595504760742188</v>
      </c>
      <c r="AE162">
        <v>20.377239227294922</v>
      </c>
      <c r="AF162">
        <v>74.37</v>
      </c>
      <c r="AG162" s="27">
        <v>61440.266000000003</v>
      </c>
      <c r="AH162" s="30">
        <v>25</v>
      </c>
    </row>
    <row r="163" spans="1:34" x14ac:dyDescent="0.45">
      <c r="A163">
        <v>2182</v>
      </c>
      <c r="B163" s="1">
        <v>43282</v>
      </c>
      <c r="C163">
        <v>2207</v>
      </c>
      <c r="D163">
        <v>2207</v>
      </c>
      <c r="E163" t="s">
        <v>174</v>
      </c>
      <c r="F163">
        <v>36174916</v>
      </c>
      <c r="G163">
        <v>3160</v>
      </c>
      <c r="H163">
        <v>114.47758483886719</v>
      </c>
      <c r="I163">
        <v>0.6463966965675354</v>
      </c>
      <c r="J163">
        <v>4.5363742858171463E-2</v>
      </c>
      <c r="K163">
        <v>1.1350682005286217E-2</v>
      </c>
      <c r="L163">
        <v>2.0241865888237953E-2</v>
      </c>
      <c r="M163">
        <v>6.5575554966926575E-2</v>
      </c>
      <c r="N163">
        <v>1.4032086357474327E-2</v>
      </c>
      <c r="O163">
        <v>9.9576450884342194E-2</v>
      </c>
      <c r="P163">
        <v>3.9632029831409454E-2</v>
      </c>
      <c r="Q163">
        <v>2.6290658861398697E-2</v>
      </c>
      <c r="R163">
        <v>0</v>
      </c>
      <c r="S163">
        <v>3.1540218740701675E-2</v>
      </c>
      <c r="T163">
        <v>0.63291138410568237</v>
      </c>
      <c r="U163">
        <v>0.34810125827789307</v>
      </c>
      <c r="V163">
        <v>13.544303894042969</v>
      </c>
      <c r="W163">
        <v>12.689873695373535</v>
      </c>
      <c r="X163">
        <v>8.3860759735107422</v>
      </c>
      <c r="Y163">
        <v>0.28481012582778931</v>
      </c>
      <c r="Z163">
        <v>64.113922119140625</v>
      </c>
      <c r="AA163">
        <v>56.234176635742188</v>
      </c>
      <c r="AB163">
        <v>14.778481483459473</v>
      </c>
      <c r="AC163">
        <v>1.9303797483444214</v>
      </c>
      <c r="AD163">
        <v>72.11895751953125</v>
      </c>
      <c r="AE163">
        <v>21.660724639892578</v>
      </c>
      <c r="AF163">
        <v>79.84</v>
      </c>
      <c r="AG163" s="27">
        <v>69045.664000000004</v>
      </c>
      <c r="AH163" s="30">
        <v>23</v>
      </c>
    </row>
    <row r="164" spans="1:34" x14ac:dyDescent="0.45">
      <c r="A164">
        <v>2182</v>
      </c>
      <c r="B164" s="1">
        <v>43282</v>
      </c>
      <c r="C164">
        <v>2208</v>
      </c>
      <c r="D164">
        <v>2208</v>
      </c>
      <c r="E164" t="s">
        <v>175</v>
      </c>
      <c r="F164">
        <v>6963746</v>
      </c>
      <c r="G164">
        <v>584</v>
      </c>
      <c r="H164">
        <v>119.24222564697266</v>
      </c>
      <c r="I164">
        <v>0.65314489603042603</v>
      </c>
      <c r="J164">
        <v>2.2987627744441852E-5</v>
      </c>
      <c r="K164">
        <v>4.6442588791251183E-3</v>
      </c>
      <c r="L164">
        <v>1.7906555905938148E-2</v>
      </c>
      <c r="M164">
        <v>7.0690125226974487E-2</v>
      </c>
      <c r="N164">
        <v>2.7330636978149414E-2</v>
      </c>
      <c r="O164">
        <v>0.11806068569421768</v>
      </c>
      <c r="P164">
        <v>4.4925596565008163E-2</v>
      </c>
      <c r="Q164">
        <v>2.9187111184000969E-2</v>
      </c>
      <c r="R164">
        <v>0</v>
      </c>
      <c r="S164">
        <v>3.4087181091308594E-2</v>
      </c>
      <c r="T164">
        <v>0.17123287916183472</v>
      </c>
      <c r="U164">
        <v>0.17123287916183472</v>
      </c>
      <c r="V164">
        <v>10.273972511291504</v>
      </c>
      <c r="W164">
        <v>8.5616436004638672</v>
      </c>
      <c r="X164">
        <v>6.3356165885925293</v>
      </c>
      <c r="Y164">
        <v>0.17123287916183472</v>
      </c>
      <c r="Z164">
        <v>74.315071105957031</v>
      </c>
      <c r="AA164">
        <v>50</v>
      </c>
      <c r="AB164">
        <v>14.383562088012695</v>
      </c>
      <c r="AC164">
        <v>0.17123287916183472</v>
      </c>
      <c r="AD164">
        <v>85.714286804199219</v>
      </c>
      <c r="AE164">
        <v>20.215311050415039</v>
      </c>
      <c r="AF164">
        <v>87.76</v>
      </c>
      <c r="AG164" s="27">
        <v>56624.781000000003</v>
      </c>
      <c r="AH164" s="30">
        <v>20</v>
      </c>
    </row>
    <row r="165" spans="1:34" x14ac:dyDescent="0.45">
      <c r="A165">
        <v>2182</v>
      </c>
      <c r="B165" s="1">
        <v>43282</v>
      </c>
      <c r="C165">
        <v>2209</v>
      </c>
      <c r="D165">
        <v>2209</v>
      </c>
      <c r="E165" t="s">
        <v>176</v>
      </c>
      <c r="F165">
        <v>5897073.5</v>
      </c>
      <c r="G165">
        <v>461</v>
      </c>
      <c r="H165">
        <v>127.91916656494141</v>
      </c>
      <c r="I165">
        <v>0.54052966833114624</v>
      </c>
      <c r="J165">
        <v>1.6521787270903587E-2</v>
      </c>
      <c r="K165">
        <v>1.474494393914938E-2</v>
      </c>
      <c r="L165">
        <v>4.9428578466176987E-2</v>
      </c>
      <c r="M165">
        <v>8.0625377595424652E-2</v>
      </c>
      <c r="N165">
        <v>2.3236438632011414E-2</v>
      </c>
      <c r="O165">
        <v>0.17728234827518463</v>
      </c>
      <c r="P165">
        <v>4.4027511030435562E-2</v>
      </c>
      <c r="Q165">
        <v>1.4027917757630348E-2</v>
      </c>
      <c r="R165">
        <v>0</v>
      </c>
      <c r="S165">
        <v>3.9575491100549698E-2</v>
      </c>
      <c r="T165">
        <v>0.43383947014808655</v>
      </c>
      <c r="U165">
        <v>0.65075922012329102</v>
      </c>
      <c r="V165">
        <v>49.240779876708984</v>
      </c>
      <c r="W165">
        <v>0.21691973507404327</v>
      </c>
      <c r="X165">
        <v>2.1691973209381104</v>
      </c>
      <c r="Y165">
        <v>0.21691973507404327</v>
      </c>
      <c r="Z165">
        <v>47.071582794189453</v>
      </c>
      <c r="AA165">
        <v>64.425163269042969</v>
      </c>
      <c r="AB165">
        <v>12.364424705505371</v>
      </c>
      <c r="AC165">
        <v>14.750542640686035</v>
      </c>
      <c r="AD165">
        <v>100</v>
      </c>
      <c r="AE165">
        <v>17.099863052368164</v>
      </c>
      <c r="AF165">
        <v>94.44</v>
      </c>
      <c r="AG165" s="27">
        <v>53705.271000000001</v>
      </c>
      <c r="AH165" s="30">
        <v>19</v>
      </c>
    </row>
    <row r="166" spans="1:34" x14ac:dyDescent="0.45">
      <c r="A166">
        <v>2182</v>
      </c>
      <c r="B166" s="1">
        <v>43282</v>
      </c>
      <c r="C166">
        <v>2210</v>
      </c>
      <c r="D166">
        <v>2210</v>
      </c>
      <c r="E166" t="s">
        <v>177</v>
      </c>
      <c r="F166">
        <v>1173476.125</v>
      </c>
      <c r="G166">
        <v>30</v>
      </c>
      <c r="H166">
        <v>391.15872192382813</v>
      </c>
      <c r="I166">
        <v>0.43218356370925903</v>
      </c>
      <c r="J166">
        <v>3.2217102125287056E-3</v>
      </c>
      <c r="K166">
        <v>4.0494944900274277E-2</v>
      </c>
      <c r="L166">
        <v>3.1586658209562302E-2</v>
      </c>
      <c r="M166">
        <v>0</v>
      </c>
      <c r="N166">
        <v>6.6463150084018707E-2</v>
      </c>
      <c r="O166">
        <v>0.24309957027435303</v>
      </c>
      <c r="P166">
        <v>0.12341369688510895</v>
      </c>
      <c r="Q166">
        <v>1.2518038973212242E-2</v>
      </c>
      <c r="R166">
        <v>0</v>
      </c>
      <c r="S166">
        <v>4.7018688172101974E-2</v>
      </c>
      <c r="T166">
        <v>26.666666030883789</v>
      </c>
      <c r="U166">
        <v>0</v>
      </c>
      <c r="V166">
        <v>13.333333015441895</v>
      </c>
      <c r="W166">
        <v>3.3333332538604736</v>
      </c>
      <c r="X166">
        <v>0</v>
      </c>
      <c r="Y166">
        <v>0</v>
      </c>
      <c r="Z166">
        <v>56.666667938232422</v>
      </c>
      <c r="AA166">
        <v>10</v>
      </c>
      <c r="AB166">
        <v>10</v>
      </c>
      <c r="AC166">
        <v>0</v>
      </c>
      <c r="AD166">
        <v>100</v>
      </c>
      <c r="AF166">
        <v>100</v>
      </c>
      <c r="AG166" s="27">
        <v>47287.578999999998</v>
      </c>
      <c r="AH166" s="30">
        <v>7</v>
      </c>
    </row>
    <row r="167" spans="1:34" x14ac:dyDescent="0.45">
      <c r="A167">
        <v>2182</v>
      </c>
      <c r="B167" s="1">
        <v>43282</v>
      </c>
      <c r="C167">
        <v>2212</v>
      </c>
      <c r="D167">
        <v>2212</v>
      </c>
      <c r="E167" t="s">
        <v>178</v>
      </c>
      <c r="F167">
        <v>25282214</v>
      </c>
      <c r="G167">
        <v>2335</v>
      </c>
      <c r="H167">
        <v>108.27500915527344</v>
      </c>
      <c r="I167">
        <v>0.61789053678512573</v>
      </c>
      <c r="J167">
        <v>5.6492391973733902E-2</v>
      </c>
      <c r="K167">
        <v>3.8853224366903305E-2</v>
      </c>
      <c r="L167">
        <v>1.8452446907758713E-2</v>
      </c>
      <c r="M167">
        <v>7.2378642857074738E-2</v>
      </c>
      <c r="N167">
        <v>1.7980916425585747E-2</v>
      </c>
      <c r="O167">
        <v>8.5279650986194611E-2</v>
      </c>
      <c r="P167">
        <v>3.053094819188118E-2</v>
      </c>
      <c r="Q167">
        <v>2.3421932011842728E-2</v>
      </c>
      <c r="R167">
        <v>0</v>
      </c>
      <c r="S167">
        <v>3.8719344884157181E-2</v>
      </c>
      <c r="T167">
        <v>1.0706638097763062</v>
      </c>
      <c r="U167">
        <v>0.77087795734405518</v>
      </c>
      <c r="V167">
        <v>8.2226982116699219</v>
      </c>
      <c r="W167">
        <v>1.3704496622085571</v>
      </c>
      <c r="X167">
        <v>5.4817986488342285</v>
      </c>
      <c r="Y167">
        <v>2.0556745529174805</v>
      </c>
      <c r="Z167">
        <v>81.027839660644531</v>
      </c>
      <c r="AA167">
        <v>99.400428771972656</v>
      </c>
      <c r="AB167">
        <v>12.847966194152832</v>
      </c>
      <c r="AC167">
        <v>3.0406851768493652</v>
      </c>
      <c r="AD167">
        <v>74.691360473632813</v>
      </c>
      <c r="AE167">
        <v>19.020715713500977</v>
      </c>
      <c r="AF167">
        <v>79.87</v>
      </c>
      <c r="AG167" s="27">
        <v>56327.584000000003</v>
      </c>
      <c r="AH167" s="30">
        <v>25</v>
      </c>
    </row>
    <row r="168" spans="1:34" x14ac:dyDescent="0.45">
      <c r="A168">
        <v>2182</v>
      </c>
      <c r="B168" s="1">
        <v>43282</v>
      </c>
      <c r="C168">
        <v>2213</v>
      </c>
      <c r="D168">
        <v>2213</v>
      </c>
      <c r="E168" t="s">
        <v>179</v>
      </c>
      <c r="F168">
        <v>4156143.25</v>
      </c>
      <c r="G168">
        <v>350</v>
      </c>
      <c r="H168">
        <v>118.7469482421875</v>
      </c>
      <c r="I168">
        <v>0.63007450103759766</v>
      </c>
      <c r="J168">
        <v>2.4060767609626055E-3</v>
      </c>
      <c r="K168">
        <v>3.5984490532428026E-3</v>
      </c>
      <c r="L168">
        <v>2.40828488022089E-2</v>
      </c>
      <c r="M168">
        <v>6.7097477614879608E-2</v>
      </c>
      <c r="N168">
        <v>2.6139708235859871E-2</v>
      </c>
      <c r="O168">
        <v>0.10868073999881744</v>
      </c>
      <c r="P168">
        <v>4.7211617231369019E-2</v>
      </c>
      <c r="Q168">
        <v>5.1085237413644791E-2</v>
      </c>
      <c r="R168">
        <v>0</v>
      </c>
      <c r="S168">
        <v>3.9623342454433441E-2</v>
      </c>
      <c r="T168">
        <v>0</v>
      </c>
      <c r="U168">
        <v>0.28571429848670959</v>
      </c>
      <c r="V168">
        <v>1.4285714626312256</v>
      </c>
      <c r="W168">
        <v>2.2857143878936768</v>
      </c>
      <c r="X168">
        <v>1.1428571939468384</v>
      </c>
      <c r="Y168">
        <v>0</v>
      </c>
      <c r="Z168">
        <v>94.857139587402344</v>
      </c>
      <c r="AA168">
        <v>44.571430206298828</v>
      </c>
      <c r="AB168">
        <v>1.4285714626312256</v>
      </c>
      <c r="AC168">
        <v>0</v>
      </c>
      <c r="AD168">
        <v>83.333335876464844</v>
      </c>
      <c r="AE168">
        <v>22.747747421264648</v>
      </c>
      <c r="AF168">
        <v>91.18</v>
      </c>
      <c r="AG168" s="27">
        <v>58311.538</v>
      </c>
      <c r="AH168" s="30">
        <v>26.5</v>
      </c>
    </row>
    <row r="169" spans="1:34" x14ac:dyDescent="0.45">
      <c r="A169">
        <v>2182</v>
      </c>
      <c r="B169" s="1">
        <v>43282</v>
      </c>
      <c r="C169">
        <v>2214</v>
      </c>
      <c r="D169">
        <v>2214</v>
      </c>
      <c r="E169" t="s">
        <v>180</v>
      </c>
      <c r="F169">
        <v>4344948</v>
      </c>
      <c r="G169">
        <v>270</v>
      </c>
      <c r="H169">
        <v>160.92399597167969</v>
      </c>
      <c r="I169">
        <v>0.64660316705703735</v>
      </c>
      <c r="J169">
        <v>1.7015300691127777E-2</v>
      </c>
      <c r="K169">
        <v>1.0295704007148743E-2</v>
      </c>
      <c r="L169">
        <v>5.1216039806604385E-2</v>
      </c>
      <c r="M169">
        <v>4.4701360166072845E-2</v>
      </c>
      <c r="N169">
        <v>1.8510669469833374E-2</v>
      </c>
      <c r="O169">
        <v>8.6314432322978973E-2</v>
      </c>
      <c r="P169">
        <v>5.8044396340847015E-2</v>
      </c>
      <c r="Q169">
        <v>2.3459615185856819E-2</v>
      </c>
      <c r="R169">
        <v>0</v>
      </c>
      <c r="S169">
        <v>4.3839238584041595E-2</v>
      </c>
      <c r="T169">
        <v>0</v>
      </c>
      <c r="U169">
        <v>1.1111111640930176</v>
      </c>
      <c r="V169">
        <v>14.814814567565918</v>
      </c>
      <c r="W169">
        <v>0.37037035822868347</v>
      </c>
      <c r="X169">
        <v>0</v>
      </c>
      <c r="Y169">
        <v>0</v>
      </c>
      <c r="Z169">
        <v>83.703704833984375</v>
      </c>
      <c r="AA169">
        <v>60</v>
      </c>
      <c r="AB169">
        <v>15.925926208496094</v>
      </c>
      <c r="AC169">
        <v>3.3333332538604736</v>
      </c>
      <c r="AD169">
        <v>96.153846740722656</v>
      </c>
      <c r="AE169">
        <v>29.394813537597656</v>
      </c>
      <c r="AF169">
        <v>100</v>
      </c>
      <c r="AG169" s="27">
        <v>57541.03</v>
      </c>
      <c r="AH169" s="30">
        <v>13</v>
      </c>
    </row>
    <row r="170" spans="1:34" x14ac:dyDescent="0.45">
      <c r="A170">
        <v>2182</v>
      </c>
      <c r="B170" s="1">
        <v>43282</v>
      </c>
      <c r="C170">
        <v>2215</v>
      </c>
      <c r="D170">
        <v>2215</v>
      </c>
      <c r="E170" t="s">
        <v>181</v>
      </c>
      <c r="F170">
        <v>4603418.5</v>
      </c>
      <c r="G170">
        <v>297</v>
      </c>
      <c r="H170">
        <v>154.99725341796875</v>
      </c>
      <c r="I170">
        <v>0.6087537407875061</v>
      </c>
      <c r="J170">
        <v>4.5376960188150406E-2</v>
      </c>
      <c r="K170">
        <v>1.2429250404238701E-2</v>
      </c>
      <c r="L170">
        <v>3.6710750311613083E-2</v>
      </c>
      <c r="M170">
        <v>3.6021888256072998E-2</v>
      </c>
      <c r="N170">
        <v>3.0887681990861893E-2</v>
      </c>
      <c r="O170">
        <v>0.11763697862625122</v>
      </c>
      <c r="P170">
        <v>5.0180703401565552E-2</v>
      </c>
      <c r="Q170">
        <v>2.3211667314171791E-2</v>
      </c>
      <c r="R170">
        <v>0</v>
      </c>
      <c r="S170">
        <v>3.8790423423051834E-2</v>
      </c>
      <c r="T170">
        <v>0</v>
      </c>
      <c r="U170">
        <v>0</v>
      </c>
      <c r="V170">
        <v>3.7037036418914795</v>
      </c>
      <c r="W170">
        <v>2.3569023609161377</v>
      </c>
      <c r="X170">
        <v>2.3569023609161377</v>
      </c>
      <c r="Y170">
        <v>0</v>
      </c>
      <c r="Z170">
        <v>91.582489013671875</v>
      </c>
      <c r="AA170">
        <v>39.393939971923828</v>
      </c>
      <c r="AB170">
        <v>13.804714202880859</v>
      </c>
      <c r="AC170">
        <v>0</v>
      </c>
      <c r="AD170">
        <v>85.714286804199219</v>
      </c>
      <c r="AE170">
        <v>15.878377914428711</v>
      </c>
      <c r="AF170">
        <v>100</v>
      </c>
      <c r="AG170" s="27">
        <v>59820.493999999999</v>
      </c>
      <c r="AH170" s="30">
        <v>16.5</v>
      </c>
    </row>
    <row r="171" spans="1:34" x14ac:dyDescent="0.45">
      <c r="A171">
        <v>2182</v>
      </c>
      <c r="B171" s="1">
        <v>43282</v>
      </c>
      <c r="C171">
        <v>2216</v>
      </c>
      <c r="D171">
        <v>2216</v>
      </c>
      <c r="E171" t="s">
        <v>182</v>
      </c>
      <c r="F171">
        <v>4085275</v>
      </c>
      <c r="G171">
        <v>292</v>
      </c>
      <c r="H171">
        <v>139.90667724609375</v>
      </c>
      <c r="I171">
        <v>0.62892687320709229</v>
      </c>
      <c r="J171">
        <v>9.630710119381547E-4</v>
      </c>
      <c r="K171">
        <v>9.8120048642158508E-3</v>
      </c>
      <c r="L171">
        <v>6.1603136360645294E-2</v>
      </c>
      <c r="M171">
        <v>3.8250122219324112E-2</v>
      </c>
      <c r="N171">
        <v>2.676311694085598E-2</v>
      </c>
      <c r="O171">
        <v>0.12414431571960449</v>
      </c>
      <c r="P171">
        <v>5.1550824195146561E-2</v>
      </c>
      <c r="Q171">
        <v>2.719099260866642E-2</v>
      </c>
      <c r="R171">
        <v>0</v>
      </c>
      <c r="S171">
        <v>3.0795544385910034E-2</v>
      </c>
      <c r="T171">
        <v>0</v>
      </c>
      <c r="U171">
        <v>1.0273972749710083</v>
      </c>
      <c r="V171">
        <v>5.8219180107116699</v>
      </c>
      <c r="W171">
        <v>0.34246575832366943</v>
      </c>
      <c r="X171">
        <v>4.1095890998840332</v>
      </c>
      <c r="Y171">
        <v>0</v>
      </c>
      <c r="Z171">
        <v>88.698631286621094</v>
      </c>
      <c r="AA171">
        <v>28.767124176025391</v>
      </c>
      <c r="AB171">
        <v>3.0821917057037354</v>
      </c>
      <c r="AC171">
        <v>0</v>
      </c>
      <c r="AD171">
        <v>81.481483459472656</v>
      </c>
      <c r="AE171">
        <v>22.292993545532227</v>
      </c>
      <c r="AF171">
        <v>93.1</v>
      </c>
      <c r="AG171" s="27">
        <v>61070.203999999998</v>
      </c>
      <c r="AH171" s="30">
        <v>20</v>
      </c>
    </row>
    <row r="172" spans="1:34" x14ac:dyDescent="0.45">
      <c r="A172">
        <v>2182</v>
      </c>
      <c r="B172" s="1">
        <v>43282</v>
      </c>
      <c r="C172">
        <v>2217</v>
      </c>
      <c r="D172">
        <v>2217</v>
      </c>
      <c r="E172" t="s">
        <v>183</v>
      </c>
      <c r="F172">
        <v>4903733</v>
      </c>
      <c r="G172">
        <v>385</v>
      </c>
      <c r="H172">
        <v>127.36968994140625</v>
      </c>
      <c r="I172">
        <v>0.6499292254447937</v>
      </c>
      <c r="J172">
        <v>1.2950521893799305E-2</v>
      </c>
      <c r="K172">
        <v>1.5412501059472561E-2</v>
      </c>
      <c r="L172">
        <v>3.4062642604112625E-2</v>
      </c>
      <c r="M172">
        <v>4.2546287178993225E-2</v>
      </c>
      <c r="N172">
        <v>2.4097597226500511E-2</v>
      </c>
      <c r="O172">
        <v>0.10420036315917969</v>
      </c>
      <c r="P172">
        <v>4.8314880579710007E-2</v>
      </c>
      <c r="Q172">
        <v>2.0918792113661766E-2</v>
      </c>
      <c r="R172">
        <v>0</v>
      </c>
      <c r="S172">
        <v>4.7567177563905716E-2</v>
      </c>
      <c r="T172">
        <v>0.77922075986862183</v>
      </c>
      <c r="U172">
        <v>0</v>
      </c>
      <c r="V172">
        <v>4.6753244400024414</v>
      </c>
      <c r="W172">
        <v>0.77922075986862183</v>
      </c>
      <c r="X172">
        <v>3.1168830394744873</v>
      </c>
      <c r="Y172">
        <v>0</v>
      </c>
      <c r="Z172">
        <v>90.64935302734375</v>
      </c>
      <c r="AA172">
        <v>53.7662353515625</v>
      </c>
      <c r="AB172">
        <v>0.77922075986862183</v>
      </c>
      <c r="AC172">
        <v>0</v>
      </c>
      <c r="AD172">
        <v>76</v>
      </c>
      <c r="AE172">
        <v>12.704917907714844</v>
      </c>
      <c r="AF172">
        <v>75</v>
      </c>
      <c r="AG172" s="27">
        <v>43852.669000000002</v>
      </c>
      <c r="AH172" s="30">
        <v>15</v>
      </c>
    </row>
    <row r="173" spans="1:34" x14ac:dyDescent="0.45">
      <c r="A173">
        <v>2182</v>
      </c>
      <c r="B173" s="1">
        <v>43282</v>
      </c>
      <c r="C173">
        <v>2219</v>
      </c>
      <c r="D173">
        <v>2219</v>
      </c>
      <c r="E173" t="s">
        <v>184</v>
      </c>
      <c r="F173">
        <v>4123858.25</v>
      </c>
      <c r="G173">
        <v>250</v>
      </c>
      <c r="H173">
        <v>164.95433044433594</v>
      </c>
      <c r="I173">
        <v>0.66160064935684204</v>
      </c>
      <c r="J173">
        <v>4.0003340691328049E-3</v>
      </c>
      <c r="K173">
        <v>2.0233858376741409E-2</v>
      </c>
      <c r="L173">
        <v>2.9225345700979233E-2</v>
      </c>
      <c r="M173">
        <v>6.1972551047801971E-2</v>
      </c>
      <c r="N173">
        <v>5.2823470905423164E-3</v>
      </c>
      <c r="O173">
        <v>8.3982937037944794E-2</v>
      </c>
      <c r="P173">
        <v>8.7612219154834747E-2</v>
      </c>
      <c r="Q173">
        <v>7.9292468726634979E-3</v>
      </c>
      <c r="R173">
        <v>0</v>
      </c>
      <c r="S173">
        <v>3.8160551339387894E-2</v>
      </c>
      <c r="T173">
        <v>0</v>
      </c>
      <c r="U173">
        <v>0</v>
      </c>
      <c r="V173">
        <v>5.5999999046325684</v>
      </c>
      <c r="W173">
        <v>0</v>
      </c>
      <c r="X173">
        <v>7.1999998092651367</v>
      </c>
      <c r="Y173">
        <v>0</v>
      </c>
      <c r="Z173">
        <v>87.199996948242188</v>
      </c>
      <c r="AA173">
        <v>48.799999237060547</v>
      </c>
      <c r="AB173">
        <v>8.8000001907348633</v>
      </c>
      <c r="AC173">
        <v>0</v>
      </c>
      <c r="AD173">
        <v>100</v>
      </c>
      <c r="AE173">
        <v>13.77952766418457</v>
      </c>
      <c r="AF173">
        <v>100</v>
      </c>
      <c r="AG173" s="27">
        <v>59148.981</v>
      </c>
      <c r="AH173" s="30">
        <v>17</v>
      </c>
    </row>
    <row r="174" spans="1:34" x14ac:dyDescent="0.45">
      <c r="A174">
        <v>2182</v>
      </c>
      <c r="B174" s="1">
        <v>43282</v>
      </c>
      <c r="C174">
        <v>2220</v>
      </c>
      <c r="D174">
        <v>2220</v>
      </c>
      <c r="E174" t="s">
        <v>185</v>
      </c>
      <c r="F174">
        <v>3178977</v>
      </c>
      <c r="G174">
        <v>181</v>
      </c>
      <c r="H174">
        <v>175.63409423828125</v>
      </c>
      <c r="I174">
        <v>0.59001702070236206</v>
      </c>
      <c r="J174">
        <v>7.8641652362421155E-4</v>
      </c>
      <c r="K174">
        <v>1.5550687909126282E-2</v>
      </c>
      <c r="L174">
        <v>4.1636232286691666E-2</v>
      </c>
      <c r="M174">
        <v>8.7161637842655182E-2</v>
      </c>
      <c r="N174">
        <v>1.9175980924046598E-5</v>
      </c>
      <c r="O174">
        <v>0.12734539806842804</v>
      </c>
      <c r="P174">
        <v>8.4853656589984894E-2</v>
      </c>
      <c r="Q174">
        <v>1.8426673486828804E-2</v>
      </c>
      <c r="R174">
        <v>0</v>
      </c>
      <c r="S174">
        <v>3.420310840010643E-2</v>
      </c>
      <c r="T174">
        <v>0</v>
      </c>
      <c r="U174">
        <v>0</v>
      </c>
      <c r="V174">
        <v>5.5248618125915527</v>
      </c>
      <c r="W174">
        <v>0.55248618125915527</v>
      </c>
      <c r="X174">
        <v>3.3149170875549316</v>
      </c>
      <c r="Y174">
        <v>0.55248618125915527</v>
      </c>
      <c r="Z174">
        <v>90.055252075195313</v>
      </c>
      <c r="AA174">
        <v>56.353591918945313</v>
      </c>
      <c r="AB174">
        <v>16.5745849609375</v>
      </c>
      <c r="AC174">
        <v>0</v>
      </c>
      <c r="AD174">
        <v>80</v>
      </c>
      <c r="AE174">
        <v>20</v>
      </c>
      <c r="AF174">
        <v>100</v>
      </c>
      <c r="AG174" s="27">
        <v>53866.855000000003</v>
      </c>
      <c r="AH174" s="30">
        <v>12.5</v>
      </c>
    </row>
    <row r="175" spans="1:34" x14ac:dyDescent="0.45">
      <c r="A175">
        <v>2182</v>
      </c>
      <c r="B175" s="1">
        <v>43282</v>
      </c>
      <c r="C175">
        <v>2221</v>
      </c>
      <c r="D175">
        <v>2221</v>
      </c>
      <c r="E175" t="s">
        <v>186</v>
      </c>
      <c r="F175">
        <v>5406306.5</v>
      </c>
      <c r="G175">
        <v>426</v>
      </c>
      <c r="H175">
        <v>126.90859985351563</v>
      </c>
      <c r="I175">
        <v>0.65524142980575562</v>
      </c>
      <c r="J175">
        <v>8.8084032759070396E-3</v>
      </c>
      <c r="K175">
        <v>1.1352752335369587E-2</v>
      </c>
      <c r="L175">
        <v>3.6253985017538071E-2</v>
      </c>
      <c r="M175">
        <v>7.1918629109859467E-2</v>
      </c>
      <c r="N175">
        <v>1.5078685828484595E-4</v>
      </c>
      <c r="O175">
        <v>0.10277347266674042</v>
      </c>
      <c r="P175">
        <v>7.0669732987880707E-2</v>
      </c>
      <c r="Q175">
        <v>7.6214028522372246E-3</v>
      </c>
      <c r="R175">
        <v>0</v>
      </c>
      <c r="S175">
        <v>3.5209417343139648E-2</v>
      </c>
      <c r="T175">
        <v>0</v>
      </c>
      <c r="U175">
        <v>0</v>
      </c>
      <c r="V175">
        <v>4.2253522872924805</v>
      </c>
      <c r="W175">
        <v>0</v>
      </c>
      <c r="X175">
        <v>4.6948356628417969</v>
      </c>
      <c r="Y175">
        <v>0</v>
      </c>
      <c r="Z175">
        <v>91.079811096191406</v>
      </c>
      <c r="AA175">
        <v>39.906105041503906</v>
      </c>
      <c r="AB175">
        <v>13.615023612976074</v>
      </c>
      <c r="AC175">
        <v>0</v>
      </c>
      <c r="AD175">
        <v>90.697677612304688</v>
      </c>
      <c r="AE175">
        <v>23.389829635620117</v>
      </c>
      <c r="AF175">
        <v>90</v>
      </c>
      <c r="AG175" s="27">
        <v>63358.896999999997</v>
      </c>
      <c r="AH175" s="30">
        <v>16</v>
      </c>
    </row>
    <row r="176" spans="1:34" x14ac:dyDescent="0.45">
      <c r="A176">
        <v>2182</v>
      </c>
      <c r="B176" s="1">
        <v>43282</v>
      </c>
      <c r="C176">
        <v>2222</v>
      </c>
      <c r="D176">
        <v>2222</v>
      </c>
      <c r="E176" t="s">
        <v>187</v>
      </c>
      <c r="F176">
        <v>182371.6875</v>
      </c>
      <c r="G176">
        <v>2</v>
      </c>
      <c r="H176">
        <v>911.85845947265625</v>
      </c>
      <c r="I176">
        <v>0.64051979780197144</v>
      </c>
      <c r="J176">
        <v>0</v>
      </c>
      <c r="K176">
        <v>0</v>
      </c>
      <c r="L176">
        <v>6.4781434834003448E-2</v>
      </c>
      <c r="M176">
        <v>0</v>
      </c>
      <c r="N176">
        <v>4.4176045805215836E-2</v>
      </c>
      <c r="O176">
        <v>0.24420402944087982</v>
      </c>
      <c r="P176">
        <v>6.3186343759298325E-3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100</v>
      </c>
      <c r="Y176">
        <v>0</v>
      </c>
      <c r="Z176">
        <v>0</v>
      </c>
      <c r="AA176">
        <v>0</v>
      </c>
      <c r="AB176">
        <v>0</v>
      </c>
      <c r="AC176">
        <v>0</v>
      </c>
      <c r="AG176" s="27">
        <v>58300</v>
      </c>
      <c r="AH176" s="30">
        <v>1</v>
      </c>
    </row>
    <row r="177" spans="1:34" x14ac:dyDescent="0.45">
      <c r="A177">
        <v>2182</v>
      </c>
      <c r="B177" s="1">
        <v>43282</v>
      </c>
      <c r="C177">
        <v>2225</v>
      </c>
      <c r="D177">
        <v>2225</v>
      </c>
      <c r="E177" t="s">
        <v>188</v>
      </c>
      <c r="F177">
        <v>4184426.75</v>
      </c>
      <c r="G177">
        <v>250</v>
      </c>
      <c r="H177">
        <v>167.3770751953125</v>
      </c>
      <c r="I177">
        <v>0.5416489839553833</v>
      </c>
      <c r="J177">
        <v>6.8253075005486608E-4</v>
      </c>
      <c r="K177">
        <v>1.6789289191365242E-2</v>
      </c>
      <c r="L177">
        <v>4.1024334728717804E-2</v>
      </c>
      <c r="M177">
        <v>7.1431010961532593E-2</v>
      </c>
      <c r="N177">
        <v>3.6986950784921646E-2</v>
      </c>
      <c r="O177">
        <v>0.12280397862195969</v>
      </c>
      <c r="P177">
        <v>9.4310864806175232E-2</v>
      </c>
      <c r="Q177">
        <v>3.130127489566803E-2</v>
      </c>
      <c r="R177">
        <v>1.19534891564399E-3</v>
      </c>
      <c r="S177">
        <v>4.1825409978628159E-2</v>
      </c>
      <c r="T177">
        <v>0</v>
      </c>
      <c r="U177">
        <v>0.40000000596046448</v>
      </c>
      <c r="V177">
        <v>10.399999618530273</v>
      </c>
      <c r="W177">
        <v>5.1999998092651367</v>
      </c>
      <c r="X177">
        <v>6.4000000953674316</v>
      </c>
      <c r="Y177">
        <v>0.80000001192092896</v>
      </c>
      <c r="Z177">
        <v>76.800003051757813</v>
      </c>
      <c r="AA177">
        <v>98.800003051757813</v>
      </c>
      <c r="AB177">
        <v>13.600000381469727</v>
      </c>
      <c r="AC177">
        <v>4.8000001907348633</v>
      </c>
      <c r="AD177">
        <v>68</v>
      </c>
      <c r="AE177">
        <v>36.443149566650391</v>
      </c>
      <c r="AF177">
        <v>76.47</v>
      </c>
      <c r="AG177" s="27">
        <v>60264.485000000001</v>
      </c>
      <c r="AH177" s="30">
        <v>8</v>
      </c>
    </row>
    <row r="178" spans="1:34" x14ac:dyDescent="0.45">
      <c r="A178">
        <v>2182</v>
      </c>
      <c r="B178" s="1">
        <v>43282</v>
      </c>
      <c r="C178">
        <v>2229</v>
      </c>
      <c r="D178">
        <v>2229</v>
      </c>
      <c r="E178" t="s">
        <v>189</v>
      </c>
      <c r="F178">
        <v>5180030</v>
      </c>
      <c r="G178">
        <v>331</v>
      </c>
      <c r="H178">
        <v>156.49636840820313</v>
      </c>
      <c r="I178">
        <v>0.53204619884490967</v>
      </c>
      <c r="J178">
        <v>3.7858862429857254E-2</v>
      </c>
      <c r="K178">
        <v>1.1878346092998981E-2</v>
      </c>
      <c r="L178">
        <v>4.8157643526792526E-2</v>
      </c>
      <c r="M178">
        <v>6.4888894557952881E-2</v>
      </c>
      <c r="N178">
        <v>1.5085575170814991E-2</v>
      </c>
      <c r="O178">
        <v>0.10026013851165771</v>
      </c>
      <c r="P178">
        <v>8.8096283376216888E-2</v>
      </c>
      <c r="Q178">
        <v>4.6342268586158752E-2</v>
      </c>
      <c r="R178">
        <v>1.9531672820448875E-2</v>
      </c>
      <c r="S178">
        <v>3.5854071378707886E-2</v>
      </c>
      <c r="T178">
        <v>0.3021148145198822</v>
      </c>
      <c r="U178">
        <v>0</v>
      </c>
      <c r="V178">
        <v>6.9486403465270996</v>
      </c>
      <c r="W178">
        <v>8.157099723815918</v>
      </c>
      <c r="X178">
        <v>6.6465258598327637</v>
      </c>
      <c r="Y178">
        <v>0.3021148145198822</v>
      </c>
      <c r="Z178">
        <v>77.643501281738281</v>
      </c>
      <c r="AA178">
        <v>100</v>
      </c>
      <c r="AB178">
        <v>11.782477378845215</v>
      </c>
      <c r="AC178">
        <v>0</v>
      </c>
      <c r="AD178">
        <v>72.727272033691406</v>
      </c>
      <c r="AE178">
        <v>21.621622085571289</v>
      </c>
      <c r="AF178">
        <v>86.67</v>
      </c>
      <c r="AG178" s="27">
        <v>56739.696000000004</v>
      </c>
      <c r="AH178" s="30">
        <v>20</v>
      </c>
    </row>
    <row r="179" spans="1:34" x14ac:dyDescent="0.45">
      <c r="A179">
        <v>2182</v>
      </c>
      <c r="B179" s="1">
        <v>43282</v>
      </c>
      <c r="C179">
        <v>2239</v>
      </c>
      <c r="D179">
        <v>2239</v>
      </c>
      <c r="E179" t="s">
        <v>190</v>
      </c>
      <c r="F179">
        <v>253002576</v>
      </c>
      <c r="G179">
        <v>20550</v>
      </c>
      <c r="H179">
        <v>123.11560821533203</v>
      </c>
      <c r="I179">
        <v>0.59700340032577515</v>
      </c>
      <c r="J179">
        <v>8.2129247486591339E-2</v>
      </c>
      <c r="K179">
        <v>2.3831762373447418E-2</v>
      </c>
      <c r="L179">
        <v>3.1783226877450943E-3</v>
      </c>
      <c r="M179">
        <v>7.1935594081878662E-2</v>
      </c>
      <c r="N179">
        <v>1.2901688925921917E-2</v>
      </c>
      <c r="O179">
        <v>7.4212022125720978E-2</v>
      </c>
      <c r="P179">
        <v>6.4788170158863068E-2</v>
      </c>
      <c r="Q179">
        <v>3.0634699389338493E-2</v>
      </c>
      <c r="R179">
        <v>4.5162439346313477E-3</v>
      </c>
      <c r="S179">
        <v>3.4868910908699036E-2</v>
      </c>
      <c r="T179">
        <v>6.7785887718200684</v>
      </c>
      <c r="U179">
        <v>2.2773723602294922</v>
      </c>
      <c r="V179">
        <v>37.260341644287109</v>
      </c>
      <c r="W179">
        <v>0.68126523494720459</v>
      </c>
      <c r="X179">
        <v>6.5644769668579102</v>
      </c>
      <c r="Y179">
        <v>0.72506082057952881</v>
      </c>
      <c r="Z179">
        <v>45.712894439697266</v>
      </c>
      <c r="AA179">
        <v>56.05352783203125</v>
      </c>
      <c r="AB179">
        <v>14.598540306091309</v>
      </c>
      <c r="AC179">
        <v>15.503649711608887</v>
      </c>
      <c r="AD179">
        <v>89.644218444824219</v>
      </c>
      <c r="AE179">
        <v>16.356306076049805</v>
      </c>
      <c r="AF179">
        <v>86.24</v>
      </c>
      <c r="AG179" s="27">
        <v>67435.766000000003</v>
      </c>
      <c r="AH179" s="30">
        <v>29</v>
      </c>
    </row>
    <row r="180" spans="1:34" x14ac:dyDescent="0.45">
      <c r="A180">
        <v>2182</v>
      </c>
      <c r="B180" s="1">
        <v>43282</v>
      </c>
      <c r="C180">
        <v>2240</v>
      </c>
      <c r="D180">
        <v>2240</v>
      </c>
      <c r="E180" t="s">
        <v>191</v>
      </c>
      <c r="F180">
        <v>12195893</v>
      </c>
      <c r="G180">
        <v>1124</v>
      </c>
      <c r="H180">
        <v>108.50438690185547</v>
      </c>
      <c r="I180">
        <v>0.61974138021469116</v>
      </c>
      <c r="J180">
        <v>5.1587067544460297E-2</v>
      </c>
      <c r="K180">
        <v>1.7058473080396652E-2</v>
      </c>
      <c r="L180">
        <v>2.9377968981862068E-2</v>
      </c>
      <c r="M180">
        <v>7.7295444905757904E-2</v>
      </c>
      <c r="N180">
        <v>2.5585195049643517E-2</v>
      </c>
      <c r="O180">
        <v>8.4199793636798859E-2</v>
      </c>
      <c r="P180">
        <v>5.3247407078742981E-2</v>
      </c>
      <c r="Q180">
        <v>2.2084370255470276E-2</v>
      </c>
      <c r="R180">
        <v>1.8854298104997724E-4</v>
      </c>
      <c r="S180">
        <v>1.9634390249848366E-2</v>
      </c>
      <c r="T180">
        <v>0.62277579307556152</v>
      </c>
      <c r="U180">
        <v>0.35587188601493835</v>
      </c>
      <c r="V180">
        <v>6.9395017623901367</v>
      </c>
      <c r="W180">
        <v>0.26690390706062317</v>
      </c>
      <c r="X180">
        <v>5.338078498840332</v>
      </c>
      <c r="Y180">
        <v>0.44483986496925354</v>
      </c>
      <c r="Z180">
        <v>86.032028198242188</v>
      </c>
      <c r="AA180">
        <v>15.124555587768555</v>
      </c>
      <c r="AB180">
        <v>12.722419738769531</v>
      </c>
      <c r="AC180">
        <v>1.6903914213180542</v>
      </c>
      <c r="AD180">
        <v>99.029129028320313</v>
      </c>
      <c r="AE180">
        <v>19.173858642578125</v>
      </c>
      <c r="AF180">
        <v>96.59</v>
      </c>
      <c r="AG180" s="27">
        <v>62983.834000000003</v>
      </c>
      <c r="AH180" s="30">
        <v>24</v>
      </c>
    </row>
    <row r="181" spans="1:34" x14ac:dyDescent="0.45">
      <c r="A181">
        <v>2182</v>
      </c>
      <c r="B181" s="1">
        <v>43282</v>
      </c>
      <c r="C181">
        <v>2241</v>
      </c>
      <c r="D181">
        <v>2241</v>
      </c>
      <c r="E181" t="s">
        <v>192</v>
      </c>
      <c r="F181">
        <v>77002392</v>
      </c>
      <c r="G181">
        <v>6088</v>
      </c>
      <c r="H181">
        <v>126.48224639892578</v>
      </c>
      <c r="I181">
        <v>0.63642305135726929</v>
      </c>
      <c r="J181">
        <v>8.2199938595294952E-2</v>
      </c>
      <c r="K181">
        <v>2.8838669881224632E-2</v>
      </c>
      <c r="L181">
        <v>6.7452113144099712E-3</v>
      </c>
      <c r="M181">
        <v>4.9371637403964996E-2</v>
      </c>
      <c r="N181">
        <v>1.630866713821888E-2</v>
      </c>
      <c r="O181">
        <v>6.5820343792438507E-2</v>
      </c>
      <c r="P181">
        <v>4.4979710131883621E-2</v>
      </c>
      <c r="Q181">
        <v>3.3407118171453476E-2</v>
      </c>
      <c r="R181">
        <v>1.2786411680281162E-3</v>
      </c>
      <c r="S181">
        <v>3.4626975655555725E-2</v>
      </c>
      <c r="T181">
        <v>1.0676741600036621</v>
      </c>
      <c r="U181">
        <v>0.50919842720031738</v>
      </c>
      <c r="V181">
        <v>54.418529510498047</v>
      </c>
      <c r="W181">
        <v>0.37779238820075989</v>
      </c>
      <c r="X181">
        <v>3.3180027008056641</v>
      </c>
      <c r="Y181">
        <v>0.31208935379981995</v>
      </c>
      <c r="Z181">
        <v>39.996715545654297</v>
      </c>
      <c r="AA181">
        <v>53.104469299316406</v>
      </c>
      <c r="AB181">
        <v>15.325229644775391</v>
      </c>
      <c r="AC181">
        <v>15.604467391967773</v>
      </c>
      <c r="AD181">
        <v>82.340423583984375</v>
      </c>
      <c r="AE181">
        <v>20.737144470214844</v>
      </c>
      <c r="AF181">
        <v>80.66</v>
      </c>
      <c r="AG181" s="27">
        <v>70762.06</v>
      </c>
      <c r="AH181" s="30">
        <v>26</v>
      </c>
    </row>
    <row r="182" spans="1:34" x14ac:dyDescent="0.45">
      <c r="A182">
        <v>2182</v>
      </c>
      <c r="B182" s="1">
        <v>43282</v>
      </c>
      <c r="C182">
        <v>2242</v>
      </c>
      <c r="D182">
        <v>2242</v>
      </c>
      <c r="E182" t="s">
        <v>193</v>
      </c>
      <c r="F182">
        <v>158685040</v>
      </c>
      <c r="G182">
        <v>12701</v>
      </c>
      <c r="H182">
        <v>124.93901062011719</v>
      </c>
      <c r="I182">
        <v>0.61754417419433594</v>
      </c>
      <c r="J182">
        <v>7.5274303555488586E-2</v>
      </c>
      <c r="K182">
        <v>4.4091708958148956E-2</v>
      </c>
      <c r="L182">
        <v>7.8434376046061516E-3</v>
      </c>
      <c r="M182">
        <v>6.1531592160463333E-2</v>
      </c>
      <c r="N182">
        <v>1.7300384119153023E-2</v>
      </c>
      <c r="O182">
        <v>6.9830931723117828E-2</v>
      </c>
      <c r="P182">
        <v>4.6013500541448593E-2</v>
      </c>
      <c r="Q182">
        <v>2.7659220620989799E-2</v>
      </c>
      <c r="R182">
        <v>6.7696878686547279E-3</v>
      </c>
      <c r="S182">
        <v>2.6141060516238213E-2</v>
      </c>
      <c r="T182">
        <v>5.306668758392334</v>
      </c>
      <c r="U182">
        <v>1.6770333051681519</v>
      </c>
      <c r="V182">
        <v>26.580583572387695</v>
      </c>
      <c r="W182">
        <v>0.38579639792442322</v>
      </c>
      <c r="X182">
        <v>7.0624361038208008</v>
      </c>
      <c r="Y182">
        <v>2.2045507431030273</v>
      </c>
      <c r="Z182">
        <v>56.782932281494141</v>
      </c>
      <c r="AA182">
        <v>28.171010971069336</v>
      </c>
      <c r="AB182">
        <v>9.5031890869140625</v>
      </c>
      <c r="AC182">
        <v>8.889063835144043</v>
      </c>
      <c r="AD182">
        <v>89.30426025390625</v>
      </c>
      <c r="AE182">
        <v>19.907041549682617</v>
      </c>
      <c r="AF182">
        <v>87.66</v>
      </c>
      <c r="AG182" s="27">
        <v>73066.887000000002</v>
      </c>
      <c r="AH182" s="30">
        <v>26</v>
      </c>
    </row>
    <row r="183" spans="1:34" x14ac:dyDescent="0.45">
      <c r="A183">
        <v>2182</v>
      </c>
      <c r="B183" s="1">
        <v>43282</v>
      </c>
      <c r="C183">
        <v>2243</v>
      </c>
      <c r="D183">
        <v>2243</v>
      </c>
      <c r="E183" t="s">
        <v>194</v>
      </c>
      <c r="F183">
        <v>513141056</v>
      </c>
      <c r="G183">
        <v>40964</v>
      </c>
      <c r="H183">
        <v>125.26634216308594</v>
      </c>
      <c r="I183">
        <v>0.62336009740829468</v>
      </c>
      <c r="J183">
        <v>8.3563193678855896E-2</v>
      </c>
      <c r="K183">
        <v>3.8119584321975708E-2</v>
      </c>
      <c r="L183">
        <v>3.7495933938771486E-3</v>
      </c>
      <c r="M183">
        <v>6.5855875611305237E-2</v>
      </c>
      <c r="N183">
        <v>9.441964328289032E-3</v>
      </c>
      <c r="O183">
        <v>7.0289403200149536E-2</v>
      </c>
      <c r="P183">
        <v>4.2294654995203018E-2</v>
      </c>
      <c r="Q183">
        <v>3.4317992627620697E-2</v>
      </c>
      <c r="R183">
        <v>1.2583148418343626E-5</v>
      </c>
      <c r="S183">
        <v>2.8995057567954063E-2</v>
      </c>
      <c r="T183">
        <v>16.328971862792969</v>
      </c>
      <c r="U183">
        <v>2.9733424186706543</v>
      </c>
      <c r="V183">
        <v>24.963382720947266</v>
      </c>
      <c r="W183">
        <v>0.36373400688171387</v>
      </c>
      <c r="X183">
        <v>7.6335320472717285</v>
      </c>
      <c r="Y183">
        <v>0.72746801376342773</v>
      </c>
      <c r="Z183">
        <v>47.009571075439453</v>
      </c>
      <c r="AA183">
        <v>35.760669708251953</v>
      </c>
      <c r="AB183">
        <v>11.749341011047363</v>
      </c>
      <c r="AC183">
        <v>11.932428359985352</v>
      </c>
      <c r="AD183">
        <v>87.461395263671875</v>
      </c>
      <c r="AE183">
        <v>17.824260711669922</v>
      </c>
      <c r="AF183">
        <v>85.56</v>
      </c>
      <c r="AG183" s="27">
        <v>74143.888999999996</v>
      </c>
      <c r="AH183" s="30">
        <v>28</v>
      </c>
    </row>
    <row r="184" spans="1:34" x14ac:dyDescent="0.45">
      <c r="A184">
        <v>2182</v>
      </c>
      <c r="B184" s="1">
        <v>43282</v>
      </c>
      <c r="C184">
        <v>2244</v>
      </c>
      <c r="D184">
        <v>2244</v>
      </c>
      <c r="E184" t="s">
        <v>195</v>
      </c>
      <c r="F184">
        <v>57022724</v>
      </c>
      <c r="G184">
        <v>5331</v>
      </c>
      <c r="H184">
        <v>106.96440124511719</v>
      </c>
      <c r="I184">
        <v>0.63201552629470825</v>
      </c>
      <c r="J184">
        <v>7.5548745691776276E-2</v>
      </c>
      <c r="K184">
        <v>2.8961898759007454E-2</v>
      </c>
      <c r="L184">
        <v>9.5928255468606949E-3</v>
      </c>
      <c r="M184">
        <v>6.3980370759963989E-2</v>
      </c>
      <c r="N184">
        <v>1.8825577571988106E-2</v>
      </c>
      <c r="O184">
        <v>7.738804817199707E-2</v>
      </c>
      <c r="P184">
        <v>4.0356826037168503E-2</v>
      </c>
      <c r="Q184">
        <v>2.8794119134545326E-2</v>
      </c>
      <c r="R184">
        <v>0</v>
      </c>
      <c r="S184">
        <v>2.4536006152629852E-2</v>
      </c>
      <c r="T184">
        <v>2.8512473106384277</v>
      </c>
      <c r="U184">
        <v>0.80660289525985718</v>
      </c>
      <c r="V184">
        <v>10.354530334472656</v>
      </c>
      <c r="W184">
        <v>0.46895515918731689</v>
      </c>
      <c r="X184">
        <v>6.1526918411254883</v>
      </c>
      <c r="Y184">
        <v>0.50647157430648804</v>
      </c>
      <c r="Z184">
        <v>78.859504699707031</v>
      </c>
      <c r="AA184">
        <v>12.961920738220215</v>
      </c>
      <c r="AB184">
        <v>10.392046928405762</v>
      </c>
      <c r="AC184">
        <v>1.8007878065109253</v>
      </c>
      <c r="AD184">
        <v>96.813728332519531</v>
      </c>
      <c r="AE184">
        <v>12.793596267700195</v>
      </c>
      <c r="AF184">
        <v>97.3</v>
      </c>
      <c r="AG184" s="27">
        <v>71756.701000000001</v>
      </c>
      <c r="AH184" s="30">
        <v>27</v>
      </c>
    </row>
    <row r="185" spans="1:34" x14ac:dyDescent="0.45">
      <c r="A185">
        <v>2182</v>
      </c>
      <c r="B185" s="1">
        <v>43282</v>
      </c>
      <c r="C185">
        <v>2245</v>
      </c>
      <c r="D185">
        <v>2245</v>
      </c>
      <c r="E185" t="s">
        <v>196</v>
      </c>
      <c r="F185">
        <v>6569428</v>
      </c>
      <c r="G185">
        <v>574</v>
      </c>
      <c r="H185">
        <v>114.44996643066406</v>
      </c>
      <c r="I185">
        <v>0.60036212205886841</v>
      </c>
      <c r="J185">
        <v>6.9627188146114349E-2</v>
      </c>
      <c r="K185">
        <v>1.8371131271123886E-2</v>
      </c>
      <c r="L185">
        <v>2.0415343344211578E-2</v>
      </c>
      <c r="M185">
        <v>5.3243108093738556E-2</v>
      </c>
      <c r="N185">
        <v>5.9591926634311676E-2</v>
      </c>
      <c r="O185">
        <v>9.325176477432251E-2</v>
      </c>
      <c r="P185">
        <v>4.3952528387308121E-2</v>
      </c>
      <c r="Q185">
        <v>1.8425857648253441E-2</v>
      </c>
      <c r="R185">
        <v>0</v>
      </c>
      <c r="S185">
        <v>2.2759074345231056E-2</v>
      </c>
      <c r="T185">
        <v>0.87108016014099121</v>
      </c>
      <c r="U185">
        <v>1.5679442882537842</v>
      </c>
      <c r="V185">
        <v>10.97560977935791</v>
      </c>
      <c r="W185">
        <v>0.52264809608459473</v>
      </c>
      <c r="X185">
        <v>1.9163763523101807</v>
      </c>
      <c r="Y185">
        <v>0.52264809608459473</v>
      </c>
      <c r="Z185">
        <v>83.623695373535156</v>
      </c>
      <c r="AA185">
        <v>39.721256256103516</v>
      </c>
      <c r="AB185">
        <v>16.898954391479492</v>
      </c>
      <c r="AC185">
        <v>2.0905923843383789</v>
      </c>
      <c r="AD185">
        <v>87.234039306640625</v>
      </c>
      <c r="AE185">
        <v>18.120805740356445</v>
      </c>
      <c r="AF185">
        <v>96.15</v>
      </c>
      <c r="AG185" s="27">
        <v>55030.652000000002</v>
      </c>
      <c r="AH185" s="30">
        <v>22</v>
      </c>
    </row>
    <row r="186" spans="1:34" x14ac:dyDescent="0.45">
      <c r="A186">
        <v>2182</v>
      </c>
      <c r="B186" s="1">
        <v>43282</v>
      </c>
      <c r="C186">
        <v>2247</v>
      </c>
      <c r="D186">
        <v>2247</v>
      </c>
      <c r="E186" t="s">
        <v>197</v>
      </c>
      <c r="F186">
        <v>1468908.375</v>
      </c>
      <c r="G186">
        <v>62</v>
      </c>
      <c r="H186">
        <v>236.92070007324219</v>
      </c>
      <c r="I186">
        <v>0.50652021169662476</v>
      </c>
      <c r="J186">
        <v>4.6569955884478986E-4</v>
      </c>
      <c r="K186">
        <v>2.8905464336276054E-2</v>
      </c>
      <c r="L186">
        <v>5.0553549081087112E-2</v>
      </c>
      <c r="M186">
        <v>2.7400743216276169E-2</v>
      </c>
      <c r="N186">
        <v>6.2332171946763992E-2</v>
      </c>
      <c r="O186">
        <v>8.3637602627277374E-2</v>
      </c>
      <c r="P186">
        <v>0.16376078128814697</v>
      </c>
      <c r="Q186">
        <v>1.2881382368505001E-2</v>
      </c>
      <c r="R186">
        <v>1.8736649304628372E-2</v>
      </c>
      <c r="S186">
        <v>4.4805761426687241E-2</v>
      </c>
      <c r="T186">
        <v>11.290322303771973</v>
      </c>
      <c r="U186">
        <v>0</v>
      </c>
      <c r="V186">
        <v>6.4516129493713379</v>
      </c>
      <c r="W186">
        <v>0</v>
      </c>
      <c r="X186">
        <v>1.6129032373428345</v>
      </c>
      <c r="Y186">
        <v>0</v>
      </c>
      <c r="Z186">
        <v>80.645164489746094</v>
      </c>
      <c r="AA186">
        <v>40.322582244873047</v>
      </c>
      <c r="AB186">
        <v>4.838709831237793</v>
      </c>
      <c r="AC186">
        <v>0</v>
      </c>
      <c r="AD186">
        <v>83.333335876464844</v>
      </c>
      <c r="AF186">
        <v>83.33</v>
      </c>
      <c r="AG186" s="27">
        <v>47923.993999999999</v>
      </c>
      <c r="AH186" s="30">
        <v>8</v>
      </c>
    </row>
    <row r="187" spans="1:34" x14ac:dyDescent="0.45">
      <c r="A187">
        <v>2182</v>
      </c>
      <c r="B187" s="1">
        <v>43282</v>
      </c>
      <c r="C187">
        <v>2248</v>
      </c>
      <c r="D187">
        <v>2248</v>
      </c>
      <c r="E187" t="s">
        <v>198</v>
      </c>
      <c r="F187">
        <v>6655737.5</v>
      </c>
      <c r="G187">
        <v>755</v>
      </c>
      <c r="H187">
        <v>88.155464172363281</v>
      </c>
      <c r="I187">
        <v>0.85343092679977417</v>
      </c>
      <c r="J187">
        <v>5.0622685812413692E-3</v>
      </c>
      <c r="K187">
        <v>8.7973717600107193E-3</v>
      </c>
      <c r="L187">
        <v>1.3608092442154884E-2</v>
      </c>
      <c r="M187">
        <v>3.0763434246182442E-2</v>
      </c>
      <c r="N187">
        <v>1.9192023202776909E-2</v>
      </c>
      <c r="O187">
        <v>3.9502542465925217E-2</v>
      </c>
      <c r="P187">
        <v>2.0904038101434708E-2</v>
      </c>
      <c r="Q187">
        <v>5.1172991516068578E-4</v>
      </c>
      <c r="R187">
        <v>0</v>
      </c>
      <c r="S187">
        <v>8.2275150343775749E-3</v>
      </c>
      <c r="T187">
        <v>1.4569536447525024</v>
      </c>
      <c r="U187">
        <v>1.8543046712875366</v>
      </c>
      <c r="V187">
        <v>3.0463576316833496</v>
      </c>
      <c r="W187">
        <v>0.66225165128707886</v>
      </c>
      <c r="X187">
        <v>5.0331125259399414</v>
      </c>
      <c r="Y187">
        <v>0</v>
      </c>
      <c r="Z187">
        <v>87.947021484375</v>
      </c>
      <c r="AA187">
        <v>19.205297470092773</v>
      </c>
      <c r="AB187">
        <v>7.0198674201965332</v>
      </c>
      <c r="AC187">
        <v>0</v>
      </c>
      <c r="AD187">
        <v>100</v>
      </c>
      <c r="AE187">
        <v>24.889381408691406</v>
      </c>
      <c r="AF187">
        <v>100</v>
      </c>
      <c r="AG187" s="27">
        <v>57888.697</v>
      </c>
      <c r="AH187" s="30">
        <v>3</v>
      </c>
    </row>
    <row r="188" spans="1:34" x14ac:dyDescent="0.45">
      <c r="A188">
        <v>2182</v>
      </c>
      <c r="B188" s="1">
        <v>43282</v>
      </c>
      <c r="C188">
        <v>2249</v>
      </c>
      <c r="D188">
        <v>2249</v>
      </c>
      <c r="E188" t="s">
        <v>199</v>
      </c>
      <c r="F188">
        <v>5821405</v>
      </c>
      <c r="G188">
        <v>458</v>
      </c>
      <c r="H188">
        <v>127.10491180419922</v>
      </c>
      <c r="I188">
        <v>0.86131280660629272</v>
      </c>
      <c r="J188">
        <v>4.776132118422538E-4</v>
      </c>
      <c r="K188">
        <v>3.9341673254966736E-3</v>
      </c>
      <c r="L188">
        <v>3.1098023056983948E-2</v>
      </c>
      <c r="M188">
        <v>0</v>
      </c>
      <c r="N188">
        <v>1.9331678748130798E-2</v>
      </c>
      <c r="O188">
        <v>3.1851921230554581E-2</v>
      </c>
      <c r="P188">
        <v>3.5546828061342239E-2</v>
      </c>
      <c r="Q188">
        <v>1.9149277359247208E-3</v>
      </c>
      <c r="R188">
        <v>0</v>
      </c>
      <c r="S188">
        <v>1.4532027766108513E-2</v>
      </c>
      <c r="T188">
        <v>1.0917030572891235</v>
      </c>
      <c r="U188">
        <v>2.4017467498779297</v>
      </c>
      <c r="V188">
        <v>18.558952331542969</v>
      </c>
      <c r="W188">
        <v>1.5283843278884888</v>
      </c>
      <c r="X188">
        <v>7.4235806465148926</v>
      </c>
      <c r="Y188">
        <v>0</v>
      </c>
      <c r="Z188">
        <v>68.995635986328125</v>
      </c>
      <c r="AA188">
        <v>43.668121337890625</v>
      </c>
      <c r="AB188">
        <v>13.755458831787109</v>
      </c>
      <c r="AC188">
        <v>1.7467248439788818</v>
      </c>
      <c r="AD188">
        <v>74.418601989746094</v>
      </c>
      <c r="AE188">
        <v>40.239727020263672</v>
      </c>
      <c r="AF188">
        <v>34.57</v>
      </c>
      <c r="AG188" s="27">
        <v>50403.103999999999</v>
      </c>
      <c r="AH188" s="30">
        <v>9.5</v>
      </c>
    </row>
    <row r="189" spans="1:34" x14ac:dyDescent="0.45">
      <c r="A189">
        <v>2182</v>
      </c>
      <c r="B189" s="1">
        <v>43282</v>
      </c>
      <c r="C189">
        <v>2251</v>
      </c>
      <c r="D189">
        <v>2251</v>
      </c>
      <c r="E189" t="s">
        <v>200</v>
      </c>
      <c r="F189">
        <v>11075766</v>
      </c>
      <c r="G189">
        <v>1026</v>
      </c>
      <c r="H189">
        <v>107.95093536376953</v>
      </c>
      <c r="I189">
        <v>0.59562045335769653</v>
      </c>
      <c r="J189">
        <v>2.8408396989107132E-2</v>
      </c>
      <c r="K189">
        <v>1.1126678436994553E-2</v>
      </c>
      <c r="L189">
        <v>2.946280874311924E-2</v>
      </c>
      <c r="M189">
        <v>7.749146968126297E-2</v>
      </c>
      <c r="N189">
        <v>1.9622866064310074E-2</v>
      </c>
      <c r="O189">
        <v>9.7761601209640503E-2</v>
      </c>
      <c r="P189">
        <v>6.8109847605228424E-2</v>
      </c>
      <c r="Q189">
        <v>4.1954610496759415E-2</v>
      </c>
      <c r="R189">
        <v>0</v>
      </c>
      <c r="S189">
        <v>3.0441276729106903E-2</v>
      </c>
      <c r="T189">
        <v>0.77972710132598877</v>
      </c>
      <c r="U189">
        <v>0.58479529619216919</v>
      </c>
      <c r="V189">
        <v>9.356724739074707</v>
      </c>
      <c r="W189">
        <v>9.7465887665748596E-2</v>
      </c>
      <c r="X189">
        <v>3.6062378883361816</v>
      </c>
      <c r="Y189">
        <v>9.7465887665748596E-2</v>
      </c>
      <c r="Z189">
        <v>85.477584838867188</v>
      </c>
      <c r="AA189">
        <v>41.520469665527344</v>
      </c>
      <c r="AB189">
        <v>11.111110687255859</v>
      </c>
      <c r="AC189">
        <v>1.6569200754165649</v>
      </c>
      <c r="AD189">
        <v>101.47058868408203</v>
      </c>
      <c r="AE189">
        <v>13.834269523620605</v>
      </c>
      <c r="AF189">
        <v>73.13</v>
      </c>
      <c r="AG189" s="27">
        <v>54262.637000000002</v>
      </c>
      <c r="AH189" s="30">
        <v>20</v>
      </c>
    </row>
    <row r="190" spans="1:34" x14ac:dyDescent="0.45">
      <c r="A190">
        <v>2182</v>
      </c>
      <c r="B190" s="1">
        <v>43282</v>
      </c>
      <c r="C190">
        <v>2252</v>
      </c>
      <c r="D190">
        <v>2252</v>
      </c>
      <c r="E190" t="s">
        <v>201</v>
      </c>
      <c r="F190">
        <v>9696055</v>
      </c>
      <c r="G190">
        <v>837</v>
      </c>
      <c r="H190">
        <v>115.84294891357422</v>
      </c>
      <c r="I190">
        <v>0.60064971446990967</v>
      </c>
      <c r="J190">
        <v>5.8130055665969849E-2</v>
      </c>
      <c r="K190">
        <v>1.2228003703057766E-2</v>
      </c>
      <c r="L190">
        <v>2.4780279025435448E-2</v>
      </c>
      <c r="M190">
        <v>6.7901305854320526E-2</v>
      </c>
      <c r="N190">
        <v>2.189992368221283E-2</v>
      </c>
      <c r="O190">
        <v>0.10179127007722855</v>
      </c>
      <c r="P190">
        <v>5.3232450038194656E-2</v>
      </c>
      <c r="Q190">
        <v>2.4589350447058678E-2</v>
      </c>
      <c r="R190">
        <v>1.7009546281769872E-3</v>
      </c>
      <c r="S190">
        <v>3.3096686005592346E-2</v>
      </c>
      <c r="T190">
        <v>1.1947431564331055</v>
      </c>
      <c r="U190">
        <v>0.35842293500900269</v>
      </c>
      <c r="V190">
        <v>13.381122589111328</v>
      </c>
      <c r="W190">
        <v>1.1947431564331055</v>
      </c>
      <c r="X190">
        <v>4.7789726257324219</v>
      </c>
      <c r="Y190">
        <v>0</v>
      </c>
      <c r="Z190">
        <v>79.091995239257813</v>
      </c>
      <c r="AA190">
        <v>34.289127349853516</v>
      </c>
      <c r="AB190">
        <v>13.739545822143555</v>
      </c>
      <c r="AC190">
        <v>2.9868578910827637</v>
      </c>
      <c r="AD190">
        <v>79.6875</v>
      </c>
      <c r="AE190">
        <v>21.457489013671875</v>
      </c>
      <c r="AF190">
        <v>87.69</v>
      </c>
      <c r="AG190" s="27">
        <v>55683.195</v>
      </c>
      <c r="AH190" s="30">
        <v>17.5</v>
      </c>
    </row>
    <row r="191" spans="1:34" x14ac:dyDescent="0.45">
      <c r="A191">
        <v>2182</v>
      </c>
      <c r="B191" s="1">
        <v>43282</v>
      </c>
      <c r="C191">
        <v>2253</v>
      </c>
      <c r="D191">
        <v>2253</v>
      </c>
      <c r="E191" t="s">
        <v>202</v>
      </c>
      <c r="F191">
        <v>11984537</v>
      </c>
      <c r="G191">
        <v>1015</v>
      </c>
      <c r="H191">
        <v>118.07425689697266</v>
      </c>
      <c r="I191">
        <v>0.55926322937011719</v>
      </c>
      <c r="J191">
        <v>6.3268020749092102E-2</v>
      </c>
      <c r="K191">
        <v>2.2131305187940598E-2</v>
      </c>
      <c r="L191">
        <v>3.1786996871232986E-2</v>
      </c>
      <c r="M191">
        <v>7.8789889812469482E-2</v>
      </c>
      <c r="N191">
        <v>2.4594178423285484E-2</v>
      </c>
      <c r="O191">
        <v>9.6859820187091827E-2</v>
      </c>
      <c r="P191">
        <v>4.9902167171239853E-2</v>
      </c>
      <c r="Q191">
        <v>3.0148377642035484E-2</v>
      </c>
      <c r="R191">
        <v>4.4550406164489686E-4</v>
      </c>
      <c r="S191">
        <v>4.2810477316379547E-2</v>
      </c>
      <c r="T191">
        <v>0.39408865571022034</v>
      </c>
      <c r="U191">
        <v>0.39408865571022034</v>
      </c>
      <c r="V191">
        <v>37.832511901855469</v>
      </c>
      <c r="W191">
        <v>1.871921181678772</v>
      </c>
      <c r="X191">
        <v>3.7438423633575439</v>
      </c>
      <c r="Y191">
        <v>9.8522163927555084E-2</v>
      </c>
      <c r="Z191">
        <v>55.665023803710938</v>
      </c>
      <c r="AA191">
        <v>99.901481628417969</v>
      </c>
      <c r="AB191">
        <v>12.512314796447754</v>
      </c>
      <c r="AC191">
        <v>11.527093887329102</v>
      </c>
      <c r="AD191">
        <v>77.464790344238281</v>
      </c>
      <c r="AE191">
        <v>23.264312744140625</v>
      </c>
      <c r="AF191">
        <v>93.94</v>
      </c>
      <c r="AG191" s="27">
        <v>59285.843000000001</v>
      </c>
      <c r="AH191" s="30">
        <v>21</v>
      </c>
    </row>
    <row r="192" spans="1:34" x14ac:dyDescent="0.45">
      <c r="A192">
        <v>2182</v>
      </c>
      <c r="B192" s="1">
        <v>43282</v>
      </c>
      <c r="C192">
        <v>2254</v>
      </c>
      <c r="D192">
        <v>2254</v>
      </c>
      <c r="E192" t="s">
        <v>203</v>
      </c>
      <c r="F192">
        <v>54255688</v>
      </c>
      <c r="G192">
        <v>4964</v>
      </c>
      <c r="H192">
        <v>109.29832458496094</v>
      </c>
      <c r="I192">
        <v>0.62203150987625122</v>
      </c>
      <c r="J192">
        <v>6.0139119625091553E-2</v>
      </c>
      <c r="K192">
        <v>2.0313294604420662E-2</v>
      </c>
      <c r="L192">
        <v>1.5508353710174561E-2</v>
      </c>
      <c r="M192">
        <v>6.6222921013832092E-2</v>
      </c>
      <c r="N192">
        <v>1.2036871165037155E-2</v>
      </c>
      <c r="O192">
        <v>8.5652999579906464E-2</v>
      </c>
      <c r="P192">
        <v>4.7937538474798203E-2</v>
      </c>
      <c r="Q192">
        <v>3.1261663883924484E-2</v>
      </c>
      <c r="R192">
        <v>6.5246613303315826E-6</v>
      </c>
      <c r="S192">
        <v>3.8889229297637939E-2</v>
      </c>
      <c r="T192">
        <v>1.4101531505584717</v>
      </c>
      <c r="U192">
        <v>1.0878324508666992</v>
      </c>
      <c r="V192">
        <v>20.124898910522461</v>
      </c>
      <c r="W192">
        <v>0.50362610816955566</v>
      </c>
      <c r="X192">
        <v>4.6736502647399902</v>
      </c>
      <c r="Y192">
        <v>0.22159548103809357</v>
      </c>
      <c r="Z192">
        <v>71.978240966796875</v>
      </c>
      <c r="AA192">
        <v>43.150684356689453</v>
      </c>
      <c r="AB192">
        <v>13.07413387298584</v>
      </c>
      <c r="AC192">
        <v>4.8146657943725586</v>
      </c>
      <c r="AD192">
        <v>68.193382263183594</v>
      </c>
      <c r="AE192">
        <v>18.586912155151367</v>
      </c>
      <c r="AF192">
        <v>85.26</v>
      </c>
      <c r="AG192" s="27">
        <v>67762.206999999995</v>
      </c>
      <c r="AH192" s="30">
        <v>26</v>
      </c>
    </row>
    <row r="193" spans="1:34" x14ac:dyDescent="0.45">
      <c r="A193">
        <v>2182</v>
      </c>
      <c r="B193" s="1">
        <v>43282</v>
      </c>
      <c r="C193">
        <v>2255</v>
      </c>
      <c r="D193">
        <v>2255</v>
      </c>
      <c r="E193" t="s">
        <v>204</v>
      </c>
      <c r="F193">
        <v>11220146</v>
      </c>
      <c r="G193">
        <v>848</v>
      </c>
      <c r="H193">
        <v>132.31304931640625</v>
      </c>
      <c r="I193">
        <v>0.58021640777587891</v>
      </c>
      <c r="J193">
        <v>4.9735177308320999E-2</v>
      </c>
      <c r="K193">
        <v>1.1771927587687969E-2</v>
      </c>
      <c r="L193">
        <v>3.3021338284015656E-2</v>
      </c>
      <c r="M193">
        <v>7.0801623165607452E-2</v>
      </c>
      <c r="N193">
        <v>2.985587902367115E-2</v>
      </c>
      <c r="O193">
        <v>9.7836785018444061E-2</v>
      </c>
      <c r="P193">
        <v>4.2267408221960068E-2</v>
      </c>
      <c r="Q193">
        <v>3.3782176673412323E-2</v>
      </c>
      <c r="R193">
        <v>0</v>
      </c>
      <c r="S193">
        <v>5.0711315125226974E-2</v>
      </c>
      <c r="T193">
        <v>0.2358490526676178</v>
      </c>
      <c r="U193">
        <v>0.35377359390258789</v>
      </c>
      <c r="V193">
        <v>10.259433746337891</v>
      </c>
      <c r="W193">
        <v>23.231132507324219</v>
      </c>
      <c r="X193">
        <v>8.2547168731689453</v>
      </c>
      <c r="Y193">
        <v>0.70754718780517578</v>
      </c>
      <c r="Z193">
        <v>56.957546234130859</v>
      </c>
      <c r="AA193">
        <v>96.698112487792969</v>
      </c>
      <c r="AB193">
        <v>19.339622497558594</v>
      </c>
      <c r="AC193">
        <v>0</v>
      </c>
      <c r="AD193">
        <v>80</v>
      </c>
      <c r="AE193">
        <v>26.685659408569336</v>
      </c>
      <c r="AF193">
        <v>85.33</v>
      </c>
      <c r="AG193" s="27">
        <v>57833.692000000003</v>
      </c>
      <c r="AH193" s="30">
        <v>19</v>
      </c>
    </row>
    <row r="194" spans="1:34" x14ac:dyDescent="0.45">
      <c r="A194">
        <v>2182</v>
      </c>
      <c r="B194" s="1">
        <v>43282</v>
      </c>
      <c r="C194">
        <v>2256</v>
      </c>
      <c r="D194">
        <v>2256</v>
      </c>
      <c r="E194" t="s">
        <v>205</v>
      </c>
      <c r="F194">
        <v>78563072</v>
      </c>
      <c r="G194">
        <v>6723</v>
      </c>
      <c r="H194">
        <v>116.85716247558594</v>
      </c>
      <c r="I194">
        <v>0.64554131031036377</v>
      </c>
      <c r="J194">
        <v>7.6852694153785706E-2</v>
      </c>
      <c r="K194">
        <v>3.7131190299987793E-2</v>
      </c>
      <c r="L194">
        <v>9.8660485818982124E-3</v>
      </c>
      <c r="M194">
        <v>5.3813859820365906E-2</v>
      </c>
      <c r="N194">
        <v>1.0667131282389164E-2</v>
      </c>
      <c r="O194">
        <v>7.0553034543991089E-2</v>
      </c>
      <c r="P194">
        <v>3.4026309847831726E-2</v>
      </c>
      <c r="Q194">
        <v>2.0928414538502693E-2</v>
      </c>
      <c r="R194">
        <v>1.4276921283453703E-3</v>
      </c>
      <c r="S194">
        <v>3.9192315191030502E-2</v>
      </c>
      <c r="T194">
        <v>1.2345678806304932</v>
      </c>
      <c r="U194">
        <v>1.323813796043396</v>
      </c>
      <c r="V194">
        <v>35.683475494384766</v>
      </c>
      <c r="W194">
        <v>1.3089394569396973</v>
      </c>
      <c r="X194">
        <v>0.96683031320571899</v>
      </c>
      <c r="Y194">
        <v>0.44622936844825745</v>
      </c>
      <c r="Z194">
        <v>59.036144256591797</v>
      </c>
      <c r="AA194">
        <v>64.078536987304688</v>
      </c>
      <c r="AB194">
        <v>9.9806632995605469</v>
      </c>
      <c r="AC194">
        <v>11.021864891052246</v>
      </c>
      <c r="AD194">
        <v>84.934089660644531</v>
      </c>
      <c r="AE194">
        <v>16.41474723815918</v>
      </c>
      <c r="AF194">
        <v>91.14</v>
      </c>
      <c r="AG194" s="27">
        <v>64487.508000000002</v>
      </c>
      <c r="AH194" s="30">
        <v>24</v>
      </c>
    </row>
    <row r="195" spans="1:34" x14ac:dyDescent="0.45">
      <c r="A195">
        <v>2182</v>
      </c>
      <c r="B195" s="1">
        <v>43282</v>
      </c>
      <c r="C195">
        <v>2257</v>
      </c>
      <c r="D195">
        <v>2257</v>
      </c>
      <c r="E195" t="s">
        <v>206</v>
      </c>
      <c r="F195">
        <v>11164014</v>
      </c>
      <c r="G195">
        <v>938</v>
      </c>
      <c r="H195">
        <v>119.01934051513672</v>
      </c>
      <c r="I195">
        <v>0.62011045217514038</v>
      </c>
      <c r="J195">
        <v>5.309583991765976E-2</v>
      </c>
      <c r="K195">
        <v>2.7480047196149826E-2</v>
      </c>
      <c r="L195">
        <v>3.962906077504158E-2</v>
      </c>
      <c r="M195">
        <v>7.0724211633205414E-2</v>
      </c>
      <c r="N195">
        <v>2.1011572331190109E-2</v>
      </c>
      <c r="O195">
        <v>6.2758862972259521E-2</v>
      </c>
      <c r="P195">
        <v>4.3818369507789612E-2</v>
      </c>
      <c r="Q195">
        <v>1.9126396626234055E-2</v>
      </c>
      <c r="R195">
        <v>1.8166700610890985E-3</v>
      </c>
      <c r="S195">
        <v>4.0428571403026581E-2</v>
      </c>
      <c r="T195">
        <v>0.63965886831283569</v>
      </c>
      <c r="U195">
        <v>0.63965886831283569</v>
      </c>
      <c r="V195">
        <v>16.098081588745117</v>
      </c>
      <c r="W195">
        <v>3.7313432693481445</v>
      </c>
      <c r="X195">
        <v>9.2750530242919922</v>
      </c>
      <c r="Y195">
        <v>0.31982943415641785</v>
      </c>
      <c r="Z195">
        <v>69.296371459960938</v>
      </c>
      <c r="AA195">
        <v>70.895523071289063</v>
      </c>
      <c r="AB195">
        <v>12.793176651000977</v>
      </c>
      <c r="AC195">
        <v>1.8123667240142822</v>
      </c>
      <c r="AD195">
        <v>80</v>
      </c>
      <c r="AE195">
        <v>20.248537063598633</v>
      </c>
      <c r="AF195">
        <v>78.849999999999994</v>
      </c>
      <c r="AG195" s="27">
        <v>53219.161</v>
      </c>
      <c r="AH195" s="30">
        <v>17</v>
      </c>
    </row>
    <row r="196" spans="1:34" x14ac:dyDescent="0.45">
      <c r="A196">
        <v>2182</v>
      </c>
      <c r="B196" s="1">
        <v>43282</v>
      </c>
      <c r="C196">
        <v>2262</v>
      </c>
      <c r="D196">
        <v>2262</v>
      </c>
      <c r="E196" t="s">
        <v>207</v>
      </c>
      <c r="F196">
        <v>5931345</v>
      </c>
      <c r="G196">
        <v>499</v>
      </c>
      <c r="H196">
        <v>118.86463165283203</v>
      </c>
      <c r="I196">
        <v>0.60008174180984497</v>
      </c>
      <c r="J196">
        <v>4.619114100933075E-2</v>
      </c>
      <c r="K196">
        <v>1.8364647403359413E-2</v>
      </c>
      <c r="L196">
        <v>3.7689879536628723E-2</v>
      </c>
      <c r="M196">
        <v>6.8801134824752808E-2</v>
      </c>
      <c r="N196">
        <v>2.7149366214871407E-2</v>
      </c>
      <c r="O196">
        <v>8.9494645595550537E-2</v>
      </c>
      <c r="P196">
        <v>5.6671779602766037E-2</v>
      </c>
      <c r="Q196">
        <v>1.891087181866169E-2</v>
      </c>
      <c r="R196">
        <v>0</v>
      </c>
      <c r="S196">
        <v>3.6644808948040009E-2</v>
      </c>
      <c r="T196">
        <v>0.80160319805145264</v>
      </c>
      <c r="U196">
        <v>0.20040079951286316</v>
      </c>
      <c r="V196">
        <v>10.220440864562988</v>
      </c>
      <c r="W196">
        <v>1.4028055667877197</v>
      </c>
      <c r="X196">
        <v>2.6052103042602539</v>
      </c>
      <c r="Y196">
        <v>0.40080159902572632</v>
      </c>
      <c r="Z196">
        <v>84.368736267089844</v>
      </c>
      <c r="AA196">
        <v>37.474948883056641</v>
      </c>
      <c r="AB196">
        <v>18.03607177734375</v>
      </c>
      <c r="AC196">
        <v>1.8036072254180908</v>
      </c>
      <c r="AD196">
        <v>87.179489135742188</v>
      </c>
      <c r="AE196">
        <v>19.115549087524414</v>
      </c>
      <c r="AF196">
        <v>86.49</v>
      </c>
      <c r="AG196" s="27">
        <v>48329.834000000003</v>
      </c>
      <c r="AH196" s="30">
        <v>18</v>
      </c>
    </row>
    <row r="197" spans="1:34" x14ac:dyDescent="0.45">
      <c r="A197">
        <v>2182</v>
      </c>
      <c r="B197" s="1">
        <v>43282</v>
      </c>
      <c r="C197">
        <v>3997</v>
      </c>
      <c r="D197">
        <v>3997</v>
      </c>
      <c r="E197" t="s">
        <v>208</v>
      </c>
      <c r="F197">
        <v>3842613</v>
      </c>
      <c r="G197">
        <v>182</v>
      </c>
      <c r="H197">
        <v>211.13258361816406</v>
      </c>
      <c r="I197">
        <v>0.57257896661758423</v>
      </c>
      <c r="J197">
        <v>2.0560277625918388E-2</v>
      </c>
      <c r="K197">
        <v>2.4682443588972092E-2</v>
      </c>
      <c r="L197">
        <v>7.1931523270905018E-3</v>
      </c>
      <c r="M197">
        <v>9.1131925582885742E-2</v>
      </c>
      <c r="N197">
        <v>1.1840575374662876E-2</v>
      </c>
      <c r="O197">
        <v>9.7763262689113617E-2</v>
      </c>
      <c r="P197">
        <v>8.9793093502521515E-2</v>
      </c>
      <c r="Q197">
        <v>3.9455879479646683E-2</v>
      </c>
      <c r="R197">
        <v>1.6445506364107132E-2</v>
      </c>
      <c r="S197">
        <v>2.8554944321513176E-2</v>
      </c>
      <c r="T197">
        <v>0</v>
      </c>
      <c r="U197">
        <v>0</v>
      </c>
      <c r="V197">
        <v>30.769229888916016</v>
      </c>
      <c r="W197">
        <v>1.0989011526107788</v>
      </c>
      <c r="X197">
        <v>2.1978023052215576</v>
      </c>
      <c r="Y197">
        <v>0</v>
      </c>
      <c r="Z197">
        <v>65.934066772460938</v>
      </c>
      <c r="AA197">
        <v>44.5054931640625</v>
      </c>
      <c r="AB197">
        <v>11.538461685180664</v>
      </c>
      <c r="AC197">
        <v>10.989010810852051</v>
      </c>
      <c r="AD197">
        <v>88.888885498046875</v>
      </c>
      <c r="AE197">
        <v>27.840909957885742</v>
      </c>
      <c r="AF197">
        <v>100</v>
      </c>
      <c r="AG197" s="27">
        <v>52825.175999999999</v>
      </c>
      <c r="AH197" s="30">
        <v>13</v>
      </c>
    </row>
    <row r="198" spans="1:34" x14ac:dyDescent="0.45">
      <c r="A198">
        <v>2182</v>
      </c>
      <c r="B198" s="1">
        <v>43282</v>
      </c>
      <c r="C198">
        <v>4131</v>
      </c>
      <c r="D198">
        <v>4131</v>
      </c>
      <c r="E198" t="s">
        <v>209</v>
      </c>
      <c r="F198">
        <v>37364652</v>
      </c>
      <c r="G198">
        <v>2980</v>
      </c>
      <c r="H198">
        <v>125.38473510742188</v>
      </c>
      <c r="I198">
        <v>0.59465330839157104</v>
      </c>
      <c r="J198">
        <v>9.587300568819046E-2</v>
      </c>
      <c r="K198">
        <v>2.3448657244443893E-2</v>
      </c>
      <c r="L198">
        <v>2.0108360797166824E-2</v>
      </c>
      <c r="M198">
        <v>4.8191767185926437E-2</v>
      </c>
      <c r="N198">
        <v>1.3472313992679119E-2</v>
      </c>
      <c r="O198">
        <v>9.4491593539714813E-2</v>
      </c>
      <c r="P198">
        <v>4.7232884913682938E-2</v>
      </c>
      <c r="Q198">
        <v>2.2258184850215912E-2</v>
      </c>
      <c r="R198">
        <v>1.5572670381516218E-3</v>
      </c>
      <c r="S198">
        <v>3.8712617009878159E-2</v>
      </c>
      <c r="T198">
        <v>0.67114096879959106</v>
      </c>
      <c r="U198">
        <v>0.43624159693717957</v>
      </c>
      <c r="V198">
        <v>37.382549285888672</v>
      </c>
      <c r="W198">
        <v>1.7785234451293945</v>
      </c>
      <c r="X198">
        <v>4.4966444969177246</v>
      </c>
      <c r="Y198">
        <v>1.4429529905319214</v>
      </c>
      <c r="Z198">
        <v>53.791946411132813</v>
      </c>
      <c r="AA198">
        <v>81.208053588867188</v>
      </c>
      <c r="AB198">
        <v>15.36912727355957</v>
      </c>
      <c r="AC198">
        <v>12.315436363220215</v>
      </c>
      <c r="AD198">
        <v>71.111114501953125</v>
      </c>
      <c r="AE198">
        <v>22.095197677612305</v>
      </c>
      <c r="AF198">
        <v>74.290000000000006</v>
      </c>
      <c r="AG198" s="27">
        <v>56346.057000000001</v>
      </c>
      <c r="AH198" s="30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>2020-12-17T08:00:00+00:00</Estimated_x0020_Creation_x0020_Date>
    <Remediation_x0020_Date xmlns="edb5ef48-5285-463e-a2b9-308f2d437c3d">2020-12-17T08:00:00+00:00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77B00F-CCAB-4288-8592-FF4186CDCBBA}"/>
</file>

<file path=customXml/itemProps2.xml><?xml version="1.0" encoding="utf-8"?>
<ds:datastoreItem xmlns:ds="http://schemas.openxmlformats.org/officeDocument/2006/customXml" ds:itemID="{8E0DBA8F-B1E2-4812-99D7-B72F85BBD1A2}"/>
</file>

<file path=customXml/itemProps3.xml><?xml version="1.0" encoding="utf-8"?>
<ds:datastoreItem xmlns:ds="http://schemas.openxmlformats.org/officeDocument/2006/customXml" ds:itemID="{8BFF5090-1960-4E4D-B53C-441665D37B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Comparison Tool</vt:lpstr>
      <vt:lpstr>DropdownList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2018-19 Expenditure Comparison tool</dc:title>
  <dc:creator>FULLER Evan - ODE</dc:creator>
  <cp:lastModifiedBy>"ReederB"</cp:lastModifiedBy>
  <dcterms:created xsi:type="dcterms:W3CDTF">2020-09-01T23:20:38Z</dcterms:created>
  <dcterms:modified xsi:type="dcterms:W3CDTF">2020-11-30T21:25:26Z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