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R:\2324 Documentation\Calculator\"/>
    </mc:Choice>
  </mc:AlternateContent>
  <xr:revisionPtr revIDLastSave="0" documentId="13_ncr:1_{80A9CB65-C02F-4743-900F-0CB85EF781B4}" xr6:coauthVersionLast="47" xr6:coauthVersionMax="47" xr10:uidLastSave="{00000000-0000-0000-0000-000000000000}"/>
  <workbookProtection workbookPassword="DC23" lockStructure="1"/>
  <bookViews>
    <workbookView xWindow="5235" yWindow="285" windowWidth="23415" windowHeight="14250" xr2:uid="{00000000-000D-0000-FFFF-FFFF00000000}"/>
  </bookViews>
  <sheets>
    <sheet name="Directions" sheetId="3" r:id="rId1"/>
    <sheet name="Calculator" sheetId="2" r:id="rId2"/>
    <sheet name="Samp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J7" i="1"/>
  <c r="K7" i="2"/>
  <c r="L7" i="2"/>
  <c r="L8" i="2"/>
  <c r="L9" i="2"/>
  <c r="L10" i="2"/>
  <c r="L11" i="2"/>
  <c r="L12" i="2"/>
  <c r="L13" i="2"/>
  <c r="L14" i="2"/>
  <c r="L15" i="2"/>
  <c r="L16" i="2"/>
  <c r="L17" i="2"/>
  <c r="L18" i="2"/>
  <c r="K8" i="2"/>
  <c r="K9" i="2"/>
  <c r="K10" i="2"/>
  <c r="K11" i="2"/>
  <c r="K12" i="2"/>
  <c r="K13" i="2"/>
  <c r="K14" i="2"/>
  <c r="K15" i="2"/>
  <c r="K16" i="2"/>
  <c r="K17" i="2"/>
  <c r="K18" i="2"/>
  <c r="J8" i="2"/>
  <c r="J9" i="2"/>
  <c r="J10" i="2"/>
  <c r="J11" i="2"/>
  <c r="J12" i="2"/>
  <c r="J13" i="2"/>
  <c r="J14" i="2"/>
  <c r="J15" i="2"/>
  <c r="J16" i="2"/>
  <c r="J17" i="2"/>
  <c r="J18" i="2"/>
  <c r="J10" i="1"/>
  <c r="M10" i="1" s="1"/>
  <c r="K10" i="1"/>
  <c r="L10" i="1"/>
  <c r="J9" i="1"/>
  <c r="M9" i="1" s="1"/>
  <c r="K9" i="1"/>
  <c r="L9" i="1"/>
  <c r="J8" i="1"/>
  <c r="K8" i="1"/>
  <c r="L8" i="1"/>
  <c r="K7" i="1"/>
  <c r="L7" i="1"/>
  <c r="M7" i="1" l="1"/>
  <c r="M8" i="1"/>
  <c r="M18" i="2"/>
  <c r="M10" i="2"/>
  <c r="M7" i="2"/>
  <c r="M16" i="2"/>
  <c r="M8" i="2"/>
  <c r="M12" i="2"/>
  <c r="M11" i="2"/>
  <c r="M14" i="2"/>
  <c r="M13" i="2"/>
  <c r="M17" i="2"/>
  <c r="M15" i="2"/>
  <c r="M9" i="2"/>
</calcChain>
</file>

<file path=xl/sharedStrings.xml><?xml version="1.0" encoding="utf-8"?>
<sst xmlns="http://schemas.openxmlformats.org/spreadsheetml/2006/main" count="94" uniqueCount="61">
  <si>
    <t>Supporting Data for Requesting a New School Designation</t>
  </si>
  <si>
    <t>School Year:</t>
  </si>
  <si>
    <t>District ID:</t>
  </si>
  <si>
    <t>District Name:</t>
  </si>
  <si>
    <t>School Name</t>
  </si>
  <si>
    <t>Enrollment change</t>
  </si>
  <si>
    <t>Two year change</t>
  </si>
  <si>
    <t>Explanation of source of students out or in</t>
  </si>
  <si>
    <t>K-5</t>
  </si>
  <si>
    <t>K-4</t>
  </si>
  <si>
    <t>K-6</t>
  </si>
  <si>
    <t>K-3</t>
  </si>
  <si>
    <t>InstID</t>
  </si>
  <si>
    <t>9-12</t>
  </si>
  <si>
    <t>Number of students out</t>
  </si>
  <si>
    <t>Number of students in</t>
  </si>
  <si>
    <t>200 5th graders out to other district schools, 200 K-4 graders in from other schools due to boundary and grade changes</t>
  </si>
  <si>
    <t>260 4th through 6th graders out to other schools, 130 K-3 graders in from other schools due to boundary and grade changes</t>
  </si>
  <si>
    <t>In column G, enter the number of students that would have attended the school this school year but are attending other schools due to boundary changes or changes in enrolled grades offered at the school.</t>
  </si>
  <si>
    <t>In column I, explain data entered in columns G and H.</t>
  </si>
  <si>
    <t>Save the workbook to your computer.</t>
  </si>
  <si>
    <t>Boundary Change Calculation Methods</t>
  </si>
  <si>
    <t>Method 1</t>
  </si>
  <si>
    <t>Method 2</t>
  </si>
  <si>
    <t>Method 3</t>
  </si>
  <si>
    <t>col J</t>
  </si>
  <si>
    <t>col K</t>
  </si>
  <si>
    <t>col L</t>
  </si>
  <si>
    <t>Apple HS</t>
  </si>
  <si>
    <t>Berry HS</t>
  </si>
  <si>
    <t>Cherry Elem</t>
  </si>
  <si>
    <t>Peach Elem</t>
  </si>
  <si>
    <t>In column H, enter the number of students that would have attended another school this school year but are attending this school due to boundary changes or changes in enrolled grades offered at the school.</t>
  </si>
  <si>
    <r>
      <t>Method 3</t>
    </r>
    <r>
      <rPr>
        <sz val="11"/>
        <rFont val="Calibri"/>
        <family val="2"/>
      </rPr>
      <t xml:space="preserve"> - The combined count of students reassigned to and from the school due to boundary changes exceeds 40% of the combined membership over the two year period. </t>
    </r>
  </si>
  <si>
    <t>Fruit SD</t>
  </si>
  <si>
    <t>Criteria Met for ARAC Review</t>
  </si>
  <si>
    <t>Enter the name of the district.</t>
  </si>
  <si>
    <t>Click on the Calculator tab below.</t>
  </si>
  <si>
    <t>180 students from Berry HS due to high school boundary changes</t>
  </si>
  <si>
    <t>180 students to Apple HS due to high school boundary changes</t>
  </si>
  <si>
    <t>There are two times when the Oregon Department of Education (ODE) reviews boundary changes:</t>
  </si>
  <si>
    <r>
      <t>Method 2</t>
    </r>
    <r>
      <rPr>
        <sz val="11"/>
        <rFont val="Calibri"/>
        <family val="2"/>
      </rPr>
      <t xml:space="preserve"> - 40% or more of the student membership from the first school day in October of the current year is new to the school due to boundary changes.</t>
    </r>
  </si>
  <si>
    <t>For a given school, enter the grades offered and the first school day in October membership for the previous school year and current school year in columns C - F. ODE will verify this information is correct.</t>
  </si>
  <si>
    <r>
      <t>Method 1</t>
    </r>
    <r>
      <rPr>
        <sz val="11"/>
        <rFont val="Calibri"/>
        <family val="2"/>
      </rPr>
      <t xml:space="preserve"> - School has 40% or more volume change in student membership from the first school day in October of the current year compared to the first school day in October of the prior year.</t>
    </r>
  </si>
  <si>
    <t xml:space="preserve">More policy information can be found on the ODE website:   </t>
  </si>
  <si>
    <t>https://www.oregon.gov/ode/schools-and-districts/reportcards/reportcards/</t>
  </si>
  <si>
    <t>Elyse Bean</t>
  </si>
  <si>
    <r>
      <t xml:space="preserve">     </t>
    </r>
    <r>
      <rPr>
        <b/>
        <sz val="11"/>
        <rFont val="Calibri"/>
        <family val="2"/>
        <scheme val="minor"/>
      </rPr>
      <t xml:space="preserve"> A)</t>
    </r>
    <r>
      <rPr>
        <sz val="11"/>
        <rFont val="Calibri"/>
        <family val="2"/>
        <scheme val="minor"/>
      </rPr>
      <t xml:space="preserve"> when a district requests authorization for a new school or change to an existing school for the next academic 
            year (required submission before 9/15 of the academic year changes are to be applied), OR</t>
    </r>
  </si>
  <si>
    <r>
      <t xml:space="preserve">     </t>
    </r>
    <r>
      <rPr>
        <b/>
        <sz val="11"/>
        <rFont val="Calibri"/>
        <family val="2"/>
        <scheme val="minor"/>
      </rPr>
      <t xml:space="preserve"> B)</t>
    </r>
    <r>
      <rPr>
        <sz val="11"/>
        <rFont val="Calibri"/>
        <family val="2"/>
        <scheme val="minor"/>
      </rPr>
      <t xml:space="preserve"> when the current school year's Accountability Detail report is generated for a school that 
        1) had an enrollment change due to boundary or attendance area, consolidation, or grades reconfiguration for 
             the current school year, and 
        2) did not receive a new institution ID prior to 9/15 of the current school year (for a new school status)  </t>
    </r>
  </si>
  <si>
    <t>Grades offered 2022-2023</t>
  </si>
  <si>
    <t>Enrollment on 10/1/2022</t>
  </si>
  <si>
    <t>elyse.bean@ode.oregon.gov</t>
  </si>
  <si>
    <t>2023-2024 Boundary Change Calculator for Accountability Reporting New School Status</t>
  </si>
  <si>
    <t>(posted 3/19/2024)</t>
  </si>
  <si>
    <r>
      <t>This</t>
    </r>
    <r>
      <rPr>
        <b/>
        <sz val="11"/>
        <rFont val="Calibri"/>
        <family val="2"/>
        <scheme val="minor"/>
      </rPr>
      <t xml:space="preserve"> Accountability Reporting Boundary Change Calculator </t>
    </r>
    <r>
      <rPr>
        <sz val="11"/>
        <rFont val="Calibri"/>
        <family val="2"/>
        <scheme val="minor"/>
      </rPr>
      <t xml:space="preserve">addresses item B - Accountability Reporting:  
The district is requesting a school be designated as a "new school" for accountability reporting based on enrollment from 2022-2023 and 2023-2024 showing a 40% or more change. (If you have already submitted a boundary calculator for a newly reconfigured school in 2023-2024, and the school was assigned a new institution identifier, then you do not need to submit this form again. Having a new institution identifier will automatically reset your school to a "new school" status.)
Your request to have your school reviewed for a "new school" status may </t>
    </r>
    <r>
      <rPr>
        <b/>
        <u/>
        <sz val="11"/>
        <rFont val="Calibri"/>
        <family val="2"/>
        <scheme val="minor"/>
      </rPr>
      <t>only</t>
    </r>
    <r>
      <rPr>
        <sz val="11"/>
        <rFont val="Calibri"/>
        <family val="2"/>
        <scheme val="minor"/>
      </rPr>
      <t xml:space="preserve"> address changes due to: 
    - boundary/catchment area changes (not mobility of students), which changed the student population by 40% or more; 
    - grade level changes, which changed the student population by 40% or more, and/or 
    - restructuring, merging, or splitting schools which caused a change in the student population served by 40% or more.
Requests will </t>
    </r>
    <r>
      <rPr>
        <b/>
        <sz val="11"/>
        <rFont val="Calibri"/>
        <family val="2"/>
        <scheme val="minor"/>
      </rPr>
      <t xml:space="preserve">NOT </t>
    </r>
    <r>
      <rPr>
        <sz val="11"/>
        <rFont val="Calibri"/>
        <family val="2"/>
        <scheme val="minor"/>
      </rPr>
      <t xml:space="preserve">be considered when based solely on the following:
     - increase or deacrease in student population 
     - school name or location change, 
     - charter or magnet status change, 
     - LEA (local education agency) change, or
     - restructuring by changing only staff/administration, individual student mobility, dropouts or completers.
</t>
    </r>
    <r>
      <rPr>
        <b/>
        <sz val="11"/>
        <rFont val="Calibri"/>
        <family val="2"/>
        <scheme val="minor"/>
      </rPr>
      <t xml:space="preserve">Note the following:
    - Schools that are identified for Comprehensive or Targeted Improvement will require additional review by ODE staff. There may be cases where new school status will not remove this identification.
    - Virtual/online schools are not eligible for new school status as a result of changes to sponsoring district or boundary/catchment areas. </t>
    </r>
    <r>
      <rPr>
        <sz val="11"/>
        <rFont val="Calibri"/>
        <family val="2"/>
        <scheme val="minor"/>
      </rPr>
      <t xml:space="preserve">
Requests will be reviewed by the Accountability Reporting Advisory Committee (ARAC) and ODE, and notification of denial/approval is expected to be sent via e-mail by </t>
    </r>
    <r>
      <rPr>
        <b/>
        <sz val="11"/>
        <rFont val="Calibri"/>
        <family val="2"/>
        <scheme val="minor"/>
      </rPr>
      <t>mid-June 2024</t>
    </r>
    <r>
      <rPr>
        <sz val="11"/>
        <rFont val="Calibri"/>
        <family val="2"/>
        <scheme val="minor"/>
      </rPr>
      <t xml:space="preserve">.  </t>
    </r>
  </si>
  <si>
    <r>
      <t xml:space="preserve">PLEASE FOLLOW THE STEPS BELOW and submit by </t>
    </r>
    <r>
      <rPr>
        <b/>
        <sz val="11"/>
        <color indexed="10"/>
        <rFont val="Calibri"/>
        <family val="2"/>
        <scheme val="minor"/>
      </rPr>
      <t>MAY 1, 2024 (noon)</t>
    </r>
    <r>
      <rPr>
        <b/>
        <sz val="11"/>
        <rFont val="Calibri"/>
        <family val="2"/>
        <scheme val="minor"/>
      </rPr>
      <t>.</t>
    </r>
  </si>
  <si>
    <r>
      <t xml:space="preserve">Print or include the calculator page and submit a letter requesting a boundary change signed by the Superintendent or their designee. 
Return materials by e-mail no later than:  </t>
    </r>
    <r>
      <rPr>
        <b/>
        <sz val="11"/>
        <color indexed="10"/>
        <rFont val="Calibri"/>
        <family val="2"/>
        <scheme val="minor"/>
      </rPr>
      <t>May 1, 2024 at noon</t>
    </r>
    <r>
      <rPr>
        <b/>
        <sz val="11"/>
        <rFont val="Calibri"/>
        <family val="2"/>
        <scheme val="minor"/>
      </rPr>
      <t>.  
Address to:</t>
    </r>
  </si>
  <si>
    <t>2023-2024</t>
  </si>
  <si>
    <t>Grades offered 2023-2024</t>
  </si>
  <si>
    <t>Enrollment on 10/1/2023</t>
  </si>
  <si>
    <t>(Circumstances under which a school receives "new school" status for the Accountability Details for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</si>
</sst>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8"/>
      <name val="Arial"/>
    </font>
    <font>
      <u/>
      <sz val="10"/>
      <color indexed="12"/>
      <name val="Arial"/>
    </font>
    <font>
      <b/>
      <sz val="11"/>
      <name val="Calibri"/>
      <family val="2"/>
    </font>
    <font>
      <sz val="11"/>
      <name val="Calibri"/>
      <family val="2"/>
    </font>
    <font>
      <sz val="11"/>
      <name val="Calibri"/>
      <family val="2"/>
    </font>
    <font>
      <b/>
      <u/>
      <sz val="11"/>
      <name val="Calibri"/>
      <family val="2"/>
    </font>
    <font>
      <b/>
      <sz val="11"/>
      <name val="Calibri"/>
      <family val="2"/>
      <scheme val="minor"/>
    </font>
    <font>
      <sz val="11"/>
      <name val="Calibri"/>
      <family val="2"/>
      <scheme val="minor"/>
    </font>
    <font>
      <u/>
      <sz val="11"/>
      <color indexed="12"/>
      <name val="Calibri"/>
      <family val="2"/>
      <scheme val="minor"/>
    </font>
    <font>
      <b/>
      <u/>
      <sz val="11"/>
      <name val="Calibri"/>
      <family val="2"/>
      <scheme val="minor"/>
    </font>
    <font>
      <i/>
      <sz val="11"/>
      <name val="Calibri"/>
      <family val="2"/>
      <scheme val="minor"/>
    </font>
    <font>
      <b/>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4">
    <xf numFmtId="0" fontId="0" fillId="0" borderId="0" xfId="0"/>
    <xf numFmtId="0" fontId="8" fillId="0" borderId="0" xfId="0" applyFont="1"/>
    <xf numFmtId="0" fontId="7" fillId="0" borderId="0" xfId="0" applyFont="1"/>
    <xf numFmtId="0" fontId="5" fillId="0" borderId="0" xfId="0" applyFont="1"/>
    <xf numFmtId="0" fontId="3" fillId="0" borderId="0" xfId="0" applyFont="1"/>
    <xf numFmtId="0" fontId="5" fillId="0" borderId="1" xfId="0" applyFont="1" applyBorder="1"/>
    <xf numFmtId="0" fontId="5" fillId="2" borderId="1" xfId="0" applyFont="1" applyFill="1" applyBorder="1" applyAlignment="1">
      <alignment horizontal="right"/>
    </xf>
    <xf numFmtId="0" fontId="5" fillId="2" borderId="1" xfId="0" applyFont="1" applyFill="1" applyBorder="1"/>
    <xf numFmtId="0" fontId="6" fillId="0" borderId="0" xfId="0" applyFont="1"/>
    <xf numFmtId="0" fontId="5" fillId="0" borderId="1" xfId="0" applyFont="1" applyBorder="1" applyProtection="1">
      <protection locked="0"/>
    </xf>
    <xf numFmtId="49" fontId="5" fillId="0" borderId="1" xfId="0" applyNumberFormat="1" applyFont="1" applyBorder="1" applyProtection="1">
      <protection locked="0"/>
    </xf>
    <xf numFmtId="0" fontId="5" fillId="0" borderId="1" xfId="0" applyFont="1" applyBorder="1" applyAlignment="1" applyProtection="1">
      <alignment wrapText="1"/>
      <protection locked="0"/>
    </xf>
    <xf numFmtId="0" fontId="8" fillId="0" borderId="1" xfId="0" applyFont="1" applyBorder="1"/>
    <xf numFmtId="0" fontId="8" fillId="2" borderId="1" xfId="0" applyFont="1" applyFill="1" applyBorder="1" applyAlignment="1">
      <alignment horizontal="right"/>
    </xf>
    <xf numFmtId="0" fontId="8" fillId="2" borderId="1" xfId="0" applyFont="1" applyFill="1" applyBorder="1"/>
    <xf numFmtId="49" fontId="8" fillId="0" borderId="1" xfId="0" applyNumberFormat="1" applyFont="1" applyBorder="1"/>
    <xf numFmtId="0" fontId="8" fillId="0" borderId="1" xfId="0" applyFont="1" applyBorder="1" applyAlignment="1">
      <alignment wrapText="1"/>
    </xf>
    <xf numFmtId="0" fontId="10" fillId="0" borderId="0" xfId="0" applyFont="1"/>
    <xf numFmtId="0" fontId="4" fillId="0" borderId="0" xfId="0" applyFont="1"/>
    <xf numFmtId="0" fontId="4" fillId="0" borderId="1" xfId="0" applyFont="1" applyBorder="1"/>
    <xf numFmtId="0" fontId="5" fillId="2" borderId="1" xfId="0" applyFont="1" applyFill="1" applyBorder="1" applyAlignment="1">
      <alignment horizontal="center"/>
    </xf>
    <xf numFmtId="0" fontId="5" fillId="0" borderId="1" xfId="0" applyFont="1" applyBorder="1" applyAlignment="1" applyProtection="1">
      <alignment horizontal="left"/>
      <protection locked="0"/>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0" fontId="8" fillId="0" borderId="1" xfId="0" applyFont="1" applyBorder="1" applyAlignment="1">
      <alignment horizontal="left"/>
    </xf>
    <xf numFmtId="0" fontId="8" fillId="2" borderId="1" xfId="0" applyFont="1" applyFill="1" applyBorder="1" applyAlignment="1">
      <alignment vertical="center" wrapText="1"/>
    </xf>
    <xf numFmtId="0" fontId="4" fillId="2" borderId="1" xfId="0" applyFont="1" applyFill="1" applyBorder="1"/>
    <xf numFmtId="0" fontId="7" fillId="3" borderId="2" xfId="0" applyFont="1" applyFill="1" applyBorder="1" applyAlignment="1">
      <alignment horizontal="left"/>
    </xf>
    <xf numFmtId="0" fontId="8" fillId="3" borderId="3" xfId="0" applyFont="1" applyFill="1" applyBorder="1" applyAlignment="1">
      <alignment horizontal="left" vertical="top" wrapText="1"/>
    </xf>
    <xf numFmtId="0" fontId="8" fillId="3" borderId="3" xfId="0" applyFont="1" applyFill="1" applyBorder="1" applyAlignment="1">
      <alignment horizontal="left" wrapText="1"/>
    </xf>
    <xf numFmtId="0" fontId="7" fillId="3" borderId="4" xfId="0" applyFont="1" applyFill="1" applyBorder="1" applyAlignment="1">
      <alignment horizontal="left"/>
    </xf>
    <xf numFmtId="0" fontId="8" fillId="3" borderId="0" xfId="0" applyFont="1" applyFill="1" applyAlignment="1">
      <alignment vertical="top"/>
    </xf>
    <xf numFmtId="0" fontId="8" fillId="3" borderId="0" xfId="0" applyFont="1" applyFill="1"/>
    <xf numFmtId="0" fontId="8" fillId="3"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wrapText="1"/>
    </xf>
    <xf numFmtId="0" fontId="9" fillId="3" borderId="0" xfId="1" applyFont="1" applyFill="1" applyAlignment="1" applyProtection="1"/>
    <xf numFmtId="0" fontId="8" fillId="0" borderId="0" xfId="0" applyFont="1" applyAlignment="1">
      <alignment vertical="top"/>
    </xf>
    <xf numFmtId="0" fontId="8" fillId="0" borderId="0" xfId="0" applyFont="1" applyAlignment="1">
      <alignment vertical="center"/>
    </xf>
    <xf numFmtId="0" fontId="9" fillId="3" borderId="3" xfId="1" applyFont="1" applyFill="1" applyBorder="1" applyAlignment="1" applyProtection="1">
      <alignment horizontal="center"/>
    </xf>
    <xf numFmtId="0" fontId="13" fillId="3" borderId="0" xfId="0" applyFont="1" applyFill="1" applyAlignment="1">
      <alignment horizontal="center" vertical="center" wrapText="1"/>
    </xf>
    <xf numFmtId="0" fontId="2" fillId="3" borderId="0" xfId="1" applyFill="1" applyAlignment="1" applyProtection="1">
      <alignment vertical="top" wrapText="1"/>
    </xf>
    <xf numFmtId="0" fontId="11" fillId="0" borderId="0" xfId="0" applyFont="1" applyAlignment="1">
      <alignment horizontal="center" vertical="top"/>
    </xf>
    <xf numFmtId="0" fontId="4"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7" xfId="0" applyFont="1" applyBorder="1" applyAlignment="1">
      <alignment horizontal="left"/>
    </xf>
    <xf numFmtId="0" fontId="8" fillId="0" borderId="8" xfId="0" applyFont="1" applyBorder="1" applyAlignment="1">
      <alignment horizontal="left"/>
    </xf>
    <xf numFmtId="0" fontId="8" fillId="0" borderId="9"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chools-and-districts/reportcards/reportcards/" TargetMode="External"/><Relationship Id="rId1" Type="http://schemas.openxmlformats.org/officeDocument/2006/relationships/hyperlink" Target="mailto:elyse.bean@ode.orego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4"/>
  <sheetViews>
    <sheetView tabSelected="1" zoomScaleNormal="100" workbookViewId="0"/>
  </sheetViews>
  <sheetFormatPr defaultColWidth="9.140625" defaultRowHeight="15" x14ac:dyDescent="0.25"/>
  <cols>
    <col min="1" max="1" width="122.28515625" style="1" customWidth="1"/>
    <col min="2" max="16384" width="9.140625" style="1"/>
  </cols>
  <sheetData>
    <row r="1" spans="1:1" ht="28.5" customHeight="1" x14ac:dyDescent="0.25">
      <c r="A1" s="43" t="s">
        <v>52</v>
      </c>
    </row>
    <row r="2" spans="1:1" s="40" customFormat="1" ht="21" customHeight="1" thickBot="1" x14ac:dyDescent="0.25">
      <c r="A2" s="45" t="s">
        <v>53</v>
      </c>
    </row>
    <row r="3" spans="1:1" x14ac:dyDescent="0.25">
      <c r="A3" s="30" t="s">
        <v>40</v>
      </c>
    </row>
    <row r="4" spans="1:1" ht="30" customHeight="1" x14ac:dyDescent="0.25">
      <c r="A4" s="31" t="s">
        <v>47</v>
      </c>
    </row>
    <row r="5" spans="1:1" s="40" customFormat="1" ht="70.5" customHeight="1" x14ac:dyDescent="0.2">
      <c r="A5" s="31" t="s">
        <v>48</v>
      </c>
    </row>
    <row r="6" spans="1:1" s="41" customFormat="1" ht="384" customHeight="1" x14ac:dyDescent="0.2">
      <c r="A6" s="31" t="s">
        <v>54</v>
      </c>
    </row>
    <row r="7" spans="1:1" x14ac:dyDescent="0.25">
      <c r="A7" s="32"/>
    </row>
    <row r="8" spans="1:1" x14ac:dyDescent="0.25">
      <c r="A8" s="32" t="s">
        <v>44</v>
      </c>
    </row>
    <row r="9" spans="1:1" x14ac:dyDescent="0.25">
      <c r="A9" s="42" t="s">
        <v>45</v>
      </c>
    </row>
    <row r="10" spans="1:1" x14ac:dyDescent="0.25">
      <c r="A10" s="42"/>
    </row>
    <row r="11" spans="1:1" ht="15.75" thickBot="1" x14ac:dyDescent="0.3">
      <c r="A11" s="33" t="s">
        <v>55</v>
      </c>
    </row>
    <row r="12" spans="1:1" ht="24" customHeight="1" x14ac:dyDescent="0.25">
      <c r="A12" s="35"/>
    </row>
    <row r="13" spans="1:1" ht="19.5" customHeight="1" x14ac:dyDescent="0.25">
      <c r="A13" s="34" t="s">
        <v>37</v>
      </c>
    </row>
    <row r="14" spans="1:1" ht="18" customHeight="1" x14ac:dyDescent="0.25">
      <c r="A14" s="34" t="s">
        <v>36</v>
      </c>
    </row>
    <row r="15" spans="1:1" ht="35.25" customHeight="1" x14ac:dyDescent="0.25">
      <c r="A15" s="36" t="s">
        <v>42</v>
      </c>
    </row>
    <row r="16" spans="1:1" ht="33" customHeight="1" x14ac:dyDescent="0.25">
      <c r="A16" s="36" t="s">
        <v>18</v>
      </c>
    </row>
    <row r="17" spans="1:1" ht="34.5" customHeight="1" x14ac:dyDescent="0.25">
      <c r="A17" s="36" t="s">
        <v>32</v>
      </c>
    </row>
    <row r="18" spans="1:1" ht="23.25" customHeight="1" x14ac:dyDescent="0.25">
      <c r="A18" s="36" t="s">
        <v>19</v>
      </c>
    </row>
    <row r="19" spans="1:1" ht="20.25" customHeight="1" x14ac:dyDescent="0.25">
      <c r="A19" s="36" t="s">
        <v>20</v>
      </c>
    </row>
    <row r="20" spans="1:1" ht="81.75" customHeight="1" x14ac:dyDescent="0.25">
      <c r="A20" s="37" t="s">
        <v>56</v>
      </c>
    </row>
    <row r="21" spans="1:1" x14ac:dyDescent="0.25">
      <c r="A21" s="38" t="s">
        <v>46</v>
      </c>
    </row>
    <row r="22" spans="1:1" ht="20.25" customHeight="1" x14ac:dyDescent="0.25">
      <c r="A22" s="44" t="s">
        <v>51</v>
      </c>
    </row>
    <row r="23" spans="1:1" x14ac:dyDescent="0.25">
      <c r="A23" s="35"/>
    </row>
    <row r="24" spans="1:1" x14ac:dyDescent="0.25">
      <c r="A24" s="39"/>
    </row>
  </sheetData>
  <phoneticPr fontId="0" type="noConversion"/>
  <hyperlinks>
    <hyperlink ref="A22" r:id="rId1" xr:uid="{00000000-0004-0000-0000-000000000000}"/>
    <hyperlink ref="A9" r:id="rId2" xr:uid="{00000000-0004-0000-0000-000001000000}"/>
  </hyperlinks>
  <printOptions gridLines="1"/>
  <pageMargins left="0.7" right="0.7" top="1" bottom="1" header="0.5" footer="0.5"/>
  <pageSetup scale="65" orientation="portrait" errors="dash" horizontalDpi="4294967295" verticalDpi="4294967295"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zoomScale="90" zoomScaleNormal="90" workbookViewId="0">
      <selection activeCell="C4" sqref="C4"/>
    </sheetView>
  </sheetViews>
  <sheetFormatPr defaultColWidth="9.140625" defaultRowHeight="15" x14ac:dyDescent="0.25"/>
  <cols>
    <col min="1" max="1" width="6.140625" style="3" customWidth="1"/>
    <col min="2" max="2" width="27" style="3" customWidth="1"/>
    <col min="3" max="3" width="14" style="3" customWidth="1"/>
    <col min="4" max="4" width="13.5703125" style="3" customWidth="1"/>
    <col min="5" max="5" width="15" style="3" customWidth="1"/>
    <col min="6" max="6" width="13.7109375" style="3" customWidth="1"/>
    <col min="7" max="7" width="12.85546875" style="3" customWidth="1"/>
    <col min="8" max="8" width="12.140625" style="3" customWidth="1"/>
    <col min="9" max="9" width="21.42578125" style="3" customWidth="1"/>
    <col min="10" max="10" width="10.85546875" style="3" customWidth="1"/>
    <col min="11" max="11" width="11.28515625" style="3" customWidth="1"/>
    <col min="12" max="12" width="10" style="3" customWidth="1"/>
    <col min="13" max="13" width="14.7109375" style="3" customWidth="1"/>
    <col min="14" max="16384" width="9.140625" style="3"/>
  </cols>
  <sheetData>
    <row r="1" spans="1:13" x14ac:dyDescent="0.25">
      <c r="B1" s="4" t="s">
        <v>0</v>
      </c>
      <c r="C1" s="4"/>
    </row>
    <row r="3" spans="1:13" x14ac:dyDescent="0.25">
      <c r="A3" s="5"/>
      <c r="B3" s="6" t="s">
        <v>1</v>
      </c>
      <c r="C3" s="19" t="s">
        <v>57</v>
      </c>
      <c r="D3" s="5"/>
      <c r="E3" s="5"/>
      <c r="F3" s="5"/>
      <c r="G3" s="5"/>
      <c r="H3" s="5"/>
      <c r="I3" s="5"/>
      <c r="J3" s="5"/>
      <c r="K3" s="5"/>
      <c r="L3" s="5"/>
      <c r="M3" s="5"/>
    </row>
    <row r="4" spans="1:13" x14ac:dyDescent="0.25">
      <c r="A4" s="5"/>
      <c r="B4" s="6" t="s">
        <v>2</v>
      </c>
      <c r="C4" s="21"/>
      <c r="D4" s="29" t="s">
        <v>3</v>
      </c>
      <c r="E4" s="48"/>
      <c r="F4" s="49"/>
      <c r="G4" s="49"/>
      <c r="H4" s="50"/>
      <c r="I4" s="5"/>
      <c r="J4" s="5"/>
      <c r="K4" s="5"/>
      <c r="L4" s="5"/>
      <c r="M4" s="5"/>
    </row>
    <row r="5" spans="1:13" x14ac:dyDescent="0.25">
      <c r="A5" s="5"/>
      <c r="B5" s="5"/>
      <c r="C5" s="5"/>
      <c r="D5" s="5"/>
      <c r="E5" s="5"/>
      <c r="F5" s="5"/>
      <c r="G5" s="5"/>
      <c r="H5" s="5"/>
      <c r="I5" s="5"/>
      <c r="J5" s="20" t="s">
        <v>22</v>
      </c>
      <c r="K5" s="20" t="s">
        <v>23</v>
      </c>
      <c r="L5" s="20" t="s">
        <v>24</v>
      </c>
      <c r="M5" s="46" t="s">
        <v>35</v>
      </c>
    </row>
    <row r="6" spans="1:13" ht="36.75" customHeight="1" x14ac:dyDescent="0.25">
      <c r="A6" s="7" t="s">
        <v>12</v>
      </c>
      <c r="B6" s="7" t="s">
        <v>4</v>
      </c>
      <c r="C6" s="22" t="s">
        <v>49</v>
      </c>
      <c r="D6" s="22" t="s">
        <v>50</v>
      </c>
      <c r="E6" s="22" t="s">
        <v>58</v>
      </c>
      <c r="F6" s="22" t="s">
        <v>59</v>
      </c>
      <c r="G6" s="23" t="s">
        <v>14</v>
      </c>
      <c r="H6" s="23" t="s">
        <v>15</v>
      </c>
      <c r="I6" s="23" t="s">
        <v>7</v>
      </c>
      <c r="J6" s="23" t="s">
        <v>5</v>
      </c>
      <c r="K6" s="23" t="s">
        <v>5</v>
      </c>
      <c r="L6" s="23" t="s">
        <v>6</v>
      </c>
      <c r="M6" s="47"/>
    </row>
    <row r="7" spans="1:13" x14ac:dyDescent="0.25">
      <c r="A7" s="9"/>
      <c r="B7" s="9"/>
      <c r="C7" s="10"/>
      <c r="D7" s="10"/>
      <c r="E7" s="10"/>
      <c r="F7" s="10"/>
      <c r="G7" s="10"/>
      <c r="H7" s="10"/>
      <c r="I7" s="11"/>
      <c r="J7" s="24">
        <f>IFERROR((F7-D7)/D7,0)</f>
        <v>0</v>
      </c>
      <c r="K7" s="24">
        <f>IFERROR(H7/F7,0)</f>
        <v>0</v>
      </c>
      <c r="L7" s="24">
        <f>IFERROR((G7+H7)/(D7+F7),0)</f>
        <v>0</v>
      </c>
      <c r="M7" s="20" t="str">
        <f>IF(OR(ABS(J7)&gt;=ABS(0.4), ABS(K7)&gt;=ABS(0.4), ABS(L7)&gt;=ABS(0.4)),"YES","NO")</f>
        <v>NO</v>
      </c>
    </row>
    <row r="8" spans="1:13" x14ac:dyDescent="0.25">
      <c r="A8" s="9"/>
      <c r="B8" s="9"/>
      <c r="C8" s="10"/>
      <c r="D8" s="10"/>
      <c r="E8" s="10"/>
      <c r="F8" s="10"/>
      <c r="G8" s="10"/>
      <c r="H8" s="10"/>
      <c r="I8" s="11"/>
      <c r="J8" s="24">
        <f t="shared" ref="J8:J18" si="0">IFERROR((F8-D8)/D8,0)</f>
        <v>0</v>
      </c>
      <c r="K8" s="24">
        <f t="shared" ref="K8:K18" si="1">IFERROR(H8/F8,0)</f>
        <v>0</v>
      </c>
      <c r="L8" s="24">
        <f t="shared" ref="L8:L18" si="2">IFERROR((G8+H8)/(D8+F8),0)</f>
        <v>0</v>
      </c>
      <c r="M8" s="20" t="str">
        <f t="shared" ref="M8:M17" si="3">IF(OR(ABS(J8)&gt;=ABS(0.4), ABS(K8)&gt;=ABS(0.4), ABS(L8)&gt;=ABS(0.4)),"YES","NO")</f>
        <v>NO</v>
      </c>
    </row>
    <row r="9" spans="1:13" x14ac:dyDescent="0.25">
      <c r="A9" s="9"/>
      <c r="B9" s="9"/>
      <c r="C9" s="10"/>
      <c r="D9" s="10"/>
      <c r="E9" s="10"/>
      <c r="F9" s="10"/>
      <c r="G9" s="10"/>
      <c r="H9" s="10"/>
      <c r="I9" s="11"/>
      <c r="J9" s="24">
        <f t="shared" si="0"/>
        <v>0</v>
      </c>
      <c r="K9" s="24">
        <f t="shared" si="1"/>
        <v>0</v>
      </c>
      <c r="L9" s="24">
        <f t="shared" si="2"/>
        <v>0</v>
      </c>
      <c r="M9" s="20" t="str">
        <f t="shared" si="3"/>
        <v>NO</v>
      </c>
    </row>
    <row r="10" spans="1:13" x14ac:dyDescent="0.25">
      <c r="A10" s="9"/>
      <c r="B10" s="9"/>
      <c r="C10" s="10"/>
      <c r="D10" s="10"/>
      <c r="E10" s="10"/>
      <c r="F10" s="10"/>
      <c r="G10" s="10"/>
      <c r="H10" s="10"/>
      <c r="I10" s="11"/>
      <c r="J10" s="24">
        <f t="shared" si="0"/>
        <v>0</v>
      </c>
      <c r="K10" s="24">
        <f t="shared" si="1"/>
        <v>0</v>
      </c>
      <c r="L10" s="24">
        <f t="shared" si="2"/>
        <v>0</v>
      </c>
      <c r="M10" s="20" t="str">
        <f t="shared" si="3"/>
        <v>NO</v>
      </c>
    </row>
    <row r="11" spans="1:13" x14ac:dyDescent="0.25">
      <c r="A11" s="9"/>
      <c r="B11" s="9"/>
      <c r="C11" s="10"/>
      <c r="D11" s="10"/>
      <c r="E11" s="10"/>
      <c r="F11" s="10"/>
      <c r="G11" s="10"/>
      <c r="H11" s="10"/>
      <c r="I11" s="11"/>
      <c r="J11" s="24">
        <f t="shared" si="0"/>
        <v>0</v>
      </c>
      <c r="K11" s="24">
        <f t="shared" si="1"/>
        <v>0</v>
      </c>
      <c r="L11" s="24">
        <f t="shared" si="2"/>
        <v>0</v>
      </c>
      <c r="M11" s="20" t="str">
        <f t="shared" si="3"/>
        <v>NO</v>
      </c>
    </row>
    <row r="12" spans="1:13" x14ac:dyDescent="0.25">
      <c r="A12" s="9"/>
      <c r="B12" s="9"/>
      <c r="C12" s="10"/>
      <c r="D12" s="10"/>
      <c r="E12" s="10"/>
      <c r="F12" s="10"/>
      <c r="G12" s="10"/>
      <c r="H12" s="10"/>
      <c r="I12" s="11"/>
      <c r="J12" s="24">
        <f t="shared" si="0"/>
        <v>0</v>
      </c>
      <c r="K12" s="24">
        <f t="shared" si="1"/>
        <v>0</v>
      </c>
      <c r="L12" s="24">
        <f t="shared" si="2"/>
        <v>0</v>
      </c>
      <c r="M12" s="20" t="str">
        <f t="shared" si="3"/>
        <v>NO</v>
      </c>
    </row>
    <row r="13" spans="1:13" x14ac:dyDescent="0.25">
      <c r="A13" s="9"/>
      <c r="B13" s="9"/>
      <c r="C13" s="10"/>
      <c r="D13" s="10"/>
      <c r="E13" s="10"/>
      <c r="F13" s="10"/>
      <c r="G13" s="10"/>
      <c r="H13" s="10"/>
      <c r="I13" s="11"/>
      <c r="J13" s="24">
        <f t="shared" si="0"/>
        <v>0</v>
      </c>
      <c r="K13" s="24">
        <f t="shared" si="1"/>
        <v>0</v>
      </c>
      <c r="L13" s="24">
        <f t="shared" si="2"/>
        <v>0</v>
      </c>
      <c r="M13" s="20" t="str">
        <f t="shared" si="3"/>
        <v>NO</v>
      </c>
    </row>
    <row r="14" spans="1:13" x14ac:dyDescent="0.25">
      <c r="A14" s="9"/>
      <c r="B14" s="9"/>
      <c r="C14" s="10"/>
      <c r="D14" s="10"/>
      <c r="E14" s="10"/>
      <c r="F14" s="10"/>
      <c r="G14" s="10"/>
      <c r="H14" s="10"/>
      <c r="I14" s="11"/>
      <c r="J14" s="24">
        <f t="shared" si="0"/>
        <v>0</v>
      </c>
      <c r="K14" s="24">
        <f t="shared" si="1"/>
        <v>0</v>
      </c>
      <c r="L14" s="24">
        <f t="shared" si="2"/>
        <v>0</v>
      </c>
      <c r="M14" s="20" t="str">
        <f t="shared" si="3"/>
        <v>NO</v>
      </c>
    </row>
    <row r="15" spans="1:13" x14ac:dyDescent="0.25">
      <c r="A15" s="9"/>
      <c r="B15" s="9"/>
      <c r="C15" s="10"/>
      <c r="D15" s="10"/>
      <c r="E15" s="10"/>
      <c r="F15" s="10"/>
      <c r="G15" s="10"/>
      <c r="H15" s="10"/>
      <c r="I15" s="11"/>
      <c r="J15" s="24">
        <f t="shared" si="0"/>
        <v>0</v>
      </c>
      <c r="K15" s="24">
        <f t="shared" si="1"/>
        <v>0</v>
      </c>
      <c r="L15" s="24">
        <f t="shared" si="2"/>
        <v>0</v>
      </c>
      <c r="M15" s="20" t="str">
        <f t="shared" si="3"/>
        <v>NO</v>
      </c>
    </row>
    <row r="16" spans="1:13" x14ac:dyDescent="0.25">
      <c r="A16" s="9"/>
      <c r="B16" s="9"/>
      <c r="C16" s="10"/>
      <c r="D16" s="10"/>
      <c r="E16" s="10"/>
      <c r="F16" s="10"/>
      <c r="G16" s="10"/>
      <c r="H16" s="10"/>
      <c r="I16" s="11"/>
      <c r="J16" s="24">
        <f t="shared" si="0"/>
        <v>0</v>
      </c>
      <c r="K16" s="24">
        <f t="shared" si="1"/>
        <v>0</v>
      </c>
      <c r="L16" s="24">
        <f t="shared" si="2"/>
        <v>0</v>
      </c>
      <c r="M16" s="20" t="str">
        <f t="shared" si="3"/>
        <v>NO</v>
      </c>
    </row>
    <row r="17" spans="1:13" x14ac:dyDescent="0.25">
      <c r="A17" s="9"/>
      <c r="B17" s="9"/>
      <c r="C17" s="10"/>
      <c r="D17" s="10"/>
      <c r="E17" s="10"/>
      <c r="F17" s="10"/>
      <c r="G17" s="10"/>
      <c r="H17" s="10"/>
      <c r="I17" s="11"/>
      <c r="J17" s="24">
        <f t="shared" si="0"/>
        <v>0</v>
      </c>
      <c r="K17" s="24">
        <f t="shared" si="1"/>
        <v>0</v>
      </c>
      <c r="L17" s="24">
        <f t="shared" si="2"/>
        <v>0</v>
      </c>
      <c r="M17" s="20" t="str">
        <f t="shared" si="3"/>
        <v>NO</v>
      </c>
    </row>
    <row r="18" spans="1:13" x14ac:dyDescent="0.25">
      <c r="A18" s="9"/>
      <c r="B18" s="9"/>
      <c r="C18" s="10"/>
      <c r="D18" s="10"/>
      <c r="E18" s="10"/>
      <c r="F18" s="10"/>
      <c r="G18" s="10"/>
      <c r="H18" s="10"/>
      <c r="I18" s="11"/>
      <c r="J18" s="24">
        <f t="shared" si="0"/>
        <v>0</v>
      </c>
      <c r="K18" s="24">
        <f t="shared" si="1"/>
        <v>0</v>
      </c>
      <c r="L18" s="24">
        <f t="shared" si="2"/>
        <v>0</v>
      </c>
      <c r="M18" s="20" t="str">
        <f>IF(OR(ABS(J18)&gt;=ABS(0.4), ABS(K18)&gt;=ABS(0.4), ABS(L18)&gt;=ABS(0.4)),"YES","NO")</f>
        <v>NO</v>
      </c>
    </row>
    <row r="21" spans="1:13" x14ac:dyDescent="0.25">
      <c r="B21" s="8" t="s">
        <v>21</v>
      </c>
    </row>
    <row r="22" spans="1:13" x14ac:dyDescent="0.25">
      <c r="B22" s="18" t="s">
        <v>60</v>
      </c>
    </row>
    <row r="24" spans="1:13" x14ac:dyDescent="0.25">
      <c r="A24" s="3" t="s">
        <v>25</v>
      </c>
      <c r="B24" s="4" t="s">
        <v>43</v>
      </c>
    </row>
    <row r="25" spans="1:13" x14ac:dyDescent="0.25">
      <c r="A25" s="3" t="s">
        <v>26</v>
      </c>
      <c r="B25" s="4" t="s">
        <v>41</v>
      </c>
    </row>
    <row r="26" spans="1:13" x14ac:dyDescent="0.25">
      <c r="A26" s="3" t="s">
        <v>27</v>
      </c>
      <c r="B26" s="4" t="s">
        <v>33</v>
      </c>
    </row>
  </sheetData>
  <sheetProtection insertRows="0" deleteColumns="0" deleteRows="0" sort="0"/>
  <mergeCells count="2">
    <mergeCell ref="M5:M6"/>
    <mergeCell ref="E4:H4"/>
  </mergeCells>
  <phoneticPr fontId="1" type="noConversion"/>
  <printOptions gridLines="1"/>
  <pageMargins left="0.7" right="0.7" top="1" bottom="1" header="0.5" footer="0.5"/>
  <pageSetup paperSize="5" orientation="landscape" errors="dash"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
  <sheetViews>
    <sheetView zoomScale="90" zoomScaleNormal="90" workbookViewId="0">
      <selection activeCell="C4" sqref="C4"/>
    </sheetView>
  </sheetViews>
  <sheetFormatPr defaultColWidth="9.140625" defaultRowHeight="15" x14ac:dyDescent="0.25"/>
  <cols>
    <col min="1" max="1" width="6.140625" style="1" customWidth="1"/>
    <col min="2" max="2" width="26.85546875" style="1" customWidth="1"/>
    <col min="3" max="3" width="14.28515625" style="1" customWidth="1"/>
    <col min="4" max="4" width="13.42578125" style="1" customWidth="1"/>
    <col min="5" max="5" width="15" style="1" customWidth="1"/>
    <col min="6" max="6" width="13.28515625" style="1" customWidth="1"/>
    <col min="7" max="7" width="12.42578125" style="1" customWidth="1"/>
    <col min="8" max="8" width="11.85546875" style="1" customWidth="1"/>
    <col min="9" max="9" width="23.85546875" style="1" customWidth="1"/>
    <col min="10" max="10" width="10.85546875" style="1" customWidth="1"/>
    <col min="11" max="11" width="11.7109375" style="1" customWidth="1"/>
    <col min="12" max="12" width="10.140625" style="1" customWidth="1"/>
    <col min="13" max="13" width="14.42578125" style="1" customWidth="1"/>
    <col min="14" max="16384" width="9.140625" style="1"/>
  </cols>
  <sheetData>
    <row r="1" spans="1:13" x14ac:dyDescent="0.25">
      <c r="B1" s="2" t="s">
        <v>0</v>
      </c>
      <c r="C1" s="2"/>
    </row>
    <row r="3" spans="1:13" x14ac:dyDescent="0.25">
      <c r="A3" s="12"/>
      <c r="B3" s="13" t="s">
        <v>1</v>
      </c>
      <c r="C3" s="12" t="s">
        <v>57</v>
      </c>
      <c r="D3" s="12"/>
      <c r="E3" s="12"/>
      <c r="F3" s="12"/>
      <c r="G3" s="12"/>
      <c r="H3" s="12"/>
      <c r="I3" s="12"/>
      <c r="J3" s="12"/>
      <c r="K3" s="12"/>
      <c r="L3" s="12"/>
      <c r="M3" s="12"/>
    </row>
    <row r="4" spans="1:13" x14ac:dyDescent="0.25">
      <c r="A4" s="12"/>
      <c r="B4" s="13" t="s">
        <v>2</v>
      </c>
      <c r="C4" s="27">
        <v>7777</v>
      </c>
      <c r="D4" s="14" t="s">
        <v>3</v>
      </c>
      <c r="E4" s="51" t="s">
        <v>34</v>
      </c>
      <c r="F4" s="52"/>
      <c r="G4" s="52"/>
      <c r="H4" s="53"/>
      <c r="I4" s="12"/>
      <c r="J4" s="12"/>
      <c r="K4" s="12"/>
      <c r="L4" s="12"/>
      <c r="M4" s="12"/>
    </row>
    <row r="5" spans="1:13" ht="15" customHeight="1" x14ac:dyDescent="0.25">
      <c r="A5" s="12"/>
      <c r="B5" s="12"/>
      <c r="C5" s="12"/>
      <c r="D5" s="12"/>
      <c r="E5" s="12"/>
      <c r="F5" s="12"/>
      <c r="G5" s="12"/>
      <c r="H5" s="12"/>
      <c r="I5" s="12"/>
      <c r="J5" s="20" t="s">
        <v>22</v>
      </c>
      <c r="K5" s="20" t="s">
        <v>23</v>
      </c>
      <c r="L5" s="20" t="s">
        <v>24</v>
      </c>
      <c r="M5" s="46" t="s">
        <v>35</v>
      </c>
    </row>
    <row r="6" spans="1:13" ht="39" customHeight="1" x14ac:dyDescent="0.25">
      <c r="A6" s="14" t="s">
        <v>12</v>
      </c>
      <c r="B6" s="14" t="s">
        <v>4</v>
      </c>
      <c r="C6" s="22" t="s">
        <v>49</v>
      </c>
      <c r="D6" s="22" t="s">
        <v>50</v>
      </c>
      <c r="E6" s="22" t="s">
        <v>58</v>
      </c>
      <c r="F6" s="22" t="s">
        <v>59</v>
      </c>
      <c r="G6" s="28" t="s">
        <v>14</v>
      </c>
      <c r="H6" s="28" t="s">
        <v>15</v>
      </c>
      <c r="I6" s="28" t="s">
        <v>7</v>
      </c>
      <c r="J6" s="23" t="s">
        <v>5</v>
      </c>
      <c r="K6" s="23" t="s">
        <v>5</v>
      </c>
      <c r="L6" s="23" t="s">
        <v>6</v>
      </c>
      <c r="M6" s="47"/>
    </row>
    <row r="7" spans="1:13" ht="45" x14ac:dyDescent="0.25">
      <c r="A7" s="12">
        <v>7771</v>
      </c>
      <c r="B7" s="12" t="s">
        <v>28</v>
      </c>
      <c r="C7" s="15" t="s">
        <v>13</v>
      </c>
      <c r="D7" s="12">
        <v>320</v>
      </c>
      <c r="E7" s="15" t="s">
        <v>13</v>
      </c>
      <c r="F7" s="12">
        <v>450</v>
      </c>
      <c r="G7" s="12"/>
      <c r="H7" s="12"/>
      <c r="I7" s="16" t="s">
        <v>38</v>
      </c>
      <c r="J7" s="25">
        <f>(F7-D7)/D7</f>
        <v>0.40625</v>
      </c>
      <c r="K7" s="25">
        <f>H7/F7</f>
        <v>0</v>
      </c>
      <c r="L7" s="25">
        <f>(G7+H7)/(D7+F7)</f>
        <v>0</v>
      </c>
      <c r="M7" s="26" t="str">
        <f>IF(OR(ABS(J7)&gt;=ABS(0.4), ABS(K7)&gt;=ABS(0.4), ABS(L7)&gt;=ABS(0.4)),"YES","NO")</f>
        <v>YES</v>
      </c>
    </row>
    <row r="8" spans="1:13" ht="45" x14ac:dyDescent="0.25">
      <c r="A8" s="12">
        <v>7772</v>
      </c>
      <c r="B8" s="12" t="s">
        <v>29</v>
      </c>
      <c r="C8" s="15" t="s">
        <v>13</v>
      </c>
      <c r="D8" s="12">
        <v>500</v>
      </c>
      <c r="E8" s="15" t="s">
        <v>13</v>
      </c>
      <c r="F8" s="12">
        <v>320</v>
      </c>
      <c r="G8" s="12"/>
      <c r="H8" s="12"/>
      <c r="I8" s="16" t="s">
        <v>39</v>
      </c>
      <c r="J8" s="25">
        <f>(F8-D8)/D8</f>
        <v>-0.36</v>
      </c>
      <c r="K8" s="25">
        <f>H8/F8</f>
        <v>0</v>
      </c>
      <c r="L8" s="25">
        <f>(G8+H8)/(D8+F8)</f>
        <v>0</v>
      </c>
      <c r="M8" s="26" t="str">
        <f>IF(OR(ABS(J8)&gt;=ABS(0.4), ABS(K8)&gt;=ABS(0.4), ABS(L8)&gt;=ABS(0.4)),"YES","NO")</f>
        <v>NO</v>
      </c>
    </row>
    <row r="9" spans="1:13" ht="77.25" customHeight="1" x14ac:dyDescent="0.25">
      <c r="A9" s="12">
        <v>7773</v>
      </c>
      <c r="B9" s="12" t="s">
        <v>30</v>
      </c>
      <c r="C9" s="15" t="s">
        <v>8</v>
      </c>
      <c r="D9" s="12">
        <v>400</v>
      </c>
      <c r="E9" s="15" t="s">
        <v>9</v>
      </c>
      <c r="F9" s="12">
        <v>400</v>
      </c>
      <c r="G9" s="12">
        <v>200</v>
      </c>
      <c r="H9" s="12">
        <v>200</v>
      </c>
      <c r="I9" s="16" t="s">
        <v>16</v>
      </c>
      <c r="J9" s="25">
        <f>(F9-D9)/D9</f>
        <v>0</v>
      </c>
      <c r="K9" s="25">
        <f>H9/F9</f>
        <v>0.5</v>
      </c>
      <c r="L9" s="25">
        <f>(G9+H9)/(D9+F9)</f>
        <v>0.5</v>
      </c>
      <c r="M9" s="26" t="str">
        <f>IF(OR(ABS(J9)&gt;=ABS(0.4), ABS(K9)&gt;=ABS(0.4), ABS(L9)&gt;=ABS(0.4)),"YES","NO")</f>
        <v>YES</v>
      </c>
    </row>
    <row r="10" spans="1:13" ht="91.5" customHeight="1" x14ac:dyDescent="0.25">
      <c r="A10" s="12">
        <v>7774</v>
      </c>
      <c r="B10" s="12" t="s">
        <v>31</v>
      </c>
      <c r="C10" s="15" t="s">
        <v>10</v>
      </c>
      <c r="D10" s="12">
        <v>530</v>
      </c>
      <c r="E10" s="15" t="s">
        <v>11</v>
      </c>
      <c r="F10" s="12">
        <v>400</v>
      </c>
      <c r="G10" s="12">
        <v>260</v>
      </c>
      <c r="H10" s="12">
        <v>130</v>
      </c>
      <c r="I10" s="16" t="s">
        <v>17</v>
      </c>
      <c r="J10" s="25">
        <f>(F10-D10)/D10</f>
        <v>-0.24528301886792453</v>
      </c>
      <c r="K10" s="25">
        <f>H10/F10</f>
        <v>0.32500000000000001</v>
      </c>
      <c r="L10" s="25">
        <f>(G10+H10)/(D10+F10)</f>
        <v>0.41935483870967744</v>
      </c>
      <c r="M10" s="26" t="str">
        <f>IF(OR(ABS(J10)&gt;=ABS(0.4), ABS(K10)&gt;=ABS(0.4), ABS(L10)&gt;=ABS(0.4)),"YES","NO")</f>
        <v>YES</v>
      </c>
    </row>
    <row r="13" spans="1:13" x14ac:dyDescent="0.25">
      <c r="B13" s="17" t="s">
        <v>21</v>
      </c>
    </row>
    <row r="14" spans="1:13" x14ac:dyDescent="0.25">
      <c r="B14" s="18" t="s">
        <v>60</v>
      </c>
    </row>
    <row r="16" spans="1:13" x14ac:dyDescent="0.25">
      <c r="A16" s="3" t="s">
        <v>25</v>
      </c>
      <c r="B16" s="4" t="s">
        <v>43</v>
      </c>
    </row>
    <row r="17" spans="1:2" x14ac:dyDescent="0.25">
      <c r="A17" s="3" t="s">
        <v>26</v>
      </c>
      <c r="B17" s="4" t="s">
        <v>41</v>
      </c>
    </row>
    <row r="18" spans="1:2" x14ac:dyDescent="0.25">
      <c r="A18" s="3" t="s">
        <v>27</v>
      </c>
      <c r="B18" s="4" t="s">
        <v>33</v>
      </c>
    </row>
  </sheetData>
  <mergeCells count="2">
    <mergeCell ref="M5:M6"/>
    <mergeCell ref="E4:H4"/>
  </mergeCells>
  <phoneticPr fontId="1" type="noConversion"/>
  <printOptions gridLines="1"/>
  <pageMargins left="0.7" right="0.7" top="1" bottom="1" header="0.5" footer="0.5"/>
  <pageSetup paperSize="5" orientation="landscape" errors="dash"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Estimated_x0020_Creation_x0020_Date xmlns="b7203428-7ec7-4177-95a1-499d19cc12bb" xsi:nil="true"/>
    <Priority xmlns="b7203428-7ec7-4177-95a1-499d19cc12bb">New</Priority>
    <PublishingStartDate xmlns="http://schemas.microsoft.com/sharepoint/v3" xsi:nil="true"/>
    <Remediation_x0020_Date xmlns="b7203428-7ec7-4177-95a1-499d19cc12bb">2021-04-07T17:21:54+00:00</Remediation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4D1AD00E5F244590FCFD8EFAFDE373" ma:contentTypeVersion="7" ma:contentTypeDescription="Create a new document." ma:contentTypeScope="" ma:versionID="b40f99edb00df15c16c15d834330323b">
  <xsd:schema xmlns:xsd="http://www.w3.org/2001/XMLSchema" xmlns:xs="http://www.w3.org/2001/XMLSchema" xmlns:p="http://schemas.microsoft.com/office/2006/metadata/properties" xmlns:ns1="http://schemas.microsoft.com/sharepoint/v3" xmlns:ns2="b7203428-7ec7-4177-95a1-499d19cc12bb" xmlns:ns3="54031767-dd6d-417c-ab73-583408f47564" targetNamespace="http://schemas.microsoft.com/office/2006/metadata/properties" ma:root="true" ma:fieldsID="afd10a4ab0fa6b8e2dcd54be53a6a805" ns1:_="" ns2:_="" ns3:_="">
    <xsd:import namespace="http://schemas.microsoft.com/sharepoint/v3"/>
    <xsd:import namespace="b7203428-7ec7-4177-95a1-499d19cc12bb"/>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203428-7ec7-4177-95a1-499d19cc12b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0C1526-7D04-494C-9C21-7E7C0CD68FDD}">
  <ds:schemaRefs>
    <ds:schemaRef ds:uri="http://schemas.microsoft.com/office/infopath/2007/PartnerControls"/>
    <ds:schemaRef ds:uri="http://purl.org/dc/terms/"/>
    <ds:schemaRef ds:uri="b7203428-7ec7-4177-95a1-499d19cc12bb"/>
    <ds:schemaRef ds:uri="http://schemas.microsoft.com/office/2006/metadata/properties"/>
    <ds:schemaRef ds:uri="http://schemas.microsoft.com/office/2006/documentManagement/types"/>
    <ds:schemaRef ds:uri="54031767-dd6d-417c-ab73-583408f47564"/>
    <ds:schemaRef ds:uri="http://schemas.microsoft.com/sharepoint/v3"/>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F3326FC-2815-4D29-80C4-CD1115FC3711}">
  <ds:schemaRefs>
    <ds:schemaRef ds:uri="http://schemas.microsoft.com/sharepoint/v3/contenttype/forms"/>
  </ds:schemaRefs>
</ds:datastoreItem>
</file>

<file path=customXml/itemProps3.xml><?xml version="1.0" encoding="utf-8"?>
<ds:datastoreItem xmlns:ds="http://schemas.openxmlformats.org/officeDocument/2006/customXml" ds:itemID="{C81C8521-C893-4E3F-BFEB-1D55A2548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203428-7ec7-4177-95a1-499d19cc12bb"/>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Calculator</vt:lpstr>
      <vt:lpstr>Sample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Boundary Change Calculator for Accountability Reporting for the 2023-2024 School Year</dc:title>
  <dc:creator>Oregon Department of Education</dc:creator>
  <cp:lastModifiedBy>BARRICK Cindy * ODE</cp:lastModifiedBy>
  <cp:lastPrinted>2018-03-08T19:05:43Z</cp:lastPrinted>
  <dcterms:created xsi:type="dcterms:W3CDTF">2005-02-08T22:15:42Z</dcterms:created>
  <dcterms:modified xsi:type="dcterms:W3CDTF">2024-03-19T20:59:07Z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0x010100984D1AD00E5F244590FCFD8EFAFDE373</vt:lpwstr>
  </property>
  <property fmtid="{D5CDD505-2E9C-101B-9397-08002B2CF9AE}" pid="4" name="MSIP_Label_61f40bdc-19d8-4b8e-be88-e9eb9bcca8b8_Enabled">
    <vt:lpwstr>true</vt:lpwstr>
  </property>
  <property fmtid="{D5CDD505-2E9C-101B-9397-08002B2CF9AE}" pid="5" name="MSIP_Label_61f40bdc-19d8-4b8e-be88-e9eb9bcca8b8_SetDate">
    <vt:lpwstr>2024-03-19T20:59:05Z</vt:lpwstr>
  </property>
  <property fmtid="{D5CDD505-2E9C-101B-9397-08002B2CF9AE}" pid="6" name="MSIP_Label_61f40bdc-19d8-4b8e-be88-e9eb9bcca8b8_Method">
    <vt:lpwstr>Privileged</vt:lpwstr>
  </property>
  <property fmtid="{D5CDD505-2E9C-101B-9397-08002B2CF9AE}" pid="7" name="MSIP_Label_61f40bdc-19d8-4b8e-be88-e9eb9bcca8b8_Name">
    <vt:lpwstr>Level 1 - Published (Items)</vt:lpwstr>
  </property>
  <property fmtid="{D5CDD505-2E9C-101B-9397-08002B2CF9AE}" pid="8" name="MSIP_Label_61f40bdc-19d8-4b8e-be88-e9eb9bcca8b8_SiteId">
    <vt:lpwstr>b4f51418-b269-49a2-935a-fa54bf584fc8</vt:lpwstr>
  </property>
  <property fmtid="{D5CDD505-2E9C-101B-9397-08002B2CF9AE}" pid="9" name="MSIP_Label_61f40bdc-19d8-4b8e-be88-e9eb9bcca8b8_ActionId">
    <vt:lpwstr>5577d5eb-f0f3-4e58-9277-b3bf0aeba359</vt:lpwstr>
  </property>
  <property fmtid="{D5CDD505-2E9C-101B-9397-08002B2CF9AE}" pid="10" name="MSIP_Label_61f40bdc-19d8-4b8e-be88-e9eb9bcca8b8_ContentBits">
    <vt:lpwstr>0</vt:lpwstr>
  </property>
</Properties>
</file>