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K:\_SNP\_SSA\BatB Equipment Grant\2025-2027\Web Postings\9.8.26\"/>
    </mc:Choice>
  </mc:AlternateContent>
  <xr:revisionPtr revIDLastSave="0" documentId="13_ncr:1_{F771C2DA-85F4-47F2-A475-C86423B4EB60}" xr6:coauthVersionLast="47" xr6:coauthVersionMax="47" xr10:uidLastSave="{00000000-0000-0000-0000-000000000000}"/>
  <bookViews>
    <workbookView xWindow="-120" yWindow="-120" windowWidth="29040" windowHeight="15720" activeTab="1" xr2:uid="{16DC8EE8-25F7-4B1C-8A66-23950F6D5388}"/>
  </bookViews>
  <sheets>
    <sheet name="Instructions" sheetId="4" r:id="rId1"/>
    <sheet name="Claim Entry Example" sheetId="8" r:id="rId2"/>
    <sheet name="Claim Totals Example" sheetId="9" r:id="rId3"/>
    <sheet name="Claim Entry" sheetId="1" r:id="rId4"/>
    <sheet name="Claim Totals" sheetId="5" r:id="rId5"/>
    <sheet name="sponsor dropdowns" sheetId="7" state="hidden" r:id="rId6"/>
    <sheet name="BATB Reqd" sheetId="6" state="hidden" r:id="rId7"/>
  </sheets>
  <definedNames>
    <definedName name="reasons">'sponsor dropdowns'!$G$2:$G$17</definedName>
    <definedName name="Sponsor_Name">'Claim Entry'!$I$2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a="1"/>
  <c r="F5" i="1" s="1"/>
  <c r="F6" i="1" a="1"/>
  <c r="F6" i="1" s="1"/>
  <c r="F7" i="1" a="1"/>
  <c r="F7" i="1" s="1"/>
  <c r="F8" i="1" a="1"/>
  <c r="F8" i="1" s="1"/>
  <c r="F9" i="1" a="1"/>
  <c r="F9" i="1" s="1"/>
  <c r="F10" i="1" a="1"/>
  <c r="F10" i="1" s="1"/>
  <c r="F11" i="1" a="1"/>
  <c r="F11" i="1" s="1"/>
  <c r="F12" i="1" a="1"/>
  <c r="F12" i="1" s="1"/>
  <c r="F13" i="1" a="1"/>
  <c r="F13" i="1"/>
  <c r="F14" i="1" a="1"/>
  <c r="F14" i="1" s="1"/>
  <c r="F15" i="1" a="1"/>
  <c r="F15" i="1" s="1"/>
  <c r="F16" i="1" a="1"/>
  <c r="F16" i="1" s="1"/>
  <c r="F17" i="1" a="1"/>
  <c r="F17" i="1" s="1"/>
  <c r="F18" i="1" a="1"/>
  <c r="F18" i="1" s="1"/>
  <c r="F19" i="1" a="1"/>
  <c r="F19" i="1" s="1"/>
  <c r="F20" i="1" a="1"/>
  <c r="F20" i="1" s="1"/>
  <c r="F21" i="1" a="1"/>
  <c r="F21" i="1" s="1"/>
  <c r="F22" i="1" a="1"/>
  <c r="F22" i="1" s="1"/>
  <c r="F23" i="1" a="1"/>
  <c r="F23" i="1" s="1"/>
  <c r="F24" i="1" a="1"/>
  <c r="F24" i="1" s="1"/>
  <c r="F25" i="1" a="1"/>
  <c r="F25" i="1" s="1"/>
  <c r="F26" i="1" a="1"/>
  <c r="F26" i="1" s="1"/>
  <c r="F27" i="1" a="1"/>
  <c r="F27" i="1" s="1"/>
  <c r="F28" i="1" a="1"/>
  <c r="F28" i="1" s="1"/>
  <c r="F29" i="1" a="1"/>
  <c r="F29" i="1" s="1"/>
  <c r="F30" i="1" a="1"/>
  <c r="F30" i="1" s="1"/>
  <c r="F31" i="1" a="1"/>
  <c r="F31" i="1" s="1"/>
  <c r="F32" i="1" a="1"/>
  <c r="F32" i="1" s="1"/>
  <c r="F33" i="1" a="1"/>
  <c r="F33" i="1" s="1"/>
  <c r="F34" i="1" a="1"/>
  <c r="F34" i="1" s="1"/>
  <c r="F35" i="1" a="1"/>
  <c r="F35" i="1" s="1"/>
  <c r="F36" i="1" a="1"/>
  <c r="F36" i="1" s="1"/>
  <c r="F37" i="1" a="1"/>
  <c r="F37" i="1" s="1"/>
  <c r="F38" i="1" a="1"/>
  <c r="F38" i="1" s="1"/>
  <c r="F39" i="1" a="1"/>
  <c r="F39" i="1" s="1"/>
  <c r="F40" i="1" a="1"/>
  <c r="F40" i="1" s="1"/>
  <c r="F41" i="1" a="1"/>
  <c r="F41" i="1" s="1"/>
  <c r="F42" i="1" a="1"/>
  <c r="F42" i="1" s="1"/>
  <c r="F43" i="1" a="1"/>
  <c r="F43" i="1" s="1"/>
  <c r="F44" i="1" a="1"/>
  <c r="F44" i="1" s="1"/>
  <c r="F45" i="1" a="1"/>
  <c r="F45" i="1" s="1"/>
  <c r="F46" i="1" a="1"/>
  <c r="F46" i="1" s="1"/>
  <c r="F47" i="1" a="1"/>
  <c r="F47" i="1" s="1"/>
  <c r="F48" i="1" a="1"/>
  <c r="F48" i="1" s="1"/>
  <c r="F49" i="1" a="1"/>
  <c r="F49" i="1" s="1"/>
  <c r="F50" i="1" a="1"/>
  <c r="F50" i="1" s="1"/>
  <c r="F51" i="1" a="1"/>
  <c r="F51" i="1" s="1"/>
  <c r="F52" i="1" a="1"/>
  <c r="F52" i="1" s="1"/>
  <c r="F53" i="1" a="1"/>
  <c r="F53" i="1" s="1"/>
  <c r="F54" i="1" a="1"/>
  <c r="F54" i="1" s="1"/>
  <c r="F55" i="1" a="1"/>
  <c r="F55" i="1"/>
  <c r="F56" i="1" a="1"/>
  <c r="F56" i="1"/>
  <c r="F57" i="1" a="1"/>
  <c r="F57" i="1" s="1"/>
  <c r="F58" i="1" a="1"/>
  <c r="F58" i="1" s="1"/>
  <c r="F59" i="1" a="1"/>
  <c r="F59" i="1" s="1"/>
  <c r="F60" i="1" a="1"/>
  <c r="F60" i="1" s="1"/>
  <c r="F61" i="1" a="1"/>
  <c r="F61" i="1" s="1"/>
  <c r="F62" i="1" a="1"/>
  <c r="F62" i="1" s="1"/>
  <c r="F63" i="1" a="1"/>
  <c r="F63" i="1" s="1"/>
  <c r="F64" i="1" a="1"/>
  <c r="F64" i="1" s="1"/>
  <c r="F65" i="1" a="1"/>
  <c r="F65" i="1" s="1"/>
  <c r="F66" i="1" a="1"/>
  <c r="F66" i="1" s="1"/>
  <c r="F67" i="1" a="1"/>
  <c r="F67" i="1" s="1"/>
  <c r="F68" i="1" a="1"/>
  <c r="F68" i="1" s="1"/>
  <c r="F69" i="1" a="1"/>
  <c r="F69" i="1" s="1"/>
  <c r="F70" i="1" a="1"/>
  <c r="F70" i="1" s="1"/>
  <c r="F71" i="1" a="1"/>
  <c r="F71" i="1" s="1"/>
  <c r="F72" i="1" a="1"/>
  <c r="F72" i="1" s="1"/>
  <c r="F73" i="1" a="1"/>
  <c r="F73" i="1" s="1"/>
  <c r="F74" i="1" a="1"/>
  <c r="F74" i="1" s="1"/>
  <c r="F75" i="1" a="1"/>
  <c r="F75" i="1" s="1"/>
  <c r="F76" i="1" a="1"/>
  <c r="F76" i="1" s="1"/>
  <c r="F77" i="1" a="1"/>
  <c r="F77" i="1" s="1"/>
  <c r="F78" i="1" a="1"/>
  <c r="F78" i="1" s="1"/>
  <c r="F79" i="1" a="1"/>
  <c r="F79" i="1" s="1"/>
  <c r="F80" i="1" a="1"/>
  <c r="F80" i="1" s="1"/>
  <c r="F81" i="1" a="1"/>
  <c r="F81" i="1" s="1"/>
  <c r="F82" i="1" a="1"/>
  <c r="F82" i="1"/>
  <c r="F83" i="1" a="1"/>
  <c r="F83" i="1" s="1"/>
  <c r="F84" i="1" a="1"/>
  <c r="F84" i="1" s="1"/>
  <c r="F85" i="1" a="1"/>
  <c r="F85" i="1" s="1"/>
  <c r="F86" i="1" a="1"/>
  <c r="F86" i="1" s="1"/>
  <c r="F87" i="1" a="1"/>
  <c r="F87" i="1" s="1"/>
  <c r="F88" i="1" a="1"/>
  <c r="F88" i="1"/>
  <c r="F89" i="1" a="1"/>
  <c r="F89" i="1" s="1"/>
  <c r="F90" i="1" a="1"/>
  <c r="F90" i="1" s="1"/>
  <c r="F91" i="1" a="1"/>
  <c r="F91" i="1" s="1"/>
  <c r="F92" i="1" a="1"/>
  <c r="F92" i="1" s="1"/>
  <c r="F93" i="1" a="1"/>
  <c r="F93" i="1" s="1"/>
  <c r="F94" i="1" a="1"/>
  <c r="F94" i="1" s="1"/>
  <c r="F95" i="1" a="1"/>
  <c r="F95" i="1" s="1"/>
  <c r="F96" i="1" a="1"/>
  <c r="F96" i="1" s="1"/>
  <c r="F97" i="1" a="1"/>
  <c r="F97" i="1" s="1"/>
  <c r="F98" i="1" a="1"/>
  <c r="F98" i="1" s="1"/>
  <c r="F99" i="1" a="1"/>
  <c r="F99" i="1" s="1"/>
  <c r="F100" i="1" a="1"/>
  <c r="F100" i="1" s="1"/>
  <c r="F101" i="1" a="1"/>
  <c r="F101" i="1" s="1"/>
  <c r="F102" i="1" a="1"/>
  <c r="F102" i="1"/>
  <c r="F103" i="1" a="1"/>
  <c r="F103" i="1" s="1"/>
  <c r="F104" i="1" a="1"/>
  <c r="F104" i="1" s="1"/>
  <c r="F105" i="1" a="1"/>
  <c r="F105" i="1" s="1"/>
  <c r="F106" i="1" a="1"/>
  <c r="F106" i="1" s="1"/>
  <c r="F107" i="1" a="1"/>
  <c r="F107" i="1" s="1"/>
  <c r="F108" i="1" a="1"/>
  <c r="F108" i="1" s="1"/>
  <c r="F109" i="1" a="1"/>
  <c r="F109" i="1" s="1"/>
  <c r="F110" i="1" a="1"/>
  <c r="F110" i="1" s="1"/>
  <c r="F111" i="1" a="1"/>
  <c r="F111" i="1" s="1"/>
  <c r="F112" i="1" a="1"/>
  <c r="F112" i="1" s="1"/>
  <c r="F113" i="1" a="1"/>
  <c r="F113" i="1" s="1"/>
  <c r="F114" i="1" a="1"/>
  <c r="F114" i="1" s="1"/>
  <c r="F115" i="1" a="1"/>
  <c r="F115" i="1" s="1"/>
  <c r="F116" i="1" a="1"/>
  <c r="F116" i="1" s="1"/>
  <c r="F117" i="1" a="1"/>
  <c r="F117" i="1" s="1"/>
  <c r="F118" i="1" a="1"/>
  <c r="F118" i="1" s="1"/>
  <c r="F119" i="1" a="1"/>
  <c r="F119" i="1" s="1"/>
  <c r="F120" i="1" a="1"/>
  <c r="F120" i="1" s="1"/>
  <c r="F121" i="1" a="1"/>
  <c r="F121" i="1"/>
  <c r="F122" i="1" a="1"/>
  <c r="F122" i="1" s="1"/>
  <c r="F123" i="1" a="1"/>
  <c r="F123" i="1" s="1"/>
  <c r="F124" i="1" a="1"/>
  <c r="F124" i="1" s="1"/>
  <c r="F125" i="1" a="1"/>
  <c r="F125" i="1" s="1"/>
  <c r="F126" i="1" a="1"/>
  <c r="F126" i="1" s="1"/>
  <c r="F127" i="1" a="1"/>
  <c r="F127" i="1" s="1"/>
  <c r="F128" i="1" a="1"/>
  <c r="F128" i="1" s="1"/>
  <c r="F129" i="1" a="1"/>
  <c r="F129" i="1" s="1"/>
  <c r="F130" i="1" a="1"/>
  <c r="F130" i="1" s="1"/>
  <c r="F131" i="1" a="1"/>
  <c r="F131" i="1" s="1"/>
  <c r="F132" i="1" a="1"/>
  <c r="F132" i="1" s="1"/>
  <c r="F133" i="1" a="1"/>
  <c r="F133" i="1" s="1"/>
  <c r="F134" i="1" a="1"/>
  <c r="F134" i="1" s="1"/>
  <c r="F135" i="1" a="1"/>
  <c r="F135" i="1" s="1"/>
  <c r="F136" i="1" a="1"/>
  <c r="F136" i="1" s="1"/>
  <c r="F137" i="1" a="1"/>
  <c r="F137" i="1" s="1"/>
  <c r="F138" i="1" a="1"/>
  <c r="F138" i="1"/>
  <c r="F139" i="1" a="1"/>
  <c r="F139" i="1" s="1"/>
  <c r="F140" i="1" a="1"/>
  <c r="F140" i="1" s="1"/>
  <c r="F141" i="1" a="1"/>
  <c r="F141" i="1" s="1"/>
  <c r="F142" i="1" a="1"/>
  <c r="F142" i="1" s="1"/>
  <c r="F143" i="1" a="1"/>
  <c r="F143" i="1" s="1"/>
  <c r="F144" i="1" a="1"/>
  <c r="F144" i="1" s="1"/>
  <c r="F145" i="1" a="1"/>
  <c r="F145" i="1" s="1"/>
  <c r="F146" i="1" a="1"/>
  <c r="F146" i="1" s="1"/>
  <c r="F147" i="1" a="1"/>
  <c r="F147" i="1" s="1"/>
  <c r="F148" i="1" a="1"/>
  <c r="F148" i="1" s="1"/>
  <c r="F149" i="1" a="1"/>
  <c r="F149" i="1" s="1"/>
  <c r="F150" i="1" a="1"/>
  <c r="F150" i="1" s="1"/>
  <c r="F151" i="1" a="1"/>
  <c r="F151" i="1" s="1"/>
  <c r="F152" i="1" a="1"/>
  <c r="F152" i="1" s="1"/>
  <c r="F153" i="1" a="1"/>
  <c r="F153" i="1" s="1"/>
  <c r="F154" i="1" a="1"/>
  <c r="F154" i="1" s="1"/>
  <c r="F155" i="1" a="1"/>
  <c r="F155" i="1" s="1"/>
  <c r="F156" i="1" a="1"/>
  <c r="F156" i="1" s="1"/>
  <c r="F157" i="1" a="1"/>
  <c r="F157" i="1" s="1"/>
  <c r="F158" i="1" a="1"/>
  <c r="F158" i="1"/>
  <c r="F159" i="1" a="1"/>
  <c r="F159" i="1" s="1"/>
  <c r="F160" i="1" a="1"/>
  <c r="F160" i="1" s="1"/>
  <c r="F161" i="1" a="1"/>
  <c r="F161" i="1" s="1"/>
  <c r="F162" i="1" a="1"/>
  <c r="F162" i="1" s="1"/>
  <c r="F163" i="1" a="1"/>
  <c r="F163" i="1" s="1"/>
  <c r="F164" i="1" a="1"/>
  <c r="F164" i="1" s="1"/>
  <c r="F165" i="1" a="1"/>
  <c r="F165" i="1" s="1"/>
  <c r="F166" i="1" a="1"/>
  <c r="F166" i="1" s="1"/>
  <c r="F167" i="1" a="1"/>
  <c r="F167" i="1"/>
  <c r="F168" i="1" a="1"/>
  <c r="F168" i="1" s="1"/>
  <c r="F169" i="1" a="1"/>
  <c r="F169" i="1" s="1"/>
  <c r="F170" i="1" a="1"/>
  <c r="F170" i="1" s="1"/>
  <c r="F171" i="1" a="1"/>
  <c r="F171" i="1" s="1"/>
  <c r="F172" i="1" a="1"/>
  <c r="F172" i="1" s="1"/>
  <c r="F173" i="1" a="1"/>
  <c r="F173" i="1" s="1"/>
  <c r="F174" i="1" a="1"/>
  <c r="F174" i="1" s="1"/>
  <c r="F175" i="1" a="1"/>
  <c r="F175" i="1" s="1"/>
  <c r="F176" i="1" a="1"/>
  <c r="F176" i="1" s="1"/>
  <c r="F177" i="1" a="1"/>
  <c r="F177" i="1" s="1"/>
  <c r="F178" i="1" a="1"/>
  <c r="F178" i="1" s="1"/>
  <c r="F179" i="1" a="1"/>
  <c r="F179" i="1" s="1"/>
  <c r="F180" i="1" a="1"/>
  <c r="F180" i="1" s="1"/>
  <c r="F181" i="1" a="1"/>
  <c r="F181" i="1" s="1"/>
  <c r="F182" i="1" a="1"/>
  <c r="F182" i="1" s="1"/>
  <c r="F183" i="1" a="1"/>
  <c r="F183" i="1" s="1"/>
  <c r="F184" i="1" a="1"/>
  <c r="F184" i="1" s="1"/>
  <c r="F185" i="1" a="1"/>
  <c r="F185" i="1" s="1"/>
  <c r="F186" i="1" a="1"/>
  <c r="F186" i="1" s="1"/>
  <c r="F187" i="1" a="1"/>
  <c r="F187" i="1" s="1"/>
  <c r="F188" i="1" a="1"/>
  <c r="F188" i="1" s="1"/>
  <c r="F189" i="1" a="1"/>
  <c r="F189" i="1" s="1"/>
  <c r="F190" i="1" a="1"/>
  <c r="F190" i="1" s="1"/>
  <c r="F191" i="1" a="1"/>
  <c r="F191" i="1" s="1"/>
  <c r="F192" i="1" a="1"/>
  <c r="F192" i="1" s="1"/>
  <c r="F193" i="1" a="1"/>
  <c r="F193" i="1" s="1"/>
  <c r="F194" i="1" a="1"/>
  <c r="F194" i="1" s="1"/>
  <c r="F195" i="1" a="1"/>
  <c r="F195" i="1" s="1"/>
  <c r="F196" i="1" a="1"/>
  <c r="F196" i="1" s="1"/>
  <c r="F197" i="1" a="1"/>
  <c r="F197" i="1" s="1"/>
  <c r="F198" i="1" a="1"/>
  <c r="F198" i="1" s="1"/>
  <c r="F199" i="1" a="1"/>
  <c r="F199" i="1" s="1"/>
  <c r="F200" i="1" a="1"/>
  <c r="F200" i="1" s="1"/>
  <c r="C68" i="1" l="1"/>
  <c r="C72" i="1"/>
  <c r="C76" i="1"/>
  <c r="C149" i="1"/>
  <c r="C164" i="1"/>
  <c r="C165" i="1"/>
  <c r="C167" i="1"/>
  <c r="C185" i="1"/>
  <c r="C200" i="1"/>
  <c r="C42" i="8"/>
  <c r="C43" i="8"/>
  <c r="C47" i="8"/>
  <c r="C50" i="8"/>
  <c r="C53" i="8"/>
  <c r="C54" i="8"/>
  <c r="F5" i="8"/>
  <c r="C5" i="8" s="1"/>
  <c r="F6" i="8"/>
  <c r="F7" i="8"/>
  <c r="F8" i="8"/>
  <c r="F9" i="8"/>
  <c r="F10" i="8"/>
  <c r="F11" i="8"/>
  <c r="F12" i="8"/>
  <c r="F13" i="8"/>
  <c r="F14" i="8"/>
  <c r="F15" i="8"/>
  <c r="F16" i="8"/>
  <c r="F17" i="8"/>
  <c r="F18" i="8"/>
  <c r="C18" i="8" s="1"/>
  <c r="F19" i="8"/>
  <c r="F20" i="8"/>
  <c r="F21" i="8"/>
  <c r="C21" i="8" s="1"/>
  <c r="F22" i="8"/>
  <c r="F23" i="8"/>
  <c r="F24" i="8"/>
  <c r="F25" i="8"/>
  <c r="C25" i="8" s="1"/>
  <c r="F26" i="8"/>
  <c r="F27" i="8"/>
  <c r="F28" i="8"/>
  <c r="F29" i="8"/>
  <c r="C29" i="8" s="1"/>
  <c r="F30" i="8"/>
  <c r="C30" i="8" s="1"/>
  <c r="F31" i="8"/>
  <c r="C31" i="8" s="1"/>
  <c r="F32" i="8"/>
  <c r="C32" i="8" s="1"/>
  <c r="F33" i="8"/>
  <c r="C33" i="8" s="1"/>
  <c r="F34" i="8"/>
  <c r="C34" i="8" s="1"/>
  <c r="F35" i="8"/>
  <c r="C35" i="8" s="1"/>
  <c r="F36" i="8"/>
  <c r="F37" i="8"/>
  <c r="F38" i="8"/>
  <c r="F39" i="8"/>
  <c r="C39" i="8" s="1"/>
  <c r="F40" i="8"/>
  <c r="F41" i="8"/>
  <c r="C41" i="8" s="1"/>
  <c r="F42" i="8"/>
  <c r="F43" i="8"/>
  <c r="F44" i="8"/>
  <c r="F45" i="8"/>
  <c r="F46" i="8"/>
  <c r="F47" i="8"/>
  <c r="F48" i="8"/>
  <c r="F49" i="8"/>
  <c r="C49" i="8" s="1"/>
  <c r="F50" i="8"/>
  <c r="F51" i="8"/>
  <c r="F52" i="8"/>
  <c r="C51" i="8" s="1"/>
  <c r="F53" i="8"/>
  <c r="F54" i="8"/>
  <c r="M2" i="1" a="1"/>
  <c r="C2" i="7" a="1"/>
  <c r="C2" i="7" s="1"/>
  <c r="C54" i="1"/>
  <c r="M3" i="8" a="1"/>
  <c r="B7" i="8" s="1" a="1"/>
  <c r="B7" i="8" s="1"/>
  <c r="C195" i="1" l="1"/>
  <c r="C194" i="1"/>
  <c r="C123" i="1"/>
  <c r="C122" i="1"/>
  <c r="C120" i="1"/>
  <c r="C170" i="1"/>
  <c r="C136" i="1"/>
  <c r="C100" i="1"/>
  <c r="C152" i="1"/>
  <c r="C135" i="1"/>
  <c r="C81" i="1"/>
  <c r="C186" i="1"/>
  <c r="C116" i="1"/>
  <c r="C107" i="1"/>
  <c r="C60" i="1"/>
  <c r="A9" i="5" a="1"/>
  <c r="C183" i="1"/>
  <c r="C131" i="1"/>
  <c r="C113" i="1"/>
  <c r="C95" i="1"/>
  <c r="C77" i="1"/>
  <c r="C59" i="1"/>
  <c r="C156" i="1"/>
  <c r="C176" i="1"/>
  <c r="C158" i="1"/>
  <c r="C69" i="1"/>
  <c r="C86" i="1"/>
  <c r="C139" i="1"/>
  <c r="C84" i="1"/>
  <c r="C132" i="1"/>
  <c r="C87" i="1"/>
  <c r="C103" i="1"/>
  <c r="C148" i="1"/>
  <c r="C199" i="1"/>
  <c r="C198" i="1"/>
  <c r="C179" i="1"/>
  <c r="C91" i="1"/>
  <c r="C73" i="1"/>
  <c r="C55" i="1"/>
  <c r="C128" i="1"/>
  <c r="C111" i="1"/>
  <c r="C159" i="1"/>
  <c r="C172" i="1"/>
  <c r="C125" i="1"/>
  <c r="C109" i="1"/>
  <c r="C93" i="1"/>
  <c r="C62" i="1"/>
  <c r="C171" i="1"/>
  <c r="C157" i="1"/>
  <c r="C108" i="1"/>
  <c r="C177" i="1"/>
  <c r="C147" i="1"/>
  <c r="C114" i="1"/>
  <c r="C82" i="1"/>
  <c r="C162" i="1"/>
  <c r="C192" i="1"/>
  <c r="C161" i="1"/>
  <c r="C145" i="1"/>
  <c r="C96" i="1"/>
  <c r="C191" i="1"/>
  <c r="C144" i="1"/>
  <c r="C112" i="1"/>
  <c r="C80" i="1"/>
  <c r="C190" i="1"/>
  <c r="C174" i="1"/>
  <c r="C127" i="1"/>
  <c r="C169" i="1"/>
  <c r="C154" i="1"/>
  <c r="C138" i="1"/>
  <c r="C105" i="1"/>
  <c r="C89" i="1"/>
  <c r="C75" i="1"/>
  <c r="C184" i="1"/>
  <c r="C168" i="1"/>
  <c r="C153" i="1"/>
  <c r="C121" i="1"/>
  <c r="C58" i="1"/>
  <c r="C78" i="1"/>
  <c r="C141" i="1"/>
  <c r="C104" i="1"/>
  <c r="C129" i="1"/>
  <c r="C143" i="1"/>
  <c r="C189" i="1"/>
  <c r="C163" i="1"/>
  <c r="C98" i="1"/>
  <c r="C130" i="1"/>
  <c r="C64" i="1"/>
  <c r="C126" i="1"/>
  <c r="C94" i="1"/>
  <c r="C188" i="1"/>
  <c r="C197" i="1"/>
  <c r="C181" i="1"/>
  <c r="C150" i="1"/>
  <c r="C134" i="1"/>
  <c r="C118" i="1"/>
  <c r="C102" i="1"/>
  <c r="C71" i="1"/>
  <c r="C99" i="1"/>
  <c r="C193" i="1"/>
  <c r="C67" i="1"/>
  <c r="C175" i="1"/>
  <c r="C63" i="1"/>
  <c r="C140" i="1"/>
  <c r="C90" i="1"/>
  <c r="C166" i="1"/>
  <c r="C196" i="1"/>
  <c r="C180" i="1"/>
  <c r="C133" i="1"/>
  <c r="C117" i="1"/>
  <c r="C85" i="1"/>
  <c r="C70" i="1"/>
  <c r="B78" i="1" a="1"/>
  <c r="B78" i="1" s="1"/>
  <c r="B84" i="1" a="1"/>
  <c r="B84" i="1" s="1"/>
  <c r="B102" i="1" a="1"/>
  <c r="B102" i="1" s="1"/>
  <c r="B114" i="1" a="1"/>
  <c r="B114" i="1" s="1"/>
  <c r="B126" i="1" a="1"/>
  <c r="B126" i="1" s="1"/>
  <c r="B139" i="1" a="1"/>
  <c r="B139" i="1" s="1"/>
  <c r="B157" i="1" a="1"/>
  <c r="B157" i="1" s="1"/>
  <c r="B180" i="1" a="1"/>
  <c r="B180" i="1" s="1"/>
  <c r="B186" i="1" a="1"/>
  <c r="B186" i="1" s="1"/>
  <c r="B198" i="1" a="1"/>
  <c r="B198" i="1" s="1"/>
  <c r="B61" i="1" a="1"/>
  <c r="B61" i="1" s="1"/>
  <c r="B121" i="1" a="1"/>
  <c r="B121" i="1" s="1"/>
  <c r="B133" i="1" a="1"/>
  <c r="B133" i="1" s="1"/>
  <c r="B169" i="1" a="1"/>
  <c r="B169" i="1" s="1"/>
  <c r="B193" i="1" a="1"/>
  <c r="B193" i="1" s="1"/>
  <c r="B170" i="1" a="1"/>
  <c r="B170" i="1" s="1"/>
  <c r="B182" i="1" a="1"/>
  <c r="B182" i="1" s="1"/>
  <c r="B200" i="1" a="1"/>
  <c r="B200" i="1" s="1"/>
  <c r="B116" i="1" a="1"/>
  <c r="B116" i="1" s="1"/>
  <c r="B147" i="1" a="1"/>
  <c r="B147" i="1" s="1"/>
  <c r="B188" i="1" a="1"/>
  <c r="B188" i="1" s="1"/>
  <c r="B75" i="1" a="1"/>
  <c r="B75" i="1" s="1"/>
  <c r="B98" i="1" a="1"/>
  <c r="B98" i="1" s="1"/>
  <c r="B129" i="1" a="1"/>
  <c r="B129" i="1" s="1"/>
  <c r="B166" i="1" a="1"/>
  <c r="B166" i="1" s="1"/>
  <c r="B196" i="1" a="1"/>
  <c r="B196" i="1" s="1"/>
  <c r="B106" i="1" a="1"/>
  <c r="B106" i="1" s="1"/>
  <c r="B143" i="1" a="1"/>
  <c r="B143" i="1" s="1"/>
  <c r="B67" i="1" a="1"/>
  <c r="B67" i="1" s="1"/>
  <c r="B90" i="1" a="1"/>
  <c r="B90" i="1" s="1"/>
  <c r="B96" i="1" a="1"/>
  <c r="B96" i="1" s="1"/>
  <c r="B108" i="1" a="1"/>
  <c r="B108" i="1" s="1"/>
  <c r="B145" i="1" a="1"/>
  <c r="B145" i="1" s="1"/>
  <c r="B151" i="1" a="1"/>
  <c r="B151" i="1" s="1"/>
  <c r="B163" i="1" a="1"/>
  <c r="B163" i="1" s="1"/>
  <c r="B55" i="1" a="1"/>
  <c r="B55" i="1" s="1"/>
  <c r="B73" i="1" a="1"/>
  <c r="B73" i="1" s="1"/>
  <c r="B127" i="1" a="1"/>
  <c r="B127" i="1" s="1"/>
  <c r="B175" i="1" a="1"/>
  <c r="B175" i="1" s="1"/>
  <c r="B62" i="1" a="1"/>
  <c r="B62" i="1" s="1"/>
  <c r="B134" i="1" a="1"/>
  <c r="B134" i="1" s="1"/>
  <c r="B194" i="1" a="1"/>
  <c r="B194" i="1" s="1"/>
  <c r="B86" i="1" a="1"/>
  <c r="B86" i="1" s="1"/>
  <c r="B104" i="1" a="1"/>
  <c r="B104" i="1" s="1"/>
  <c r="B153" i="1" a="1"/>
  <c r="B153" i="1" s="1"/>
  <c r="B63" i="1" a="1"/>
  <c r="B63" i="1" s="1"/>
  <c r="B111" i="1" a="1"/>
  <c r="B111" i="1" s="1"/>
  <c r="B99" i="1" a="1"/>
  <c r="B99" i="1" s="1"/>
  <c r="B160" i="1" a="1"/>
  <c r="B160" i="1" s="1"/>
  <c r="B70" i="1" a="1"/>
  <c r="B70" i="1" s="1"/>
  <c r="B137" i="1" a="1"/>
  <c r="B137" i="1" s="1"/>
  <c r="B172" i="1" a="1"/>
  <c r="B172" i="1" s="1"/>
  <c r="B100" i="1" a="1"/>
  <c r="B100" i="1" s="1"/>
  <c r="B80" i="1" a="1"/>
  <c r="B80" i="1" s="1"/>
  <c r="B165" i="1" a="1"/>
  <c r="B165" i="1" s="1"/>
  <c r="B57" i="1" a="1"/>
  <c r="B57" i="1" s="1"/>
  <c r="B135" i="1" a="1"/>
  <c r="B135" i="1" s="1"/>
  <c r="B159" i="1" a="1"/>
  <c r="B159" i="1" s="1"/>
  <c r="B93" i="1" a="1"/>
  <c r="B93" i="1" s="1"/>
  <c r="B123" i="1" a="1"/>
  <c r="B123" i="1" s="1"/>
  <c r="B148" i="1" a="1"/>
  <c r="B148" i="1" s="1"/>
  <c r="B171" i="1" a="1"/>
  <c r="B171" i="1" s="1"/>
  <c r="B195" i="1" a="1"/>
  <c r="B195" i="1" s="1"/>
  <c r="B58" i="1" a="1"/>
  <c r="B58" i="1" s="1"/>
  <c r="B105" i="1" a="1"/>
  <c r="B105" i="1" s="1"/>
  <c r="B136" i="1" a="1"/>
  <c r="B136" i="1" s="1"/>
  <c r="B118" i="1" a="1"/>
  <c r="B118" i="1" s="1"/>
  <c r="B82" i="1" a="1"/>
  <c r="B82" i="1" s="1"/>
  <c r="B161" i="1" a="1"/>
  <c r="B161" i="1" s="1"/>
  <c r="B79" i="1" a="1"/>
  <c r="B79" i="1" s="1"/>
  <c r="B85" i="1" a="1"/>
  <c r="B85" i="1" s="1"/>
  <c r="B103" i="1" a="1"/>
  <c r="B103" i="1" s="1"/>
  <c r="B115" i="1" a="1"/>
  <c r="B115" i="1" s="1"/>
  <c r="B140" i="1" a="1"/>
  <c r="B140" i="1" s="1"/>
  <c r="B146" i="1" a="1"/>
  <c r="B146" i="1" s="1"/>
  <c r="B158" i="1" a="1"/>
  <c r="B158" i="1" s="1"/>
  <c r="B164" i="1" a="1"/>
  <c r="B164" i="1" s="1"/>
  <c r="B181" i="1" a="1"/>
  <c r="B181" i="1" s="1"/>
  <c r="B187" i="1" a="1"/>
  <c r="B187" i="1" s="1"/>
  <c r="B199" i="1" a="1"/>
  <c r="B199" i="1" s="1"/>
  <c r="B56" i="1" a="1"/>
  <c r="B56" i="1" s="1"/>
  <c r="B68" i="1" a="1"/>
  <c r="B68" i="1" s="1"/>
  <c r="B74" i="1" a="1"/>
  <c r="B74" i="1" s="1"/>
  <c r="B91" i="1" a="1"/>
  <c r="B91" i="1" s="1"/>
  <c r="B97" i="1" a="1"/>
  <c r="B97" i="1" s="1"/>
  <c r="B109" i="1" a="1"/>
  <c r="B109" i="1" s="1"/>
  <c r="B128" i="1" a="1"/>
  <c r="B128" i="1" s="1"/>
  <c r="B152" i="1" a="1"/>
  <c r="B152" i="1" s="1"/>
  <c r="B122" i="1" a="1"/>
  <c r="B122" i="1" s="1"/>
  <c r="B176" i="1" a="1"/>
  <c r="B176" i="1" s="1"/>
  <c r="B92" i="1" a="1"/>
  <c r="B92" i="1" s="1"/>
  <c r="B110" i="1" a="1"/>
  <c r="B110" i="1" s="1"/>
  <c r="B141" i="1" a="1"/>
  <c r="B141" i="1" s="1"/>
  <c r="B69" i="1" a="1"/>
  <c r="B69" i="1" s="1"/>
  <c r="B177" i="1" a="1"/>
  <c r="B177" i="1" s="1"/>
  <c r="B130" i="1" a="1"/>
  <c r="B130" i="1" s="1"/>
  <c r="B178" i="1" a="1"/>
  <c r="B178" i="1" s="1"/>
  <c r="B65" i="1" a="1"/>
  <c r="B65" i="1" s="1"/>
  <c r="B131" i="1" a="1"/>
  <c r="B131" i="1" s="1"/>
  <c r="B81" i="1" a="1"/>
  <c r="B81" i="1" s="1"/>
  <c r="B64" i="1" a="1"/>
  <c r="B64" i="1" s="1"/>
  <c r="B184" i="1" a="1"/>
  <c r="B184" i="1" s="1"/>
  <c r="B155" i="1" a="1"/>
  <c r="B155" i="1" s="1"/>
  <c r="B88" i="1" a="1"/>
  <c r="B88" i="1" s="1"/>
  <c r="B71" i="1" a="1"/>
  <c r="B71" i="1" s="1"/>
  <c r="B77" i="1" a="1"/>
  <c r="B77" i="1" s="1"/>
  <c r="B119" i="1" a="1"/>
  <c r="B119" i="1" s="1"/>
  <c r="B173" i="1" a="1"/>
  <c r="B173" i="1" s="1"/>
  <c r="B185" i="1" a="1"/>
  <c r="B185" i="1" s="1"/>
  <c r="B191" i="1" a="1"/>
  <c r="B191" i="1" s="1"/>
  <c r="B179" i="1" a="1"/>
  <c r="B179" i="1" s="1"/>
  <c r="B197" i="1" a="1"/>
  <c r="B197" i="1" s="1"/>
  <c r="B89" i="1" a="1"/>
  <c r="B89" i="1" s="1"/>
  <c r="B150" i="1" a="1"/>
  <c r="B150" i="1" s="1"/>
  <c r="B162" i="1" a="1"/>
  <c r="B162" i="1" s="1"/>
  <c r="B72" i="1" a="1"/>
  <c r="B72" i="1" s="1"/>
  <c r="B120" i="1" a="1"/>
  <c r="B120" i="1" s="1"/>
  <c r="B174" i="1" a="1"/>
  <c r="B174" i="1" s="1"/>
  <c r="B192" i="1" a="1"/>
  <c r="B192" i="1" s="1"/>
  <c r="B183" i="1" a="1"/>
  <c r="B183" i="1" s="1"/>
  <c r="B117" i="1" a="1"/>
  <c r="B117" i="1" s="1"/>
  <c r="B76" i="1" a="1"/>
  <c r="B76" i="1" s="1"/>
  <c r="B154" i="1" a="1"/>
  <c r="B154" i="1" s="1"/>
  <c r="B94" i="1" a="1"/>
  <c r="B94" i="1" s="1"/>
  <c r="B112" i="1" a="1"/>
  <c r="B112" i="1" s="1"/>
  <c r="B149" i="1" a="1"/>
  <c r="B149" i="1" s="1"/>
  <c r="B167" i="1" a="1"/>
  <c r="B167" i="1" s="1"/>
  <c r="B59" i="1" a="1"/>
  <c r="B59" i="1" s="1"/>
  <c r="B190" i="1" a="1"/>
  <c r="B190" i="1" s="1"/>
  <c r="B124" i="1" a="1"/>
  <c r="B124" i="1" s="1"/>
  <c r="B142" i="1" a="1"/>
  <c r="B142" i="1" s="1"/>
  <c r="B87" i="1" a="1"/>
  <c r="B87" i="1" s="1"/>
  <c r="B189" i="1" a="1"/>
  <c r="B189" i="1" s="1"/>
  <c r="B168" i="1" a="1"/>
  <c r="B168" i="1" s="1"/>
  <c r="B132" i="1" a="1"/>
  <c r="B132" i="1" s="1"/>
  <c r="B60" i="1" a="1"/>
  <c r="B60" i="1" s="1"/>
  <c r="B144" i="1" a="1"/>
  <c r="B144" i="1" s="1"/>
  <c r="B107" i="1" a="1"/>
  <c r="B107" i="1" s="1"/>
  <c r="B66" i="1" a="1"/>
  <c r="B66" i="1" s="1"/>
  <c r="B156" i="1" a="1"/>
  <c r="B156" i="1" s="1"/>
  <c r="B138" i="1" a="1"/>
  <c r="B138" i="1" s="1"/>
  <c r="B125" i="1" a="1"/>
  <c r="B125" i="1" s="1"/>
  <c r="B113" i="1" a="1"/>
  <c r="B113" i="1" s="1"/>
  <c r="B101" i="1" a="1"/>
  <c r="B101" i="1" s="1"/>
  <c r="B95" i="1" a="1"/>
  <c r="B95" i="1" s="1"/>
  <c r="B83" i="1" a="1"/>
  <c r="B83" i="1" s="1"/>
  <c r="C142" i="1"/>
  <c r="C106" i="1"/>
  <c r="C101" i="1"/>
  <c r="C137" i="1"/>
  <c r="C79" i="1"/>
  <c r="C74" i="1"/>
  <c r="C178" i="1"/>
  <c r="C173" i="1"/>
  <c r="C115" i="1"/>
  <c r="C110" i="1"/>
  <c r="C57" i="1"/>
  <c r="C151" i="1"/>
  <c r="C146" i="1"/>
  <c r="C88" i="1"/>
  <c r="C83" i="1"/>
  <c r="C187" i="1"/>
  <c r="C182" i="1"/>
  <c r="C56" i="1"/>
  <c r="C124" i="1"/>
  <c r="C119" i="1"/>
  <c r="C61" i="1"/>
  <c r="C160" i="1"/>
  <c r="C155" i="1"/>
  <c r="C66" i="1"/>
  <c r="C97" i="1"/>
  <c r="C92" i="1"/>
  <c r="C12" i="1"/>
  <c r="C11" i="1"/>
  <c r="C46" i="1"/>
  <c r="C9" i="1"/>
  <c r="C44" i="1"/>
  <c r="C26" i="1"/>
  <c r="C25" i="1"/>
  <c r="C40" i="1"/>
  <c r="C39" i="1"/>
  <c r="C12" i="8"/>
  <c r="C16" i="8"/>
  <c r="C48" i="8"/>
  <c r="C14" i="8"/>
  <c r="C11" i="8"/>
  <c r="C38" i="8"/>
  <c r="C37" i="8"/>
  <c r="C52" i="8"/>
  <c r="C15" i="8"/>
  <c r="C36" i="8"/>
  <c r="C7" i="8"/>
  <c r="C20" i="8"/>
  <c r="C19" i="8"/>
  <c r="C17" i="8"/>
  <c r="C40" i="8"/>
  <c r="C22" i="8"/>
  <c r="C28" i="8"/>
  <c r="C46" i="8"/>
  <c r="C45" i="8"/>
  <c r="C27" i="8"/>
  <c r="C9" i="8"/>
  <c r="C44" i="8"/>
  <c r="C26" i="8"/>
  <c r="C23" i="8"/>
  <c r="C6" i="8"/>
  <c r="C24" i="8"/>
  <c r="C24" i="1"/>
  <c r="C22" i="1"/>
  <c r="C21" i="1"/>
  <c r="C20" i="1"/>
  <c r="C32" i="1"/>
  <c r="C50" i="1"/>
  <c r="C28" i="1"/>
  <c r="C23" i="1"/>
  <c r="C38" i="1"/>
  <c r="C37" i="1"/>
  <c r="C19" i="1"/>
  <c r="C36" i="1"/>
  <c r="C18" i="1"/>
  <c r="C53" i="1"/>
  <c r="C35" i="1"/>
  <c r="C17" i="1"/>
  <c r="C52" i="1"/>
  <c r="C34" i="1"/>
  <c r="C16" i="1"/>
  <c r="C51" i="1"/>
  <c r="C33" i="1"/>
  <c r="C27" i="1"/>
  <c r="C45" i="1"/>
  <c r="C49" i="1"/>
  <c r="C47" i="1"/>
  <c r="C29" i="1"/>
  <c r="A9" i="9" a="1"/>
  <c r="A9" i="9" s="1"/>
  <c r="B6" i="8" a="1"/>
  <c r="B6" i="8" s="1"/>
  <c r="B7" i="1" a="1"/>
  <c r="B7" i="1" s="1"/>
  <c r="C7" i="1" s="1"/>
  <c r="B19" i="1" a="1"/>
  <c r="B19" i="1" s="1"/>
  <c r="B33" i="1" a="1"/>
  <c r="B33" i="1" s="1"/>
  <c r="B48" i="1" a="1"/>
  <c r="B48" i="1" s="1"/>
  <c r="B20" i="1" a="1"/>
  <c r="B20" i="1" s="1"/>
  <c r="B34" i="1" a="1"/>
  <c r="B34" i="1" s="1"/>
  <c r="B49" i="1" a="1"/>
  <c r="B49" i="1" s="1"/>
  <c r="B35" i="1" a="1"/>
  <c r="B35" i="1" s="1"/>
  <c r="B50" i="1" a="1"/>
  <c r="B50" i="1" s="1"/>
  <c r="B9" i="1" a="1"/>
  <c r="B9" i="1" s="1"/>
  <c r="B21" i="1" a="1"/>
  <c r="B21" i="1" s="1"/>
  <c r="B51" i="1" a="1"/>
  <c r="B51" i="1" s="1"/>
  <c r="B22" i="1" a="1"/>
  <c r="B22" i="1" s="1"/>
  <c r="B36" i="1" a="1"/>
  <c r="B36" i="1" s="1"/>
  <c r="B52" i="1" a="1"/>
  <c r="B52" i="1" s="1"/>
  <c r="B10" i="1" a="1"/>
  <c r="B10" i="1" s="1"/>
  <c r="B23" i="1" a="1"/>
  <c r="B23" i="1" s="1"/>
  <c r="B53" i="1" a="1"/>
  <c r="B53" i="1" s="1"/>
  <c r="B11" i="1" a="1"/>
  <c r="B11" i="1" s="1"/>
  <c r="B37" i="1" a="1"/>
  <c r="B37" i="1" s="1"/>
  <c r="B54" i="1" a="1"/>
  <c r="B54" i="1" s="1"/>
  <c r="B25" i="1" a="1"/>
  <c r="B25" i="1" s="1"/>
  <c r="B38" i="1" a="1"/>
  <c r="B38" i="1" s="1"/>
  <c r="B12" i="1" a="1"/>
  <c r="B12" i="1" s="1"/>
  <c r="B26" i="1" a="1"/>
  <c r="B26" i="1" s="1"/>
  <c r="B39" i="1" a="1"/>
  <c r="B39" i="1" s="1"/>
  <c r="B5" i="1" a="1"/>
  <c r="B5" i="1" s="1"/>
  <c r="B13" i="1" a="1"/>
  <c r="B13" i="1" s="1"/>
  <c r="B27" i="1" a="1"/>
  <c r="B27" i="1" s="1"/>
  <c r="B40" i="1" a="1"/>
  <c r="B40" i="1" s="1"/>
  <c r="B14" i="1" a="1"/>
  <c r="B14" i="1" s="1"/>
  <c r="C14" i="1" s="1"/>
  <c r="B41" i="1" a="1"/>
  <c r="B41" i="1" s="1"/>
  <c r="B15" i="1" a="1"/>
  <c r="B15" i="1" s="1"/>
  <c r="B28" i="1" a="1"/>
  <c r="B28" i="1" s="1"/>
  <c r="B42" i="1" a="1"/>
  <c r="B42" i="1" s="1"/>
  <c r="C42" i="1" s="1"/>
  <c r="B16" i="1" a="1"/>
  <c r="B16" i="1" s="1"/>
  <c r="B29" i="1" a="1"/>
  <c r="B29" i="1" s="1"/>
  <c r="B43" i="1" a="1"/>
  <c r="B43" i="1" s="1"/>
  <c r="C43" i="1" s="1"/>
  <c r="B17" i="1" a="1"/>
  <c r="B17" i="1" s="1"/>
  <c r="B44" i="1" a="1"/>
  <c r="B44" i="1" s="1"/>
  <c r="B45" i="1" a="1"/>
  <c r="B45" i="1" s="1"/>
  <c r="B18" i="1" a="1"/>
  <c r="B18" i="1" s="1"/>
  <c r="B31" i="1" a="1"/>
  <c r="B31" i="1" s="1"/>
  <c r="C31" i="1" s="1"/>
  <c r="B46" i="1" a="1"/>
  <c r="B46" i="1" s="1"/>
  <c r="B32" i="1" a="1"/>
  <c r="B32" i="1" s="1"/>
  <c r="B47" i="1" a="1"/>
  <c r="B47" i="1" s="1"/>
  <c r="B8" i="1" a="1"/>
  <c r="B8" i="1" s="1"/>
  <c r="B30" i="1" a="1"/>
  <c r="B30" i="1" s="1"/>
  <c r="B6" i="1" a="1"/>
  <c r="B6" i="1" s="1"/>
  <c r="C6" i="1" s="1"/>
  <c r="B24" i="1" a="1"/>
  <c r="B24" i="1" s="1"/>
  <c r="M2" i="1"/>
  <c r="D5" i="5" a="1"/>
  <c r="D5" i="5" s="1"/>
  <c r="D4" i="5" a="1"/>
  <c r="B24" i="8" a="1"/>
  <c r="B24" i="8" s="1"/>
  <c r="B43" i="8" a="1"/>
  <c r="B43" i="8" s="1"/>
  <c r="B15" i="8" a="1"/>
  <c r="B15" i="8" s="1"/>
  <c r="B34" i="8" a="1"/>
  <c r="B34" i="8" s="1"/>
  <c r="B53" i="8" a="1"/>
  <c r="B53" i="8" s="1"/>
  <c r="B16" i="8" a="1"/>
  <c r="B16" i="8" s="1"/>
  <c r="B35" i="8" a="1"/>
  <c r="B35" i="8" s="1"/>
  <c r="B52" i="8" a="1"/>
  <c r="B52" i="8" s="1"/>
  <c r="B33" i="8" a="1"/>
  <c r="B33" i="8" s="1"/>
  <c r="B14" i="8" a="1"/>
  <c r="B14" i="8" s="1"/>
  <c r="B42" i="8" a="1"/>
  <c r="B42" i="8" s="1"/>
  <c r="B51" i="8" a="1"/>
  <c r="B51" i="8" s="1"/>
  <c r="B13" i="8" a="1"/>
  <c r="B13" i="8" s="1"/>
  <c r="B22" i="8" a="1"/>
  <c r="B22" i="8" s="1"/>
  <c r="B12" i="8" a="1"/>
  <c r="B12" i="8" s="1"/>
  <c r="B50" i="8" a="1"/>
  <c r="B50" i="8" s="1"/>
  <c r="B21" i="8" a="1"/>
  <c r="B21" i="8" s="1"/>
  <c r="B40" i="8" a="1"/>
  <c r="B40" i="8" s="1"/>
  <c r="B30" i="8" a="1"/>
  <c r="B30" i="8" s="1"/>
  <c r="B11" i="8" a="1"/>
  <c r="B11" i="8" s="1"/>
  <c r="B49" i="8" a="1"/>
  <c r="B49" i="8" s="1"/>
  <c r="B39" i="8" a="1"/>
  <c r="B39" i="8" s="1"/>
  <c r="B20" i="8" a="1"/>
  <c r="B20" i="8" s="1"/>
  <c r="B48" i="8" a="1"/>
  <c r="B48" i="8" s="1"/>
  <c r="B29" i="8" a="1"/>
  <c r="B29" i="8" s="1"/>
  <c r="B10" i="8" a="1"/>
  <c r="B10" i="8" s="1"/>
  <c r="B38" i="8" a="1"/>
  <c r="B38" i="8" s="1"/>
  <c r="B19" i="8" a="1"/>
  <c r="B19" i="8" s="1"/>
  <c r="B47" i="8" a="1"/>
  <c r="B47" i="8" s="1"/>
  <c r="B28" i="8" a="1"/>
  <c r="B28" i="8" s="1"/>
  <c r="B9" i="8" a="1"/>
  <c r="B9" i="8" s="1"/>
  <c r="B37" i="8" a="1"/>
  <c r="B37" i="8" s="1"/>
  <c r="B18" i="8" a="1"/>
  <c r="B18" i="8" s="1"/>
  <c r="B46" i="8" a="1"/>
  <c r="B46" i="8" s="1"/>
  <c r="B27" i="8" a="1"/>
  <c r="B27" i="8" s="1"/>
  <c r="B8" i="8" a="1"/>
  <c r="B8" i="8" s="1"/>
  <c r="B5" i="8" a="1"/>
  <c r="B5" i="8" s="1"/>
  <c r="B36" i="8" a="1"/>
  <c r="B36" i="8" s="1"/>
  <c r="B17" i="8" a="1"/>
  <c r="B17" i="8" s="1"/>
  <c r="B45" i="8" a="1"/>
  <c r="B45" i="8" s="1"/>
  <c r="B26" i="8" a="1"/>
  <c r="B26" i="8" s="1"/>
  <c r="B54" i="8" a="1"/>
  <c r="B54" i="8" s="1"/>
  <c r="D4" i="9" a="1"/>
  <c r="B44" i="8" a="1"/>
  <c r="B44" i="8" s="1"/>
  <c r="B25" i="8" a="1"/>
  <c r="B25" i="8" s="1"/>
  <c r="B23" i="8" a="1"/>
  <c r="B23" i="8" s="1"/>
  <c r="B32" i="8" a="1"/>
  <c r="B32" i="8" s="1"/>
  <c r="B41" i="8" a="1"/>
  <c r="B41" i="8" s="1"/>
  <c r="B31" i="8" a="1"/>
  <c r="B31" i="8" s="1"/>
  <c r="M3" i="8"/>
  <c r="C10" i="8" l="1"/>
  <c r="C48" i="1"/>
  <c r="C41" i="1"/>
  <c r="C30" i="1"/>
  <c r="A9" i="5"/>
  <c r="B9" i="5" s="1" a="1"/>
  <c r="C65" i="1"/>
  <c r="C8" i="8"/>
  <c r="C15" i="1"/>
  <c r="C8" i="1"/>
  <c r="C13" i="1"/>
  <c r="C10" i="1"/>
  <c r="C13" i="8"/>
  <c r="B9" i="9" a="1"/>
  <c r="B9" i="9" s="1"/>
  <c r="D4" i="5"/>
  <c r="D6" i="5" s="1" a="1"/>
  <c r="D6" i="5" s="1"/>
  <c r="D4" i="9"/>
  <c r="D5" i="9" s="1" a="1"/>
  <c r="B9" i="5" l="1"/>
  <c r="D9" i="5" a="1"/>
  <c r="D9" i="5" s="1"/>
  <c r="D9" i="9" a="1"/>
  <c r="D5" i="9"/>
  <c r="D6" i="9" s="1" a="1"/>
  <c r="D6" i="9" s="1"/>
  <c r="D9" i="9" l="1"/>
  <c r="C9" i="9" s="1" a="1"/>
  <c r="C9" i="9" s="1"/>
  <c r="C9" i="5" a="1"/>
  <c r="C9" i="5" s="1"/>
  <c r="D8" i="9" l="1" a="1"/>
  <c r="D8" i="9" s="1"/>
  <c r="D8" i="5" a="1"/>
  <c r="D8" i="5" l="1"/>
  <c r="D7" i="5" s="1" a="1"/>
  <c r="D7" i="5" s="1"/>
  <c r="D7" i="9" a="1"/>
  <c r="D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"MabaleJ"</author>
  </authors>
  <commentList>
    <comment ref="F4" authorId="0" shapeId="0" xr:uid="{76719639-5161-4984-9496-94C40F2E4F4B}">
      <text>
        <r>
          <rPr>
            <sz val="9"/>
            <color indexed="81"/>
            <rFont val="Tahoma"/>
            <family val="2"/>
          </rPr>
          <t xml:space="preserve">Automatically numbered and grouped by date.
</t>
        </r>
      </text>
    </comment>
    <comment ref="L4" authorId="0" shapeId="0" xr:uid="{68828496-5FEA-4783-96A0-838BA104D8EE}">
      <text>
        <r>
          <rPr>
            <b/>
            <sz val="9"/>
            <color indexed="81"/>
            <rFont val="Tahoma"/>
            <family val="2"/>
          </rPr>
          <t xml:space="preserve">Justification of how the equipment will be used for Breakfast After the Bell: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"MabaleJ"</author>
  </authors>
  <commentList>
    <comment ref="F4" authorId="0" shapeId="0" xr:uid="{F69FB417-C3DA-47D8-AA69-67336ADC88E4}">
      <text>
        <r>
          <rPr>
            <sz val="9"/>
            <color indexed="81"/>
            <rFont val="Tahoma"/>
            <family val="2"/>
          </rPr>
          <t xml:space="preserve">Automatically numbered and grouped by date.
</t>
        </r>
      </text>
    </comment>
    <comment ref="L4" authorId="0" shapeId="0" xr:uid="{9D81B177-88A8-4F9C-A7B2-26C5F0E3E93E}">
      <text>
        <r>
          <rPr>
            <b/>
            <sz val="9"/>
            <color indexed="81"/>
            <rFont val="Tahoma"/>
            <family val="2"/>
          </rPr>
          <t xml:space="preserve">Justification of how the equipment will be used for Breakfast After the Bell:  </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33257F5-CD0F-41F5-8D14-D523E75814B8}" keepAlive="1" name="Query - BATB_Reqd" description="Connection to the 'BATB_Reqd' query in the workbook." type="5" refreshedVersion="8" background="1" saveData="1">
    <dbPr connection="Provider=Microsoft.Mashup.OleDb.1;Data Source=$Workbook$;Location=BATB_Reqd;Extended Properties=&quot;&quot;" command="SELECT * FROM [BATB_Reqd]"/>
  </connection>
  <connection id="2" xr16:uid="{76DCD4FD-1090-403B-944A-C136BB8B7B65}" keepAlive="1" name="Query - Sponsor_List" description="Connection to the 'Sponsor_List' query in the workbook." type="5" refreshedVersion="8" background="1" saveData="1">
    <dbPr connection="Provider=Microsoft.Mashup.OleDb.1;Data Source=$Workbook$;Location=Sponsor_List;Extended Properties=&quot;&quot;" command="SELECT * FROM [Sponsor_List]"/>
  </connection>
  <connection id="3" xr16:uid="{A420DDC8-14E5-4588-A27D-D4EB0371BADF}" keepAlive="1" name="Query - Subgrants" description="Connection to the 'Subgrants' query in the workbook." type="5" refreshedVersion="8" background="1" saveData="1">
    <dbPr connection="Provider=Microsoft.Mashup.OleDb.1;Data Source=$Workbook$;Location=Subgrants;Extended Properties=&quot;&quot;" command="SELECT * FROM [Subgrants]"/>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<sst xmlns="http://schemas.openxmlformats.org/spreadsheetml/2006/main" count="3257" uniqueCount="1323">
  <si>
    <t>Instructions for Completing BAtB Equipment Grant Claim Form</t>
  </si>
  <si>
    <t>CLAIM ENTRY TAB</t>
  </si>
  <si>
    <t>1.</t>
  </si>
  <si>
    <t>2.</t>
  </si>
  <si>
    <t>3.</t>
  </si>
  <si>
    <t>CLAIM TOTALS TAB</t>
  </si>
  <si>
    <t>4.</t>
  </si>
  <si>
    <t>SUBMISSION INSTRUCTIONS</t>
  </si>
  <si>
    <t>Purchase, repair, renovate, or upgrade the necessary equipment by June 30, 2027</t>
  </si>
  <si>
    <t>After approval, enter claims through the Electronic Grant Management System (EGMS)</t>
  </si>
  <si>
    <t>Complete the claims process no later than July 10, 2027.</t>
  </si>
  <si>
    <t>Sponsor Name</t>
  </si>
  <si>
    <t>Portland SD</t>
  </si>
  <si>
    <t>CNP USE ONLY</t>
  </si>
  <si>
    <t>Comments</t>
  </si>
  <si>
    <t>TOTAL</t>
  </si>
  <si>
    <t>Claim No.</t>
  </si>
  <si>
    <t>Claim
Date</t>
  </si>
  <si>
    <t>Vendor</t>
  </si>
  <si>
    <t>Invoice
Number</t>
  </si>
  <si>
    <t>Invoice
Date</t>
  </si>
  <si>
    <t>Equipment Item</t>
  </si>
  <si>
    <t>Bargreen</t>
  </si>
  <si>
    <t>Can opener</t>
  </si>
  <si>
    <t>Paring knife</t>
  </si>
  <si>
    <t>Market Trays</t>
  </si>
  <si>
    <t>Amazon</t>
  </si>
  <si>
    <t>Small Wares</t>
  </si>
  <si>
    <t>Webstore</t>
  </si>
  <si>
    <t xml:space="preserve">Immersion Hand Mixer </t>
  </si>
  <si>
    <t>Salad Bar Legs</t>
  </si>
  <si>
    <t>Over claim amount - sent back for corrections</t>
  </si>
  <si>
    <t>Webstaurant</t>
  </si>
  <si>
    <t>Breakfast Cart</t>
  </si>
  <si>
    <t>Summary of Totals from 'Claim Entry' Sheet</t>
  </si>
  <si>
    <t>Subgrant Number</t>
  </si>
  <si>
    <t>Amount Allocated for SY 25-26</t>
  </si>
  <si>
    <t>Remaining Amount Available</t>
  </si>
  <si>
    <t>Claim
No.</t>
  </si>
  <si>
    <t>Totals by Site ⇒
&amp; by Claim No. ⇓</t>
  </si>
  <si>
    <t>Select Sponsor</t>
  </si>
  <si>
    <t>Alsea SD 7J</t>
  </si>
  <si>
    <t>Astoria SD</t>
  </si>
  <si>
    <t>Athena-Weston SD 29RJ</t>
  </si>
  <si>
    <t>Baker SD 5J</t>
  </si>
  <si>
    <t>Bend-LaPine SD</t>
  </si>
  <si>
    <t>Bethel SD 52</t>
  </si>
  <si>
    <t>Brookings-Harbor SD 17C</t>
  </si>
  <si>
    <t>Butte Falls SD 91</t>
  </si>
  <si>
    <t>Cascade SD 5</t>
  </si>
  <si>
    <t>Centennial SD 28J</t>
  </si>
  <si>
    <t>Central Curry SD 1</t>
  </si>
  <si>
    <t>Central Point SD</t>
  </si>
  <si>
    <t>Central SD 13J</t>
  </si>
  <si>
    <t>Clatskanie SD 6J</t>
  </si>
  <si>
    <t>Coos Bay SD 9</t>
  </si>
  <si>
    <t>Coquille SD</t>
  </si>
  <si>
    <t>Corvallis SD 509J</t>
  </si>
  <si>
    <t>Crook Co SD</t>
  </si>
  <si>
    <t>Crow-Applegate-Lorane</t>
  </si>
  <si>
    <t>Culver SD</t>
  </si>
  <si>
    <t>Dallas SD</t>
  </si>
  <si>
    <t>David Douglas SD 40</t>
  </si>
  <si>
    <t>Days Creek SD 15</t>
  </si>
  <si>
    <t>Dayton SD 8</t>
  </si>
  <si>
    <t>Eagle Point SD</t>
  </si>
  <si>
    <t>Eugene SD 4J</t>
  </si>
  <si>
    <t>Falls City SD 57</t>
  </si>
  <si>
    <t>Forest Grove SD 15</t>
  </si>
  <si>
    <t>Gervais SD</t>
  </si>
  <si>
    <t>Gladstone SD 115</t>
  </si>
  <si>
    <t>Glendale SD 77</t>
  </si>
  <si>
    <t>Grants Pass SD</t>
  </si>
  <si>
    <t>Greater Albany SD</t>
  </si>
  <si>
    <t>Gresham-Barlow SD 10J</t>
  </si>
  <si>
    <t>Harrisburg SD</t>
  </si>
  <si>
    <t>Hillsboro SD 1J</t>
  </si>
  <si>
    <t>Hood River SD</t>
  </si>
  <si>
    <t>Huntington SD</t>
  </si>
  <si>
    <t>Jefferson Co SD 509</t>
  </si>
  <si>
    <t>Jefferson SD 14J</t>
  </si>
  <si>
    <t>Joseph SD 6</t>
  </si>
  <si>
    <t>Klamath Co SD</t>
  </si>
  <si>
    <t>Klamath Falls SD</t>
  </si>
  <si>
    <t>LaGrande SD</t>
  </si>
  <si>
    <t>Lakeview SD</t>
  </si>
  <si>
    <t>Lebanon Community SD 9</t>
  </si>
  <si>
    <t>Lincoln Co SD</t>
  </si>
  <si>
    <t>Long Creek SD 17</t>
  </si>
  <si>
    <t>Lowell SD 71</t>
  </si>
  <si>
    <t>Madrone Trail Public Charter School</t>
  </si>
  <si>
    <t>Mapleton SD 32</t>
  </si>
  <si>
    <t>Marcola SD 79J</t>
  </si>
  <si>
    <t>McKenzie SD 68</t>
  </si>
  <si>
    <t>McMinnville SD 40</t>
  </si>
  <si>
    <t>Medford SD 549</t>
  </si>
  <si>
    <t>Milton-Freewater SD 7</t>
  </si>
  <si>
    <t>Monument SD 8</t>
  </si>
  <si>
    <t>Morrow Co SD</t>
  </si>
  <si>
    <t>Mosier Community School</t>
  </si>
  <si>
    <t>Mt. Angel SD 91</t>
  </si>
  <si>
    <t>Multnomah ESD</t>
  </si>
  <si>
    <t>Myrtle Point SD 41</t>
  </si>
  <si>
    <t>Neah-Kah-Nie SD 56</t>
  </si>
  <si>
    <t>Nestucca Valley SD 101J</t>
  </si>
  <si>
    <t>Network Charter School</t>
  </si>
  <si>
    <t>Newberg SD 29J</t>
  </si>
  <si>
    <t>North Bend SD 13</t>
  </si>
  <si>
    <t>North Clackamas SD 12</t>
  </si>
  <si>
    <t>North Douglas SD 22</t>
  </si>
  <si>
    <t>North Lake SD 14</t>
  </si>
  <si>
    <t>North Santiam SD 29</t>
  </si>
  <si>
    <t>North Wasco Co. SD</t>
  </si>
  <si>
    <t>Nyssa SD 26</t>
  </si>
  <si>
    <t>Oakland SD</t>
  </si>
  <si>
    <t>Oakridge SD 76</t>
  </si>
  <si>
    <t>Ontario SD</t>
  </si>
  <si>
    <t>Oregon City SD 62</t>
  </si>
  <si>
    <t>Oregon School for the Deaf</t>
  </si>
  <si>
    <t>Parkrose SD 3</t>
  </si>
  <si>
    <t>Phoenix-Talent SD</t>
  </si>
  <si>
    <t>Pilot Rock SD 2</t>
  </si>
  <si>
    <t>Port Orford-Langlois SD</t>
  </si>
  <si>
    <t>Prospect SD 59</t>
  </si>
  <si>
    <t>Rainier SD 13</t>
  </si>
  <si>
    <t>Reedsport SD 105</t>
  </si>
  <si>
    <t>Reynolds SD 7</t>
  </si>
  <si>
    <t>Riddle SD 70</t>
  </si>
  <si>
    <t>Roseburg SD 4</t>
  </si>
  <si>
    <t>Salem-Keizer SD 24J</t>
  </si>
  <si>
    <t>Scappoose SD</t>
  </si>
  <si>
    <t>Sheridan SD 48J</t>
  </si>
  <si>
    <t>Silver Falls SD 4</t>
  </si>
  <si>
    <t>Siuslaw SD 97J</t>
  </si>
  <si>
    <t>South Umpqua SD 19</t>
  </si>
  <si>
    <t>South Wasco Co SD</t>
  </si>
  <si>
    <t>Springfield SD 19</t>
  </si>
  <si>
    <t>St. Helens SD 502</t>
  </si>
  <si>
    <t>Stanfield SD 61</t>
  </si>
  <si>
    <t>Sutherlin SD 130</t>
  </si>
  <si>
    <t>Sweet Home SD 55</t>
  </si>
  <si>
    <t>Three Rivers SD</t>
  </si>
  <si>
    <t>Tigard-Tualatin SD 23J</t>
  </si>
  <si>
    <t>Umatilla SD 6</t>
  </si>
  <si>
    <t>Vale SD 84</t>
  </si>
  <si>
    <t>Vernonia SD 47J</t>
  </si>
  <si>
    <t>Willamina SD 30J</t>
  </si>
  <si>
    <t>Winston-Dillard SD 116</t>
  </si>
  <si>
    <t>Woodburn SD 103</t>
  </si>
  <si>
    <t>Yoncalla SD 32</t>
  </si>
  <si>
    <t>Sponsor Number</t>
  </si>
  <si>
    <t>Site Number</t>
  </si>
  <si>
    <t>Site Name</t>
  </si>
  <si>
    <t>BAtB Required</t>
  </si>
  <si>
    <t>BAtB Exemption Eligible</t>
  </si>
  <si>
    <t>Alsea Schools</t>
  </si>
  <si>
    <t>Yes</t>
  </si>
  <si>
    <t/>
  </si>
  <si>
    <t>Astor Elementary</t>
  </si>
  <si>
    <t>Athena Elementary</t>
  </si>
  <si>
    <t>Weston Middle</t>
  </si>
  <si>
    <t>Baker Early Learning Center</t>
  </si>
  <si>
    <t>Brooklyn Primary School</t>
  </si>
  <si>
    <t>Eagle Cap</t>
  </si>
  <si>
    <t>Eastern Oregon Headstart  Baker Center</t>
  </si>
  <si>
    <t>South Baker Elementary</t>
  </si>
  <si>
    <t>Bear Creek Elementary</t>
  </si>
  <si>
    <t>Elk Meadow Elementary</t>
  </si>
  <si>
    <t>Ensworth Elementary</t>
  </si>
  <si>
    <t>LaPine Elementary</t>
  </si>
  <si>
    <t>LaPine High School</t>
  </si>
  <si>
    <t>LaPine Middle School</t>
  </si>
  <si>
    <t>Rosland Elementary</t>
  </si>
  <si>
    <t>Cascade Middle</t>
  </si>
  <si>
    <t>Danebo Elem</t>
  </si>
  <si>
    <t>Fairfield Elem</t>
  </si>
  <si>
    <t>Malabon Elem</t>
  </si>
  <si>
    <t>Azalea Middle</t>
  </si>
  <si>
    <t>Brooking-Harbor High</t>
  </si>
  <si>
    <t>Kalmiopsis Elem</t>
  </si>
  <si>
    <t>Butte Falls Elementary Charter School</t>
  </si>
  <si>
    <t>Butte Falls High School Charter School</t>
  </si>
  <si>
    <t>Aumsville Elem</t>
  </si>
  <si>
    <t>Cascade Opportunity Center</t>
  </si>
  <si>
    <t>Meadows Elem</t>
  </si>
  <si>
    <t>Oliver Middle School</t>
  </si>
  <si>
    <t>Parklane Elem</t>
  </si>
  <si>
    <t>Patrick Lynch Elem</t>
  </si>
  <si>
    <t>Powell Butte Elem</t>
  </si>
  <si>
    <t>Riley Creek Elementary</t>
  </si>
  <si>
    <t>Jewett Elementary</t>
  </si>
  <si>
    <t>Richardson Elementary</t>
  </si>
  <si>
    <t>Rogue Primary</t>
  </si>
  <si>
    <t>Ash Creek</t>
  </si>
  <si>
    <t>Central High</t>
  </si>
  <si>
    <t>Independence Elem</t>
  </si>
  <si>
    <t>Monmouth Elem</t>
  </si>
  <si>
    <t>Talmadge  Middle</t>
  </si>
  <si>
    <t>Clatskanie Elem</t>
  </si>
  <si>
    <t>Eastside Elementary</t>
  </si>
  <si>
    <t>Harding Building</t>
  </si>
  <si>
    <t>Little Pirates Preschool</t>
  </si>
  <si>
    <t>Madison Elem</t>
  </si>
  <si>
    <t>Marshfield Junior High School</t>
  </si>
  <si>
    <t>Sunset Middle</t>
  </si>
  <si>
    <t>Lincoln Elementary</t>
  </si>
  <si>
    <t>Powers Elementary</t>
  </si>
  <si>
    <t>Powers High School</t>
  </si>
  <si>
    <t>Winter Lakes Elementary</t>
  </si>
  <si>
    <t>Winter Lakes High School</t>
  </si>
  <si>
    <t>Garfield Elem</t>
  </si>
  <si>
    <t>Letitia Carson Elementary</t>
  </si>
  <si>
    <t>Lincoln Elem</t>
  </si>
  <si>
    <t>Mt View Elem</t>
  </si>
  <si>
    <t>Pioneer Alternative High School</t>
  </si>
  <si>
    <t>Applegate Elem</t>
  </si>
  <si>
    <t>Culver Elementary School</t>
  </si>
  <si>
    <t>Culver Middle School</t>
  </si>
  <si>
    <t>Dallas High (Morrison Campus)</t>
  </si>
  <si>
    <t>LaCreole Middle School</t>
  </si>
  <si>
    <t>Lyle Elementary</t>
  </si>
  <si>
    <t>Oakdale Heights Elementary</t>
  </si>
  <si>
    <t>Alice Ott Middle</t>
  </si>
  <si>
    <t>Cherry Park Elem</t>
  </si>
  <si>
    <t>Earl Boyles</t>
  </si>
  <si>
    <t>Floyd Light Middle</t>
  </si>
  <si>
    <t>Gilbert Heights Elem</t>
  </si>
  <si>
    <t>Gilbert Park Elem</t>
  </si>
  <si>
    <t>Lincoln Park Elem</t>
  </si>
  <si>
    <t>Menlo Park Elem</t>
  </si>
  <si>
    <t>Mill Park Elem</t>
  </si>
  <si>
    <t>Ron Russell Middle School</t>
  </si>
  <si>
    <t>Ventura Park Elem</t>
  </si>
  <si>
    <t>West Powellhurst Elem</t>
  </si>
  <si>
    <t>Days Creek Charter School</t>
  </si>
  <si>
    <t>Dayton Grade School</t>
  </si>
  <si>
    <t>Dayton High School</t>
  </si>
  <si>
    <t>Dayton Jr High</t>
  </si>
  <si>
    <t>Lower Table Rock Elementary</t>
  </si>
  <si>
    <t>Shady Cove Elem</t>
  </si>
  <si>
    <t>URCEO - At-Risk</t>
  </si>
  <si>
    <t>Upper Table Rock Elementary</t>
  </si>
  <si>
    <t>White Mountain Middle Sch</t>
  </si>
  <si>
    <t>Awbrey Park Elem</t>
  </si>
  <si>
    <t>Chavez</t>
  </si>
  <si>
    <t>Colin Kelly Middle</t>
  </si>
  <si>
    <t>Education Options East</t>
  </si>
  <si>
    <t>Family School</t>
  </si>
  <si>
    <t>Fox Hollow School</t>
  </si>
  <si>
    <t>Holt Elementary School</t>
  </si>
  <si>
    <t>Howard Elem</t>
  </si>
  <si>
    <t>McCornack Elem</t>
  </si>
  <si>
    <t>North Eugene High</t>
  </si>
  <si>
    <t>River Road Elem</t>
  </si>
  <si>
    <t>Spring Creek Elem</t>
  </si>
  <si>
    <t>Willagillespie Elem</t>
  </si>
  <si>
    <t>Falls City Elem</t>
  </si>
  <si>
    <t>Falls City High</t>
  </si>
  <si>
    <t>CALC-Community Alternative Learning Center</t>
  </si>
  <si>
    <t>Cornelius Elem</t>
  </si>
  <si>
    <t>Echo Shaw Elem</t>
  </si>
  <si>
    <t>Fern Hill Elementary</t>
  </si>
  <si>
    <t>Joseph Gale Elem</t>
  </si>
  <si>
    <t>Neil Armstrong Middle</t>
  </si>
  <si>
    <t>Oak Grove Academy</t>
  </si>
  <si>
    <t>Tom McCall Upper Elem</t>
  </si>
  <si>
    <t>Early Learning Center</t>
  </si>
  <si>
    <t>Gervais Elementary</t>
  </si>
  <si>
    <t>Gervais High School</t>
  </si>
  <si>
    <t>Gervais Middle School</t>
  </si>
  <si>
    <t>Gladstone Center for Children and Families (GCCF)</t>
  </si>
  <si>
    <t>Glendale Elem</t>
  </si>
  <si>
    <t>Allen Dale Elementary</t>
  </si>
  <si>
    <t>Gladiola High School</t>
  </si>
  <si>
    <t>Parkside Elementary</t>
  </si>
  <si>
    <t>Riverside Elementary</t>
  </si>
  <si>
    <t>Albany Options</t>
  </si>
  <si>
    <t>Calapooia Middle</t>
  </si>
  <si>
    <t>Central Elem</t>
  </si>
  <si>
    <t>Lafayette Elem</t>
  </si>
  <si>
    <t>Memorial Middle</t>
  </si>
  <si>
    <t>Oak Elem</t>
  </si>
  <si>
    <t>Periwinkle Elemenetary School</t>
  </si>
  <si>
    <t>South Albany High</t>
  </si>
  <si>
    <t>South Shore Elem</t>
  </si>
  <si>
    <t>Sunrise Elem</t>
  </si>
  <si>
    <t>Takena Elem</t>
  </si>
  <si>
    <t>Tangent Elem</t>
  </si>
  <si>
    <t>Waverly Elem</t>
  </si>
  <si>
    <t>Center for Advance Learning</t>
  </si>
  <si>
    <t>Clear Creek Middle</t>
  </si>
  <si>
    <t>East Gresham Elem</t>
  </si>
  <si>
    <t>Hall Elem</t>
  </si>
  <si>
    <t>Highland Elem</t>
  </si>
  <si>
    <t>North Gresham Elem</t>
  </si>
  <si>
    <t>Harrisburg Elementary</t>
  </si>
  <si>
    <t>Butternut Creek Elem</t>
  </si>
  <si>
    <t>Eastwood Elem</t>
  </si>
  <si>
    <t>Free Orchards Elementary</t>
  </si>
  <si>
    <t>Groner Elem</t>
  </si>
  <si>
    <t>Hillsboro High</t>
  </si>
  <si>
    <t>Lincoln Street Elementary</t>
  </si>
  <si>
    <t>Mooberry Elem</t>
  </si>
  <si>
    <t>Oak Street Campus</t>
  </si>
  <si>
    <t>Reedville Elem</t>
  </si>
  <si>
    <t>South Meadows Middle School</t>
  </si>
  <si>
    <t>W L Henry Elem</t>
  </si>
  <si>
    <t>W V McKinney Elem</t>
  </si>
  <si>
    <t>West Union Elem</t>
  </si>
  <si>
    <t>Witch Hazel Elem</t>
  </si>
  <si>
    <t>Cascade Locks School</t>
  </si>
  <si>
    <t>Mid Valley Elementary</t>
  </si>
  <si>
    <t>Parkdale Elementary</t>
  </si>
  <si>
    <t>Wy'East Middle School</t>
  </si>
  <si>
    <t>Huntington School</t>
  </si>
  <si>
    <t>Buff Elementary</t>
  </si>
  <si>
    <t>Jefferson County Middle</t>
  </si>
  <si>
    <t>Madras High</t>
  </si>
  <si>
    <t>Warm Springs K-8 Academy</t>
  </si>
  <si>
    <t>Jefferson Elem</t>
  </si>
  <si>
    <t>Jefferson High</t>
  </si>
  <si>
    <t>Imnaha Elem</t>
  </si>
  <si>
    <t>Bonanza Elem</t>
  </si>
  <si>
    <t>Bonanza High</t>
  </si>
  <si>
    <t>Brixner Jr High</t>
  </si>
  <si>
    <t>Chiloquin Elem</t>
  </si>
  <si>
    <t>Chiloquin High</t>
  </si>
  <si>
    <t>Falcon Heights Henley HS</t>
  </si>
  <si>
    <t>Ferguson Elem</t>
  </si>
  <si>
    <t>Gearhart Elem</t>
  </si>
  <si>
    <t>Gilchrist Elem</t>
  </si>
  <si>
    <t>Gilchrist High</t>
  </si>
  <si>
    <t>Lost River High</t>
  </si>
  <si>
    <t>Malin Elem</t>
  </si>
  <si>
    <t>Merrill Elem</t>
  </si>
  <si>
    <t>Peterson Elem</t>
  </si>
  <si>
    <t>Shasta Elem</t>
  </si>
  <si>
    <t>Stearns Elem</t>
  </si>
  <si>
    <t>Joseph Conger Elementary</t>
  </si>
  <si>
    <t>Klamath Learning Center</t>
  </si>
  <si>
    <t>Klamath Union High School</t>
  </si>
  <si>
    <t>Mills Elementary</t>
  </si>
  <si>
    <t>Pelican Elementary</t>
  </si>
  <si>
    <t>Ponderosa Jr High</t>
  </si>
  <si>
    <t>Greenwood Elem</t>
  </si>
  <si>
    <t>Daly Middle</t>
  </si>
  <si>
    <t>Fremont/Hay Elem</t>
  </si>
  <si>
    <t>Lakeview Sr High School</t>
  </si>
  <si>
    <t>Cascades School</t>
  </si>
  <si>
    <t>Green Acres Elem</t>
  </si>
  <si>
    <t>Hamilton Creek Elem</t>
  </si>
  <si>
    <t>Lacomb Elem</t>
  </si>
  <si>
    <t>Lebanon High</t>
  </si>
  <si>
    <t>Pioneer School</t>
  </si>
  <si>
    <t>Riverview School</t>
  </si>
  <si>
    <t>Seven Oak Middle</t>
  </si>
  <si>
    <t>Crestview Heights</t>
  </si>
  <si>
    <t>Eddyville Charter School</t>
  </si>
  <si>
    <t>Newport High</t>
  </si>
  <si>
    <t>Newport Middle School</t>
  </si>
  <si>
    <t>Oceanlake Elem</t>
  </si>
  <si>
    <t>Sam Case Elem</t>
  </si>
  <si>
    <t>Taft Elem</t>
  </si>
  <si>
    <t>Taft High</t>
  </si>
  <si>
    <t>Toledo Elementary</t>
  </si>
  <si>
    <t>Toledo High</t>
  </si>
  <si>
    <t>Waldport High</t>
  </si>
  <si>
    <t>Yaquina View Elementary</t>
  </si>
  <si>
    <t>Long Creek School</t>
  </si>
  <si>
    <t>Lowell High</t>
  </si>
  <si>
    <t>Lundy Elem</t>
  </si>
  <si>
    <t>Mapleton Elementary</t>
  </si>
  <si>
    <t>Mapleton Jr/Sr High</t>
  </si>
  <si>
    <t>Marcola Elem</t>
  </si>
  <si>
    <t>MRCS K-12</t>
  </si>
  <si>
    <t>F Patton Middle</t>
  </si>
  <si>
    <t>Grandhaven</t>
  </si>
  <si>
    <t>McMinnville High</t>
  </si>
  <si>
    <t>Newby Elem</t>
  </si>
  <si>
    <t>Sue Buel Elementary</t>
  </si>
  <si>
    <t>Wascher Elem</t>
  </si>
  <si>
    <t>Willamette Elementary</t>
  </si>
  <si>
    <t>Griffin Creek Elem</t>
  </si>
  <si>
    <t>Hedrick Middle</t>
  </si>
  <si>
    <t>Innovation Academy</t>
  </si>
  <si>
    <t>Jackson Elementary</t>
  </si>
  <si>
    <t>Kennedy Elem</t>
  </si>
  <si>
    <t>McLoughlin Middle</t>
  </si>
  <si>
    <t>North Medford High</t>
  </si>
  <si>
    <t>Oak Grove</t>
  </si>
  <si>
    <t>Oakdale Middle School</t>
  </si>
  <si>
    <t>Roosevelt Elem</t>
  </si>
  <si>
    <t>Ruch Elem</t>
  </si>
  <si>
    <t>South Medford High</t>
  </si>
  <si>
    <t>Washington Elem</t>
  </si>
  <si>
    <t>Wilson Elem</t>
  </si>
  <si>
    <t>Central Middle</t>
  </si>
  <si>
    <t>Gib Olinger Elementary</t>
  </si>
  <si>
    <t>Monument School</t>
  </si>
  <si>
    <t>A C Houghton Elem</t>
  </si>
  <si>
    <t>Irrigon Elementary</t>
  </si>
  <si>
    <t>Sam Boardman Elem</t>
  </si>
  <si>
    <t>Windy River Elementary</t>
  </si>
  <si>
    <t>St Mary's Public School</t>
  </si>
  <si>
    <t>Arata Creek</t>
  </si>
  <si>
    <t>Burlingame Creek</t>
  </si>
  <si>
    <t>Wheatley School</t>
  </si>
  <si>
    <t>Myrtle Crest School</t>
  </si>
  <si>
    <t>Garibaldi Elem</t>
  </si>
  <si>
    <t>Neah-Kah-Nie High School</t>
  </si>
  <si>
    <t>Nehalem Elem</t>
  </si>
  <si>
    <t>Nestucca   K8/Nestucca  Valley Elementary - Previous name</t>
  </si>
  <si>
    <t>Nestucca High</t>
  </si>
  <si>
    <t>Catalyst High School</t>
  </si>
  <si>
    <t>Edwards Elem</t>
  </si>
  <si>
    <t>Hillcrest Elem</t>
  </si>
  <si>
    <t>North Bay Elem</t>
  </si>
  <si>
    <t>North Bend Middle School</t>
  </si>
  <si>
    <t>North Bend Sr High</t>
  </si>
  <si>
    <t>Linwood Elem</t>
  </si>
  <si>
    <t>New Urban High School</t>
  </si>
  <si>
    <t>Oak Grove Elem</t>
  </si>
  <si>
    <t>Whitcomb Elem</t>
  </si>
  <si>
    <t>North Douglas Elem. Cafeteria</t>
  </si>
  <si>
    <t>North Lake School</t>
  </si>
  <si>
    <t>Stayton Elem</t>
  </si>
  <si>
    <t>Stayton Middle</t>
  </si>
  <si>
    <t>Chenowith Elem</t>
  </si>
  <si>
    <t>Colonel Wright Elem</t>
  </si>
  <si>
    <t>Dry Hollow Elem</t>
  </si>
  <si>
    <t>The Dalles Middle</t>
  </si>
  <si>
    <t>Wahtonka Campus</t>
  </si>
  <si>
    <t>Nyssa Early Learning  Program</t>
  </si>
  <si>
    <t>Nyssa Elem</t>
  </si>
  <si>
    <t>Nyssa High</t>
  </si>
  <si>
    <t>Lincoln Middle School</t>
  </si>
  <si>
    <t>Oakland Elementary</t>
  </si>
  <si>
    <t>Oakland High</t>
  </si>
  <si>
    <t>Oakridge Elem</t>
  </si>
  <si>
    <t>Oakridge Jr/Sr High</t>
  </si>
  <si>
    <t>Aiken Elem</t>
  </si>
  <si>
    <t>Alameda Elem</t>
  </si>
  <si>
    <t>May Roberts Elem</t>
  </si>
  <si>
    <t>Ontario Middle</t>
  </si>
  <si>
    <t>Ontario Sr High</t>
  </si>
  <si>
    <t>Bridges to Independence</t>
  </si>
  <si>
    <t>Eastham - Jackson Program</t>
  </si>
  <si>
    <t>Oregon City Service Learning Academy</t>
  </si>
  <si>
    <t>Prescott Elem</t>
  </si>
  <si>
    <t>Shaver Elem</t>
  </si>
  <si>
    <t>Armadillo Community Charter School</t>
  </si>
  <si>
    <t>Orchard Hill Elem</t>
  </si>
  <si>
    <t>Phoenix Elem</t>
  </si>
  <si>
    <t>Talent Middle</t>
  </si>
  <si>
    <t>Pilot Rock Elem</t>
  </si>
  <si>
    <t>Driftwood Elem</t>
  </si>
  <si>
    <t>Boise/Eliot Elem</t>
  </si>
  <si>
    <t>CTC NE</t>
  </si>
  <si>
    <t>CTC SE</t>
  </si>
  <si>
    <t>Cesar Chavez</t>
  </si>
  <si>
    <t>Chapman Elem</t>
  </si>
  <si>
    <t>Clarendon Early Learning Academy</t>
  </si>
  <si>
    <t>Clark Elem</t>
  </si>
  <si>
    <t>Faubion Elem</t>
  </si>
  <si>
    <t>George Middle</t>
  </si>
  <si>
    <t>Grout Elem</t>
  </si>
  <si>
    <t>Harrison Park Middle</t>
  </si>
  <si>
    <t>James John Elementary</t>
  </si>
  <si>
    <t>Kellogg Middle</t>
  </si>
  <si>
    <t>Kelly Elementary</t>
  </si>
  <si>
    <t>Lane Middle</t>
  </si>
  <si>
    <t>Lee Elem</t>
  </si>
  <si>
    <t>Lent Elem</t>
  </si>
  <si>
    <t>Martin Luther King Jr School</t>
  </si>
  <si>
    <t>Marysville Elem</t>
  </si>
  <si>
    <t>Pioneer Programs</t>
  </si>
  <si>
    <t>Rigler Elem</t>
  </si>
  <si>
    <t>Roosevelt High</t>
  </si>
  <si>
    <t>Rosa Parks Elem</t>
  </si>
  <si>
    <t>Roseway Heights Middle School</t>
  </si>
  <si>
    <t>Sacajawea Head Start</t>
  </si>
  <si>
    <t>Scott Elem</t>
  </si>
  <si>
    <t>Sitton Elementary</t>
  </si>
  <si>
    <t>Vestal Elem</t>
  </si>
  <si>
    <t>Whitman Elem</t>
  </si>
  <si>
    <t>Woodlawn Elementary</t>
  </si>
  <si>
    <t>Woodmere Elem</t>
  </si>
  <si>
    <t>Youth Progress Association</t>
  </si>
  <si>
    <t>Prospect School</t>
  </si>
  <si>
    <t>Hudson Park Elementary</t>
  </si>
  <si>
    <t>Rainier Jr/Sr High School</t>
  </si>
  <si>
    <t>Reedsport Community Charter School</t>
  </si>
  <si>
    <t>Alder Elem</t>
  </si>
  <si>
    <t>Davis Elem</t>
  </si>
  <si>
    <t>Fairview Elementary</t>
  </si>
  <si>
    <t>Glenfair Elem</t>
  </si>
  <si>
    <t>Hartley Elem</t>
  </si>
  <si>
    <t>Hauton B Lee Middle</t>
  </si>
  <si>
    <t>Margaret Scott Elem</t>
  </si>
  <si>
    <t>Reynolds High</t>
  </si>
  <si>
    <t>Reynolds Learning Academy</t>
  </si>
  <si>
    <t>Reynolds Middle</t>
  </si>
  <si>
    <t>Rockwood Prepatory Academy</t>
  </si>
  <si>
    <t>Salish Ponds Elementary</t>
  </si>
  <si>
    <t>Wilkes Elem</t>
  </si>
  <si>
    <t>Woodland Elem</t>
  </si>
  <si>
    <t>Riddle Elem</t>
  </si>
  <si>
    <t>Fir Grove Elem</t>
  </si>
  <si>
    <t>Fullerton IV Elem</t>
  </si>
  <si>
    <t>Green Elementary</t>
  </si>
  <si>
    <t>Sunnyslope Elementary</t>
  </si>
  <si>
    <t>Winchester Elem</t>
  </si>
  <si>
    <t>Auburn Elem</t>
  </si>
  <si>
    <t>Baker Early Childhood Center</t>
  </si>
  <si>
    <t>Bethel Early Child Learning Center</t>
  </si>
  <si>
    <t>Bush Elem</t>
  </si>
  <si>
    <t>Chavez Elementary</t>
  </si>
  <si>
    <t>Claggett Creek Secondary</t>
  </si>
  <si>
    <t>Downtown Learning Center</t>
  </si>
  <si>
    <t>ESCC (East Salem Community Center)</t>
  </si>
  <si>
    <t>Englewood Elem</t>
  </si>
  <si>
    <t>Eyre Elementary</t>
  </si>
  <si>
    <t>Four Corners Elem</t>
  </si>
  <si>
    <t>Hallman Elementary</t>
  </si>
  <si>
    <t>Harritt Elementary</t>
  </si>
  <si>
    <t>Hayesville Elem</t>
  </si>
  <si>
    <t>Highland</t>
  </si>
  <si>
    <t>Hoover Elem</t>
  </si>
  <si>
    <t>Houck Middle</t>
  </si>
  <si>
    <t>Keizer Elem</t>
  </si>
  <si>
    <t>Lamb Elementary</t>
  </si>
  <si>
    <t>Lee Elementary</t>
  </si>
  <si>
    <t>McKay High</t>
  </si>
  <si>
    <t>Miller Elem</t>
  </si>
  <si>
    <t>North Salem High</t>
  </si>
  <si>
    <t>Parrish Middle</t>
  </si>
  <si>
    <t>Richmond Elem</t>
  </si>
  <si>
    <t>Roberts High School</t>
  </si>
  <si>
    <t>Roberts High School At Chemekata</t>
  </si>
  <si>
    <t>Roberts Middle School</t>
  </si>
  <si>
    <t>Stephens Middle</t>
  </si>
  <si>
    <t>Swegle Elem</t>
  </si>
  <si>
    <t>Waldo Middle</t>
  </si>
  <si>
    <t>Weddle Elementary</t>
  </si>
  <si>
    <t>Wright Elementary</t>
  </si>
  <si>
    <t>Yoshikai Elem</t>
  </si>
  <si>
    <t>Head Start</t>
  </si>
  <si>
    <t>Faulconer -Chapman School</t>
  </si>
  <si>
    <t>Sheridan AllPrep Children's Center</t>
  </si>
  <si>
    <t>Preschool Promise</t>
  </si>
  <si>
    <t>Sequoia Falls Academy</t>
  </si>
  <si>
    <t>Siuslaw Elem</t>
  </si>
  <si>
    <t>Siuslaw High</t>
  </si>
  <si>
    <t>Siuslaw West</t>
  </si>
  <si>
    <t>Coffenberry Middle</t>
  </si>
  <si>
    <t>Myrtle Creek Elem</t>
  </si>
  <si>
    <t>South Umpqua High</t>
  </si>
  <si>
    <t>Tri City Elem</t>
  </si>
  <si>
    <t>Maupin Elem</t>
  </si>
  <si>
    <t>South Wasco County High School</t>
  </si>
  <si>
    <t>Briggs Middle</t>
  </si>
  <si>
    <t>Centennial Elem</t>
  </si>
  <si>
    <t>Douglas Gardens Elem</t>
  </si>
  <si>
    <t>Elizabeth Page Elem</t>
  </si>
  <si>
    <t>Gateways High School</t>
  </si>
  <si>
    <t>Guy Lee Elem</t>
  </si>
  <si>
    <t>Hamlin Middle</t>
  </si>
  <si>
    <t>Maple Elem</t>
  </si>
  <si>
    <t>Mt Vernon Elem</t>
  </si>
  <si>
    <t>Riverbend Elem</t>
  </si>
  <si>
    <t>Two Rivers-Dos Rios Elementary</t>
  </si>
  <si>
    <t>Willamette Leadership Academy</t>
  </si>
  <si>
    <t>Columbia City School</t>
  </si>
  <si>
    <t>Lewis &amp; Clark Elem</t>
  </si>
  <si>
    <t>McBride Elem</t>
  </si>
  <si>
    <t>Plymouth High School</t>
  </si>
  <si>
    <t>St Helens Middle</t>
  </si>
  <si>
    <t>Stanfield Elementary School</t>
  </si>
  <si>
    <t>Stanfield Secondary</t>
  </si>
  <si>
    <t>East Sutherlin Primary</t>
  </si>
  <si>
    <t>West Sutherlin Intermed</t>
  </si>
  <si>
    <t>Foster Elem</t>
  </si>
  <si>
    <t>Hawthorne Elem</t>
  </si>
  <si>
    <t>Oak Heights Elem</t>
  </si>
  <si>
    <t>Sweet Home Jr High</t>
  </si>
  <si>
    <t>Evergreen Elem</t>
  </si>
  <si>
    <t>Fort Vannoy Elem</t>
  </si>
  <si>
    <t>Fruitdale Elem</t>
  </si>
  <si>
    <t>Illinois Valley High</t>
  </si>
  <si>
    <t>Lincoln Savage Middle</t>
  </si>
  <si>
    <t>Lorna Byrne Middle</t>
  </si>
  <si>
    <t>Madrona Elem</t>
  </si>
  <si>
    <t>Manzanita Elementary</t>
  </si>
  <si>
    <t>SOSA-Southern Oregon Success Academy</t>
  </si>
  <si>
    <t>Williams Elem</t>
  </si>
  <si>
    <t>Creekside Community High School</t>
  </si>
  <si>
    <t>James Templeton Elem</t>
  </si>
  <si>
    <t>Lifeworks</t>
  </si>
  <si>
    <t>Clara Brownell Middle</t>
  </si>
  <si>
    <t>McNary Heights Elem</t>
  </si>
  <si>
    <t>Vale Elementary</t>
  </si>
  <si>
    <t>Vernonia Elementary</t>
  </si>
  <si>
    <t>Vernonia Middle School</t>
  </si>
  <si>
    <t>Willamina Elem</t>
  </si>
  <si>
    <t>Brockway Elementary</t>
  </si>
  <si>
    <t>Dillard Alternative School</t>
  </si>
  <si>
    <t>McGovern Elem</t>
  </si>
  <si>
    <t>Winston Middle</t>
  </si>
  <si>
    <t>Chemekata High School</t>
  </si>
  <si>
    <t>French Prairie Middle</t>
  </si>
  <si>
    <t>Heritage Elem</t>
  </si>
  <si>
    <t>Nelie Muir Elem</t>
  </si>
  <si>
    <t>Success</t>
  </si>
  <si>
    <t>Valor Middle</t>
  </si>
  <si>
    <t>Yoncalla Elem</t>
  </si>
  <si>
    <t>Yoncalla High</t>
  </si>
  <si>
    <t>Enhance breakfast after the bell serving area</t>
  </si>
  <si>
    <t>Efficient service lines</t>
  </si>
  <si>
    <t>Maintain safe serving temperatures</t>
  </si>
  <si>
    <t>Will increase participation</t>
  </si>
  <si>
    <t>Transporting food to service area</t>
  </si>
  <si>
    <t>Racks for organization</t>
  </si>
  <si>
    <t>Sanitation or food safety</t>
  </si>
  <si>
    <t>Organize food and supplies storage</t>
  </si>
  <si>
    <t>Serve grab and go and second chance breakfast models</t>
  </si>
  <si>
    <t>Quicker wait time for students to receive a reimbursable meal</t>
  </si>
  <si>
    <t>Advertisement and promotion</t>
  </si>
  <si>
    <t>Create more appealing, nutritious offerings for students</t>
  </si>
  <si>
    <t>Prepare or serve food</t>
  </si>
  <si>
    <t>Crowd Control</t>
  </si>
  <si>
    <t>Improve efficiency of kitchen</t>
  </si>
  <si>
    <t>Upgrade/Replace/Repair Equipment</t>
  </si>
  <si>
    <t>Reasons</t>
  </si>
  <si>
    <t>Sites</t>
  </si>
  <si>
    <r>
      <t xml:space="preserve">Reason
</t>
    </r>
    <r>
      <rPr>
        <b/>
        <sz val="10"/>
        <color theme="1"/>
        <rFont val="Aptos Narrow"/>
        <family val="2"/>
        <scheme val="minor"/>
      </rPr>
      <t>(Select primary reason or enter your own)</t>
    </r>
  </si>
  <si>
    <t>ODE Approved</t>
  </si>
  <si>
    <t>Dated Processed in EGMS</t>
  </si>
  <si>
    <t>Site Num</t>
  </si>
  <si>
    <t>Wild Things Unified School District</t>
  </si>
  <si>
    <t>Max's Island Elementary School</t>
  </si>
  <si>
    <t>Rumpus Middle School</t>
  </si>
  <si>
    <t xml:space="preserve">Crown &amp; Scepter High School </t>
  </si>
  <si>
    <t>Subgrant No.</t>
  </si>
  <si>
    <t>SG-90001-ME</t>
  </si>
  <si>
    <t>SG-90002-RM</t>
  </si>
  <si>
    <t>SG-90003-CS</t>
  </si>
  <si>
    <t>Summary of Totals from 'Claim Entry Example' Sheet</t>
  </si>
  <si>
    <t>Total Claim Amount</t>
  </si>
  <si>
    <t>09/20.25</t>
  </si>
  <si>
    <t>CNP Use Only</t>
  </si>
  <si>
    <t xml:space="preserve">This sheet autopopulates from the Claim Entry Form.  The cells are locked and will provide information for each site's subgrant of the following: </t>
  </si>
  <si>
    <t xml:space="preserve">a. The eligible site and identifying EGMS subgrant number. </t>
  </si>
  <si>
    <t>b. The total of amount of the claim for all sites and date submitted for approval.</t>
  </si>
  <si>
    <t xml:space="preserve">b. Amount allocated for each site during performance period. </t>
  </si>
  <si>
    <t>Email the completed BAtB Equipment  Grant Claim form and invoice for each site to ode.schoolnutrition@ode.oregon.gov.  Include in the subject line of the email, "BAtB Equipment Grant Reimbursement - (Sponsor Name)</t>
  </si>
  <si>
    <t>After the first claim has been submitted and processed,  you may want to purchase additional equipment and submit another claim.   You can enter your information in the next row.  Again, please don’t forget to enter the same date for each claim submitted for approval</t>
  </si>
  <si>
    <t>c. Each claim by site.</t>
  </si>
  <si>
    <t>CLAIM ENTRY EXAMPLE AND CLAIM TOTALS EXAMPLE TABS</t>
  </si>
  <si>
    <t xml:space="preserve">Please review these tabs as a guide for entering information into the "claim entry" tab. Do not enter your invoice and claim information on these tabs. </t>
  </si>
  <si>
    <t>c. Totals by site and the remaining amound available to claim</t>
  </si>
  <si>
    <t xml:space="preserve">Column G - Claim Date: This is the date that you will be submitting this document for ODE CNP approval.  It may be possible that you will use the same date on multiple rows for the different equipment on the invoice(s).  The spreadsheet will group the equipment costs per site by the identifying claim date.  </t>
  </si>
  <si>
    <t xml:space="preserve">Columns H-K - Equipment/Invoice Information:  Using your invoice as a reference, enter the vendor, invoice number, invoice date, and each equipment item.  If you have multiple items, you can copy and paste the claim date, vendor, invoice number, and invoice date to several rows.  If you don’t have some of this information, you may leave some cells blank.  </t>
  </si>
  <si>
    <t>Column L - Reason:  Please use the drop down to indicate how this product will be used for Breakfast After the Bell.  If one of the reasons from the drop-down doesn’t apply, you can enter your own reason in the blank cell.</t>
  </si>
  <si>
    <t>Column M and after - Enter the equipment amount for each site.  If you purchased multiple pieces of the same equipment item, you can enter this on same row for the equipment and then the cost of each piece under each site.  If you purchased one piece of equipment that will be used for multiple sites, you can enter the amount you want applied to each site.  The total amount on the form cannot be more than the piece of equipment shown on the invoice.</t>
  </si>
  <si>
    <t>Grant No.</t>
  </si>
  <si>
    <t>87790</t>
  </si>
  <si>
    <t>87808</t>
  </si>
  <si>
    <t>87809</t>
  </si>
  <si>
    <t>87810</t>
  </si>
  <si>
    <t>87811</t>
  </si>
  <si>
    <t>87812</t>
  </si>
  <si>
    <t>87813</t>
  </si>
  <si>
    <t>87814</t>
  </si>
  <si>
    <t>87815</t>
  </si>
  <si>
    <t>87867</t>
  </si>
  <si>
    <t>87875</t>
  </si>
  <si>
    <t>87876</t>
  </si>
  <si>
    <t>87877</t>
  </si>
  <si>
    <t>87878</t>
  </si>
  <si>
    <t>87879</t>
  </si>
  <si>
    <t>87880</t>
  </si>
  <si>
    <t>87881</t>
  </si>
  <si>
    <t>87882</t>
  </si>
  <si>
    <t>87883</t>
  </si>
  <si>
    <t>87884</t>
  </si>
  <si>
    <t>87885</t>
  </si>
  <si>
    <t>87886</t>
  </si>
  <si>
    <t>87887</t>
  </si>
  <si>
    <t>87888</t>
  </si>
  <si>
    <t>87889</t>
  </si>
  <si>
    <t>87890</t>
  </si>
  <si>
    <t>87891</t>
  </si>
  <si>
    <t>87892</t>
  </si>
  <si>
    <t>87896</t>
  </si>
  <si>
    <t>87895</t>
  </si>
  <si>
    <t>87893</t>
  </si>
  <si>
    <t>87894</t>
  </si>
  <si>
    <t>87951</t>
  </si>
  <si>
    <t>87952</t>
  </si>
  <si>
    <t>87953</t>
  </si>
  <si>
    <t>87954</t>
  </si>
  <si>
    <t>87955</t>
  </si>
  <si>
    <t>87956</t>
  </si>
  <si>
    <t>87957</t>
  </si>
  <si>
    <t>87958</t>
  </si>
  <si>
    <t>87959</t>
  </si>
  <si>
    <t>87998</t>
  </si>
  <si>
    <t>87999</t>
  </si>
  <si>
    <t>88000</t>
  </si>
  <si>
    <t>88001</t>
  </si>
  <si>
    <t>88002</t>
  </si>
  <si>
    <t>88003</t>
  </si>
  <si>
    <t>88004</t>
  </si>
  <si>
    <t>88005</t>
  </si>
  <si>
    <t>88006</t>
  </si>
  <si>
    <t>88007</t>
  </si>
  <si>
    <t>88008</t>
  </si>
  <si>
    <t>88009</t>
  </si>
  <si>
    <t>88010</t>
  </si>
  <si>
    <t>88011</t>
  </si>
  <si>
    <t>88012</t>
  </si>
  <si>
    <t>88013</t>
  </si>
  <si>
    <t>88014</t>
  </si>
  <si>
    <t>88015</t>
  </si>
  <si>
    <t>88016</t>
  </si>
  <si>
    <t>88017</t>
  </si>
  <si>
    <t>88018</t>
  </si>
  <si>
    <t>88019</t>
  </si>
  <si>
    <t>88020</t>
  </si>
  <si>
    <t>88021</t>
  </si>
  <si>
    <t>88022</t>
  </si>
  <si>
    <t>88023</t>
  </si>
  <si>
    <t>88024</t>
  </si>
  <si>
    <t>88025</t>
  </si>
  <si>
    <t>88026</t>
  </si>
  <si>
    <t>88027</t>
  </si>
  <si>
    <t>88028</t>
  </si>
  <si>
    <t>88029</t>
  </si>
  <si>
    <t>88030</t>
  </si>
  <si>
    <t>88031</t>
  </si>
  <si>
    <t>88032</t>
  </si>
  <si>
    <t>88801</t>
  </si>
  <si>
    <t>88033</t>
  </si>
  <si>
    <t>88034</t>
  </si>
  <si>
    <t>88035</t>
  </si>
  <si>
    <t>88036</t>
  </si>
  <si>
    <t>88037</t>
  </si>
  <si>
    <t>88038</t>
  </si>
  <si>
    <t>88040</t>
  </si>
  <si>
    <t>88039</t>
  </si>
  <si>
    <t>88041</t>
  </si>
  <si>
    <t>88042</t>
  </si>
  <si>
    <t>88043</t>
  </si>
  <si>
    <t>88044</t>
  </si>
  <si>
    <t>88045</t>
  </si>
  <si>
    <t>88046</t>
  </si>
  <si>
    <t>88047</t>
  </si>
  <si>
    <t>88048</t>
  </si>
  <si>
    <t>88049</t>
  </si>
  <si>
    <t>88050</t>
  </si>
  <si>
    <t>88051</t>
  </si>
  <si>
    <t>88052</t>
  </si>
  <si>
    <t>88053</t>
  </si>
  <si>
    <t>88054</t>
  </si>
  <si>
    <t>88055</t>
  </si>
  <si>
    <t>88056</t>
  </si>
  <si>
    <t>88057</t>
  </si>
  <si>
    <t>88058</t>
  </si>
  <si>
    <t>88059</t>
  </si>
  <si>
    <t>88060</t>
  </si>
  <si>
    <t>88061</t>
  </si>
  <si>
    <t>88062</t>
  </si>
  <si>
    <t>88063</t>
  </si>
  <si>
    <t>88064</t>
  </si>
  <si>
    <t>88065</t>
  </si>
  <si>
    <t>88066</t>
  </si>
  <si>
    <t>88067</t>
  </si>
  <si>
    <t>88068</t>
  </si>
  <si>
    <t>88069</t>
  </si>
  <si>
    <t>88070</t>
  </si>
  <si>
    <t>88071</t>
  </si>
  <si>
    <t>88072</t>
  </si>
  <si>
    <t>88073</t>
  </si>
  <si>
    <t>88074</t>
  </si>
  <si>
    <t>88075</t>
  </si>
  <si>
    <t>88076</t>
  </si>
  <si>
    <t>88077</t>
  </si>
  <si>
    <t>88078</t>
  </si>
  <si>
    <t>88079</t>
  </si>
  <si>
    <t>88080</t>
  </si>
  <si>
    <t>88081</t>
  </si>
  <si>
    <t>88082</t>
  </si>
  <si>
    <t>88083</t>
  </si>
  <si>
    <t>88084</t>
  </si>
  <si>
    <t>88085</t>
  </si>
  <si>
    <t>88086</t>
  </si>
  <si>
    <t>88087</t>
  </si>
  <si>
    <t>88088</t>
  </si>
  <si>
    <t>88089</t>
  </si>
  <si>
    <t>88090</t>
  </si>
  <si>
    <t>88091</t>
  </si>
  <si>
    <t>88092</t>
  </si>
  <si>
    <t>88093</t>
  </si>
  <si>
    <t>88094</t>
  </si>
  <si>
    <t>88095</t>
  </si>
  <si>
    <t>88096</t>
  </si>
  <si>
    <t>88097</t>
  </si>
  <si>
    <t>88098</t>
  </si>
  <si>
    <t>88099</t>
  </si>
  <si>
    <t>88100</t>
  </si>
  <si>
    <t>88101</t>
  </si>
  <si>
    <t>88102</t>
  </si>
  <si>
    <t>88103</t>
  </si>
  <si>
    <t>88104</t>
  </si>
  <si>
    <t>88105</t>
  </si>
  <si>
    <t>88106</t>
  </si>
  <si>
    <t>88107</t>
  </si>
  <si>
    <t>88108</t>
  </si>
  <si>
    <t>88109</t>
  </si>
  <si>
    <t>88110</t>
  </si>
  <si>
    <t>88111</t>
  </si>
  <si>
    <t>88112</t>
  </si>
  <si>
    <t>88113</t>
  </si>
  <si>
    <t>88114</t>
  </si>
  <si>
    <t>88115</t>
  </si>
  <si>
    <t>88116</t>
  </si>
  <si>
    <t>88117</t>
  </si>
  <si>
    <t>88118</t>
  </si>
  <si>
    <t>88119</t>
  </si>
  <si>
    <t>88120</t>
  </si>
  <si>
    <t>88121</t>
  </si>
  <si>
    <t>88122</t>
  </si>
  <si>
    <t>88123</t>
  </si>
  <si>
    <t>88124</t>
  </si>
  <si>
    <t>88125</t>
  </si>
  <si>
    <t>88126</t>
  </si>
  <si>
    <t>88127</t>
  </si>
  <si>
    <t>88128</t>
  </si>
  <si>
    <t>88129</t>
  </si>
  <si>
    <t>88130</t>
  </si>
  <si>
    <t>88131</t>
  </si>
  <si>
    <t>88132</t>
  </si>
  <si>
    <t>88133</t>
  </si>
  <si>
    <t>88134</t>
  </si>
  <si>
    <t>88135</t>
  </si>
  <si>
    <t>88136</t>
  </si>
  <si>
    <t>88137</t>
  </si>
  <si>
    <t>88138</t>
  </si>
  <si>
    <t>88139</t>
  </si>
  <si>
    <t>88140</t>
  </si>
  <si>
    <t>88141</t>
  </si>
  <si>
    <t>88142</t>
  </si>
  <si>
    <t>88143</t>
  </si>
  <si>
    <t>88144</t>
  </si>
  <si>
    <t>88145</t>
  </si>
  <si>
    <t>88146</t>
  </si>
  <si>
    <t>88147</t>
  </si>
  <si>
    <t>88148</t>
  </si>
  <si>
    <t>88149</t>
  </si>
  <si>
    <t>88150</t>
  </si>
  <si>
    <t>88151</t>
  </si>
  <si>
    <t>88152</t>
  </si>
  <si>
    <t>88153</t>
  </si>
  <si>
    <t>88154</t>
  </si>
  <si>
    <t>88155</t>
  </si>
  <si>
    <t>88156</t>
  </si>
  <si>
    <t>88157</t>
  </si>
  <si>
    <t>88158</t>
  </si>
  <si>
    <t>88159</t>
  </si>
  <si>
    <t>88160</t>
  </si>
  <si>
    <t>88161</t>
  </si>
  <si>
    <t>88162</t>
  </si>
  <si>
    <t>88163</t>
  </si>
  <si>
    <t>88164</t>
  </si>
  <si>
    <t>88165</t>
  </si>
  <si>
    <t>88166</t>
  </si>
  <si>
    <t>88167</t>
  </si>
  <si>
    <t>88169</t>
  </si>
  <si>
    <t>88168</t>
  </si>
  <si>
    <t>88170</t>
  </si>
  <si>
    <t>88172</t>
  </si>
  <si>
    <t>88171</t>
  </si>
  <si>
    <t>88173</t>
  </si>
  <si>
    <t>88174</t>
  </si>
  <si>
    <t>88175</t>
  </si>
  <si>
    <t>88176</t>
  </si>
  <si>
    <t>88177</t>
  </si>
  <si>
    <t>88178</t>
  </si>
  <si>
    <t>88179</t>
  </si>
  <si>
    <t>88180</t>
  </si>
  <si>
    <t>88181</t>
  </si>
  <si>
    <t>88182</t>
  </si>
  <si>
    <t>88183</t>
  </si>
  <si>
    <t>88184</t>
  </si>
  <si>
    <t>88185</t>
  </si>
  <si>
    <t>88186</t>
  </si>
  <si>
    <t>88187</t>
  </si>
  <si>
    <t>88188</t>
  </si>
  <si>
    <t>88189</t>
  </si>
  <si>
    <t>88190</t>
  </si>
  <si>
    <t>88192</t>
  </si>
  <si>
    <t>88191</t>
  </si>
  <si>
    <t>88193</t>
  </si>
  <si>
    <t>88194</t>
  </si>
  <si>
    <t>88195</t>
  </si>
  <si>
    <t>88196</t>
  </si>
  <si>
    <t>88197</t>
  </si>
  <si>
    <t>88198</t>
  </si>
  <si>
    <t>88199</t>
  </si>
  <si>
    <t>88200</t>
  </si>
  <si>
    <t>88201</t>
  </si>
  <si>
    <t>88202</t>
  </si>
  <si>
    <t>88203</t>
  </si>
  <si>
    <t>88204</t>
  </si>
  <si>
    <t>88205</t>
  </si>
  <si>
    <t>88206</t>
  </si>
  <si>
    <t>88207</t>
  </si>
  <si>
    <t>88208</t>
  </si>
  <si>
    <t>88209</t>
  </si>
  <si>
    <t>88210</t>
  </si>
  <si>
    <t>88211</t>
  </si>
  <si>
    <t>88212</t>
  </si>
  <si>
    <t>88213</t>
  </si>
  <si>
    <t>88214</t>
  </si>
  <si>
    <t>88215</t>
  </si>
  <si>
    <t>88216</t>
  </si>
  <si>
    <t>88217</t>
  </si>
  <si>
    <t>88218</t>
  </si>
  <si>
    <t>88219</t>
  </si>
  <si>
    <t>88220</t>
  </si>
  <si>
    <t>88221</t>
  </si>
  <si>
    <t>88222</t>
  </si>
  <si>
    <t>88223</t>
  </si>
  <si>
    <t>88226</t>
  </si>
  <si>
    <t>88224</t>
  </si>
  <si>
    <t>88225</t>
  </si>
  <si>
    <t>88227</t>
  </si>
  <si>
    <t>88228</t>
  </si>
  <si>
    <t>88229</t>
  </si>
  <si>
    <t>88230</t>
  </si>
  <si>
    <t>88231</t>
  </si>
  <si>
    <t>88232</t>
  </si>
  <si>
    <t>88233</t>
  </si>
  <si>
    <t>88234</t>
  </si>
  <si>
    <t>88235</t>
  </si>
  <si>
    <t>88237</t>
  </si>
  <si>
    <t>88236</t>
  </si>
  <si>
    <t>88238</t>
  </si>
  <si>
    <t>88239</t>
  </si>
  <si>
    <t>88240</t>
  </si>
  <si>
    <t>88241</t>
  </si>
  <si>
    <t>88242</t>
  </si>
  <si>
    <t>88243</t>
  </si>
  <si>
    <t>88244</t>
  </si>
  <si>
    <t>88245</t>
  </si>
  <si>
    <t>88246</t>
  </si>
  <si>
    <t>88247</t>
  </si>
  <si>
    <t>88248</t>
  </si>
  <si>
    <t>88249</t>
  </si>
  <si>
    <t>88250</t>
  </si>
  <si>
    <t>88251</t>
  </si>
  <si>
    <t>88252</t>
  </si>
  <si>
    <t>88253</t>
  </si>
  <si>
    <t>88254</t>
  </si>
  <si>
    <t>88255</t>
  </si>
  <si>
    <t>88256</t>
  </si>
  <si>
    <t>88257</t>
  </si>
  <si>
    <t>88258</t>
  </si>
  <si>
    <t>88259</t>
  </si>
  <si>
    <t>88260</t>
  </si>
  <si>
    <t>88261</t>
  </si>
  <si>
    <t>88266</t>
  </si>
  <si>
    <t>88267</t>
  </si>
  <si>
    <t>88262</t>
  </si>
  <si>
    <t>88263</t>
  </si>
  <si>
    <t>88264</t>
  </si>
  <si>
    <t>88265</t>
  </si>
  <si>
    <t>88268</t>
  </si>
  <si>
    <t>88270</t>
  </si>
  <si>
    <t>88271</t>
  </si>
  <si>
    <t>88272</t>
  </si>
  <si>
    <t>88273</t>
  </si>
  <si>
    <t>88274</t>
  </si>
  <si>
    <t>88275</t>
  </si>
  <si>
    <t>88276</t>
  </si>
  <si>
    <t>88277</t>
  </si>
  <si>
    <t>88278</t>
  </si>
  <si>
    <t>88279</t>
  </si>
  <si>
    <t>88280</t>
  </si>
  <si>
    <t>88281</t>
  </si>
  <si>
    <t>88282</t>
  </si>
  <si>
    <t>88283</t>
  </si>
  <si>
    <t>88284</t>
  </si>
  <si>
    <t>88285</t>
  </si>
  <si>
    <t>88286</t>
  </si>
  <si>
    <t>88287</t>
  </si>
  <si>
    <t>88288</t>
  </si>
  <si>
    <t>88289</t>
  </si>
  <si>
    <t>88290</t>
  </si>
  <si>
    <t>88291</t>
  </si>
  <si>
    <t>88292</t>
  </si>
  <si>
    <t>88293</t>
  </si>
  <si>
    <t>88294</t>
  </si>
  <si>
    <t>88295</t>
  </si>
  <si>
    <t>88296</t>
  </si>
  <si>
    <t>88298</t>
  </si>
  <si>
    <t>88297</t>
  </si>
  <si>
    <t>88299</t>
  </si>
  <si>
    <t>88300</t>
  </si>
  <si>
    <t>88301</t>
  </si>
  <si>
    <t>88302</t>
  </si>
  <si>
    <t>88303</t>
  </si>
  <si>
    <t>88304</t>
  </si>
  <si>
    <t>88305</t>
  </si>
  <si>
    <t>88306</t>
  </si>
  <si>
    <t>88307</t>
  </si>
  <si>
    <t>88308</t>
  </si>
  <si>
    <t>88309</t>
  </si>
  <si>
    <t>88310</t>
  </si>
  <si>
    <t>88311</t>
  </si>
  <si>
    <t>88312</t>
  </si>
  <si>
    <t>88313</t>
  </si>
  <si>
    <t>88314</t>
  </si>
  <si>
    <t>88315</t>
  </si>
  <si>
    <t>88316</t>
  </si>
  <si>
    <t>88317</t>
  </si>
  <si>
    <t>88318</t>
  </si>
  <si>
    <t>88319</t>
  </si>
  <si>
    <t>88320</t>
  </si>
  <si>
    <t>88321</t>
  </si>
  <si>
    <t>88322</t>
  </si>
  <si>
    <t>88325</t>
  </si>
  <si>
    <t>88326</t>
  </si>
  <si>
    <t>88327</t>
  </si>
  <si>
    <t>88328</t>
  </si>
  <si>
    <t>88330</t>
  </si>
  <si>
    <t>88329</t>
  </si>
  <si>
    <t>88331</t>
  </si>
  <si>
    <t>88332</t>
  </si>
  <si>
    <t>88333</t>
  </si>
  <si>
    <t>88334</t>
  </si>
  <si>
    <t>88335</t>
  </si>
  <si>
    <t>88336</t>
  </si>
  <si>
    <t>88337</t>
  </si>
  <si>
    <t>88338</t>
  </si>
  <si>
    <t>88339</t>
  </si>
  <si>
    <t>88340</t>
  </si>
  <si>
    <t>88341</t>
  </si>
  <si>
    <t>88342</t>
  </si>
  <si>
    <t>88343</t>
  </si>
  <si>
    <t>88344</t>
  </si>
  <si>
    <t>88345</t>
  </si>
  <si>
    <t>88346</t>
  </si>
  <si>
    <t>88347</t>
  </si>
  <si>
    <t>88348</t>
  </si>
  <si>
    <t>88349</t>
  </si>
  <si>
    <t>88350</t>
  </si>
  <si>
    <t>88351</t>
  </si>
  <si>
    <t>88352</t>
  </si>
  <si>
    <t>88353</t>
  </si>
  <si>
    <t>88354</t>
  </si>
  <si>
    <t>88355</t>
  </si>
  <si>
    <t>88356</t>
  </si>
  <si>
    <t>88357</t>
  </si>
  <si>
    <t>88358</t>
  </si>
  <si>
    <t>88359</t>
  </si>
  <si>
    <t>88360</t>
  </si>
  <si>
    <t>88361</t>
  </si>
  <si>
    <t>88362</t>
  </si>
  <si>
    <t>88363</t>
  </si>
  <si>
    <t>89443</t>
  </si>
  <si>
    <t>88364</t>
  </si>
  <si>
    <t>88365</t>
  </si>
  <si>
    <t>88366</t>
  </si>
  <si>
    <t>88369</t>
  </si>
  <si>
    <t>88367</t>
  </si>
  <si>
    <t>88368</t>
  </si>
  <si>
    <t>88370</t>
  </si>
  <si>
    <t>88371</t>
  </si>
  <si>
    <t>88372</t>
  </si>
  <si>
    <t>88373</t>
  </si>
  <si>
    <t>88374</t>
  </si>
  <si>
    <t>88375</t>
  </si>
  <si>
    <t>88381</t>
  </si>
  <si>
    <t>88377</t>
  </si>
  <si>
    <t>88376</t>
  </si>
  <si>
    <t>88378</t>
  </si>
  <si>
    <t>88379</t>
  </si>
  <si>
    <t>88380</t>
  </si>
  <si>
    <t>88382</t>
  </si>
  <si>
    <t>88383</t>
  </si>
  <si>
    <t>88384</t>
  </si>
  <si>
    <t>88385</t>
  </si>
  <si>
    <t>88386</t>
  </si>
  <si>
    <t>88387</t>
  </si>
  <si>
    <t>88388</t>
  </si>
  <si>
    <t>88389</t>
  </si>
  <si>
    <t>88390</t>
  </si>
  <si>
    <t>88391</t>
  </si>
  <si>
    <t>88392</t>
  </si>
  <si>
    <t>88393</t>
  </si>
  <si>
    <t>88394</t>
  </si>
  <si>
    <t>88396</t>
  </si>
  <si>
    <t>88395</t>
  </si>
  <si>
    <t>88397</t>
  </si>
  <si>
    <t>88398</t>
  </si>
  <si>
    <t>88400</t>
  </si>
  <si>
    <t>88399</t>
  </si>
  <si>
    <t>88401</t>
  </si>
  <si>
    <t>88402</t>
  </si>
  <si>
    <t>88403</t>
  </si>
  <si>
    <t>88406</t>
  </si>
  <si>
    <t>88404</t>
  </si>
  <si>
    <t>88407</t>
  </si>
  <si>
    <t>88405</t>
  </si>
  <si>
    <t>88408</t>
  </si>
  <si>
    <t>88409</t>
  </si>
  <si>
    <t>88410</t>
  </si>
  <si>
    <t>88411</t>
  </si>
  <si>
    <t>88412</t>
  </si>
  <si>
    <t>88413</t>
  </si>
  <si>
    <t>88414</t>
  </si>
  <si>
    <t>88415</t>
  </si>
  <si>
    <t>88416</t>
  </si>
  <si>
    <t>88418</t>
  </si>
  <si>
    <t>88420</t>
  </si>
  <si>
    <t>88417</t>
  </si>
  <si>
    <t>88419</t>
  </si>
  <si>
    <t>88428</t>
  </si>
  <si>
    <t>88421</t>
  </si>
  <si>
    <t>88423</t>
  </si>
  <si>
    <t>88424</t>
  </si>
  <si>
    <t>88425</t>
  </si>
  <si>
    <t>88427</t>
  </si>
  <si>
    <t>88422</t>
  </si>
  <si>
    <t>88426</t>
  </si>
  <si>
    <t>88429</t>
  </si>
  <si>
    <t>88430</t>
  </si>
  <si>
    <t>Round</t>
  </si>
  <si>
    <t>88269</t>
  </si>
  <si>
    <t xml:space="preserve">The “CNP Use Only” is a hidden section, You can view this by clicking on the plus (+)  button from the left top bar.  Please do not make any edits to this section.  This is for viewing only to check the claims that have been approved, processed through EGMS and to check if any corrections are needed. </t>
  </si>
  <si>
    <r>
      <t xml:space="preserve">Columns I-K, Row 2 - Sponsor Name: Click on the “drop down” button to select your sponsor’s name.  Once this is selected, a list of your BAtB sites will be displayed in green.  If you see an additional site or a site that is missing, please contact </t>
    </r>
    <r>
      <rPr>
        <u/>
        <sz val="12"/>
        <color theme="4"/>
        <rFont val="Aptos Narrow"/>
        <family val="2"/>
        <scheme val="minor"/>
      </rPr>
      <t>ode.schoolnutrition@ode.oregon.gov</t>
    </r>
    <r>
      <rPr>
        <sz val="12"/>
        <color theme="1"/>
        <rFont val="Aptos Narrow"/>
        <family val="2"/>
        <scheme val="minor"/>
      </rPr>
      <t xml:space="preserve"> indicating the correction needed.   </t>
    </r>
  </si>
  <si>
    <t>5.</t>
  </si>
  <si>
    <t>6.</t>
  </si>
  <si>
    <t>Adrian SD 61</t>
  </si>
  <si>
    <t>Adrian Elem</t>
  </si>
  <si>
    <t>Amity SD 4J</t>
  </si>
  <si>
    <t>Amity Elementary</t>
  </si>
  <si>
    <t>Ashland SD 5</t>
  </si>
  <si>
    <t>Bellview Elem</t>
  </si>
  <si>
    <t>Walker Elem</t>
  </si>
  <si>
    <t>Bandon SD 54</t>
  </si>
  <si>
    <t>Harbor Lights Middle</t>
  </si>
  <si>
    <t>Ocean Crest Elem</t>
  </si>
  <si>
    <t>Bandon Sr High</t>
  </si>
  <si>
    <t>Camas Valley SD 21J</t>
  </si>
  <si>
    <t>Camas Valley School</t>
  </si>
  <si>
    <t>Canby SD 86</t>
  </si>
  <si>
    <t>Carus School</t>
  </si>
  <si>
    <t>Trost Elem</t>
  </si>
  <si>
    <t>Central Linn SD 552</t>
  </si>
  <si>
    <t>Central Linn Elementary</t>
  </si>
  <si>
    <t>Condon SD 25J</t>
  </si>
  <si>
    <t>Condon Elementary School</t>
  </si>
  <si>
    <t>Creswell SD 40</t>
  </si>
  <si>
    <t>Creslane Elem</t>
  </si>
  <si>
    <t>Fern Ridge SD 28J</t>
  </si>
  <si>
    <t>Fern Ridge Middle</t>
  </si>
  <si>
    <t>Veneta Elem</t>
  </si>
  <si>
    <t>West Lane Charter School</t>
  </si>
  <si>
    <t>Glide SD 12</t>
  </si>
  <si>
    <t>Glide Elem</t>
  </si>
  <si>
    <t>Glide High</t>
  </si>
  <si>
    <t>Harney Co SD 3</t>
  </si>
  <si>
    <t>Henry L Slater Elementary</t>
  </si>
  <si>
    <t>Jewell SD 8</t>
  </si>
  <si>
    <t>Jewell School</t>
  </si>
  <si>
    <t>John Day SD 3</t>
  </si>
  <si>
    <t>Humbolt Elementary</t>
  </si>
  <si>
    <t>Seneca Elementary</t>
  </si>
  <si>
    <t>Junction City SD 69</t>
  </si>
  <si>
    <t>Laurel Elem</t>
  </si>
  <si>
    <t>Oaklea Middle</t>
  </si>
  <si>
    <t>Junction City High</t>
  </si>
  <si>
    <t>Kings Valley Charter School</t>
  </si>
  <si>
    <t>Molalla River SD 35</t>
  </si>
  <si>
    <t>Molalla Elem</t>
  </si>
  <si>
    <t>Monroe SD 1J</t>
  </si>
  <si>
    <t>Monroe Grade School</t>
  </si>
  <si>
    <t>North Marion SD 15</t>
  </si>
  <si>
    <t>North Marion Intermediate</t>
  </si>
  <si>
    <t>North Marion Middle</t>
  </si>
  <si>
    <t>North Marion High</t>
  </si>
  <si>
    <t>North Marion Primary</t>
  </si>
  <si>
    <t>North Powder SD 8J</t>
  </si>
  <si>
    <t>Powder Valley School</t>
  </si>
  <si>
    <t>Oregon Trail SD 46</t>
  </si>
  <si>
    <t>Naas Elem</t>
  </si>
  <si>
    <t>Sandy Grade</t>
  </si>
  <si>
    <t>Prairie City SD 4</t>
  </si>
  <si>
    <t>Prairie City School</t>
  </si>
  <si>
    <t>Santiam Canyon SD 129J</t>
  </si>
  <si>
    <t>Santiam Junior/Senior High School</t>
  </si>
  <si>
    <t>Seaside SD 10</t>
  </si>
  <si>
    <t>Seaside Middle/High School</t>
  </si>
  <si>
    <t>Spray SD 1</t>
  </si>
  <si>
    <t>Spray School</t>
  </si>
  <si>
    <t>Union SD 5</t>
  </si>
  <si>
    <t>Union Elementary</t>
  </si>
  <si>
    <t>Wallowa SD 12</t>
  </si>
  <si>
    <t>Wallowa Elementary</t>
  </si>
  <si>
    <t>Wallowa High</t>
  </si>
  <si>
    <t>West Linn - Wilsonville SD 3J</t>
  </si>
  <si>
    <t>The Heuman Center (Adult Transition)</t>
  </si>
  <si>
    <t>New Agreement</t>
  </si>
  <si>
    <t>Agreement or Amendment</t>
  </si>
  <si>
    <t>Education Center</t>
  </si>
  <si>
    <t>Irving Elem</t>
  </si>
  <si>
    <t>Willamette High</t>
  </si>
  <si>
    <t>Prairie Mountain School</t>
  </si>
  <si>
    <t>Centennial Middle</t>
  </si>
  <si>
    <t>Pleasant Valley Elem</t>
  </si>
  <si>
    <t>Centennial High</t>
  </si>
  <si>
    <t>Butler Creek Elem</t>
  </si>
  <si>
    <t>Centennial Transition Center - CTC</t>
  </si>
  <si>
    <t>Gold Beach High School</t>
  </si>
  <si>
    <t>Hanby Middle School</t>
  </si>
  <si>
    <t xml:space="preserve">Crater High School </t>
  </si>
  <si>
    <t>Coquille Jr./Sr. High</t>
  </si>
  <si>
    <t>Coquille Valley Elementary</t>
  </si>
  <si>
    <t>Crooked River Elementary</t>
  </si>
  <si>
    <t>Crook Co Middle School</t>
  </si>
  <si>
    <t>Barnes Butte Elementary</t>
  </si>
  <si>
    <t>David Douglas High</t>
  </si>
  <si>
    <t>Hillside Elementary</t>
  </si>
  <si>
    <t>Eagle Point Middle School</t>
  </si>
  <si>
    <t>Eagle Point High School</t>
  </si>
  <si>
    <t>Lake Creek Learning Center</t>
  </si>
  <si>
    <t>Eagle Rock Elem</t>
  </si>
  <si>
    <t>Crater Lake Charter Academy K-12</t>
  </si>
  <si>
    <t>Arts and Technology Academy</t>
  </si>
  <si>
    <t>Meadow Ridge Elementary</t>
  </si>
  <si>
    <t>Dexter McCarty Middle</t>
  </si>
  <si>
    <t>Gordon Russell Middle</t>
  </si>
  <si>
    <t>Hollydale Elem</t>
  </si>
  <si>
    <t>Powell Valley Elem</t>
  </si>
  <si>
    <t>Gresham High</t>
  </si>
  <si>
    <t>Kelly Creek Elem</t>
  </si>
  <si>
    <t>Hogan Cedars Elem</t>
  </si>
  <si>
    <t>Springwater Trail High</t>
  </si>
  <si>
    <t>Harrisburg Middle School</t>
  </si>
  <si>
    <t>Brookwood Elem</t>
  </si>
  <si>
    <t>Joseph K-12</t>
  </si>
  <si>
    <t>Keno Elem</t>
  </si>
  <si>
    <t>Mazama High School</t>
  </si>
  <si>
    <t>Eagle Ridge High School</t>
  </si>
  <si>
    <t>Roosevelt Elementary</t>
  </si>
  <si>
    <t>Klamath Early Childhood Development Center (KECDC)</t>
  </si>
  <si>
    <t>A Duniway Middle</t>
  </si>
  <si>
    <t>Myrtle Point High</t>
  </si>
  <si>
    <t>Bilquist Elem</t>
  </si>
  <si>
    <t>Riverside Elem</t>
  </si>
  <si>
    <t>Rowe Middle</t>
  </si>
  <si>
    <t>Milwaukie High</t>
  </si>
  <si>
    <t>Alder Creek Middle School</t>
  </si>
  <si>
    <t>Ardenwald Elem</t>
  </si>
  <si>
    <t>Lewelling Elem</t>
  </si>
  <si>
    <t>Pace- High School</t>
  </si>
  <si>
    <t>The Dalles High</t>
  </si>
  <si>
    <t>Russell Elem</t>
  </si>
  <si>
    <t>Sacramento Elem</t>
  </si>
  <si>
    <t>Parkrose Middle</t>
  </si>
  <si>
    <t>Parkrose High</t>
  </si>
  <si>
    <t>Talent Elem</t>
  </si>
  <si>
    <t>Phoenix High</t>
  </si>
  <si>
    <t>Pacific High</t>
  </si>
  <si>
    <t>Creston Elem</t>
  </si>
  <si>
    <t>Harriet Tubman MS</t>
  </si>
  <si>
    <t>Leodis V. McDaniel High</t>
  </si>
  <si>
    <t>Hayu Aliqi Uyxat</t>
  </si>
  <si>
    <t>Sweetbriar Elem</t>
  </si>
  <si>
    <t>Troutdale Elem</t>
  </si>
  <si>
    <t>Walt Morey Middle</t>
  </si>
  <si>
    <t>Multnomah Learning Academy - Elementary</t>
  </si>
  <si>
    <t>Arthur Academy</t>
  </si>
  <si>
    <t>Community Transitions Program (CTP)</t>
  </si>
  <si>
    <t>Douglas County SD 4</t>
  </si>
  <si>
    <t>Hucrest Elem</t>
  </si>
  <si>
    <t>John Fremont Jr High</t>
  </si>
  <si>
    <t>Joseph Lane Middle School</t>
  </si>
  <si>
    <t>Roseburg Sr High</t>
  </si>
  <si>
    <t>Cummings Elem</t>
  </si>
  <si>
    <t>Grant Community School</t>
  </si>
  <si>
    <t>Liberty Elem</t>
  </si>
  <si>
    <t>McKinley Elem</t>
  </si>
  <si>
    <t>Morningside Elem</t>
  </si>
  <si>
    <t>Pringle Elem</t>
  </si>
  <si>
    <t>Salem Heights Elem</t>
  </si>
  <si>
    <t>Leslie Middle</t>
  </si>
  <si>
    <t>Walker Middle</t>
  </si>
  <si>
    <t>McNary High</t>
  </si>
  <si>
    <t>Hammond Elementary</t>
  </si>
  <si>
    <t>Battle Creek Elementary School</t>
  </si>
  <si>
    <t>Sheridan High</t>
  </si>
  <si>
    <t>Siuslaw Middle</t>
  </si>
  <si>
    <t>Ridgeview Elem</t>
  </si>
  <si>
    <t>Springfield High</t>
  </si>
  <si>
    <t>Agnes Stewart Middle</t>
  </si>
  <si>
    <t>Hidden Valley High</t>
  </si>
  <si>
    <t>North Valley High School</t>
  </si>
  <si>
    <t>Woodland Charter</t>
  </si>
  <si>
    <t>Fleming Middle</t>
  </si>
  <si>
    <t>Bridgeport Elem</t>
  </si>
  <si>
    <t>Charles Tigard Elem</t>
  </si>
  <si>
    <t>Metzger Elem</t>
  </si>
  <si>
    <t>WISE Rise Church</t>
  </si>
  <si>
    <t>Umatilla High</t>
  </si>
  <si>
    <t>Willowcreek Elem</t>
  </si>
  <si>
    <t>Vale High</t>
  </si>
  <si>
    <t>Vale Middle</t>
  </si>
  <si>
    <t>Willamina Middle-High</t>
  </si>
  <si>
    <t>New Amendment</t>
  </si>
  <si>
    <t>This claim form has replaced the previous Word document claim form.  The purpose of the form is to provided for a more efficient and accurate claim reporting, better tracking tool, and less cumbersome submissions. Please download this form directly to your desktop.  This form is not compatiable with different applications such as google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</si>
</sst>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quot;$&quot;#,##0.00"/>
    <numFmt numFmtId="165" formatCode="mm/dd/yy;@"/>
  </numFmts>
  <fonts count="22" x14ac:knownFonts="1">
    <font>
      <sz val="11"/>
      <color theme="1"/>
      <name val="Aptos Narrow"/>
      <family val="2"/>
      <scheme val="minor"/>
    </font>
    <font>
      <b/>
      <sz val="11"/>
      <color theme="1"/>
      <name val="Aptos Narrow"/>
      <family val="2"/>
      <scheme val="minor"/>
    </font>
    <font>
      <b/>
      <sz val="14"/>
      <color theme="1"/>
      <name val="Aptos Narrow"/>
      <family val="2"/>
      <scheme val="minor"/>
    </font>
    <font>
      <sz val="8"/>
      <name val="Aptos Narrow"/>
      <family val="2"/>
      <scheme val="minor"/>
    </font>
    <font>
      <sz val="9"/>
      <color indexed="81"/>
      <name val="Tahoma"/>
      <family val="2"/>
    </font>
    <font>
      <b/>
      <sz val="9"/>
      <color indexed="81"/>
      <name val="Tahoma"/>
      <family val="2"/>
    </font>
    <font>
      <sz val="11"/>
      <color rgb="FF3F3F76"/>
      <name val="Aptos Narrow"/>
      <family val="2"/>
      <scheme val="minor"/>
    </font>
    <font>
      <b/>
      <sz val="11"/>
      <color rgb="FF3F3F76"/>
      <name val="Aptos Narrow"/>
      <family val="2"/>
      <scheme val="minor"/>
    </font>
    <font>
      <sz val="11"/>
      <color theme="1"/>
      <name val="Aptos Narrow"/>
      <family val="2"/>
      <scheme val="minor"/>
    </font>
    <font>
      <b/>
      <sz val="18"/>
      <color theme="1"/>
      <name val="Aptos Narrow"/>
      <family val="2"/>
      <scheme val="minor"/>
    </font>
    <font>
      <b/>
      <sz val="11"/>
      <color theme="0"/>
      <name val="Aptos Narrow"/>
      <family val="2"/>
      <scheme val="minor"/>
    </font>
    <font>
      <b/>
      <sz val="10"/>
      <color theme="1"/>
      <name val="Aptos Narrow"/>
      <family val="2"/>
      <scheme val="minor"/>
    </font>
    <font>
      <sz val="11"/>
      <color theme="0"/>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font>
    <font>
      <b/>
      <i/>
      <sz val="12"/>
      <color theme="1"/>
      <name val="Aptos Narrow"/>
      <family val="2"/>
      <scheme val="minor"/>
    </font>
    <font>
      <i/>
      <sz val="12"/>
      <color rgb="FF000000"/>
      <name val="Aptos Narrow"/>
      <family val="2"/>
    </font>
    <font>
      <sz val="14"/>
      <color theme="1"/>
      <name val="Aptos Narrow"/>
      <family val="2"/>
      <scheme val="minor"/>
    </font>
    <font>
      <i/>
      <sz val="12"/>
      <color theme="1"/>
      <name val="Aptos Narrow"/>
      <family val="2"/>
      <scheme val="minor"/>
    </font>
    <font>
      <b/>
      <sz val="11"/>
      <name val="Aptos Narrow"/>
      <family val="2"/>
      <scheme val="minor"/>
    </font>
    <font>
      <u/>
      <sz val="12"/>
      <color theme="4"/>
      <name val="Aptos Narrow"/>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rgb="FFFFCC99"/>
      </patternFill>
    </fill>
    <fill>
      <patternFill patternType="solid">
        <fgColor theme="3" tint="0.89999084444715716"/>
        <bgColor indexed="64"/>
      </patternFill>
    </fill>
    <fill>
      <patternFill patternType="solid">
        <fgColor theme="5"/>
        <bgColor theme="5"/>
      </patternFill>
    </fill>
    <fill>
      <patternFill patternType="solid">
        <fgColor theme="8" tint="-0.249977111117893"/>
        <bgColor indexed="64"/>
      </patternFill>
    </fill>
    <fill>
      <patternFill patternType="solid">
        <fgColor theme="1" tint="0.499984740745262"/>
        <bgColor theme="5"/>
      </patternFill>
    </fill>
    <fill>
      <patternFill patternType="solid">
        <fgColor rgb="FFB0C4B1"/>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rgb="FFFFFF00"/>
        <bgColor indexed="64"/>
      </patternFill>
    </fill>
    <fill>
      <patternFill patternType="solid">
        <fgColor rgb="FFFFFF00"/>
        <bgColor theme="9" tint="0.79998168889431442"/>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5"/>
      </left>
      <right style="thin">
        <color theme="5"/>
      </right>
      <top style="thin">
        <color theme="5"/>
      </top>
      <bottom/>
      <diagonal/>
    </border>
    <border>
      <left style="thin">
        <color theme="5"/>
      </left>
      <right style="thin">
        <color theme="5"/>
      </right>
      <top style="thin">
        <color theme="5"/>
      </top>
      <bottom style="thin">
        <color theme="5"/>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style="thin">
        <color theme="9" tint="0.39997558519241921"/>
      </top>
      <bottom/>
      <diagonal/>
    </border>
    <border>
      <left style="thin">
        <color theme="9" tint="0.39997558519241921"/>
      </left>
      <right/>
      <top style="thin">
        <color theme="9" tint="0.39997558519241921"/>
      </top>
      <bottom/>
      <diagonal/>
    </border>
    <border>
      <left/>
      <right style="thin">
        <color theme="9" tint="0.39997558519241921"/>
      </right>
      <top style="thin">
        <color theme="9" tint="0.39997558519241921"/>
      </top>
      <bottom/>
      <diagonal/>
    </border>
    <border>
      <left style="thin">
        <color theme="9" tint="0.39997558519241921"/>
      </left>
      <right style="thin">
        <color theme="9" tint="0.39997558519241921"/>
      </right>
      <top style="thin">
        <color theme="9" tint="0.39997558519241921"/>
      </top>
      <bottom/>
      <diagonal/>
    </border>
  </borders>
  <cellStyleXfs count="4">
    <xf numFmtId="0" fontId="0" fillId="0" borderId="0"/>
    <xf numFmtId="0" fontId="6" fillId="3" borderId="1" applyNumberFormat="0" applyAlignment="0" applyProtection="0"/>
    <xf numFmtId="44" fontId="8" fillId="0" borderId="0" applyFont="0" applyFill="0" applyBorder="0" applyAlignment="0" applyProtection="0"/>
    <xf numFmtId="43" fontId="8" fillId="0" borderId="0" applyFont="0" applyFill="0" applyBorder="0" applyAlignment="0" applyProtection="0"/>
  </cellStyleXfs>
  <cellXfs count="112">
    <xf numFmtId="0" fontId="0" fillId="0" borderId="0" xfId="0"/>
    <xf numFmtId="0" fontId="1" fillId="0" borderId="0" xfId="0" applyFont="1" applyAlignment="1">
      <alignment horizontal="left"/>
    </xf>
    <xf numFmtId="0" fontId="0" fillId="0" borderId="0" xfId="0" applyAlignment="1">
      <alignment horizontal="center"/>
    </xf>
    <xf numFmtId="0" fontId="9" fillId="0" borderId="0" xfId="0" applyFont="1"/>
    <xf numFmtId="0" fontId="1" fillId="4" borderId="8" xfId="0" applyFont="1" applyFill="1" applyBorder="1" applyAlignment="1">
      <alignment vertical="center" wrapText="1"/>
    </xf>
    <xf numFmtId="0" fontId="1" fillId="4" borderId="9" xfId="0" applyFont="1" applyFill="1" applyBorder="1" applyAlignment="1">
      <alignment vertical="center" wrapText="1"/>
    </xf>
    <xf numFmtId="0" fontId="1" fillId="4" borderId="10" xfId="0" applyFont="1" applyFill="1" applyBorder="1" applyAlignment="1">
      <alignment vertical="center" wrapText="1"/>
    </xf>
    <xf numFmtId="44" fontId="1" fillId="0" borderId="0" xfId="2" applyFont="1" applyAlignment="1" applyProtection="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xf numFmtId="0" fontId="1" fillId="4" borderId="10" xfId="0" applyFont="1" applyFill="1" applyBorder="1" applyAlignment="1">
      <alignment horizontal="right" vertical="center" indent="1"/>
    </xf>
    <xf numFmtId="0" fontId="1" fillId="4" borderId="7" xfId="0" applyFont="1" applyFill="1" applyBorder="1" applyAlignment="1">
      <alignment horizontal="center" vertical="center" wrapText="1"/>
    </xf>
    <xf numFmtId="0" fontId="0" fillId="0" borderId="0" xfId="0" applyAlignment="1">
      <alignment horizontal="center" wrapText="1"/>
    </xf>
    <xf numFmtId="165" fontId="0" fillId="0" borderId="0" xfId="0" applyNumberFormat="1" applyAlignment="1">
      <alignment horizontal="center"/>
    </xf>
    <xf numFmtId="44" fontId="0" fillId="0" borderId="0" xfId="2" applyFont="1" applyAlignment="1" applyProtection="1">
      <alignment horizontal="center" vertical="center" wrapText="1"/>
    </xf>
    <xf numFmtId="44" fontId="0" fillId="0" borderId="0" xfId="2" applyFont="1" applyProtection="1"/>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0" fillId="5" borderId="11" xfId="0" applyFont="1" applyFill="1" applyBorder="1"/>
    <xf numFmtId="0" fontId="0" fillId="0" borderId="11" xfId="0" applyBorder="1"/>
    <xf numFmtId="0" fontId="0" fillId="0" borderId="12" xfId="0" applyBorder="1"/>
    <xf numFmtId="0" fontId="1" fillId="0" borderId="0" xfId="0" applyFont="1" applyAlignment="1">
      <alignment horizontal="center" vertical="center"/>
    </xf>
    <xf numFmtId="44" fontId="0" fillId="0" borderId="0" xfId="2" applyFont="1" applyAlignment="1" applyProtection="1">
      <alignment vertical="top"/>
      <protection locked="0"/>
    </xf>
    <xf numFmtId="0" fontId="0" fillId="0" borderId="0" xfId="0" applyAlignment="1" applyProtection="1">
      <alignment vertical="top"/>
      <protection locked="0"/>
    </xf>
    <xf numFmtId="0" fontId="0" fillId="0" borderId="0" xfId="0" applyAlignment="1" applyProtection="1">
      <alignment horizontal="center" vertical="top"/>
      <protection locked="0"/>
    </xf>
    <xf numFmtId="165" fontId="0" fillId="0" borderId="0" xfId="0" applyNumberFormat="1" applyAlignment="1" applyProtection="1">
      <alignment horizontal="center" vertical="top"/>
      <protection locked="0"/>
    </xf>
    <xf numFmtId="0" fontId="0" fillId="0" borderId="0" xfId="0" applyAlignment="1" applyProtection="1">
      <alignment vertical="top" wrapText="1"/>
      <protection locked="0"/>
    </xf>
    <xf numFmtId="0" fontId="12" fillId="0" borderId="0" xfId="2" applyNumberFormat="1" applyFont="1" applyProtection="1"/>
    <xf numFmtId="0" fontId="10" fillId="0" borderId="0" xfId="2" applyNumberFormat="1" applyFont="1" applyProtection="1"/>
    <xf numFmtId="0" fontId="10" fillId="7" borderId="13" xfId="0" applyFont="1" applyFill="1" applyBorder="1"/>
    <xf numFmtId="0" fontId="10" fillId="7" borderId="0" xfId="0" applyFont="1" applyFill="1"/>
    <xf numFmtId="0" fontId="1" fillId="4" borderId="0" xfId="0" applyFont="1" applyFill="1" applyAlignment="1">
      <alignment horizontal="centerContinuous" vertical="center"/>
    </xf>
    <xf numFmtId="0" fontId="1" fillId="4" borderId="0" xfId="0" applyFont="1" applyFill="1" applyAlignment="1">
      <alignment horizontal="centerContinuous"/>
    </xf>
    <xf numFmtId="0" fontId="1" fillId="4" borderId="2" xfId="0" applyFont="1" applyFill="1" applyBorder="1" applyAlignment="1">
      <alignment vertical="center" wrapText="1"/>
    </xf>
    <xf numFmtId="0" fontId="1" fillId="4" borderId="2" xfId="0" applyFont="1" applyFill="1" applyBorder="1" applyAlignment="1">
      <alignment horizontal="center" vertical="center" wrapText="1"/>
    </xf>
    <xf numFmtId="0" fontId="0" fillId="0" borderId="0" xfId="0" applyAlignment="1">
      <alignment vertical="top"/>
    </xf>
    <xf numFmtId="0" fontId="0" fillId="0" borderId="0" xfId="0" applyAlignment="1">
      <alignment wrapText="1"/>
    </xf>
    <xf numFmtId="165" fontId="1" fillId="0" borderId="0" xfId="0" applyNumberFormat="1" applyFont="1" applyAlignment="1">
      <alignment horizontal="right" indent="1"/>
    </xf>
    <xf numFmtId="0" fontId="1" fillId="0" borderId="0" xfId="0" applyFont="1" applyAlignment="1">
      <alignment horizontal="center" vertical="center" wrapText="1"/>
    </xf>
    <xf numFmtId="49" fontId="0" fillId="0" borderId="0" xfId="0" applyNumberForma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13" fillId="0" borderId="0" xfId="0" applyFont="1" applyAlignment="1">
      <alignment horizontal="left" vertical="top"/>
    </xf>
    <xf numFmtId="0" fontId="14" fillId="0" borderId="0" xfId="0" applyFont="1"/>
    <xf numFmtId="0" fontId="14" fillId="0" borderId="0" xfId="0" applyFont="1" applyAlignment="1">
      <alignment horizontal="left" vertical="top"/>
    </xf>
    <xf numFmtId="0" fontId="14" fillId="0" borderId="0" xfId="0" applyFont="1" applyAlignment="1">
      <alignment vertical="top" wrapText="1"/>
    </xf>
    <xf numFmtId="49" fontId="14" fillId="0" borderId="0" xfId="0" applyNumberFormat="1" applyFont="1" applyAlignment="1">
      <alignment horizontal="left" vertical="top"/>
    </xf>
    <xf numFmtId="0" fontId="14" fillId="0" borderId="0" xfId="0" applyFont="1" applyAlignment="1">
      <alignment wrapText="1"/>
    </xf>
    <xf numFmtId="0" fontId="15" fillId="0" borderId="0" xfId="0" applyFont="1" applyAlignment="1">
      <alignment vertical="top" wrapText="1"/>
    </xf>
    <xf numFmtId="0" fontId="16" fillId="0" borderId="0" xfId="0" applyFont="1" applyAlignment="1">
      <alignment wrapText="1"/>
    </xf>
    <xf numFmtId="0" fontId="17" fillId="0" borderId="0" xfId="0" applyFont="1" applyAlignment="1">
      <alignment vertical="top" wrapText="1"/>
    </xf>
    <xf numFmtId="0" fontId="18" fillId="0" borderId="0" xfId="0" applyFont="1"/>
    <xf numFmtId="0" fontId="19" fillId="0" borderId="0" xfId="0" applyFont="1" applyAlignment="1">
      <alignment horizontal="left" vertical="top" wrapText="1"/>
    </xf>
    <xf numFmtId="44" fontId="0" fillId="0" borderId="0" xfId="2" applyFont="1" applyAlignment="1" applyProtection="1">
      <alignment vertical="top" wrapText="1"/>
      <protection locked="0"/>
    </xf>
    <xf numFmtId="0" fontId="0" fillId="0" borderId="0" xfId="2" applyNumberFormat="1" applyFont="1" applyProtection="1"/>
    <xf numFmtId="43" fontId="0" fillId="0" borderId="0" xfId="3" applyFont="1" applyAlignment="1" applyProtection="1">
      <alignment vertical="top" wrapText="1"/>
      <protection locked="0"/>
    </xf>
    <xf numFmtId="164" fontId="0" fillId="0" borderId="0" xfId="2" applyNumberFormat="1" applyFont="1" applyAlignment="1" applyProtection="1">
      <alignment horizontal="right" vertical="center" wrapText="1"/>
    </xf>
    <xf numFmtId="164" fontId="0" fillId="0" borderId="0" xfId="2" applyNumberFormat="1" applyFont="1" applyProtection="1"/>
    <xf numFmtId="44" fontId="1" fillId="0" borderId="0" xfId="2" applyFont="1" applyAlignment="1" applyProtection="1">
      <alignment horizontal="center" vertical="center" wrapText="1"/>
    </xf>
    <xf numFmtId="0" fontId="0" fillId="2" borderId="2" xfId="0" applyFill="1" applyBorder="1" applyAlignment="1">
      <alignment vertical="top" wrapText="1"/>
    </xf>
    <xf numFmtId="164" fontId="0" fillId="2" borderId="2" xfId="0" applyNumberFormat="1" applyFill="1" applyBorder="1" applyAlignment="1">
      <alignment vertical="top" wrapText="1"/>
    </xf>
    <xf numFmtId="165" fontId="0" fillId="2" borderId="2" xfId="0" applyNumberFormat="1" applyFill="1" applyBorder="1" applyAlignment="1">
      <alignment horizontal="center" vertical="top" wrapText="1"/>
    </xf>
    <xf numFmtId="165" fontId="0" fillId="2" borderId="3" xfId="0" applyNumberFormat="1" applyFill="1" applyBorder="1" applyAlignment="1">
      <alignment horizontal="center" vertical="top" wrapText="1"/>
    </xf>
    <xf numFmtId="165" fontId="0" fillId="0" borderId="0" xfId="0" applyNumberFormat="1" applyAlignment="1">
      <alignment vertical="top"/>
    </xf>
    <xf numFmtId="44" fontId="0" fillId="0" borderId="0" xfId="2" applyFont="1" applyAlignment="1" applyProtection="1">
      <alignment vertical="top"/>
    </xf>
    <xf numFmtId="0" fontId="0" fillId="2" borderId="3" xfId="0" applyFill="1" applyBorder="1" applyAlignment="1">
      <alignment horizontal="center" vertical="top" wrapText="1"/>
    </xf>
    <xf numFmtId="165" fontId="0" fillId="0" borderId="7" xfId="0" applyNumberFormat="1" applyBorder="1" applyAlignment="1" applyProtection="1">
      <alignment horizontal="center" vertical="top" wrapText="1"/>
      <protection locked="0"/>
    </xf>
    <xf numFmtId="0" fontId="0" fillId="0" borderId="7" xfId="0" applyBorder="1" applyAlignment="1" applyProtection="1">
      <alignment vertical="top" wrapText="1"/>
      <protection locked="0"/>
    </xf>
    <xf numFmtId="8" fontId="1" fillId="0" borderId="0" xfId="0" applyNumberFormat="1" applyFont="1"/>
    <xf numFmtId="8" fontId="1" fillId="0" borderId="0" xfId="0" applyNumberFormat="1" applyFont="1" applyAlignment="1">
      <alignment horizontal="left"/>
    </xf>
    <xf numFmtId="8" fontId="1" fillId="0" borderId="0" xfId="2" applyNumberFormat="1" applyFont="1" applyAlignment="1" applyProtection="1">
      <alignment vertical="center"/>
    </xf>
    <xf numFmtId="8" fontId="1" fillId="0" borderId="0" xfId="0" applyNumberFormat="1" applyFont="1" applyAlignment="1">
      <alignment vertical="center"/>
    </xf>
    <xf numFmtId="8" fontId="1" fillId="0" borderId="0" xfId="0" applyNumberFormat="1" applyFont="1" applyAlignment="1">
      <alignment horizontal="left" vertical="center"/>
    </xf>
    <xf numFmtId="8" fontId="20" fillId="0" borderId="0" xfId="0" applyNumberFormat="1" applyFont="1"/>
    <xf numFmtId="165" fontId="1" fillId="8" borderId="14" xfId="0" applyNumberFormat="1" applyFont="1" applyFill="1" applyBorder="1" applyAlignment="1">
      <alignment horizontal="center" vertical="center" wrapText="1"/>
    </xf>
    <xf numFmtId="0" fontId="1" fillId="8" borderId="14" xfId="0" applyFont="1" applyFill="1" applyBorder="1" applyAlignment="1">
      <alignment vertical="center" wrapText="1"/>
    </xf>
    <xf numFmtId="0" fontId="1" fillId="8" borderId="14" xfId="0" applyFont="1" applyFill="1" applyBorder="1" applyAlignment="1">
      <alignment horizontal="center" vertical="center" wrapText="1"/>
    </xf>
    <xf numFmtId="165" fontId="0" fillId="0" borderId="7" xfId="0" applyNumberFormat="1" applyBorder="1" applyAlignment="1">
      <alignment horizontal="center" vertical="top" wrapText="1"/>
    </xf>
    <xf numFmtId="0" fontId="0" fillId="0" borderId="7" xfId="0" applyBorder="1" applyAlignment="1">
      <alignment vertical="top" wrapText="1"/>
    </xf>
    <xf numFmtId="43" fontId="0" fillId="0" borderId="0" xfId="3" applyFont="1" applyAlignment="1" applyProtection="1">
      <alignment vertical="top" wrapText="1"/>
    </xf>
    <xf numFmtId="44" fontId="0" fillId="0" borderId="0" xfId="2" applyFont="1" applyAlignment="1" applyProtection="1">
      <alignment vertical="top" wrapText="1"/>
    </xf>
    <xf numFmtId="0" fontId="0" fillId="0" borderId="0" xfId="0" applyAlignment="1">
      <alignment vertical="top" wrapText="1"/>
    </xf>
    <xf numFmtId="0" fontId="0" fillId="0" borderId="0" xfId="0" applyAlignment="1">
      <alignment horizontal="center" vertical="top"/>
    </xf>
    <xf numFmtId="165" fontId="0" fillId="0" borderId="0" xfId="0" applyNumberFormat="1" applyAlignment="1">
      <alignment horizontal="center" vertical="top"/>
    </xf>
    <xf numFmtId="0" fontId="0" fillId="0" borderId="15" xfId="0" applyBorder="1"/>
    <xf numFmtId="0" fontId="10" fillId="9" borderId="20" xfId="0" applyFont="1" applyFill="1" applyBorder="1" applyAlignment="1">
      <alignment horizontal="right"/>
    </xf>
    <xf numFmtId="0" fontId="10" fillId="9" borderId="19" xfId="0" applyFont="1" applyFill="1" applyBorder="1" applyAlignment="1">
      <alignment horizontal="right"/>
    </xf>
    <xf numFmtId="0" fontId="10" fillId="9" borderId="21" xfId="0" applyFont="1" applyFill="1" applyBorder="1" applyAlignment="1">
      <alignment horizontal="right"/>
    </xf>
    <xf numFmtId="0" fontId="0" fillId="10" borderId="20" xfId="0" applyFill="1" applyBorder="1" applyAlignment="1">
      <alignment horizontal="right"/>
    </xf>
    <xf numFmtId="0" fontId="0" fillId="10" borderId="19" xfId="0" applyFill="1" applyBorder="1" applyAlignment="1">
      <alignment horizontal="right"/>
    </xf>
    <xf numFmtId="0" fontId="0" fillId="10" borderId="21" xfId="0" applyFill="1" applyBorder="1" applyAlignment="1">
      <alignment horizontal="right"/>
    </xf>
    <xf numFmtId="0" fontId="0" fillId="0" borderId="20" xfId="0" applyBorder="1" applyAlignment="1">
      <alignment horizontal="right"/>
    </xf>
    <xf numFmtId="0" fontId="0" fillId="0" borderId="19" xfId="0" applyBorder="1" applyAlignment="1">
      <alignment horizontal="right"/>
    </xf>
    <xf numFmtId="0" fontId="0" fillId="0" borderId="21" xfId="0" applyBorder="1" applyAlignment="1">
      <alignment horizontal="right"/>
    </xf>
    <xf numFmtId="0" fontId="0" fillId="12" borderId="19" xfId="0" applyFill="1" applyBorder="1" applyAlignment="1">
      <alignment horizontal="right"/>
    </xf>
    <xf numFmtId="0" fontId="0" fillId="11" borderId="19" xfId="0" applyFill="1" applyBorder="1" applyAlignment="1">
      <alignment horizontal="right"/>
    </xf>
    <xf numFmtId="0" fontId="0" fillId="10" borderId="16" xfId="0" applyFill="1" applyBorder="1" applyAlignment="1">
      <alignment horizontal="right"/>
    </xf>
    <xf numFmtId="0" fontId="0" fillId="10" borderId="17" xfId="0" applyFill="1" applyBorder="1" applyAlignment="1">
      <alignment horizontal="right"/>
    </xf>
    <xf numFmtId="0" fontId="0" fillId="10" borderId="18" xfId="0" applyFill="1" applyBorder="1" applyAlignment="1">
      <alignment horizontal="right"/>
    </xf>
    <xf numFmtId="0" fontId="10" fillId="9" borderId="22" xfId="0" applyFont="1" applyFill="1" applyBorder="1"/>
    <xf numFmtId="0" fontId="0" fillId="10" borderId="22" xfId="0" applyFill="1" applyBorder="1"/>
    <xf numFmtId="0" fontId="0" fillId="0" borderId="22" xfId="0" applyBorder="1"/>
    <xf numFmtId="0" fontId="10" fillId="6" borderId="0" xfId="0" applyFont="1" applyFill="1" applyAlignment="1">
      <alignment horizontal="left"/>
    </xf>
    <xf numFmtId="0" fontId="0" fillId="0" borderId="0" xfId="0" applyAlignment="1">
      <alignment horizontal="left"/>
    </xf>
    <xf numFmtId="0" fontId="7" fillId="3" borderId="4" xfId="1" applyFont="1" applyBorder="1" applyAlignment="1" applyProtection="1">
      <alignment horizontal="left" wrapText="1"/>
    </xf>
    <xf numFmtId="0" fontId="7" fillId="3" borderId="5" xfId="1" applyFont="1" applyBorder="1" applyAlignment="1" applyProtection="1">
      <alignment horizontal="left" wrapText="1"/>
    </xf>
    <xf numFmtId="0" fontId="7" fillId="3" borderId="6" xfId="1" applyFont="1" applyBorder="1" applyAlignment="1" applyProtection="1">
      <alignment horizontal="left" wrapText="1"/>
    </xf>
    <xf numFmtId="0" fontId="7" fillId="3" borderId="4" xfId="1" applyFont="1" applyBorder="1" applyAlignment="1" applyProtection="1">
      <alignment horizontal="left" wrapText="1"/>
      <protection locked="0"/>
    </xf>
    <xf numFmtId="0" fontId="7" fillId="3" borderId="5" xfId="1" applyFont="1" applyBorder="1" applyAlignment="1" applyProtection="1">
      <alignment horizontal="left" wrapText="1"/>
      <protection locked="0"/>
    </xf>
    <xf numFmtId="0" fontId="7" fillId="3" borderId="6" xfId="1" applyFont="1" applyBorder="1" applyAlignment="1" applyProtection="1">
      <alignment horizontal="left" wrapText="1"/>
      <protection locked="0"/>
    </xf>
  </cellXfs>
  <cellStyles count="4">
    <cellStyle name="Comma" xfId="3" builtinId="3"/>
    <cellStyle name="Currency" xfId="2" builtinId="4"/>
    <cellStyle name="Input" xfId="1" builtinId="20"/>
    <cellStyle name="Normal" xfId="0" builtinId="0"/>
  </cellStyles>
  <dxfs count="18">
    <dxf>
      <numFmt numFmtId="12" formatCode="&quot;$&quot;#,##0.00_);[Red]\(&quot;$&quot;#,##0.00\)"/>
      <border>
        <left style="thin">
          <color theme="0" tint="-4.9989318521683403E-2"/>
        </left>
        <right style="thin">
          <color theme="0" tint="-4.9989318521683403E-2"/>
        </right>
        <top style="thin">
          <color theme="0" tint="-4.9989318521683403E-2"/>
        </top>
        <bottom style="thin">
          <color theme="0" tint="-4.9989318521683403E-2"/>
        </bottom>
        <vertical/>
        <horizontal/>
      </border>
    </dxf>
    <dxf>
      <font>
        <b/>
        <i val="0"/>
      </font>
      <numFmt numFmtId="166" formatCode="&quot;$&quot;#,##0.00_);[Red]\(&quot;$&quot;#,##0.00\)\ "/>
      <fill>
        <patternFill>
          <bgColor rgb="FFB0C4B1"/>
        </patternFill>
      </fill>
      <border>
        <left style="thin">
          <color theme="0"/>
        </left>
        <right style="thin">
          <color theme="0"/>
        </right>
        <top style="thin">
          <color theme="0"/>
        </top>
        <bottom style="thin">
          <color theme="0"/>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rgb="FFB0C4B1"/>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auto="1"/>
        </right>
        <top style="thin">
          <color theme="0" tint="-4.9989318521683403E-2"/>
        </top>
        <bottom style="thin">
          <color theme="0" tint="-4.9989318521683403E-2"/>
        </bottom>
        <vertical/>
        <horizontal/>
      </border>
    </dxf>
    <dxf>
      <border>
        <bottom style="thin">
          <color rgb="FFB0C4B1"/>
        </bottom>
        <vertical/>
        <horizontal/>
      </border>
    </dxf>
    <dxf>
      <numFmt numFmtId="12" formatCode="&quot;$&quot;#,##0.00_);[Red]\(&quot;$&quot;#,##0.00\)"/>
      <border>
        <left style="thin">
          <color theme="0" tint="-4.9989318521683403E-2"/>
        </left>
        <right style="thin">
          <color theme="0" tint="-4.9989318521683403E-2"/>
        </right>
        <top style="thin">
          <color theme="0" tint="-4.9989318521683403E-2"/>
        </top>
        <bottom style="thin">
          <color theme="0" tint="-4.9989318521683403E-2"/>
        </bottom>
        <vertical/>
        <horizontal/>
      </border>
    </dxf>
    <dxf>
      <font>
        <b/>
        <i val="0"/>
      </font>
      <numFmt numFmtId="166" formatCode="&quot;$&quot;#,##0.00_);[Red]\(&quot;$&quot;#,##0.00\)\ "/>
      <fill>
        <patternFill>
          <bgColor rgb="FFB0C4B1"/>
        </patternFill>
      </fill>
      <border>
        <left style="thin">
          <color theme="0"/>
        </left>
        <right style="thin">
          <color theme="0"/>
        </right>
        <top style="thin">
          <color theme="0"/>
        </top>
        <bottom style="thin">
          <color theme="0"/>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theme="0" tint="-4.9989318521683403E-2"/>
        </bottom>
        <vertical/>
        <horizontal/>
      </border>
    </dxf>
    <dxf>
      <border>
        <left style="thin">
          <color theme="0" tint="-4.9989318521683403E-2"/>
        </left>
        <right style="thin">
          <color theme="0" tint="-4.9989318521683403E-2"/>
        </right>
        <top style="thin">
          <color theme="0" tint="-4.9989318521683403E-2"/>
        </top>
        <bottom style="thin">
          <color rgb="FFB0C4B1"/>
        </bottom>
        <vertical/>
        <horizontal/>
      </border>
    </dxf>
    <dxf>
      <font>
        <b/>
        <i val="0"/>
      </font>
      <numFmt numFmtId="0" formatCode="General"/>
      <fill>
        <patternFill>
          <bgColor rgb="FFB0C4B1"/>
        </patternFill>
      </fill>
      <border>
        <left style="thin">
          <color theme="0"/>
        </left>
        <right style="thin">
          <color theme="0"/>
        </right>
        <top style="thin">
          <color theme="0"/>
        </top>
        <bottom style="thin">
          <color theme="0"/>
        </bottom>
        <vertical/>
        <horizontal/>
      </border>
    </dxf>
    <dxf>
      <border>
        <left style="thin">
          <color theme="0" tint="-4.9989318521683403E-2"/>
        </left>
        <right style="thin">
          <color auto="1"/>
        </right>
        <top style="thin">
          <color theme="0" tint="-4.9989318521683403E-2"/>
        </top>
        <bottom style="thin">
          <color theme="0" tint="-4.9989318521683403E-2"/>
        </bottom>
        <vertical/>
        <horizontal/>
      </border>
    </dxf>
    <dxf>
      <border>
        <bottom style="thin">
          <color rgb="FFB0C4B1"/>
        </bottom>
        <vertical/>
        <horizontal/>
      </border>
    </dxf>
  </dxfs>
  <tableStyles count="0" defaultTableStyle="TableStyleMedium2" defaultPivotStyle="PivotStyleLight16"/>
  <colors>
    <mruColors>
      <color rgb="FFB0C4B1"/>
      <color rgb="FFF5F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onnections" Target="connections.xml"/><Relationship Id="rId14" Type="http://schemas.microsoft.com/office/2017/06/relationships/rdRichValueStructure" Target="richData/rdrichvaluestructure.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91AB6-A7F3-4E01-9AF5-231B9A534A52}">
  <sheetPr codeName="Sheet3">
    <tabColor rgb="FF92D050"/>
  </sheetPr>
  <dimension ref="B2:C28"/>
  <sheetViews>
    <sheetView showGridLines="0" zoomScale="90" zoomScaleNormal="90" workbookViewId="0">
      <selection activeCell="C7" sqref="C7"/>
    </sheetView>
  </sheetViews>
  <sheetFormatPr defaultRowHeight="15" x14ac:dyDescent="0.25"/>
  <cols>
    <col min="1" max="1" width="2.28515625" customWidth="1"/>
    <col min="2" max="2" width="3.28515625" style="43" customWidth="1"/>
    <col min="3" max="3" width="86.140625" customWidth="1"/>
  </cols>
  <sheetData>
    <row r="2" spans="2:3" ht="18.75" x14ac:dyDescent="0.3">
      <c r="B2" s="42" t="s">
        <v>0</v>
      </c>
      <c r="C2" s="53"/>
    </row>
    <row r="3" spans="2:3" ht="74.45" customHeight="1" x14ac:dyDescent="0.25">
      <c r="B3" s="46"/>
      <c r="C3" s="54" t="s">
        <v>1322</v>
      </c>
    </row>
    <row r="4" spans="2:3" ht="14.25" customHeight="1" x14ac:dyDescent="0.25">
      <c r="B4" s="44" t="s">
        <v>657</v>
      </c>
      <c r="C4" s="45"/>
    </row>
    <row r="5" spans="2:3" ht="42" customHeight="1" x14ac:dyDescent="0.25">
      <c r="B5" s="46"/>
      <c r="C5" s="47" t="s">
        <v>658</v>
      </c>
    </row>
    <row r="6" spans="2:3" ht="15.75" x14ac:dyDescent="0.25">
      <c r="B6" s="44" t="s">
        <v>1</v>
      </c>
      <c r="C6" s="45"/>
    </row>
    <row r="7" spans="2:3" ht="67.5" customHeight="1" x14ac:dyDescent="0.25">
      <c r="B7" s="48" t="s">
        <v>2</v>
      </c>
      <c r="C7" s="47" t="s">
        <v>1141</v>
      </c>
    </row>
    <row r="8" spans="2:3" ht="68.25" customHeight="1" x14ac:dyDescent="0.25">
      <c r="B8" s="48" t="s">
        <v>3</v>
      </c>
      <c r="C8" s="50" t="s">
        <v>660</v>
      </c>
    </row>
    <row r="9" spans="2:3" ht="50.25" customHeight="1" x14ac:dyDescent="0.25">
      <c r="B9" s="48" t="s">
        <v>4</v>
      </c>
      <c r="C9" s="50" t="s">
        <v>661</v>
      </c>
    </row>
    <row r="10" spans="2:3" ht="53.25" customHeight="1" x14ac:dyDescent="0.25">
      <c r="B10" s="48" t="s">
        <v>6</v>
      </c>
      <c r="C10" s="50" t="s">
        <v>662</v>
      </c>
    </row>
    <row r="11" spans="2:3" ht="84.95" customHeight="1" x14ac:dyDescent="0.25">
      <c r="B11" s="48" t="s">
        <v>1142</v>
      </c>
      <c r="C11" s="50" t="s">
        <v>663</v>
      </c>
    </row>
    <row r="12" spans="2:3" ht="51.75" customHeight="1" x14ac:dyDescent="0.25">
      <c r="B12" s="48" t="s">
        <v>1143</v>
      </c>
      <c r="C12" s="50" t="s">
        <v>655</v>
      </c>
    </row>
    <row r="13" spans="2:3" ht="15.75" x14ac:dyDescent="0.25">
      <c r="B13" s="48"/>
      <c r="C13" s="51" t="s">
        <v>649</v>
      </c>
    </row>
    <row r="14" spans="2:3" ht="73.5" customHeight="1" x14ac:dyDescent="0.25">
      <c r="B14" s="48"/>
      <c r="C14" s="52" t="s">
        <v>1140</v>
      </c>
    </row>
    <row r="15" spans="2:3" ht="15.75" x14ac:dyDescent="0.25">
      <c r="B15" s="44" t="s">
        <v>5</v>
      </c>
      <c r="C15" s="49"/>
    </row>
    <row r="16" spans="2:3" ht="31.5" x14ac:dyDescent="0.25">
      <c r="B16" s="48" t="s">
        <v>2</v>
      </c>
      <c r="C16" s="49" t="s">
        <v>650</v>
      </c>
    </row>
    <row r="17" spans="2:3" ht="15.75" x14ac:dyDescent="0.25">
      <c r="B17" s="48"/>
      <c r="C17" s="49" t="s">
        <v>651</v>
      </c>
    </row>
    <row r="18" spans="2:3" ht="15.75" x14ac:dyDescent="0.25">
      <c r="B18" s="48"/>
      <c r="C18" s="49" t="s">
        <v>653</v>
      </c>
    </row>
    <row r="19" spans="2:3" ht="15.75" x14ac:dyDescent="0.25">
      <c r="B19" s="48"/>
      <c r="C19" s="49" t="s">
        <v>659</v>
      </c>
    </row>
    <row r="20" spans="2:3" ht="15.75" x14ac:dyDescent="0.25">
      <c r="B20" s="48"/>
      <c r="C20" s="49" t="s">
        <v>652</v>
      </c>
    </row>
    <row r="21" spans="2:3" ht="15.75" x14ac:dyDescent="0.25">
      <c r="B21" s="48"/>
      <c r="C21" s="49" t="s">
        <v>656</v>
      </c>
    </row>
    <row r="22" spans="2:3" ht="15.75" x14ac:dyDescent="0.25">
      <c r="B22" s="46"/>
      <c r="C22" s="49"/>
    </row>
    <row r="23" spans="2:3" ht="15.75" x14ac:dyDescent="0.25">
      <c r="B23" s="44" t="s">
        <v>7</v>
      </c>
      <c r="C23" s="49"/>
    </row>
    <row r="24" spans="2:3" ht="15.75" x14ac:dyDescent="0.25">
      <c r="B24" s="48" t="s">
        <v>2</v>
      </c>
      <c r="C24" s="49" t="s">
        <v>8</v>
      </c>
    </row>
    <row r="25" spans="2:3" ht="47.25" x14ac:dyDescent="0.25">
      <c r="B25" s="48" t="s">
        <v>3</v>
      </c>
      <c r="C25" s="49" t="s">
        <v>654</v>
      </c>
    </row>
    <row r="26" spans="2:3" ht="15.75" x14ac:dyDescent="0.25">
      <c r="B26" s="48" t="s">
        <v>4</v>
      </c>
      <c r="C26" s="49" t="s">
        <v>9</v>
      </c>
    </row>
    <row r="27" spans="2:3" ht="15.75" x14ac:dyDescent="0.25">
      <c r="B27" s="41" t="s">
        <v>6</v>
      </c>
      <c r="C27" s="49" t="s">
        <v>10</v>
      </c>
    </row>
    <row r="28" spans="2:3" x14ac:dyDescent="0.25">
      <c r="C28" s="38"/>
    </row>
  </sheetData>
  <sheetProtection algorithmName="SHA-512" hashValue="DF6x8wHi9z8DDFO5AS71zoBvLN6Zlekv8N33V5IKf/mFVmdYBMoqk1CjyeU36HS2XLdRl8/l5hGkpkW5Bs6XXA==" saltValue="Nkxgh5SoKzS4d6KmA/aUjg==" spinCount="100000" sheet="1" objects="1" scenarios="1"/>
  <pageMargins left="0.7" right="0.7" top="0.75" bottom="0.75" header="0.3" footer="0.3"/>
  <pageSetup orientation="portrait" horizontalDpi="1200" verticalDpi="1200" r:id="rId1"/>
  <ignoredErrors>
    <ignoredError sqref="B24:B25 B26:B27 B16 B7 B8:B1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9CD50-6C0D-434A-A959-39EBB9E2081A}">
  <sheetPr codeName="Sheet2">
    <tabColor theme="1" tint="0.499984740745262"/>
  </sheetPr>
  <dimension ref="A1:DH131"/>
  <sheetViews>
    <sheetView showGridLines="0" showZeros="0" tabSelected="1" zoomScaleNormal="100" workbookViewId="0">
      <pane xSplit="12" topLeftCell="M1" activePane="topRight" state="frozen"/>
      <selection activeCell="F1" sqref="F1"/>
      <selection pane="topRight" activeCell="I2" sqref="I2:K2"/>
    </sheetView>
  </sheetViews>
  <sheetFormatPr defaultColWidth="9.140625" defaultRowHeight="15" outlineLevelCol="1" x14ac:dyDescent="0.25"/>
  <cols>
    <col min="1" max="1" width="42.7109375" style="37" hidden="1" customWidth="1" outlineLevel="1"/>
    <col min="2" max="2" width="11.7109375" style="37" hidden="1" customWidth="1" outlineLevel="1"/>
    <col min="3" max="5" width="10.7109375" style="37" hidden="1" customWidth="1" outlineLevel="1"/>
    <col min="6" max="6" width="6.28515625" style="37" hidden="1" customWidth="1" outlineLevel="1"/>
    <col min="7" max="7" width="10.7109375" style="84" customWidth="1" collapsed="1"/>
    <col min="8" max="8" width="13.140625" style="85" customWidth="1"/>
    <col min="9" max="10" width="10.7109375" style="37" customWidth="1"/>
    <col min="11" max="11" width="21" style="85" bestFit="1" customWidth="1"/>
    <col min="12" max="12" width="20.42578125" style="83" customWidth="1"/>
    <col min="13" max="112" width="12.7109375" style="66" customWidth="1"/>
    <col min="113" max="16384" width="9.140625" style="37"/>
  </cols>
  <sheetData>
    <row r="1" spans="1:112" customFormat="1" x14ac:dyDescent="0.25">
      <c r="G1" s="2"/>
      <c r="H1" s="15"/>
      <c r="K1" s="15"/>
      <c r="L1" s="38"/>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row>
    <row r="2" spans="1:112" customFormat="1" x14ac:dyDescent="0.25">
      <c r="F2" s="2"/>
      <c r="G2" s="2"/>
      <c r="H2" s="39" t="s">
        <v>11</v>
      </c>
      <c r="I2" s="106" t="s">
        <v>638</v>
      </c>
      <c r="J2" s="107"/>
      <c r="K2" s="108"/>
      <c r="L2" s="38"/>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row>
    <row r="3" spans="1:112" s="11" customFormat="1" x14ac:dyDescent="0.25">
      <c r="A3" s="33" t="s">
        <v>13</v>
      </c>
      <c r="B3" s="34"/>
      <c r="C3" s="34"/>
      <c r="D3" s="34"/>
      <c r="E3" s="34"/>
      <c r="F3" s="34"/>
      <c r="G3" s="40"/>
      <c r="H3" s="40"/>
      <c r="I3" s="40"/>
      <c r="J3" s="40"/>
      <c r="K3" s="40"/>
      <c r="L3" s="40"/>
      <c r="M3" s="29" cm="1">
        <f t="array" ref="M3:O4">IF(
    OR('Claim Entry Example'!I2="",'Claim Entry Example'!I2="Select Sponsor"),
    "",
    TRANSPOSE(_xlfn.UNIQUE(_xlfn._xlws.FILTER('sponsor dropdowns'!J:K,'sponsor dropdowns'!I:I='Claim Entry Example'!I2)))
)</f>
        <v>90001</v>
      </c>
      <c r="N3" s="29">
        <v>90002</v>
      </c>
      <c r="O3" s="29">
        <v>90003</v>
      </c>
      <c r="P3" s="29"/>
      <c r="Q3" s="29"/>
      <c r="R3" s="29"/>
      <c r="S3" s="29"/>
      <c r="T3" s="29"/>
      <c r="U3" s="29"/>
      <c r="V3" s="29"/>
      <c r="W3" s="29"/>
      <c r="X3" s="29"/>
      <c r="Y3" s="29"/>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row>
    <row r="4" spans="1:112" s="8" customFormat="1" ht="45" x14ac:dyDescent="0.25">
      <c r="A4" s="35" t="s">
        <v>14</v>
      </c>
      <c r="B4" s="36" t="s">
        <v>15</v>
      </c>
      <c r="C4" s="36" t="s">
        <v>647</v>
      </c>
      <c r="D4" s="36" t="s">
        <v>635</v>
      </c>
      <c r="E4" s="36" t="s">
        <v>636</v>
      </c>
      <c r="F4" s="36" t="s">
        <v>16</v>
      </c>
      <c r="G4" s="76" t="s">
        <v>17</v>
      </c>
      <c r="H4" s="77" t="s">
        <v>18</v>
      </c>
      <c r="I4" s="78" t="s">
        <v>19</v>
      </c>
      <c r="J4" s="76" t="s">
        <v>20</v>
      </c>
      <c r="K4" s="77" t="s">
        <v>21</v>
      </c>
      <c r="L4" s="77" t="s">
        <v>634</v>
      </c>
      <c r="M4" s="16" t="str">
        <v>Max's Island Elementary School</v>
      </c>
      <c r="N4" s="16" t="str">
        <v>Rumpus Middle School</v>
      </c>
      <c r="O4" s="16" t="str">
        <v xml:space="preserve">Crown &amp; Scepter High School </v>
      </c>
      <c r="P4" s="16"/>
      <c r="Q4" s="16"/>
      <c r="R4" s="16"/>
      <c r="S4" s="16"/>
      <c r="T4" s="16"/>
      <c r="U4" s="16"/>
      <c r="V4" s="16"/>
      <c r="W4" s="16"/>
      <c r="X4" s="16"/>
      <c r="Y4" s="16"/>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row>
    <row r="5" spans="1:112" s="83" customFormat="1" x14ac:dyDescent="0.25">
      <c r="A5" s="61"/>
      <c r="B5" s="62" cm="1">
        <f t="array" ref="B5">IFERROR(
    _xlfn.LET(
        _xlpm.spill,_xlfn.ANCHORARRAY( $M$3),
        _xlpm.rowData, _xlfn.TAKE(_xlfn.DROP('Claim Entry Example'!5:5,,12), , COLUMNS(_xlpm.spill)),
        SUM(_xlfn._xlws.FILTER(_xlpm.rowData, ISNUMBER(_xlpm.rowData)))
    ),
"")</f>
        <v>94.679999999999993</v>
      </c>
      <c r="C5" s="62" t="str">
        <f>IF(F5&lt;&gt;F6,SUMIFS($B$5:$B$54,$F$5:$F$54,F5),"")</f>
        <v/>
      </c>
      <c r="D5" s="63">
        <v>45942</v>
      </c>
      <c r="E5" s="64">
        <v>45943</v>
      </c>
      <c r="F5" s="67">
        <f>IF(G5="","",_xlfn.LET(_xlpm.d,$G$5:G5,COUNT(_xlfn.UNIQUE(_xlpm.d))))</f>
        <v>1</v>
      </c>
      <c r="G5" s="79">
        <v>45939</v>
      </c>
      <c r="H5" s="80" t="s">
        <v>22</v>
      </c>
      <c r="I5" s="80">
        <v>1001</v>
      </c>
      <c r="J5" s="79">
        <v>45909</v>
      </c>
      <c r="K5" s="80" t="s">
        <v>23</v>
      </c>
      <c r="L5" s="80" t="s">
        <v>628</v>
      </c>
      <c r="M5" s="81">
        <v>31.56</v>
      </c>
      <c r="N5" s="81">
        <v>31.56</v>
      </c>
      <c r="O5" s="81">
        <v>31.56</v>
      </c>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row>
    <row r="6" spans="1:112" s="83" customFormat="1" x14ac:dyDescent="0.25">
      <c r="A6" s="61"/>
      <c r="B6" s="62" cm="1">
        <f t="array" ref="B6">IFERROR(
    _xlfn.LET(
        _xlpm.spill,_xlfn.ANCHORARRAY( $M$3),
        _xlpm.rowData, _xlfn.TAKE(_xlfn.DROP('Claim Entry Example'!6:6,,12), , COLUMNS(_xlpm.spill)),
        SUM(_xlfn._xlws.FILTER(_xlpm.rowData, ISNUMBER(_xlpm.rowData)))
    ),
"")</f>
        <v>17.73</v>
      </c>
      <c r="C6" s="62" t="str">
        <f t="shared" ref="C6:C54" si="0">IF(F6&lt;&gt;F7,SUMIFS($B$5:$B$54,$F$5:$F$54,F6),"")</f>
        <v/>
      </c>
      <c r="D6" s="63">
        <v>45942</v>
      </c>
      <c r="E6" s="64">
        <v>45943</v>
      </c>
      <c r="F6" s="67">
        <f>IF(G6="","",_xlfn.LET(_xlpm.d,$G$5:G6,COUNT(_xlfn.UNIQUE(_xlpm.d))))</f>
        <v>1</v>
      </c>
      <c r="G6" s="79">
        <v>45939</v>
      </c>
      <c r="H6" s="80" t="s">
        <v>22</v>
      </c>
      <c r="I6" s="80">
        <v>1001</v>
      </c>
      <c r="J6" s="79">
        <v>45909</v>
      </c>
      <c r="K6" s="80" t="s">
        <v>24</v>
      </c>
      <c r="L6" s="80" t="s">
        <v>628</v>
      </c>
      <c r="M6" s="81">
        <v>5.91</v>
      </c>
      <c r="N6" s="81">
        <v>5.91</v>
      </c>
      <c r="O6" s="81">
        <v>5.91</v>
      </c>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row>
    <row r="7" spans="1:112" s="83" customFormat="1" x14ac:dyDescent="0.25">
      <c r="A7" s="61"/>
      <c r="B7" s="62" cm="1">
        <f t="array" ref="B7">IFERROR(
    _xlfn.LET(
        _xlpm.spill,_xlfn.ANCHORARRAY( $M$3),
        _xlpm.rowData, _xlfn.TAKE(_xlfn.DROP('Claim Entry Example'!7:7,,12), , COLUMNS(_xlpm.spill)),
        SUM(_xlfn._xlws.FILTER(_xlpm.rowData, ISNUMBER(_xlpm.rowData)))
    ),
"")</f>
        <v>879.30000000000007</v>
      </c>
      <c r="C7" s="62" t="str">
        <f t="shared" si="0"/>
        <v/>
      </c>
      <c r="D7" s="63">
        <v>45942</v>
      </c>
      <c r="E7" s="64">
        <v>45943</v>
      </c>
      <c r="F7" s="67">
        <f>IF(G7="","",_xlfn.LET(_xlpm.d,$G$5:G7,COUNT(_xlfn.UNIQUE(_xlpm.d))))</f>
        <v>1</v>
      </c>
      <c r="G7" s="79">
        <v>45939</v>
      </c>
      <c r="H7" s="80" t="s">
        <v>22</v>
      </c>
      <c r="I7" s="80">
        <v>1001</v>
      </c>
      <c r="J7" s="79">
        <v>45909</v>
      </c>
      <c r="K7" s="80" t="s">
        <v>25</v>
      </c>
      <c r="L7" s="80" t="s">
        <v>628</v>
      </c>
      <c r="M7" s="81">
        <v>293.10000000000002</v>
      </c>
      <c r="N7" s="81">
        <v>293.10000000000002</v>
      </c>
      <c r="O7" s="81">
        <v>293.10000000000002</v>
      </c>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row>
    <row r="8" spans="1:112" s="83" customFormat="1" x14ac:dyDescent="0.25">
      <c r="A8" s="61"/>
      <c r="B8" s="62" cm="1">
        <f t="array" ref="B8">IFERROR(
    _xlfn.LET(
        _xlpm.spill,_xlfn.ANCHORARRAY( $M$3),
        _xlpm.rowData, _xlfn.TAKE(_xlfn.DROP('Claim Entry Example'!8:8,,12), , COLUMNS(_xlpm.spill)),
        SUM(_xlfn._xlws.FILTER(_xlpm.rowData, ISNUMBER(_xlpm.rowData)))
    ),
"")</f>
        <v>1977.79</v>
      </c>
      <c r="C8" s="62">
        <f t="shared" si="0"/>
        <v>2969.5</v>
      </c>
      <c r="D8" s="63">
        <v>45942</v>
      </c>
      <c r="E8" s="64">
        <v>45943</v>
      </c>
      <c r="F8" s="67">
        <f>IF(G8="","",_xlfn.LET(_xlpm.d,$G$5:G8,COUNT(_xlfn.UNIQUE(_xlpm.d))))</f>
        <v>1</v>
      </c>
      <c r="G8" s="79">
        <v>45939</v>
      </c>
      <c r="H8" s="80" t="s">
        <v>26</v>
      </c>
      <c r="I8" s="80">
        <v>888</v>
      </c>
      <c r="J8" s="79" t="s">
        <v>648</v>
      </c>
      <c r="K8" s="80" t="s">
        <v>27</v>
      </c>
      <c r="L8" s="80" t="s">
        <v>628</v>
      </c>
      <c r="M8" s="81">
        <v>643.33000000000004</v>
      </c>
      <c r="N8" s="81">
        <v>650.42999999999995</v>
      </c>
      <c r="O8" s="81">
        <v>684.03</v>
      </c>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row>
    <row r="9" spans="1:112" s="83" customFormat="1" ht="30" x14ac:dyDescent="0.25">
      <c r="A9" s="61"/>
      <c r="B9" s="62" cm="1">
        <f t="array" ref="B9">IFERROR(
    _xlfn.LET(
        _xlpm.spill,_xlfn.ANCHORARRAY( $M$3),
        _xlpm.rowData, _xlfn.TAKE(_xlfn.DROP('Claim Entry Example'!9:9,,12), , COLUMNS(_xlpm.spill)),
        SUM(_xlfn._xlws.FILTER(_xlpm.rowData, ISNUMBER(_xlpm.rowData)))
    ),
"")</f>
        <v>299.99</v>
      </c>
      <c r="C9" s="62" t="str">
        <f t="shared" si="0"/>
        <v/>
      </c>
      <c r="D9" s="63">
        <v>45964</v>
      </c>
      <c r="E9" s="64">
        <v>45965</v>
      </c>
      <c r="F9" s="67">
        <f>IF(G9="","",_xlfn.LET(_xlpm.d,$G$5:G9,COUNT(_xlfn.UNIQUE(_xlpm.d))))</f>
        <v>2</v>
      </c>
      <c r="G9" s="79">
        <v>45961</v>
      </c>
      <c r="H9" s="80" t="s">
        <v>28</v>
      </c>
      <c r="I9" s="80">
        <v>999</v>
      </c>
      <c r="J9" s="79">
        <v>45931</v>
      </c>
      <c r="K9" s="80" t="s">
        <v>29</v>
      </c>
      <c r="L9" s="80" t="s">
        <v>628</v>
      </c>
      <c r="M9" s="81">
        <v>78.33</v>
      </c>
      <c r="N9" s="81">
        <v>78.33</v>
      </c>
      <c r="O9" s="81">
        <v>143.33000000000001</v>
      </c>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row>
    <row r="10" spans="1:112" s="83" customFormat="1" x14ac:dyDescent="0.25">
      <c r="A10" s="61"/>
      <c r="B10" s="62" cm="1">
        <f t="array" ref="B10">IFERROR(
    _xlfn.LET(
        _xlpm.spill,_xlfn.ANCHORARRAY( $M$3),
        _xlpm.rowData, _xlfn.TAKE(_xlfn.DROP('Claim Entry Example'!10:10,,12), , COLUMNS(_xlpm.spill)),
        SUM(_xlfn._xlws.FILTER(_xlpm.rowData, ISNUMBER(_xlpm.rowData)))
    ),
"")</f>
        <v>17.73</v>
      </c>
      <c r="C10" s="62">
        <f t="shared" si="0"/>
        <v>317.72000000000003</v>
      </c>
      <c r="D10" s="63">
        <v>45964</v>
      </c>
      <c r="E10" s="64">
        <v>45965</v>
      </c>
      <c r="F10" s="67">
        <f>IF(G10="","",_xlfn.LET(_xlpm.d,$G$5:G10,COUNT(_xlfn.UNIQUE(_xlpm.d))))</f>
        <v>2</v>
      </c>
      <c r="G10" s="79">
        <v>45961</v>
      </c>
      <c r="H10" s="80" t="s">
        <v>28</v>
      </c>
      <c r="I10" s="80">
        <v>999</v>
      </c>
      <c r="J10" s="79">
        <v>45931</v>
      </c>
      <c r="K10" s="80" t="s">
        <v>24</v>
      </c>
      <c r="L10" s="80" t="s">
        <v>628</v>
      </c>
      <c r="M10" s="81">
        <v>5.91</v>
      </c>
      <c r="N10" s="81">
        <v>5.91</v>
      </c>
      <c r="O10" s="81">
        <v>5.91</v>
      </c>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row>
    <row r="11" spans="1:112" s="83" customFormat="1" x14ac:dyDescent="0.25">
      <c r="A11" s="61"/>
      <c r="B11" s="62" cm="1">
        <f t="array" ref="B11">IFERROR(
    _xlfn.LET(
        _xlpm.spill,_xlfn.ANCHORARRAY( $M$3),
        _xlpm.rowData, _xlfn.TAKE(_xlfn.DROP('Claim Entry Example'!11:11,,12), , COLUMNS(_xlpm.spill)),
        SUM(_xlfn._xlws.FILTER(_xlpm.rowData, ISNUMBER(_xlpm.rowData)))
    ),
"")</f>
        <v>879.30000000000007</v>
      </c>
      <c r="C11" s="62" t="str">
        <f t="shared" si="0"/>
        <v/>
      </c>
      <c r="D11" s="63">
        <v>45978</v>
      </c>
      <c r="E11" s="64">
        <v>45978</v>
      </c>
      <c r="F11" s="67">
        <f>IF(G11="","",_xlfn.LET(_xlpm.d,$G$5:G11,COUNT(_xlfn.UNIQUE(_xlpm.d))))</f>
        <v>3</v>
      </c>
      <c r="G11" s="79">
        <v>45976</v>
      </c>
      <c r="H11" s="80" t="s">
        <v>28</v>
      </c>
      <c r="I11" s="80">
        <v>999</v>
      </c>
      <c r="J11" s="79">
        <v>45962</v>
      </c>
      <c r="K11" s="80" t="s">
        <v>25</v>
      </c>
      <c r="L11" s="80" t="s">
        <v>628</v>
      </c>
      <c r="M11" s="81">
        <v>293.10000000000002</v>
      </c>
      <c r="N11" s="81">
        <v>293.10000000000002</v>
      </c>
      <c r="O11" s="81">
        <v>293.10000000000002</v>
      </c>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row>
    <row r="12" spans="1:112" s="83" customFormat="1" ht="30" x14ac:dyDescent="0.25">
      <c r="A12" s="61"/>
      <c r="B12" s="62" cm="1">
        <f t="array" ref="B12">IFERROR(
    _xlfn.LET(
        _xlpm.spill,_xlfn.ANCHORARRAY( $M$3),
        _xlpm.rowData, _xlfn.TAKE(_xlfn.DROP('Claim Entry Example'!12:12,,12), , COLUMNS(_xlpm.spill)),
        SUM(_xlfn._xlws.FILTER(_xlpm.rowData, ISNUMBER(_xlpm.rowData)))
    ),
"")</f>
        <v>100</v>
      </c>
      <c r="C12" s="62" t="str">
        <f t="shared" si="0"/>
        <v/>
      </c>
      <c r="D12" s="63">
        <v>45978</v>
      </c>
      <c r="E12" s="64">
        <v>45978</v>
      </c>
      <c r="F12" s="67">
        <f>IF(G12="","",_xlfn.LET(_xlpm.d,$G$5:G12,COUNT(_xlfn.UNIQUE(_xlpm.d))))</f>
        <v>3</v>
      </c>
      <c r="G12" s="79">
        <v>45976</v>
      </c>
      <c r="H12" s="80" t="s">
        <v>28</v>
      </c>
      <c r="I12" s="80">
        <v>999</v>
      </c>
      <c r="J12" s="79">
        <v>45962</v>
      </c>
      <c r="K12" s="80" t="s">
        <v>30</v>
      </c>
      <c r="L12" s="80" t="s">
        <v>620</v>
      </c>
      <c r="M12" s="81">
        <v>0</v>
      </c>
      <c r="N12" s="81">
        <v>100</v>
      </c>
      <c r="O12" s="81">
        <v>0</v>
      </c>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row>
    <row r="13" spans="1:112" s="83" customFormat="1" ht="30" x14ac:dyDescent="0.25">
      <c r="A13" s="61" t="s">
        <v>31</v>
      </c>
      <c r="B13" s="62" cm="1">
        <f t="array" ref="B13">IFERROR(
    _xlfn.LET(
        _xlpm.spill,_xlfn.ANCHORARRAY( $M$3),
        _xlpm.rowData, _xlfn.TAKE(_xlfn.DROP('Claim Entry Example'!13:13,,12), , COLUMNS(_xlpm.spill)),
        SUM(_xlfn._xlws.FILTER(_xlpm.rowData, ISNUMBER(_xlpm.rowData)))
    ),
"")</f>
        <v>1270.5899999999999</v>
      </c>
      <c r="C13" s="62">
        <f t="shared" si="0"/>
        <v>2249.89</v>
      </c>
      <c r="D13" s="63">
        <v>45978</v>
      </c>
      <c r="E13" s="64">
        <v>45978</v>
      </c>
      <c r="F13" s="67">
        <f>IF(G13="","",_xlfn.LET(_xlpm.d,$G$5:G13,COUNT(_xlfn.UNIQUE(_xlpm.d))))</f>
        <v>3</v>
      </c>
      <c r="G13" s="79">
        <v>45976</v>
      </c>
      <c r="H13" s="80" t="s">
        <v>32</v>
      </c>
      <c r="I13" s="80">
        <v>1000</v>
      </c>
      <c r="J13" s="79">
        <v>45964</v>
      </c>
      <c r="K13" s="80" t="s">
        <v>33</v>
      </c>
      <c r="L13" s="80" t="s">
        <v>620</v>
      </c>
      <c r="M13" s="81">
        <v>1270.5899999999999</v>
      </c>
      <c r="N13" s="81">
        <v>0</v>
      </c>
      <c r="O13" s="81">
        <v>0</v>
      </c>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row>
    <row r="14" spans="1:112" s="83" customFormat="1" x14ac:dyDescent="0.25">
      <c r="A14" s="61"/>
      <c r="B14" s="62" t="str" cm="1">
        <f t="array" ref="B14">IFERROR(
    _xlfn.LET(
        _xlpm.spill,_xlfn.ANCHORARRAY( $M$3),
        _xlpm.rowData, _xlfn.TAKE(_xlfn.DROP('Claim Entry Example'!14:14,,12), , COLUMNS(_xlpm.spill)),
        SUM(_xlfn._xlws.FILTER(_xlpm.rowData, ISNUMBER(_xlpm.rowData)))
    ),
"")</f>
        <v/>
      </c>
      <c r="C14" s="62" t="str">
        <f t="shared" si="0"/>
        <v/>
      </c>
      <c r="D14" s="63"/>
      <c r="E14" s="64"/>
      <c r="F14" s="67" t="str">
        <f>IF(G14="","",_xlfn.LET(_xlpm.d,$G$5:G14,COUNT(_xlfn.UNIQUE(_xlpm.d))))</f>
        <v/>
      </c>
      <c r="G14" s="79"/>
      <c r="H14" s="80"/>
      <c r="I14" s="80"/>
      <c r="J14" s="79"/>
      <c r="K14" s="80"/>
      <c r="L14" s="80"/>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row>
    <row r="15" spans="1:112" s="83" customFormat="1" x14ac:dyDescent="0.25">
      <c r="A15" s="61"/>
      <c r="B15" s="62" t="str" cm="1">
        <f t="array" ref="B15">IFERROR(
    _xlfn.LET(
        _xlpm.spill,_xlfn.ANCHORARRAY( $M$3),
        _xlpm.rowData, _xlfn.TAKE(_xlfn.DROP('Claim Entry Example'!15:15,,12), , COLUMNS(_xlpm.spill)),
        SUM(_xlfn._xlws.FILTER(_xlpm.rowData, ISNUMBER(_xlpm.rowData)))
    ),
"")</f>
        <v/>
      </c>
      <c r="C15" s="62" t="str">
        <f t="shared" si="0"/>
        <v/>
      </c>
      <c r="D15" s="63"/>
      <c r="E15" s="64"/>
      <c r="F15" s="67" t="str">
        <f>IF(G15="","",_xlfn.LET(_xlpm.d,$G$5:G15,COUNT(_xlfn.UNIQUE(_xlpm.d))))</f>
        <v/>
      </c>
      <c r="G15" s="79"/>
      <c r="H15" s="80"/>
      <c r="I15" s="80"/>
      <c r="J15" s="79"/>
      <c r="K15" s="80"/>
      <c r="L15" s="80"/>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row>
    <row r="16" spans="1:112" s="83" customFormat="1" x14ac:dyDescent="0.25">
      <c r="A16" s="61"/>
      <c r="B16" s="62" t="str" cm="1">
        <f t="array" ref="B16">IFERROR(
    _xlfn.LET(
        _xlpm.spill,_xlfn.ANCHORARRAY( $M$3),
        _xlpm.rowData, _xlfn.TAKE(_xlfn.DROP('Claim Entry Example'!16:16,,12), , COLUMNS(_xlpm.spill)),
        SUM(_xlfn._xlws.FILTER(_xlpm.rowData, ISNUMBER(_xlpm.rowData)))
    ),
"")</f>
        <v/>
      </c>
      <c r="C16" s="62" t="str">
        <f t="shared" si="0"/>
        <v/>
      </c>
      <c r="D16" s="63"/>
      <c r="E16" s="64"/>
      <c r="F16" s="67" t="str">
        <f>IF(G16="","",_xlfn.LET(_xlpm.d,$G$5:G16,COUNT(_xlfn.UNIQUE(_xlpm.d))))</f>
        <v/>
      </c>
      <c r="G16" s="79"/>
      <c r="H16" s="80"/>
      <c r="I16" s="80"/>
      <c r="J16" s="79"/>
      <c r="K16" s="80"/>
      <c r="L16" s="80"/>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row>
    <row r="17" spans="1:112" s="83" customFormat="1" x14ac:dyDescent="0.25">
      <c r="A17" s="61"/>
      <c r="B17" s="62" t="str" cm="1">
        <f t="array" ref="B17">IFERROR(
    _xlfn.LET(
        _xlpm.spill,_xlfn.ANCHORARRAY( $M$3),
        _xlpm.rowData, _xlfn.TAKE(_xlfn.DROP('Claim Entry Example'!17:17,,12), , COLUMNS(_xlpm.spill)),
        SUM(_xlfn._xlws.FILTER(_xlpm.rowData, ISNUMBER(_xlpm.rowData)))
    ),
"")</f>
        <v/>
      </c>
      <c r="C17" s="62" t="str">
        <f t="shared" si="0"/>
        <v/>
      </c>
      <c r="D17" s="63"/>
      <c r="E17" s="64"/>
      <c r="F17" s="67" t="str">
        <f>IF(G17="","",_xlfn.LET(_xlpm.d,$G$5:G17,COUNT(_xlfn.UNIQUE(_xlpm.d))))</f>
        <v/>
      </c>
      <c r="G17" s="79"/>
      <c r="H17" s="80"/>
      <c r="I17" s="80"/>
      <c r="J17" s="79"/>
      <c r="K17" s="80"/>
      <c r="L17" s="80"/>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row>
    <row r="18" spans="1:112" s="83" customFormat="1" x14ac:dyDescent="0.25">
      <c r="A18" s="61"/>
      <c r="B18" s="62" t="str" cm="1">
        <f t="array" ref="B18">IFERROR(
    _xlfn.LET(
        _xlpm.spill,_xlfn.ANCHORARRAY( $M$3),
        _xlpm.rowData, _xlfn.TAKE(_xlfn.DROP('Claim Entry Example'!18:18,,12), , COLUMNS(_xlpm.spill)),
        SUM(_xlfn._xlws.FILTER(_xlpm.rowData, ISNUMBER(_xlpm.rowData)))
    ),
"")</f>
        <v/>
      </c>
      <c r="C18" s="62" t="str">
        <f t="shared" si="0"/>
        <v/>
      </c>
      <c r="D18" s="63"/>
      <c r="E18" s="64"/>
      <c r="F18" s="67" t="str">
        <f>IF(G18="","",_xlfn.LET(_xlpm.d,$G$5:G18,COUNT(_xlfn.UNIQUE(_xlpm.d))))</f>
        <v/>
      </c>
      <c r="G18" s="79"/>
      <c r="H18" s="80"/>
      <c r="I18" s="80"/>
      <c r="J18" s="79"/>
      <c r="K18" s="80"/>
      <c r="L18" s="80"/>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row>
    <row r="19" spans="1:112" s="83" customFormat="1" x14ac:dyDescent="0.25">
      <c r="A19" s="61"/>
      <c r="B19" s="62" t="str" cm="1">
        <f t="array" ref="B19">IFERROR(
    _xlfn.LET(
        _xlpm.spill,_xlfn.ANCHORARRAY( $M$3),
        _xlpm.rowData, _xlfn.TAKE(_xlfn.DROP('Claim Entry Example'!19:19,,12), , COLUMNS(_xlpm.spill)),
        SUM(_xlfn._xlws.FILTER(_xlpm.rowData, ISNUMBER(_xlpm.rowData)))
    ),
"")</f>
        <v/>
      </c>
      <c r="C19" s="62" t="str">
        <f t="shared" si="0"/>
        <v/>
      </c>
      <c r="D19" s="63"/>
      <c r="E19" s="64"/>
      <c r="F19" s="67" t="str">
        <f>IF(G19="","",_xlfn.LET(_xlpm.d,$G$5:G19,COUNT(_xlfn.UNIQUE(_xlpm.d))))</f>
        <v/>
      </c>
      <c r="G19" s="79"/>
      <c r="H19" s="80"/>
      <c r="I19" s="80"/>
      <c r="J19" s="79"/>
      <c r="K19" s="80"/>
      <c r="L19" s="80"/>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row>
    <row r="20" spans="1:112" s="83" customFormat="1" x14ac:dyDescent="0.25">
      <c r="A20" s="61"/>
      <c r="B20" s="62" t="str" cm="1">
        <f t="array" ref="B20">IFERROR(
    _xlfn.LET(
        _xlpm.spill,_xlfn.ANCHORARRAY( $M$3),
        _xlpm.rowData, _xlfn.TAKE(_xlfn.DROP('Claim Entry Example'!20:20,,12), , COLUMNS(_xlpm.spill)),
        SUM(_xlfn._xlws.FILTER(_xlpm.rowData, ISNUMBER(_xlpm.rowData)))
    ),
"")</f>
        <v/>
      </c>
      <c r="C20" s="62" t="str">
        <f t="shared" si="0"/>
        <v/>
      </c>
      <c r="D20" s="63"/>
      <c r="E20" s="64"/>
      <c r="F20" s="67" t="str">
        <f>IF(G20="","",_xlfn.LET(_xlpm.d,$G$5:G20,COUNT(_xlfn.UNIQUE(_xlpm.d))))</f>
        <v/>
      </c>
      <c r="G20" s="79"/>
      <c r="H20" s="80"/>
      <c r="I20" s="80"/>
      <c r="J20" s="79"/>
      <c r="K20" s="80"/>
      <c r="L20" s="80"/>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row>
    <row r="21" spans="1:112" s="83" customFormat="1" x14ac:dyDescent="0.25">
      <c r="A21" s="61"/>
      <c r="B21" s="62" t="str" cm="1">
        <f t="array" ref="B21">IFERROR(
    _xlfn.LET(
        _xlpm.spill,_xlfn.ANCHORARRAY( $M$3),
        _xlpm.rowData, _xlfn.TAKE(_xlfn.DROP('Claim Entry Example'!21:21,,12), , COLUMNS(_xlpm.spill)),
        SUM(_xlfn._xlws.FILTER(_xlpm.rowData, ISNUMBER(_xlpm.rowData)))
    ),
"")</f>
        <v/>
      </c>
      <c r="C21" s="62" t="str">
        <f t="shared" si="0"/>
        <v/>
      </c>
      <c r="D21" s="63"/>
      <c r="E21" s="64"/>
      <c r="F21" s="67" t="str">
        <f>IF(G21="","",_xlfn.LET(_xlpm.d,$G$5:G21,COUNT(_xlfn.UNIQUE(_xlpm.d))))</f>
        <v/>
      </c>
      <c r="G21" s="79"/>
      <c r="H21" s="80"/>
      <c r="I21" s="80"/>
      <c r="J21" s="79"/>
      <c r="K21" s="80"/>
      <c r="L21" s="80"/>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row>
    <row r="22" spans="1:112" s="83" customFormat="1" x14ac:dyDescent="0.25">
      <c r="A22" s="61"/>
      <c r="B22" s="62" t="str" cm="1">
        <f t="array" ref="B22">IFERROR(
    _xlfn.LET(
        _xlpm.spill,_xlfn.ANCHORARRAY( $M$3),
        _xlpm.rowData, _xlfn.TAKE(_xlfn.DROP('Claim Entry Example'!22:22,,12), , COLUMNS(_xlpm.spill)),
        SUM(_xlfn._xlws.FILTER(_xlpm.rowData, ISNUMBER(_xlpm.rowData)))
    ),
"")</f>
        <v/>
      </c>
      <c r="C22" s="62" t="str">
        <f t="shared" si="0"/>
        <v/>
      </c>
      <c r="D22" s="63"/>
      <c r="E22" s="64"/>
      <c r="F22" s="67" t="str">
        <f>IF(K21="","",_xlfn.LET(_xlpm.d,$G$5:G22,COUNT(_xlfn.UNIQUE(_xlpm.d))))</f>
        <v/>
      </c>
      <c r="G22" s="79"/>
      <c r="H22" s="80"/>
      <c r="I22" s="80"/>
      <c r="J22" s="79"/>
      <c r="K22" s="80"/>
      <c r="L22" s="80"/>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row>
    <row r="23" spans="1:112" s="83" customFormat="1" x14ac:dyDescent="0.25">
      <c r="A23" s="61"/>
      <c r="B23" s="62" t="str" cm="1">
        <f t="array" ref="B23">IFERROR(
    _xlfn.LET(
        _xlpm.spill,_xlfn.ANCHORARRAY( $M$3),
        _xlpm.rowData, _xlfn.TAKE(_xlfn.DROP('Claim Entry Example'!23:23,,12), , COLUMNS(_xlpm.spill)),
        SUM(_xlfn._xlws.FILTER(_xlpm.rowData, ISNUMBER(_xlpm.rowData)))
    ),
"")</f>
        <v/>
      </c>
      <c r="C23" s="62" t="str">
        <f t="shared" si="0"/>
        <v/>
      </c>
      <c r="D23" s="63"/>
      <c r="E23" s="64"/>
      <c r="F23" s="67" t="str">
        <f>IF(G23="","",_xlfn.LET(_xlpm.d,$G$5:G23,COUNT(_xlfn.UNIQUE(_xlpm.d))))</f>
        <v/>
      </c>
      <c r="G23" s="79"/>
      <c r="H23" s="80"/>
      <c r="I23" s="80"/>
      <c r="J23" s="79"/>
      <c r="K23" s="80"/>
      <c r="L23" s="80"/>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row>
    <row r="24" spans="1:112" s="83" customFormat="1" x14ac:dyDescent="0.25">
      <c r="A24" s="61"/>
      <c r="B24" s="62" t="str" cm="1">
        <f t="array" ref="B24">IFERROR(
    _xlfn.LET(
        _xlpm.spill,_xlfn.ANCHORARRAY( $M$3),
        _xlpm.rowData, _xlfn.TAKE(_xlfn.DROP('Claim Entry Example'!24:24,,12), , COLUMNS(_xlpm.spill)),
        SUM(_xlfn._xlws.FILTER(_xlpm.rowData, ISNUMBER(_xlpm.rowData)))
    ),
"")</f>
        <v/>
      </c>
      <c r="C24" s="62" t="str">
        <f t="shared" si="0"/>
        <v/>
      </c>
      <c r="D24" s="63"/>
      <c r="E24" s="64"/>
      <c r="F24" s="67" t="str">
        <f>IF(G24="","",_xlfn.LET(_xlpm.d,$G$5:G24,COUNT(_xlfn.UNIQUE(_xlpm.d))))</f>
        <v/>
      </c>
      <c r="G24" s="79"/>
      <c r="H24" s="80"/>
      <c r="I24" s="80"/>
      <c r="J24" s="79"/>
      <c r="K24" s="80"/>
      <c r="L24" s="80"/>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row>
    <row r="25" spans="1:112" s="83" customFormat="1" x14ac:dyDescent="0.25">
      <c r="A25" s="61"/>
      <c r="B25" s="62" t="str" cm="1">
        <f t="array" ref="B25">IFERROR(
    _xlfn.LET(
        _xlpm.spill,_xlfn.ANCHORARRAY( $M$3),
        _xlpm.rowData, _xlfn.TAKE(_xlfn.DROP('Claim Entry Example'!25:25,,12), , COLUMNS(_xlpm.spill)),
        SUM(_xlfn._xlws.FILTER(_xlpm.rowData, ISNUMBER(_xlpm.rowData)))
    ),
"")</f>
        <v/>
      </c>
      <c r="C25" s="62" t="str">
        <f t="shared" si="0"/>
        <v/>
      </c>
      <c r="D25" s="63"/>
      <c r="E25" s="64"/>
      <c r="F25" s="67" t="str">
        <f>IF(G25="","",_xlfn.LET(_xlpm.d,$G$5:G25,COUNT(_xlfn.UNIQUE(_xlpm.d))))</f>
        <v/>
      </c>
      <c r="G25" s="79"/>
      <c r="H25" s="80"/>
      <c r="I25" s="80"/>
      <c r="J25" s="79"/>
      <c r="K25" s="80"/>
      <c r="L25" s="80"/>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row>
    <row r="26" spans="1:112" s="83" customFormat="1" x14ac:dyDescent="0.25">
      <c r="A26" s="61"/>
      <c r="B26" s="62" t="str" cm="1">
        <f t="array" ref="B26">IFERROR(
    _xlfn.LET(
        _xlpm.spill,_xlfn.ANCHORARRAY( $M$3),
        _xlpm.rowData, _xlfn.TAKE(_xlfn.DROP('Claim Entry Example'!26:26,,12), , COLUMNS(_xlpm.spill)),
        SUM(_xlfn._xlws.FILTER(_xlpm.rowData, ISNUMBER(_xlpm.rowData)))
    ),
"")</f>
        <v/>
      </c>
      <c r="C26" s="62" t="str">
        <f t="shared" si="0"/>
        <v/>
      </c>
      <c r="D26" s="63"/>
      <c r="E26" s="64"/>
      <c r="F26" s="67" t="str">
        <f>IF(G26="","",_xlfn.LET(_xlpm.d,$G$5:G26,COUNT(_xlfn.UNIQUE(_xlpm.d))))</f>
        <v/>
      </c>
      <c r="G26" s="79"/>
      <c r="H26" s="80"/>
      <c r="I26" s="80"/>
      <c r="J26" s="79"/>
      <c r="K26" s="80"/>
      <c r="L26" s="80"/>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c r="DE26" s="82"/>
      <c r="DF26" s="82"/>
      <c r="DG26" s="82"/>
      <c r="DH26" s="82"/>
    </row>
    <row r="27" spans="1:112" s="83" customFormat="1" x14ac:dyDescent="0.25">
      <c r="A27" s="61"/>
      <c r="B27" s="62" t="str" cm="1">
        <f t="array" ref="B27">IFERROR(
    _xlfn.LET(
        _xlpm.spill,_xlfn.ANCHORARRAY( $M$3),
        _xlpm.rowData, _xlfn.TAKE(_xlfn.DROP('Claim Entry Example'!27:27,,12), , COLUMNS(_xlpm.spill)),
        SUM(_xlfn._xlws.FILTER(_xlpm.rowData, ISNUMBER(_xlpm.rowData)))
    ),
"")</f>
        <v/>
      </c>
      <c r="C27" s="62" t="str">
        <f t="shared" si="0"/>
        <v/>
      </c>
      <c r="D27" s="63"/>
      <c r="E27" s="64"/>
      <c r="F27" s="67" t="str">
        <f>IF(G27="","",_xlfn.LET(_xlpm.d,$G$5:G27,COUNT(_xlfn.UNIQUE(_xlpm.d))))</f>
        <v/>
      </c>
      <c r="G27" s="79"/>
      <c r="H27" s="80"/>
      <c r="I27" s="80"/>
      <c r="J27" s="79"/>
      <c r="K27" s="80"/>
      <c r="L27" s="80"/>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row>
    <row r="28" spans="1:112" s="83" customFormat="1" x14ac:dyDescent="0.25">
      <c r="A28" s="61"/>
      <c r="B28" s="62" t="str" cm="1">
        <f t="array" ref="B28">IFERROR(
    _xlfn.LET(
        _xlpm.spill,_xlfn.ANCHORARRAY( $M$3),
        _xlpm.rowData, _xlfn.TAKE(_xlfn.DROP('Claim Entry Example'!28:28,,12), , COLUMNS(_xlpm.spill)),
        SUM(_xlfn._xlws.FILTER(_xlpm.rowData, ISNUMBER(_xlpm.rowData)))
    ),
"")</f>
        <v/>
      </c>
      <c r="C28" s="62" t="str">
        <f t="shared" si="0"/>
        <v/>
      </c>
      <c r="D28" s="63"/>
      <c r="E28" s="64"/>
      <c r="F28" s="67" t="str">
        <f>IF(G28="","",_xlfn.LET(_xlpm.d,$G$5:G28,COUNT(_xlfn.UNIQUE(_xlpm.d))))</f>
        <v/>
      </c>
      <c r="G28" s="79"/>
      <c r="H28" s="80"/>
      <c r="I28" s="80"/>
      <c r="J28" s="79"/>
      <c r="K28" s="80"/>
      <c r="L28" s="80"/>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c r="DE28" s="82"/>
      <c r="DF28" s="82"/>
      <c r="DG28" s="82"/>
      <c r="DH28" s="82"/>
    </row>
    <row r="29" spans="1:112" s="83" customFormat="1" x14ac:dyDescent="0.25">
      <c r="A29" s="61"/>
      <c r="B29" s="62" t="str" cm="1">
        <f t="array" ref="B29">IFERROR(
    _xlfn.LET(
        _xlpm.spill,_xlfn.ANCHORARRAY( $M$3),
        _xlpm.rowData, _xlfn.TAKE(_xlfn.DROP('Claim Entry Example'!29:29,,12), , COLUMNS(_xlpm.spill)),
        SUM(_xlfn._xlws.FILTER(_xlpm.rowData, ISNUMBER(_xlpm.rowData)))
    ),
"")</f>
        <v/>
      </c>
      <c r="C29" s="62" t="str">
        <f t="shared" si="0"/>
        <v/>
      </c>
      <c r="D29" s="63"/>
      <c r="E29" s="64"/>
      <c r="F29" s="67" t="str">
        <f>IF(G29="","",_xlfn.LET(_xlpm.d,$G$5:G29,COUNT(_xlfn.UNIQUE(_xlpm.d))))</f>
        <v/>
      </c>
      <c r="G29" s="79"/>
      <c r="H29" s="80"/>
      <c r="I29" s="80"/>
      <c r="J29" s="79"/>
      <c r="K29" s="80"/>
      <c r="L29" s="80"/>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row>
    <row r="30" spans="1:112" s="83" customFormat="1" x14ac:dyDescent="0.25">
      <c r="A30" s="61"/>
      <c r="B30" s="62" t="str" cm="1">
        <f t="array" ref="B30">IFERROR(
    _xlfn.LET(
        _xlpm.spill,_xlfn.ANCHORARRAY( $M$3),
        _xlpm.rowData, _xlfn.TAKE(_xlfn.DROP('Claim Entry Example'!30:30,,12), , COLUMNS(_xlpm.spill)),
        SUM(_xlfn._xlws.FILTER(_xlpm.rowData, ISNUMBER(_xlpm.rowData)))
    ),
"")</f>
        <v/>
      </c>
      <c r="C30" s="62" t="str">
        <f t="shared" si="0"/>
        <v/>
      </c>
      <c r="D30" s="63"/>
      <c r="E30" s="64"/>
      <c r="F30" s="67" t="str">
        <f>IF(G30="","",_xlfn.LET(_xlpm.d,$G$5:G30,COUNT(_xlfn.UNIQUE(_xlpm.d))))</f>
        <v/>
      </c>
      <c r="G30" s="79"/>
      <c r="H30" s="80"/>
      <c r="I30" s="80"/>
      <c r="J30" s="79"/>
      <c r="K30" s="80"/>
      <c r="L30" s="80"/>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82"/>
      <c r="CZ30" s="82"/>
      <c r="DA30" s="82"/>
      <c r="DB30" s="82"/>
      <c r="DC30" s="82"/>
      <c r="DD30" s="82"/>
      <c r="DE30" s="82"/>
      <c r="DF30" s="82"/>
      <c r="DG30" s="82"/>
      <c r="DH30" s="82"/>
    </row>
    <row r="31" spans="1:112" s="83" customFormat="1" x14ac:dyDescent="0.25">
      <c r="A31" s="61"/>
      <c r="B31" s="62" t="str" cm="1">
        <f t="array" ref="B31">IFERROR(
    _xlfn.LET(
        _xlpm.spill,_xlfn.ANCHORARRAY( $M$3),
        _xlpm.rowData, _xlfn.TAKE(_xlfn.DROP('Claim Entry Example'!31:31,,12), , COLUMNS(_xlpm.spill)),
        SUM(_xlfn._xlws.FILTER(_xlpm.rowData, ISNUMBER(_xlpm.rowData)))
    ),
"")</f>
        <v/>
      </c>
      <c r="C31" s="62" t="str">
        <f t="shared" si="0"/>
        <v/>
      </c>
      <c r="D31" s="63"/>
      <c r="E31" s="64"/>
      <c r="F31" s="67" t="str">
        <f>IF(G31="","",_xlfn.LET(_xlpm.d,$G$5:G31,COUNT(_xlfn.UNIQUE(_xlpm.d))))</f>
        <v/>
      </c>
      <c r="G31" s="79"/>
      <c r="H31" s="80"/>
      <c r="I31" s="80"/>
      <c r="J31" s="79"/>
      <c r="K31" s="80"/>
      <c r="L31" s="80"/>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c r="DE31" s="82"/>
      <c r="DF31" s="82"/>
      <c r="DG31" s="82"/>
      <c r="DH31" s="82"/>
    </row>
    <row r="32" spans="1:112" s="83" customFormat="1" x14ac:dyDescent="0.25">
      <c r="A32" s="61"/>
      <c r="B32" s="62" t="str" cm="1">
        <f t="array" ref="B32">IFERROR(
    _xlfn.LET(
        _xlpm.spill,_xlfn.ANCHORARRAY( $M$3),
        _xlpm.rowData, _xlfn.TAKE(_xlfn.DROP('Claim Entry Example'!32:32,,12), , COLUMNS(_xlpm.spill)),
        SUM(_xlfn._xlws.FILTER(_xlpm.rowData, ISNUMBER(_xlpm.rowData)))
    ),
"")</f>
        <v/>
      </c>
      <c r="C32" s="62" t="str">
        <f t="shared" si="0"/>
        <v/>
      </c>
      <c r="D32" s="63"/>
      <c r="E32" s="64"/>
      <c r="F32" s="67" t="str">
        <f>IF(G32="","",_xlfn.LET(_xlpm.d,$G$5:G32,COUNT(_xlfn.UNIQUE(_xlpm.d))))</f>
        <v/>
      </c>
      <c r="G32" s="79"/>
      <c r="H32" s="80"/>
      <c r="I32" s="80"/>
      <c r="J32" s="79"/>
      <c r="K32" s="80"/>
      <c r="L32" s="80"/>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row>
    <row r="33" spans="1:112" s="83" customFormat="1" x14ac:dyDescent="0.25">
      <c r="A33" s="61"/>
      <c r="B33" s="62" t="str" cm="1">
        <f t="array" ref="B33">IFERROR(
    _xlfn.LET(
        _xlpm.spill,_xlfn.ANCHORARRAY( $M$3),
        _xlpm.rowData, _xlfn.TAKE(_xlfn.DROP('Claim Entry Example'!33:33,,12), , COLUMNS(_xlpm.spill)),
        SUM(_xlfn._xlws.FILTER(_xlpm.rowData, ISNUMBER(_xlpm.rowData)))
    ),
"")</f>
        <v/>
      </c>
      <c r="C33" s="62" t="str">
        <f t="shared" si="0"/>
        <v/>
      </c>
      <c r="D33" s="63"/>
      <c r="E33" s="64"/>
      <c r="F33" s="67" t="str">
        <f>IF(G33="","",_xlfn.LET(_xlpm.d,$G$5:G33,COUNT(_xlfn.UNIQUE(_xlpm.d))))</f>
        <v/>
      </c>
      <c r="G33" s="79"/>
      <c r="H33" s="80"/>
      <c r="I33" s="80"/>
      <c r="J33" s="79"/>
      <c r="K33" s="80"/>
      <c r="L33" s="80"/>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row>
    <row r="34" spans="1:112" s="83" customFormat="1" x14ac:dyDescent="0.25">
      <c r="A34" s="61"/>
      <c r="B34" s="62" t="str" cm="1">
        <f t="array" ref="B34">IFERROR(
    _xlfn.LET(
        _xlpm.spill,_xlfn.ANCHORARRAY( $M$3),
        _xlpm.rowData, _xlfn.TAKE(_xlfn.DROP('Claim Entry Example'!34:34,,12), , COLUMNS(_xlpm.spill)),
        SUM(_xlfn._xlws.FILTER(_xlpm.rowData, ISNUMBER(_xlpm.rowData)))
    ),
"")</f>
        <v/>
      </c>
      <c r="C34" s="62" t="str">
        <f t="shared" si="0"/>
        <v/>
      </c>
      <c r="D34" s="63"/>
      <c r="E34" s="64"/>
      <c r="F34" s="67" t="str">
        <f>IF(G34="","",_xlfn.LET(_xlpm.d,$G$5:G34,COUNT(_xlfn.UNIQUE(_xlpm.d))))</f>
        <v/>
      </c>
      <c r="G34" s="79"/>
      <c r="H34" s="80"/>
      <c r="I34" s="80"/>
      <c r="J34" s="79"/>
      <c r="K34" s="80"/>
      <c r="L34" s="80"/>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2"/>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2"/>
    </row>
    <row r="35" spans="1:112" s="83" customFormat="1" x14ac:dyDescent="0.25">
      <c r="A35" s="61"/>
      <c r="B35" s="62" t="str" cm="1">
        <f t="array" ref="B35">IFERROR(
    _xlfn.LET(
        _xlpm.spill,_xlfn.ANCHORARRAY( $M$3),
        _xlpm.rowData, _xlfn.TAKE(_xlfn.DROP('Claim Entry Example'!35:35,,12), , COLUMNS(_xlpm.spill)),
        SUM(_xlfn._xlws.FILTER(_xlpm.rowData, ISNUMBER(_xlpm.rowData)))
    ),
"")</f>
        <v/>
      </c>
      <c r="C35" s="62" t="str">
        <f t="shared" si="0"/>
        <v/>
      </c>
      <c r="D35" s="63"/>
      <c r="E35" s="64"/>
      <c r="F35" s="67" t="str">
        <f>IF(G35="","",_xlfn.LET(_xlpm.d,$G$5:G35,COUNT(_xlfn.UNIQUE(_xlpm.d))))</f>
        <v/>
      </c>
      <c r="G35" s="79"/>
      <c r="H35" s="80"/>
      <c r="I35" s="80"/>
      <c r="J35" s="79"/>
      <c r="K35" s="80"/>
      <c r="L35" s="80"/>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row>
    <row r="36" spans="1:112" s="83" customFormat="1" x14ac:dyDescent="0.25">
      <c r="A36" s="61"/>
      <c r="B36" s="62" t="str" cm="1">
        <f t="array" ref="B36">IFERROR(
    _xlfn.LET(
        _xlpm.spill,_xlfn.ANCHORARRAY( $M$3),
        _xlpm.rowData, _xlfn.TAKE(_xlfn.DROP('Claim Entry Example'!36:36,,12), , COLUMNS(_xlpm.spill)),
        SUM(_xlfn._xlws.FILTER(_xlpm.rowData, ISNUMBER(_xlpm.rowData)))
    ),
"")</f>
        <v/>
      </c>
      <c r="C36" s="62" t="str">
        <f t="shared" si="0"/>
        <v/>
      </c>
      <c r="D36" s="63"/>
      <c r="E36" s="64"/>
      <c r="F36" s="67" t="str">
        <f>IF(G36="","",_xlfn.LET(_xlpm.d,$G$5:G36,COUNT(_xlfn.UNIQUE(_xlpm.d))))</f>
        <v/>
      </c>
      <c r="G36" s="79"/>
      <c r="H36" s="80"/>
      <c r="I36" s="80"/>
      <c r="J36" s="79"/>
      <c r="K36" s="80"/>
      <c r="L36" s="80"/>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row>
    <row r="37" spans="1:112" s="83" customFormat="1" x14ac:dyDescent="0.25">
      <c r="A37" s="61"/>
      <c r="B37" s="62" t="str" cm="1">
        <f t="array" ref="B37">IFERROR(
    _xlfn.LET(
        _xlpm.spill,_xlfn.ANCHORARRAY( $M$3),
        _xlpm.rowData, _xlfn.TAKE(_xlfn.DROP('Claim Entry Example'!37:37,,12), , COLUMNS(_xlpm.spill)),
        SUM(_xlfn._xlws.FILTER(_xlpm.rowData, ISNUMBER(_xlpm.rowData)))
    ),
"")</f>
        <v/>
      </c>
      <c r="C37" s="62" t="str">
        <f t="shared" si="0"/>
        <v/>
      </c>
      <c r="D37" s="63"/>
      <c r="E37" s="64"/>
      <c r="F37" s="67" t="str">
        <f>IF(G37="","",_xlfn.LET(_xlpm.d,$G$5:G37,COUNT(_xlfn.UNIQUE(_xlpm.d))))</f>
        <v/>
      </c>
      <c r="G37" s="79"/>
      <c r="H37" s="80"/>
      <c r="I37" s="80"/>
      <c r="J37" s="79"/>
      <c r="K37" s="80"/>
      <c r="L37" s="80"/>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row>
    <row r="38" spans="1:112" s="83" customFormat="1" x14ac:dyDescent="0.25">
      <c r="A38" s="61"/>
      <c r="B38" s="62" t="str" cm="1">
        <f t="array" ref="B38">IFERROR(
    _xlfn.LET(
        _xlpm.spill,_xlfn.ANCHORARRAY( $M$3),
        _xlpm.rowData, _xlfn.TAKE(_xlfn.DROP('Claim Entry Example'!38:38,,12), , COLUMNS(_xlpm.spill)),
        SUM(_xlfn._xlws.FILTER(_xlpm.rowData, ISNUMBER(_xlpm.rowData)))
    ),
"")</f>
        <v/>
      </c>
      <c r="C38" s="62" t="str">
        <f t="shared" si="0"/>
        <v/>
      </c>
      <c r="D38" s="63"/>
      <c r="E38" s="64"/>
      <c r="F38" s="67" t="str">
        <f>IF(G38="","",_xlfn.LET(_xlpm.d,$G$5:G38,COUNT(_xlfn.UNIQUE(_xlpm.d))))</f>
        <v/>
      </c>
      <c r="G38" s="79"/>
      <c r="H38" s="80"/>
      <c r="I38" s="80"/>
      <c r="J38" s="79"/>
      <c r="K38" s="80"/>
      <c r="L38" s="80"/>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c r="CV38" s="82"/>
      <c r="CW38" s="82"/>
      <c r="CX38" s="82"/>
      <c r="CY38" s="82"/>
      <c r="CZ38" s="82"/>
      <c r="DA38" s="82"/>
      <c r="DB38" s="82"/>
      <c r="DC38" s="82"/>
      <c r="DD38" s="82"/>
      <c r="DE38" s="82"/>
      <c r="DF38" s="82"/>
      <c r="DG38" s="82"/>
      <c r="DH38" s="82"/>
    </row>
    <row r="39" spans="1:112" s="83" customFormat="1" x14ac:dyDescent="0.25">
      <c r="A39" s="61"/>
      <c r="B39" s="62" t="str" cm="1">
        <f t="array" ref="B39">IFERROR(
    _xlfn.LET(
        _xlpm.spill,_xlfn.ANCHORARRAY( $M$3),
        _xlpm.rowData, _xlfn.TAKE(_xlfn.DROP('Claim Entry Example'!39:39,,12), , COLUMNS(_xlpm.spill)),
        SUM(_xlfn._xlws.FILTER(_xlpm.rowData, ISNUMBER(_xlpm.rowData)))
    ),
"")</f>
        <v/>
      </c>
      <c r="C39" s="62" t="str">
        <f t="shared" si="0"/>
        <v/>
      </c>
      <c r="D39" s="63"/>
      <c r="E39" s="64"/>
      <c r="F39" s="67" t="str">
        <f>IF(G39="","",_xlfn.LET(_xlpm.d,$G$5:G39,COUNT(_xlfn.UNIQUE(_xlpm.d))))</f>
        <v/>
      </c>
      <c r="G39" s="79"/>
      <c r="H39" s="80"/>
      <c r="I39" s="80"/>
      <c r="J39" s="79"/>
      <c r="K39" s="80"/>
      <c r="L39" s="80"/>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row>
    <row r="40" spans="1:112" s="83" customFormat="1" x14ac:dyDescent="0.25">
      <c r="A40" s="61"/>
      <c r="B40" s="62" t="str" cm="1">
        <f t="array" ref="B40">IFERROR(
    _xlfn.LET(
        _xlpm.spill,_xlfn.ANCHORARRAY( $M$3),
        _xlpm.rowData, _xlfn.TAKE(_xlfn.DROP('Claim Entry Example'!40:40,,12), , COLUMNS(_xlpm.spill)),
        SUM(_xlfn._xlws.FILTER(_xlpm.rowData, ISNUMBER(_xlpm.rowData)))
    ),
"")</f>
        <v/>
      </c>
      <c r="C40" s="62" t="str">
        <f t="shared" si="0"/>
        <v/>
      </c>
      <c r="D40" s="63"/>
      <c r="E40" s="64"/>
      <c r="F40" s="67" t="str">
        <f>IF(G40="","",_xlfn.LET(_xlpm.d,$G$5:G40,COUNT(_xlfn.UNIQUE(_xlpm.d))))</f>
        <v/>
      </c>
      <c r="G40" s="79"/>
      <c r="H40" s="80"/>
      <c r="I40" s="80"/>
      <c r="J40" s="79"/>
      <c r="K40" s="80"/>
      <c r="L40" s="80"/>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c r="DE40" s="82"/>
      <c r="DF40" s="82"/>
      <c r="DG40" s="82"/>
      <c r="DH40" s="82"/>
    </row>
    <row r="41" spans="1:112" s="83" customFormat="1" x14ac:dyDescent="0.25">
      <c r="A41" s="61"/>
      <c r="B41" s="62" t="str" cm="1">
        <f t="array" ref="B41">IFERROR(
    _xlfn.LET(
        _xlpm.spill,_xlfn.ANCHORARRAY( $M$3),
        _xlpm.rowData, _xlfn.TAKE(_xlfn.DROP('Claim Entry Example'!41:41,,12), , COLUMNS(_xlpm.spill)),
        SUM(_xlfn._xlws.FILTER(_xlpm.rowData, ISNUMBER(_xlpm.rowData)))
    ),
"")</f>
        <v/>
      </c>
      <c r="C41" s="62" t="str">
        <f t="shared" si="0"/>
        <v/>
      </c>
      <c r="D41" s="63"/>
      <c r="E41" s="64"/>
      <c r="F41" s="67" t="str">
        <f>IF(G41="","",_xlfn.LET(_xlpm.d,$G$5:G41,COUNT(_xlfn.UNIQUE(_xlpm.d))))</f>
        <v/>
      </c>
      <c r="G41" s="79"/>
      <c r="H41" s="80"/>
      <c r="I41" s="80"/>
      <c r="J41" s="79"/>
      <c r="K41" s="80"/>
      <c r="L41" s="80"/>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row>
    <row r="42" spans="1:112" s="83" customFormat="1" x14ac:dyDescent="0.25">
      <c r="A42" s="61"/>
      <c r="B42" s="62" t="str" cm="1">
        <f t="array" ref="B42">IFERROR(
    _xlfn.LET(
        _xlpm.spill,_xlfn.ANCHORARRAY( $M$3),
        _xlpm.rowData, _xlfn.TAKE(_xlfn.DROP('Claim Entry Example'!42:42,,12), , COLUMNS(_xlpm.spill)),
        SUM(_xlfn._xlws.FILTER(_xlpm.rowData, ISNUMBER(_xlpm.rowData)))
    ),
"")</f>
        <v/>
      </c>
      <c r="C42" s="62" t="str">
        <f t="shared" si="0"/>
        <v/>
      </c>
      <c r="D42" s="63"/>
      <c r="E42" s="64"/>
      <c r="F42" s="67" t="str">
        <f>IF(G42="","",_xlfn.LET(_xlpm.d,$G$5:G42,COUNT(_xlfn.UNIQUE(_xlpm.d))))</f>
        <v/>
      </c>
      <c r="G42" s="79"/>
      <c r="H42" s="80"/>
      <c r="I42" s="80"/>
      <c r="J42" s="79"/>
      <c r="K42" s="80"/>
      <c r="L42" s="80"/>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row>
    <row r="43" spans="1:112" s="83" customFormat="1" x14ac:dyDescent="0.25">
      <c r="A43" s="61"/>
      <c r="B43" s="62" t="str" cm="1">
        <f t="array" ref="B43">IFERROR(
    _xlfn.LET(
        _xlpm.spill,_xlfn.ANCHORARRAY( $M$3),
        _xlpm.rowData, _xlfn.TAKE(_xlfn.DROP('Claim Entry Example'!43:43,,12), , COLUMNS(_xlpm.spill)),
        SUM(_xlfn._xlws.FILTER(_xlpm.rowData, ISNUMBER(_xlpm.rowData)))
    ),
"")</f>
        <v/>
      </c>
      <c r="C43" s="62" t="str">
        <f t="shared" si="0"/>
        <v/>
      </c>
      <c r="D43" s="63"/>
      <c r="E43" s="64"/>
      <c r="F43" s="67" t="str">
        <f>IF(G43="","",_xlfn.LET(_xlpm.d,$G$5:G43,COUNT(_xlfn.UNIQUE(_xlpm.d))))</f>
        <v/>
      </c>
      <c r="G43" s="79"/>
      <c r="H43" s="80"/>
      <c r="I43" s="80"/>
      <c r="J43" s="79"/>
      <c r="K43" s="80"/>
      <c r="L43" s="80"/>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row>
    <row r="44" spans="1:112" s="83" customFormat="1" x14ac:dyDescent="0.25">
      <c r="A44" s="61"/>
      <c r="B44" s="62" t="str" cm="1">
        <f t="array" ref="B44">IFERROR(
    _xlfn.LET(
        _xlpm.spill,_xlfn.ANCHORARRAY( $M$3),
        _xlpm.rowData, _xlfn.TAKE(_xlfn.DROP('Claim Entry Example'!44:44,,12), , COLUMNS(_xlpm.spill)),
        SUM(_xlfn._xlws.FILTER(_xlpm.rowData, ISNUMBER(_xlpm.rowData)))
    ),
"")</f>
        <v/>
      </c>
      <c r="C44" s="62" t="str">
        <f t="shared" si="0"/>
        <v/>
      </c>
      <c r="D44" s="63"/>
      <c r="E44" s="64"/>
      <c r="F44" s="67" t="str">
        <f>IF(G44="","",_xlfn.LET(_xlpm.d,$G$5:G44,COUNT(_xlfn.UNIQUE(_xlpm.d))))</f>
        <v/>
      </c>
      <c r="G44" s="79"/>
      <c r="H44" s="80"/>
      <c r="I44" s="80"/>
      <c r="J44" s="79"/>
      <c r="K44" s="80"/>
      <c r="L44" s="80"/>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row>
    <row r="45" spans="1:112" s="83" customFormat="1" x14ac:dyDescent="0.25">
      <c r="A45" s="61"/>
      <c r="B45" s="62" t="str" cm="1">
        <f t="array" ref="B45">IFERROR(
    _xlfn.LET(
        _xlpm.spill,_xlfn.ANCHORARRAY( $M$3),
        _xlpm.rowData, _xlfn.TAKE(_xlfn.DROP('Claim Entry Example'!45:45,,12), , COLUMNS(_xlpm.spill)),
        SUM(_xlfn._xlws.FILTER(_xlpm.rowData, ISNUMBER(_xlpm.rowData)))
    ),
"")</f>
        <v/>
      </c>
      <c r="C45" s="62" t="str">
        <f t="shared" si="0"/>
        <v/>
      </c>
      <c r="D45" s="63"/>
      <c r="E45" s="64"/>
      <c r="F45" s="67" t="str">
        <f>IF(G45="","",_xlfn.LET(_xlpm.d,$G$5:G45,COUNT(_xlfn.UNIQUE(_xlpm.d))))</f>
        <v/>
      </c>
      <c r="G45" s="79"/>
      <c r="H45" s="80"/>
      <c r="I45" s="80"/>
      <c r="J45" s="79"/>
      <c r="K45" s="80"/>
      <c r="L45" s="80"/>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row>
    <row r="46" spans="1:112" s="83" customFormat="1" x14ac:dyDescent="0.25">
      <c r="A46" s="61"/>
      <c r="B46" s="62" t="str" cm="1">
        <f t="array" ref="B46">IFERROR(
    _xlfn.LET(
        _xlpm.spill,_xlfn.ANCHORARRAY( $M$3),
        _xlpm.rowData, _xlfn.TAKE(_xlfn.DROP('Claim Entry Example'!46:46,,12), , COLUMNS(_xlpm.spill)),
        SUM(_xlfn._xlws.FILTER(_xlpm.rowData, ISNUMBER(_xlpm.rowData)))
    ),
"")</f>
        <v/>
      </c>
      <c r="C46" s="62" t="str">
        <f t="shared" si="0"/>
        <v/>
      </c>
      <c r="D46" s="63"/>
      <c r="E46" s="64"/>
      <c r="F46" s="67" t="str">
        <f>IF(G46="","",_xlfn.LET(_xlpm.d,$G$5:G46,COUNT(_xlfn.UNIQUE(_xlpm.d))))</f>
        <v/>
      </c>
      <c r="G46" s="79"/>
      <c r="H46" s="80"/>
      <c r="I46" s="80"/>
      <c r="J46" s="79"/>
      <c r="K46" s="80"/>
      <c r="L46" s="80"/>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1"/>
      <c r="AU46" s="81"/>
      <c r="AV46" s="81"/>
      <c r="AW46" s="81"/>
      <c r="AX46" s="81"/>
      <c r="AY46" s="81"/>
      <c r="AZ46" s="81"/>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row>
    <row r="47" spans="1:112" s="83" customFormat="1" x14ac:dyDescent="0.25">
      <c r="A47" s="61"/>
      <c r="B47" s="62" t="str" cm="1">
        <f t="array" ref="B47">IFERROR(
    _xlfn.LET(
        _xlpm.spill,_xlfn.ANCHORARRAY( $M$3),
        _xlpm.rowData, _xlfn.TAKE(_xlfn.DROP('Claim Entry Example'!47:47,,12), , COLUMNS(_xlpm.spill)),
        SUM(_xlfn._xlws.FILTER(_xlpm.rowData, ISNUMBER(_xlpm.rowData)))
    ),
"")</f>
        <v/>
      </c>
      <c r="C47" s="62" t="str">
        <f t="shared" si="0"/>
        <v/>
      </c>
      <c r="D47" s="63"/>
      <c r="E47" s="64"/>
      <c r="F47" s="67" t="str">
        <f>IF(G47="","",_xlfn.LET(_xlpm.d,$G$5:G47,COUNT(_xlfn.UNIQUE(_xlpm.d))))</f>
        <v/>
      </c>
      <c r="G47" s="79"/>
      <c r="H47" s="80"/>
      <c r="I47" s="80"/>
      <c r="J47" s="79"/>
      <c r="K47" s="80"/>
      <c r="L47" s="80"/>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row>
    <row r="48" spans="1:112" s="83" customFormat="1" x14ac:dyDescent="0.25">
      <c r="A48" s="61"/>
      <c r="B48" s="62" t="str" cm="1">
        <f t="array" ref="B48">IFERROR(
    _xlfn.LET(
        _xlpm.spill,_xlfn.ANCHORARRAY( $M$3),
        _xlpm.rowData, _xlfn.TAKE(_xlfn.DROP('Claim Entry Example'!48:48,,12), , COLUMNS(_xlpm.spill)),
        SUM(_xlfn._xlws.FILTER(_xlpm.rowData, ISNUMBER(_xlpm.rowData)))
    ),
"")</f>
        <v/>
      </c>
      <c r="C48" s="62" t="str">
        <f t="shared" si="0"/>
        <v/>
      </c>
      <c r="D48" s="63"/>
      <c r="E48" s="64"/>
      <c r="F48" s="67" t="str">
        <f>IF(G48="","",_xlfn.LET(_xlpm.d,$G$5:G48,COUNT(_xlfn.UNIQUE(_xlpm.d))))</f>
        <v/>
      </c>
      <c r="G48" s="79"/>
      <c r="H48" s="80"/>
      <c r="I48" s="80"/>
      <c r="J48" s="79"/>
      <c r="K48" s="80"/>
      <c r="L48" s="80"/>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c r="AQ48" s="81"/>
      <c r="AR48" s="81"/>
      <c r="AS48" s="81"/>
      <c r="AT48" s="81"/>
      <c r="AU48" s="81"/>
      <c r="AV48" s="81"/>
      <c r="AW48" s="81"/>
      <c r="AX48" s="81"/>
      <c r="AY48" s="81"/>
      <c r="AZ48" s="81"/>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row>
    <row r="49" spans="1:112" s="83" customFormat="1" x14ac:dyDescent="0.25">
      <c r="A49" s="61"/>
      <c r="B49" s="62" t="str" cm="1">
        <f t="array" ref="B49">IFERROR(
    _xlfn.LET(
        _xlpm.spill,_xlfn.ANCHORARRAY( $M$3),
        _xlpm.rowData, _xlfn.TAKE(_xlfn.DROP('Claim Entry Example'!49:49,,12), , COLUMNS(_xlpm.spill)),
        SUM(_xlfn._xlws.FILTER(_xlpm.rowData, ISNUMBER(_xlpm.rowData)))
    ),
"")</f>
        <v/>
      </c>
      <c r="C49" s="62" t="str">
        <f t="shared" si="0"/>
        <v/>
      </c>
      <c r="D49" s="63"/>
      <c r="E49" s="64"/>
      <c r="F49" s="67" t="str">
        <f>IF(G49="","",_xlfn.LET(_xlpm.d,$G$5:G49,COUNT(_xlfn.UNIQUE(_xlpm.d))))</f>
        <v/>
      </c>
      <c r="G49" s="79"/>
      <c r="H49" s="80"/>
      <c r="I49" s="80"/>
      <c r="J49" s="79"/>
      <c r="K49" s="80"/>
      <c r="L49" s="80"/>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81"/>
      <c r="AU49" s="81"/>
      <c r="AV49" s="81"/>
      <c r="AW49" s="81"/>
      <c r="AX49" s="81"/>
      <c r="AY49" s="81"/>
      <c r="AZ49" s="81"/>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row>
    <row r="50" spans="1:112" s="83" customFormat="1" x14ac:dyDescent="0.25">
      <c r="A50" s="61"/>
      <c r="B50" s="62" t="str" cm="1">
        <f t="array" ref="B50">IFERROR(
    _xlfn.LET(
        _xlpm.spill,_xlfn.ANCHORARRAY( $M$3),
        _xlpm.rowData, _xlfn.TAKE(_xlfn.DROP('Claim Entry Example'!50:50,,12), , COLUMNS(_xlpm.spill)),
        SUM(_xlfn._xlws.FILTER(_xlpm.rowData, ISNUMBER(_xlpm.rowData)))
    ),
"")</f>
        <v/>
      </c>
      <c r="C50" s="62" t="str">
        <f t="shared" si="0"/>
        <v/>
      </c>
      <c r="D50" s="63"/>
      <c r="E50" s="64"/>
      <c r="F50" s="67" t="str">
        <f>IF(G50="","",_xlfn.LET(_xlpm.d,$G$5:G50,COUNT(_xlfn.UNIQUE(_xlpm.d))))</f>
        <v/>
      </c>
      <c r="G50" s="79"/>
      <c r="H50" s="80"/>
      <c r="I50" s="80"/>
      <c r="J50" s="79"/>
      <c r="K50" s="80"/>
      <c r="L50" s="80"/>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81"/>
      <c r="AT50" s="81"/>
      <c r="AU50" s="81"/>
      <c r="AV50" s="81"/>
      <c r="AW50" s="81"/>
      <c r="AX50" s="81"/>
      <c r="AY50" s="81"/>
      <c r="AZ50" s="81"/>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row>
    <row r="51" spans="1:112" s="83" customFormat="1" x14ac:dyDescent="0.25">
      <c r="A51" s="61"/>
      <c r="B51" s="62" t="str" cm="1">
        <f t="array" ref="B51">IFERROR(
    _xlfn.LET(
        _xlpm.spill,_xlfn.ANCHORARRAY( $M$3),
        _xlpm.rowData, _xlfn.TAKE(_xlfn.DROP('Claim Entry Example'!51:51,,12), , COLUMNS(_xlpm.spill)),
        SUM(_xlfn._xlws.FILTER(_xlpm.rowData, ISNUMBER(_xlpm.rowData)))
    ),
"")</f>
        <v/>
      </c>
      <c r="C51" s="62" t="str">
        <f t="shared" si="0"/>
        <v/>
      </c>
      <c r="D51" s="63"/>
      <c r="E51" s="64"/>
      <c r="F51" s="67" t="str">
        <f>IF(G51="","",_xlfn.LET(_xlpm.d,$G$5:G51,COUNT(_xlfn.UNIQUE(_xlpm.d))))</f>
        <v/>
      </c>
      <c r="G51" s="79"/>
      <c r="H51" s="80"/>
      <c r="I51" s="80"/>
      <c r="J51" s="79"/>
      <c r="K51" s="80"/>
      <c r="L51" s="80"/>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82"/>
      <c r="CR51" s="82"/>
      <c r="CS51" s="82"/>
      <c r="CT51" s="82"/>
      <c r="CU51" s="82"/>
      <c r="CV51" s="82"/>
      <c r="CW51" s="82"/>
      <c r="CX51" s="82"/>
      <c r="CY51" s="82"/>
      <c r="CZ51" s="82"/>
      <c r="DA51" s="82"/>
      <c r="DB51" s="82"/>
      <c r="DC51" s="82"/>
      <c r="DD51" s="82"/>
      <c r="DE51" s="82"/>
      <c r="DF51" s="82"/>
      <c r="DG51" s="82"/>
      <c r="DH51" s="82"/>
    </row>
    <row r="52" spans="1:112" s="83" customFormat="1" x14ac:dyDescent="0.25">
      <c r="A52" s="61"/>
      <c r="B52" s="62" t="str" cm="1">
        <f t="array" ref="B52">IFERROR(
    _xlfn.LET(
        _xlpm.spill,_xlfn.ANCHORARRAY( $M$3),
        _xlpm.rowData, _xlfn.TAKE(_xlfn.DROP('Claim Entry Example'!52:52,,12), , COLUMNS(_xlpm.spill)),
        SUM(_xlfn._xlws.FILTER(_xlpm.rowData, ISNUMBER(_xlpm.rowData)))
    ),
"")</f>
        <v/>
      </c>
      <c r="C52" s="62" t="str">
        <f t="shared" si="0"/>
        <v/>
      </c>
      <c r="D52" s="63"/>
      <c r="E52" s="64"/>
      <c r="F52" s="67" t="str">
        <f>IF(G52="","",_xlfn.LET(_xlpm.d,$G$5:G52,COUNT(_xlfn.UNIQUE(_xlpm.d))))</f>
        <v/>
      </c>
      <c r="G52" s="79"/>
      <c r="H52" s="80"/>
      <c r="I52" s="80"/>
      <c r="J52" s="79"/>
      <c r="K52" s="80"/>
      <c r="L52" s="80"/>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row>
    <row r="53" spans="1:112" s="83" customFormat="1" x14ac:dyDescent="0.25">
      <c r="A53" s="61"/>
      <c r="B53" s="62" t="str" cm="1">
        <f t="array" ref="B53">IFERROR(
    _xlfn.LET(
        _xlpm.spill,_xlfn.ANCHORARRAY( $M$3),
        _xlpm.rowData, _xlfn.TAKE(_xlfn.DROP('Claim Entry Example'!53:53,,12), , COLUMNS(_xlpm.spill)),
        SUM(_xlfn._xlws.FILTER(_xlpm.rowData, ISNUMBER(_xlpm.rowData)))
    ),
"")</f>
        <v/>
      </c>
      <c r="C53" s="62" t="str">
        <f t="shared" si="0"/>
        <v/>
      </c>
      <c r="D53" s="63"/>
      <c r="E53" s="64"/>
      <c r="F53" s="67" t="str">
        <f>IF(G53="","",_xlfn.LET(_xlpm.d,$G$5:G53,COUNT(_xlfn.UNIQUE(_xlpm.d))))</f>
        <v/>
      </c>
      <c r="G53" s="79"/>
      <c r="H53" s="80"/>
      <c r="I53" s="80"/>
      <c r="J53" s="79"/>
      <c r="K53" s="80"/>
      <c r="L53" s="80"/>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row>
    <row r="54" spans="1:112" s="83" customFormat="1" x14ac:dyDescent="0.25">
      <c r="A54" s="61"/>
      <c r="B54" s="62" t="str" cm="1">
        <f t="array" ref="B54">IFERROR(
    _xlfn.LET(
        _xlpm.spill,_xlfn.ANCHORARRAY( $M$3),
        _xlpm.rowData, _xlfn.TAKE(_xlfn.DROP('Claim Entry Example'!54:54,,12), , COLUMNS(_xlpm.spill)),
        SUM(_xlfn._xlws.FILTER(_xlpm.rowData, ISNUMBER(_xlpm.rowData)))
    ),
"")</f>
        <v/>
      </c>
      <c r="C54" s="62" t="str">
        <f t="shared" si="0"/>
        <v/>
      </c>
      <c r="D54" s="63"/>
      <c r="E54" s="64"/>
      <c r="F54" s="67" t="str">
        <f>IF(G54="","",_xlfn.LET(_xlpm.d,$G$5:G54,COUNT(_xlfn.UNIQUE(_xlpm.d))))</f>
        <v/>
      </c>
      <c r="G54" s="79"/>
      <c r="H54" s="80"/>
      <c r="I54" s="80"/>
      <c r="J54" s="79"/>
      <c r="K54" s="80"/>
      <c r="L54" s="80"/>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row>
    <row r="55" spans="1:112" x14ac:dyDescent="0.25">
      <c r="D55" s="65"/>
      <c r="E55" s="65"/>
    </row>
    <row r="56" spans="1:112" x14ac:dyDescent="0.25">
      <c r="D56" s="65"/>
      <c r="E56" s="65"/>
    </row>
    <row r="57" spans="1:112" x14ac:dyDescent="0.25">
      <c r="D57" s="65"/>
      <c r="E57" s="65"/>
    </row>
    <row r="58" spans="1:112" x14ac:dyDescent="0.25">
      <c r="D58" s="65"/>
      <c r="E58" s="65"/>
    </row>
    <row r="59" spans="1:112" x14ac:dyDescent="0.25">
      <c r="D59" s="65"/>
      <c r="E59" s="65"/>
    </row>
    <row r="60" spans="1:112" x14ac:dyDescent="0.25">
      <c r="D60" s="65"/>
      <c r="E60" s="65"/>
    </row>
    <row r="61" spans="1:112" x14ac:dyDescent="0.25">
      <c r="D61" s="65"/>
      <c r="E61" s="65"/>
    </row>
    <row r="62" spans="1:112" x14ac:dyDescent="0.25">
      <c r="D62" s="65"/>
      <c r="E62" s="65"/>
    </row>
    <row r="63" spans="1:112" x14ac:dyDescent="0.25">
      <c r="D63" s="65"/>
      <c r="E63" s="65"/>
    </row>
    <row r="64" spans="1:112" x14ac:dyDescent="0.25">
      <c r="D64" s="65"/>
      <c r="E64" s="65"/>
    </row>
    <row r="65" spans="4:5" x14ac:dyDescent="0.25">
      <c r="D65" s="65"/>
      <c r="E65" s="65"/>
    </row>
    <row r="66" spans="4:5" x14ac:dyDescent="0.25">
      <c r="D66" s="65"/>
      <c r="E66" s="65"/>
    </row>
    <row r="67" spans="4:5" x14ac:dyDescent="0.25">
      <c r="D67" s="65"/>
      <c r="E67" s="65"/>
    </row>
    <row r="68" spans="4:5" x14ac:dyDescent="0.25">
      <c r="D68" s="65"/>
      <c r="E68" s="65"/>
    </row>
    <row r="69" spans="4:5" x14ac:dyDescent="0.25">
      <c r="D69" s="65"/>
      <c r="E69" s="65"/>
    </row>
    <row r="70" spans="4:5" x14ac:dyDescent="0.25">
      <c r="D70" s="65"/>
      <c r="E70" s="65"/>
    </row>
    <row r="71" spans="4:5" x14ac:dyDescent="0.25">
      <c r="D71" s="65"/>
      <c r="E71" s="65"/>
    </row>
    <row r="72" spans="4:5" x14ac:dyDescent="0.25">
      <c r="D72" s="65"/>
      <c r="E72" s="65"/>
    </row>
    <row r="73" spans="4:5" x14ac:dyDescent="0.25">
      <c r="D73" s="65"/>
      <c r="E73" s="65"/>
    </row>
    <row r="74" spans="4:5" x14ac:dyDescent="0.25">
      <c r="D74" s="65"/>
      <c r="E74" s="65"/>
    </row>
    <row r="75" spans="4:5" x14ac:dyDescent="0.25">
      <c r="D75" s="65"/>
      <c r="E75" s="65"/>
    </row>
    <row r="76" spans="4:5" x14ac:dyDescent="0.25">
      <c r="D76" s="65"/>
      <c r="E76" s="65"/>
    </row>
    <row r="77" spans="4:5" x14ac:dyDescent="0.25">
      <c r="D77" s="65"/>
      <c r="E77" s="65"/>
    </row>
    <row r="78" spans="4:5" x14ac:dyDescent="0.25">
      <c r="D78" s="65"/>
      <c r="E78" s="65"/>
    </row>
    <row r="79" spans="4:5" x14ac:dyDescent="0.25">
      <c r="D79" s="65"/>
      <c r="E79" s="65"/>
    </row>
    <row r="80" spans="4:5" x14ac:dyDescent="0.25">
      <c r="D80" s="65"/>
      <c r="E80" s="65"/>
    </row>
    <row r="81" spans="4:5" x14ac:dyDescent="0.25">
      <c r="D81" s="65"/>
      <c r="E81" s="65"/>
    </row>
    <row r="82" spans="4:5" x14ac:dyDescent="0.25">
      <c r="D82" s="65"/>
      <c r="E82" s="65"/>
    </row>
    <row r="83" spans="4:5" x14ac:dyDescent="0.25">
      <c r="D83" s="65"/>
      <c r="E83" s="65"/>
    </row>
    <row r="84" spans="4:5" x14ac:dyDescent="0.25">
      <c r="D84" s="65"/>
      <c r="E84" s="65"/>
    </row>
    <row r="85" spans="4:5" x14ac:dyDescent="0.25">
      <c r="D85" s="65"/>
      <c r="E85" s="65"/>
    </row>
    <row r="86" spans="4:5" x14ac:dyDescent="0.25">
      <c r="D86" s="65"/>
      <c r="E86" s="65"/>
    </row>
    <row r="87" spans="4:5" x14ac:dyDescent="0.25">
      <c r="D87" s="65"/>
      <c r="E87" s="65"/>
    </row>
    <row r="88" spans="4:5" x14ac:dyDescent="0.25">
      <c r="D88" s="65"/>
      <c r="E88" s="65"/>
    </row>
    <row r="89" spans="4:5" x14ac:dyDescent="0.25">
      <c r="D89" s="65"/>
      <c r="E89" s="65"/>
    </row>
    <row r="90" spans="4:5" x14ac:dyDescent="0.25">
      <c r="D90" s="65"/>
      <c r="E90" s="65"/>
    </row>
    <row r="91" spans="4:5" x14ac:dyDescent="0.25">
      <c r="D91" s="65"/>
      <c r="E91" s="65"/>
    </row>
    <row r="92" spans="4:5" x14ac:dyDescent="0.25">
      <c r="D92" s="65"/>
      <c r="E92" s="65"/>
    </row>
    <row r="93" spans="4:5" x14ac:dyDescent="0.25">
      <c r="D93" s="65"/>
      <c r="E93" s="65"/>
    </row>
    <row r="94" spans="4:5" x14ac:dyDescent="0.25">
      <c r="D94" s="65"/>
      <c r="E94" s="65"/>
    </row>
    <row r="95" spans="4:5" x14ac:dyDescent="0.25">
      <c r="D95" s="65"/>
      <c r="E95" s="65"/>
    </row>
    <row r="96" spans="4:5" x14ac:dyDescent="0.25">
      <c r="D96" s="65"/>
      <c r="E96" s="65"/>
    </row>
    <row r="97" spans="4:5" x14ac:dyDescent="0.25">
      <c r="D97" s="65"/>
      <c r="E97" s="65"/>
    </row>
    <row r="98" spans="4:5" x14ac:dyDescent="0.25">
      <c r="D98" s="65"/>
      <c r="E98" s="65"/>
    </row>
    <row r="99" spans="4:5" x14ac:dyDescent="0.25">
      <c r="D99" s="65"/>
      <c r="E99" s="65"/>
    </row>
    <row r="100" spans="4:5" x14ac:dyDescent="0.25">
      <c r="D100" s="65"/>
      <c r="E100" s="65"/>
    </row>
    <row r="101" spans="4:5" x14ac:dyDescent="0.25">
      <c r="D101" s="65"/>
      <c r="E101" s="65"/>
    </row>
    <row r="102" spans="4:5" x14ac:dyDescent="0.25">
      <c r="D102" s="65"/>
      <c r="E102" s="65"/>
    </row>
    <row r="103" spans="4:5" x14ac:dyDescent="0.25">
      <c r="D103" s="65"/>
      <c r="E103" s="65"/>
    </row>
    <row r="104" spans="4:5" x14ac:dyDescent="0.25">
      <c r="D104" s="65"/>
      <c r="E104" s="65"/>
    </row>
    <row r="105" spans="4:5" x14ac:dyDescent="0.25">
      <c r="D105" s="65"/>
      <c r="E105" s="65"/>
    </row>
    <row r="106" spans="4:5" x14ac:dyDescent="0.25">
      <c r="D106" s="65"/>
      <c r="E106" s="65"/>
    </row>
    <row r="107" spans="4:5" x14ac:dyDescent="0.25">
      <c r="D107" s="65"/>
      <c r="E107" s="65"/>
    </row>
    <row r="108" spans="4:5" x14ac:dyDescent="0.25">
      <c r="D108" s="65"/>
      <c r="E108" s="65"/>
    </row>
    <row r="109" spans="4:5" x14ac:dyDescent="0.25">
      <c r="D109" s="65"/>
      <c r="E109" s="65"/>
    </row>
    <row r="110" spans="4:5" x14ac:dyDescent="0.25">
      <c r="D110" s="65"/>
      <c r="E110" s="65"/>
    </row>
    <row r="111" spans="4:5" x14ac:dyDescent="0.25">
      <c r="D111" s="65"/>
      <c r="E111" s="65"/>
    </row>
    <row r="112" spans="4:5" x14ac:dyDescent="0.25">
      <c r="D112" s="65"/>
      <c r="E112" s="65"/>
    </row>
    <row r="113" spans="4:5" x14ac:dyDescent="0.25">
      <c r="D113" s="65"/>
      <c r="E113" s="65"/>
    </row>
    <row r="114" spans="4:5" x14ac:dyDescent="0.25">
      <c r="D114" s="65"/>
      <c r="E114" s="65"/>
    </row>
    <row r="115" spans="4:5" x14ac:dyDescent="0.25">
      <c r="D115" s="65"/>
      <c r="E115" s="65"/>
    </row>
    <row r="116" spans="4:5" x14ac:dyDescent="0.25">
      <c r="D116" s="65"/>
      <c r="E116" s="65"/>
    </row>
    <row r="117" spans="4:5" x14ac:dyDescent="0.25">
      <c r="D117" s="65"/>
      <c r="E117" s="65"/>
    </row>
    <row r="118" spans="4:5" x14ac:dyDescent="0.25">
      <c r="D118" s="65"/>
      <c r="E118" s="65"/>
    </row>
    <row r="119" spans="4:5" x14ac:dyDescent="0.25">
      <c r="D119" s="65"/>
      <c r="E119" s="65"/>
    </row>
    <row r="120" spans="4:5" x14ac:dyDescent="0.25">
      <c r="D120" s="65"/>
      <c r="E120" s="65"/>
    </row>
    <row r="121" spans="4:5" x14ac:dyDescent="0.25">
      <c r="D121" s="65"/>
      <c r="E121" s="65"/>
    </row>
    <row r="122" spans="4:5" x14ac:dyDescent="0.25">
      <c r="D122" s="65"/>
      <c r="E122" s="65"/>
    </row>
    <row r="123" spans="4:5" x14ac:dyDescent="0.25">
      <c r="D123" s="65"/>
      <c r="E123" s="65"/>
    </row>
    <row r="124" spans="4:5" x14ac:dyDescent="0.25">
      <c r="D124" s="65"/>
      <c r="E124" s="65"/>
    </row>
    <row r="125" spans="4:5" x14ac:dyDescent="0.25">
      <c r="D125" s="65"/>
      <c r="E125" s="65"/>
    </row>
    <row r="126" spans="4:5" x14ac:dyDescent="0.25">
      <c r="D126" s="65"/>
      <c r="E126" s="65"/>
    </row>
    <row r="127" spans="4:5" x14ac:dyDescent="0.25">
      <c r="D127" s="65"/>
      <c r="E127" s="65"/>
    </row>
    <row r="128" spans="4:5" x14ac:dyDescent="0.25">
      <c r="D128" s="65"/>
      <c r="E128" s="65"/>
    </row>
    <row r="129" spans="4:5" x14ac:dyDescent="0.25">
      <c r="D129" s="65"/>
      <c r="E129" s="65"/>
    </row>
    <row r="130" spans="4:5" x14ac:dyDescent="0.25">
      <c r="D130" s="65"/>
      <c r="E130" s="65"/>
    </row>
    <row r="131" spans="4:5" x14ac:dyDescent="0.25">
      <c r="D131" s="65"/>
      <c r="E131" s="65"/>
    </row>
  </sheetData>
  <sheetProtection algorithmName="SHA-512" hashValue="0bOVuvEY4tZAaYyEntKGwTKeIwKWOarrVzeiz314BlRGVMfc8+ro7Nq8MTeG0bVHkwxKyCKEK4BjGm8gUAy3VQ==" saltValue="lGWck2Q7RN/BREqqH/0mVQ==" spinCount="100000" sheet="1" formatColumns="0"/>
  <mergeCells count="1">
    <mergeCell ref="I2:K2"/>
  </mergeCells>
  <conditionalFormatting sqref="A5:L54">
    <cfRule type="expression" dxfId="17" priority="1">
      <formula>$F5&lt;&gt;$F6</formula>
    </cfRule>
  </conditionalFormatting>
  <conditionalFormatting sqref="L5:L54">
    <cfRule type="expression" dxfId="16" priority="5">
      <formula>L$4&lt;&gt;""</formula>
    </cfRule>
  </conditionalFormatting>
  <conditionalFormatting sqref="M4:DH4">
    <cfRule type="expression" dxfId="15" priority="6">
      <formula>M$4&lt;&gt;""</formula>
    </cfRule>
  </conditionalFormatting>
  <conditionalFormatting sqref="M5:DH54">
    <cfRule type="expression" dxfId="14" priority="3">
      <formula>AND(M$4&lt;&gt;"",$F5&lt;&gt;$F6)</formula>
    </cfRule>
    <cfRule type="expression" dxfId="13" priority="4">
      <formula>M$4&lt;&gt;""</formula>
    </cfRule>
  </conditionalFormatting>
  <dataValidations count="1">
    <dataValidation type="list" allowBlank="1" showInputMessage="1" prompt="Select primary reason or enter your own." sqref="L5:L54" xr:uid="{A93FB9F4-4AC4-4B55-B59E-9B97DA57F473}">
      <formula1>reasons</formula1>
    </dataValidation>
  </dataValidations>
  <pageMargins left="0.7" right="0.7" top="0.75" bottom="0.75" header="0.3" footer="0.3"/>
  <pageSetup orientation="portrait" horizontalDpi="1200" verticalDpi="1200" r:id="rId1"/>
  <ignoredErrors>
    <ignoredError sqref="F22" formula="1"/>
    <ignoredError sqref="F6:F13" formulaRange="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01D1FCF-2BDD-4D3E-AD9F-5DDC01AAE447}">
          <x14:formula1>
            <xm:f>'sponsor dropdowns'!$I$1:$I$2</xm:f>
          </x14:formula1>
          <xm:sqref>I2:K2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84360-B00F-4ADA-AA7A-E4BEF8887452}">
  <sheetPr codeName="Sheet4">
    <tabColor theme="1" tint="0.499984740745262"/>
  </sheetPr>
  <dimension ref="A2:CY110"/>
  <sheetViews>
    <sheetView showGridLines="0" showZeros="0" zoomScaleNormal="100" workbookViewId="0"/>
  </sheetViews>
  <sheetFormatPr defaultColWidth="20.42578125" defaultRowHeight="15" x14ac:dyDescent="0.25"/>
  <cols>
    <col min="1" max="1" width="6.85546875" style="2" customWidth="1"/>
    <col min="2" max="2" width="10.7109375" customWidth="1"/>
    <col min="3" max="3" width="17.7109375" customWidth="1"/>
    <col min="4" max="103" width="15.7109375" customWidth="1"/>
  </cols>
  <sheetData>
    <row r="2" spans="1:103" ht="24" x14ac:dyDescent="0.4">
      <c r="C2" s="3" t="s">
        <v>646</v>
      </c>
    </row>
    <row r="3" spans="1:103" x14ac:dyDescent="0.25">
      <c r="A3"/>
    </row>
    <row r="4" spans="1:103" s="9" customFormat="1" ht="45" x14ac:dyDescent="0.25">
      <c r="A4" s="4"/>
      <c r="B4" s="5"/>
      <c r="C4" s="6"/>
      <c r="D4" s="60" t="str" cm="1">
        <f t="array" ref="D4:F4">INDEX(_xlfn.ANCHORARRAY('Claim Entry Example'!M3), 2, 0)</f>
        <v>Max's Island Elementary School</v>
      </c>
      <c r="E4" s="40" t="str">
        <v>Rumpus Middle School</v>
      </c>
      <c r="F4" s="40" t="str">
        <v xml:space="preserve">Crown &amp; Scepter High School </v>
      </c>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103" s="23" customFormat="1" x14ac:dyDescent="0.25">
      <c r="A5" s="18"/>
      <c r="B5" s="19"/>
      <c r="C5" s="12" t="s">
        <v>35</v>
      </c>
      <c r="D5" s="23" t="str" cm="1">
        <f t="array" ref="D5:F5">IF(_xlfn.ANCHORARRAY(D4)="","",_xlfn.XLOOKUP(_xlfn.ANCHORARRAY(D4),'sponsor dropdowns'!$K$2:$K$44,'sponsor dropdowns'!$L$2:$L$44))</f>
        <v>SG-90001-ME</v>
      </c>
      <c r="E5" s="23" t="str">
        <v>SG-90002-RM</v>
      </c>
      <c r="F5" s="23" t="str">
        <v>SG-90003-CS</v>
      </c>
    </row>
    <row r="6" spans="1:103" s="1" customFormat="1" x14ac:dyDescent="0.25">
      <c r="A6" s="4"/>
      <c r="B6" s="5"/>
      <c r="C6" s="12" t="s">
        <v>36</v>
      </c>
      <c r="D6" s="70" cm="1">
        <f t="array" ref="D6:F6">IF(_xlfn.ANCHORARRAY(D5)="","",2023)</f>
        <v>2023</v>
      </c>
      <c r="E6" s="70">
        <v>2023</v>
      </c>
      <c r="F6" s="70">
        <v>2023</v>
      </c>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row>
    <row r="7" spans="1:103" s="1" customFormat="1" x14ac:dyDescent="0.25">
      <c r="A7" s="4"/>
      <c r="B7" s="5"/>
      <c r="C7" s="12" t="s">
        <v>37</v>
      </c>
      <c r="D7" s="75" cm="1">
        <f t="array" aca="1" ref="D7:F7" ca="1">_xlfn.ANCHORARRAY(D6)-_xlfn.ANCHORARRAY(D8)</f>
        <v>-598.82999999999993</v>
      </c>
      <c r="E7" s="70">
        <f ca="1"/>
        <v>564.65999999999985</v>
      </c>
      <c r="F7" s="70">
        <f ca="1"/>
        <v>566.05999999999995</v>
      </c>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row>
    <row r="8" spans="1:103" s="10" customFormat="1" ht="30" x14ac:dyDescent="0.25">
      <c r="A8" s="13" t="s">
        <v>38</v>
      </c>
      <c r="B8" s="13" t="s">
        <v>17</v>
      </c>
      <c r="C8" s="13" t="s">
        <v>39</v>
      </c>
      <c r="D8" s="72" cm="1">
        <f t="array" aca="1" ref="D8:F8" ca="1">_xlfn.BYCOL(_xlfn.ANCHORARRAY(D9), _xlfn.LAMBDA(_xlpm.c, SUM(_xlpm.c)))</f>
        <v>2621.83</v>
      </c>
      <c r="E8" s="73">
        <f ca="1"/>
        <v>1458.3400000000001</v>
      </c>
      <c r="F8" s="73">
        <f ca="1"/>
        <v>1456.94</v>
      </c>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row>
    <row r="9" spans="1:103" s="17" customFormat="1" ht="18" customHeight="1" x14ac:dyDescent="0.25">
      <c r="A9" s="14" cm="1">
        <f t="array" ref="A9:A11">_xlfn.UNIQUE(_xlfn._xlws.FILTER('Claim Entry Example'!F5:F54, 'Claim Entry Example'!F5:F54&lt;&gt;""))</f>
        <v>1</v>
      </c>
      <c r="B9" s="15" cm="1">
        <f t="array" ref="B9:B11">_xlfn.XLOOKUP(_xlfn.ANCHORARRAY(A9),'Claim Entry Example'!$F$5:$F$54,'Claim Entry Example'!$G$5:$G$54)</f>
        <v>45939</v>
      </c>
      <c r="C9" s="58" cm="1">
        <f t="array" aca="1" ref="C9:C11" ca="1">_xlfn.BYROW(_xlfn.ANCHORARRAY(D9), _xlfn.LAMBDA(_xlpm.r, SUM(_xlpm.r)))</f>
        <v>2969.5</v>
      </c>
      <c r="D9" s="59" cm="1">
        <f t="array" aca="1" ref="D9:F11" ca="1">_xlfn.MAKEARRAY(
    ROWS(_xlfn.ANCHORARRAY('Claim Totals Example'!B9)),
    COLUMNS(INDEX(_xlfn.ANCHORARRAY('Claim Entry Example'!M3), 2, 0)),
    _xlfn.LAMBDA(_xlpm.r,_xlpm.c,
        SUMPRODUCT(
            ('Claim Entry Example'!G5:G104 = INDEX(_xlfn.ANCHORARRAY('Claim Totals Example'!B9), _xlpm.r)) *
            OFFSET('Claim Entry Example'!M5, 0, _xlpm.c-1, ROWS('Claim Entry Example'!G5:G104), 1)
        )
    )
)</f>
        <v>973.90000000000009</v>
      </c>
      <c r="E9" s="59">
        <f ca="1"/>
        <v>981</v>
      </c>
      <c r="F9" s="59">
        <f ca="1"/>
        <v>1014.6</v>
      </c>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row>
    <row r="10" spans="1:103" s="17" customFormat="1" ht="18" customHeight="1" x14ac:dyDescent="0.25">
      <c r="A10" s="14">
        <v>2</v>
      </c>
      <c r="B10" s="15">
        <v>45961</v>
      </c>
      <c r="C10" s="58">
        <f ca="1"/>
        <v>317.72000000000003</v>
      </c>
      <c r="D10" s="59">
        <f ca="1"/>
        <v>84.24</v>
      </c>
      <c r="E10" s="59">
        <f ca="1"/>
        <v>84.24</v>
      </c>
      <c r="F10" s="59">
        <f ca="1"/>
        <v>149.24</v>
      </c>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row>
    <row r="11" spans="1:103" s="17" customFormat="1" ht="18" customHeight="1" x14ac:dyDescent="0.25">
      <c r="A11" s="14">
        <v>3</v>
      </c>
      <c r="B11" s="15">
        <v>45976</v>
      </c>
      <c r="C11" s="58">
        <f ca="1"/>
        <v>2249.89</v>
      </c>
      <c r="D11" s="59">
        <f ca="1"/>
        <v>1563.69</v>
      </c>
      <c r="E11" s="59">
        <f ca="1"/>
        <v>393.1</v>
      </c>
      <c r="F11" s="59">
        <f ca="1"/>
        <v>293.10000000000002</v>
      </c>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row>
    <row r="12" spans="1:103" s="17" customFormat="1" ht="18" customHeight="1" x14ac:dyDescent="0.25">
      <c r="A12" s="14"/>
      <c r="B12" s="15"/>
      <c r="C12" s="58"/>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row>
    <row r="13" spans="1:103" s="17" customFormat="1" ht="18" customHeight="1" x14ac:dyDescent="0.25">
      <c r="A13" s="14"/>
      <c r="B13" s="15"/>
      <c r="C13" s="58"/>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row>
    <row r="14" spans="1:103" s="17" customFormat="1" ht="18" customHeight="1" x14ac:dyDescent="0.25">
      <c r="A14" s="14"/>
      <c r="B14" s="15"/>
      <c r="C14" s="58"/>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row>
    <row r="15" spans="1:103" s="17" customFormat="1" ht="18" customHeight="1" x14ac:dyDescent="0.25">
      <c r="A15" s="14"/>
      <c r="B15" s="15"/>
      <c r="C15" s="58"/>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row>
    <row r="16" spans="1:103" s="17" customFormat="1" ht="18" customHeight="1" x14ac:dyDescent="0.25">
      <c r="A16" s="14"/>
      <c r="B16" s="15"/>
      <c r="C16" s="58"/>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row>
    <row r="17" spans="1:43" s="17" customFormat="1" ht="18" customHeight="1" x14ac:dyDescent="0.25">
      <c r="A17" s="14"/>
      <c r="B17" s="15"/>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row>
    <row r="18" spans="1:43" s="17" customFormat="1" ht="18" customHeight="1" x14ac:dyDescent="0.25">
      <c r="A18" s="14"/>
      <c r="B18" s="15"/>
      <c r="C18" s="58"/>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row>
    <row r="19" spans="1:43" s="17" customFormat="1" ht="18" customHeight="1" x14ac:dyDescent="0.25">
      <c r="A19" s="14"/>
      <c r="B19" s="15"/>
      <c r="C19" s="58"/>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row>
    <row r="20" spans="1:43" s="17" customFormat="1" ht="18" customHeight="1" x14ac:dyDescent="0.25">
      <c r="A20" s="14"/>
      <c r="B20" s="15"/>
      <c r="C20" s="58"/>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row>
    <row r="21" spans="1:43" s="17" customFormat="1" ht="18" customHeight="1" x14ac:dyDescent="0.25">
      <c r="A21" s="14"/>
      <c r="B21" s="15"/>
      <c r="C21" s="58"/>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row>
    <row r="22" spans="1:43" s="17" customFormat="1" ht="18" customHeight="1" x14ac:dyDescent="0.25">
      <c r="A22" s="14"/>
      <c r="B22" s="15"/>
      <c r="C22" s="58"/>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row>
    <row r="23" spans="1:43" s="17" customFormat="1" ht="18" customHeight="1" x14ac:dyDescent="0.25">
      <c r="A23" s="14"/>
      <c r="B23" s="15"/>
      <c r="C23" s="58"/>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row>
    <row r="24" spans="1:43" s="17" customFormat="1" ht="18" customHeight="1" x14ac:dyDescent="0.25">
      <c r="A24" s="14"/>
      <c r="B24" s="15"/>
      <c r="C24" s="58"/>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row>
    <row r="25" spans="1:43" s="17" customFormat="1" ht="18" customHeight="1" x14ac:dyDescent="0.25">
      <c r="A25" s="14"/>
      <c r="B25" s="15"/>
      <c r="C25" s="58"/>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row>
    <row r="26" spans="1:43" s="17" customFormat="1" ht="18" customHeight="1" x14ac:dyDescent="0.25">
      <c r="A26" s="14"/>
      <c r="B26" s="15"/>
      <c r="C26" s="58"/>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row>
    <row r="27" spans="1:43" s="17" customFormat="1" ht="18" customHeight="1" x14ac:dyDescent="0.25">
      <c r="A27" s="14"/>
      <c r="B27" s="15"/>
      <c r="C27" s="58"/>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row>
    <row r="28" spans="1:43" s="17" customFormat="1" ht="18" customHeight="1" x14ac:dyDescent="0.25">
      <c r="A28" s="14"/>
      <c r="B28" s="15"/>
      <c r="C28" s="58"/>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row>
    <row r="29" spans="1:43" s="17" customFormat="1" ht="18" customHeight="1" x14ac:dyDescent="0.25">
      <c r="A29" s="14"/>
      <c r="B29" s="15"/>
      <c r="C29" s="58"/>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row>
    <row r="30" spans="1:43" s="17" customFormat="1" ht="18" customHeight="1" x14ac:dyDescent="0.25">
      <c r="A30" s="14"/>
      <c r="B30" s="15"/>
      <c r="C30" s="58"/>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row>
    <row r="31" spans="1:43" s="17" customFormat="1" ht="18" customHeight="1" x14ac:dyDescent="0.25">
      <c r="A31" s="14"/>
      <c r="B31" s="15"/>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row>
    <row r="32" spans="1:43" s="17" customFormat="1" ht="18" customHeight="1" x14ac:dyDescent="0.25">
      <c r="A32" s="14"/>
      <c r="B32" s="15"/>
      <c r="C32" s="58"/>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row>
    <row r="33" spans="1:43" s="17" customFormat="1" ht="18" customHeight="1" x14ac:dyDescent="0.25">
      <c r="A33" s="14"/>
      <c r="B33" s="15"/>
      <c r="C33" s="58"/>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row>
    <row r="34" spans="1:43" s="17" customFormat="1" ht="18" customHeight="1" x14ac:dyDescent="0.25">
      <c r="A34" s="14"/>
      <c r="B34" s="15"/>
      <c r="C34" s="58"/>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row>
    <row r="35" spans="1:43" s="17" customFormat="1" ht="18" customHeight="1" x14ac:dyDescent="0.25">
      <c r="A35" s="14"/>
      <c r="B35" s="15"/>
      <c r="C35" s="58"/>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row>
    <row r="36" spans="1:43" s="17" customFormat="1" ht="18" customHeight="1" x14ac:dyDescent="0.25">
      <c r="A36" s="14"/>
      <c r="B36" s="15"/>
      <c r="C36" s="58"/>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row>
    <row r="37" spans="1:43" s="17" customFormat="1" ht="18" customHeight="1" x14ac:dyDescent="0.25">
      <c r="A37" s="14"/>
      <c r="B37" s="15"/>
      <c r="C37" s="58"/>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row>
    <row r="38" spans="1:43" s="17" customFormat="1" ht="18" customHeight="1" x14ac:dyDescent="0.25">
      <c r="A38" s="14"/>
      <c r="B38" s="15"/>
      <c r="C38" s="58"/>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row>
    <row r="39" spans="1:43" s="17" customFormat="1" ht="18" customHeight="1" x14ac:dyDescent="0.25">
      <c r="A39" s="14"/>
      <c r="B39" s="15"/>
      <c r="C39" s="58"/>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row>
    <row r="40" spans="1:43" s="17" customFormat="1" ht="18" customHeight="1" x14ac:dyDescent="0.25">
      <c r="A40" s="14"/>
      <c r="B40" s="15"/>
      <c r="C40" s="58"/>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row>
    <row r="41" spans="1:43" s="17" customFormat="1" ht="18" customHeight="1" x14ac:dyDescent="0.25">
      <c r="A41" s="14"/>
      <c r="B41" s="15"/>
      <c r="C41" s="58"/>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row>
    <row r="42" spans="1:43" s="17" customFormat="1" ht="18" customHeight="1" x14ac:dyDescent="0.25">
      <c r="A42" s="14"/>
      <c r="B42" s="15"/>
      <c r="C42" s="58"/>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row>
    <row r="43" spans="1:43" s="17" customFormat="1" ht="18" customHeight="1" x14ac:dyDescent="0.25">
      <c r="A43" s="14"/>
      <c r="B43" s="15"/>
      <c r="C43" s="58"/>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row>
    <row r="44" spans="1:43" s="17" customFormat="1" ht="18" customHeight="1" x14ac:dyDescent="0.25">
      <c r="A44" s="14"/>
      <c r="B44" s="15"/>
      <c r="C44" s="58"/>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row>
    <row r="45" spans="1:43" s="17" customFormat="1" ht="18" customHeight="1" x14ac:dyDescent="0.25">
      <c r="A45" s="14"/>
      <c r="B45" s="15"/>
      <c r="C45" s="58"/>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row>
    <row r="46" spans="1:43" s="17" customFormat="1" ht="18" customHeight="1" x14ac:dyDescent="0.25">
      <c r="A46" s="14"/>
      <c r="B46" s="15"/>
      <c r="C46" s="58"/>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row>
    <row r="47" spans="1:43" s="17" customFormat="1" ht="18" customHeight="1" x14ac:dyDescent="0.25">
      <c r="A47" s="14"/>
      <c r="B47" s="15"/>
      <c r="C47" s="58"/>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row>
    <row r="48" spans="1:43" s="17" customFormat="1" ht="18" customHeight="1" x14ac:dyDescent="0.25">
      <c r="A48" s="14"/>
      <c r="B48" s="15"/>
      <c r="C48" s="58"/>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row>
    <row r="49" spans="1:43" s="17" customFormat="1" ht="18" customHeight="1" x14ac:dyDescent="0.25">
      <c r="A49" s="14"/>
      <c r="B49" s="15"/>
      <c r="C49" s="58"/>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row>
    <row r="50" spans="1:43" s="17" customFormat="1" ht="18" customHeight="1" x14ac:dyDescent="0.25">
      <c r="A50" s="14"/>
      <c r="B50" s="15"/>
      <c r="C50" s="58"/>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row>
    <row r="51" spans="1:43" s="17" customFormat="1" ht="18" customHeight="1" x14ac:dyDescent="0.25">
      <c r="A51" s="14"/>
      <c r="B51" s="15"/>
      <c r="C51" s="58"/>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row>
    <row r="52" spans="1:43" s="17" customFormat="1" ht="18" customHeight="1" x14ac:dyDescent="0.25">
      <c r="A52" s="14"/>
      <c r="B52" s="15"/>
      <c r="C52" s="58"/>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row>
    <row r="53" spans="1:43" s="17" customFormat="1" ht="18" customHeight="1" x14ac:dyDescent="0.25">
      <c r="A53" s="14"/>
      <c r="B53" s="15"/>
      <c r="C53" s="58"/>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row>
    <row r="54" spans="1:43" s="17" customFormat="1" ht="18" customHeight="1" x14ac:dyDescent="0.25">
      <c r="A54" s="14"/>
      <c r="B54" s="15"/>
      <c r="C54" s="58"/>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row>
    <row r="55" spans="1:43" s="17" customFormat="1" ht="18" customHeight="1" x14ac:dyDescent="0.25">
      <c r="A55" s="14"/>
      <c r="B55" s="15"/>
      <c r="C55" s="58"/>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row>
    <row r="56" spans="1:43" s="17" customFormat="1" ht="18" customHeight="1" x14ac:dyDescent="0.25">
      <c r="A56" s="14"/>
      <c r="B56" s="15"/>
      <c r="C56" s="58"/>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row>
    <row r="57" spans="1:43" s="17" customFormat="1" ht="18" customHeight="1" x14ac:dyDescent="0.25">
      <c r="A57" s="14"/>
      <c r="B57" s="15"/>
      <c r="C57" s="58"/>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row>
    <row r="58" spans="1:43" s="17" customFormat="1" ht="18" customHeight="1" x14ac:dyDescent="0.25">
      <c r="A58" s="14"/>
      <c r="B58" s="15"/>
      <c r="C58" s="58"/>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row>
    <row r="59" spans="1:43" s="17" customFormat="1" ht="18" customHeight="1" x14ac:dyDescent="0.25">
      <c r="A59" s="14"/>
      <c r="B59" s="15"/>
      <c r="C59" s="58"/>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row>
    <row r="60" spans="1:43" s="17" customFormat="1" ht="18" customHeight="1" x14ac:dyDescent="0.25">
      <c r="A60" s="14"/>
      <c r="B60" s="15"/>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row>
    <row r="61" spans="1:43" s="17" customFormat="1" ht="18" customHeight="1" x14ac:dyDescent="0.25">
      <c r="A61" s="14"/>
      <c r="B61" s="15"/>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row>
    <row r="62" spans="1:43" s="17" customFormat="1" ht="18" customHeight="1" x14ac:dyDescent="0.25">
      <c r="A62" s="14"/>
      <c r="B62" s="15"/>
      <c r="C62" s="58"/>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row>
    <row r="63" spans="1:43" s="17" customFormat="1" ht="18" customHeight="1" x14ac:dyDescent="0.25">
      <c r="A63" s="14"/>
      <c r="B63" s="15"/>
      <c r="C63" s="58"/>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row>
    <row r="64" spans="1:43" s="17" customFormat="1" ht="18" customHeight="1" x14ac:dyDescent="0.25">
      <c r="A64" s="14"/>
      <c r="B64" s="15"/>
      <c r="C64" s="58"/>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row>
    <row r="65" spans="1:43" s="17" customFormat="1" ht="18" customHeight="1" x14ac:dyDescent="0.25">
      <c r="A65" s="14"/>
      <c r="B65" s="15"/>
      <c r="C65" s="58"/>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row>
    <row r="66" spans="1:43" s="17" customFormat="1" ht="18" customHeight="1" x14ac:dyDescent="0.25">
      <c r="A66" s="14"/>
      <c r="B66" s="15"/>
      <c r="C66" s="58"/>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row>
    <row r="67" spans="1:43" s="17" customFormat="1" ht="18" customHeight="1" x14ac:dyDescent="0.25">
      <c r="A67" s="14"/>
      <c r="B67" s="15"/>
      <c r="C67" s="58"/>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row>
    <row r="68" spans="1:43" s="17" customFormat="1" ht="18" customHeight="1" x14ac:dyDescent="0.25">
      <c r="A68" s="14"/>
      <c r="B68" s="15"/>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row>
    <row r="69" spans="1:43" s="17" customFormat="1" ht="18" customHeight="1" x14ac:dyDescent="0.25">
      <c r="A69" s="14"/>
      <c r="B69" s="15"/>
      <c r="C69" s="58"/>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row>
    <row r="70" spans="1:43" s="17" customFormat="1" ht="18" customHeight="1" x14ac:dyDescent="0.25">
      <c r="A70" s="14"/>
      <c r="B70" s="15"/>
      <c r="C70" s="58"/>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row>
    <row r="71" spans="1:43" s="17" customFormat="1" ht="18" customHeight="1" x14ac:dyDescent="0.25">
      <c r="A71" s="14"/>
      <c r="B71" s="15"/>
      <c r="C71" s="58"/>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row>
    <row r="72" spans="1:43" s="17" customFormat="1" ht="18" customHeight="1" x14ac:dyDescent="0.25">
      <c r="A72" s="14"/>
      <c r="B72" s="15"/>
      <c r="C72" s="58"/>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row>
    <row r="73" spans="1:43" s="17" customFormat="1" ht="18" customHeight="1" x14ac:dyDescent="0.25">
      <c r="A73" s="14"/>
      <c r="B73" s="15"/>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row>
    <row r="74" spans="1:43" s="17" customFormat="1" ht="18" customHeight="1" x14ac:dyDescent="0.25">
      <c r="A74" s="14"/>
      <c r="B74" s="15"/>
      <c r="C74" s="58"/>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row>
    <row r="75" spans="1:43" s="17" customFormat="1" ht="18" customHeight="1" x14ac:dyDescent="0.25">
      <c r="A75" s="14"/>
      <c r="B75" s="15"/>
      <c r="C75" s="58"/>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row>
    <row r="76" spans="1:43" s="17" customFormat="1" ht="18" customHeight="1" x14ac:dyDescent="0.25">
      <c r="A76" s="14"/>
      <c r="B76" s="15"/>
      <c r="C76" s="58"/>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row>
    <row r="77" spans="1:43" s="17" customFormat="1" ht="18" customHeight="1" x14ac:dyDescent="0.25">
      <c r="A77" s="14"/>
      <c r="B77" s="15"/>
      <c r="C77" s="58"/>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row>
    <row r="78" spans="1:43" s="17" customFormat="1" ht="18" customHeight="1" x14ac:dyDescent="0.25">
      <c r="A78" s="14"/>
      <c r="B78" s="15"/>
      <c r="C78" s="58"/>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row>
    <row r="79" spans="1:43" s="17" customFormat="1" ht="18" customHeight="1" x14ac:dyDescent="0.25">
      <c r="A79" s="14"/>
      <c r="B79" s="15"/>
      <c r="C79" s="58"/>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row>
    <row r="80" spans="1:43" s="17" customFormat="1" ht="18" customHeight="1" x14ac:dyDescent="0.25">
      <c r="A80" s="14"/>
      <c r="B80" s="15"/>
      <c r="C80" s="58"/>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row>
    <row r="81" spans="1:43" s="17" customFormat="1" ht="18" customHeight="1" x14ac:dyDescent="0.25">
      <c r="A81" s="14"/>
      <c r="B81" s="15"/>
      <c r="C81" s="58"/>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row>
    <row r="82" spans="1:43" s="17" customFormat="1" ht="18" customHeight="1" x14ac:dyDescent="0.25">
      <c r="A82" s="14"/>
      <c r="B82" s="15"/>
      <c r="C82" s="58"/>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row>
    <row r="83" spans="1:43" s="17" customFormat="1" ht="18" customHeight="1" x14ac:dyDescent="0.25">
      <c r="A83" s="14"/>
      <c r="B83" s="15"/>
      <c r="C83" s="58"/>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row>
    <row r="84" spans="1:43" s="17" customFormat="1" ht="18" customHeight="1" x14ac:dyDescent="0.25">
      <c r="A84" s="14"/>
      <c r="B84" s="15"/>
      <c r="C84" s="58"/>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row>
    <row r="85" spans="1:43" s="17" customFormat="1" ht="18" customHeight="1" x14ac:dyDescent="0.25">
      <c r="A85" s="14"/>
      <c r="B85" s="15"/>
      <c r="C85" s="58"/>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row>
    <row r="86" spans="1:43" s="17" customFormat="1" ht="18" customHeight="1" x14ac:dyDescent="0.25">
      <c r="A86" s="14"/>
      <c r="B86" s="15"/>
      <c r="C86" s="58"/>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row>
    <row r="87" spans="1:43" s="17" customFormat="1" ht="18" customHeight="1" x14ac:dyDescent="0.25">
      <c r="A87" s="14"/>
      <c r="B87" s="15"/>
      <c r="C87" s="58"/>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row>
    <row r="88" spans="1:43" s="17" customFormat="1" ht="18" customHeight="1" x14ac:dyDescent="0.25">
      <c r="A88" s="14"/>
      <c r="B88" s="15"/>
      <c r="C88" s="58"/>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row>
    <row r="89" spans="1:43" s="17" customFormat="1" ht="18" customHeight="1" x14ac:dyDescent="0.25">
      <c r="A89" s="14"/>
      <c r="B89" s="15"/>
      <c r="C89" s="58"/>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row>
    <row r="90" spans="1:43" s="17" customFormat="1" ht="18" customHeight="1" x14ac:dyDescent="0.25">
      <c r="A90" s="14"/>
      <c r="B90" s="15"/>
      <c r="C90" s="58"/>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row>
    <row r="91" spans="1:43" s="17" customFormat="1" ht="18" customHeight="1" x14ac:dyDescent="0.25">
      <c r="A91" s="14"/>
      <c r="B91" s="15"/>
      <c r="C91" s="58"/>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row>
    <row r="92" spans="1:43" s="17" customFormat="1" ht="18" customHeight="1" x14ac:dyDescent="0.25">
      <c r="A92" s="14"/>
      <c r="B92" s="15"/>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row>
    <row r="93" spans="1:43" s="17" customFormat="1" ht="18" customHeight="1" x14ac:dyDescent="0.25">
      <c r="A93" s="14"/>
      <c r="B93" s="15"/>
      <c r="C93" s="58"/>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row>
    <row r="94" spans="1:43" s="17" customFormat="1" ht="18" customHeight="1" x14ac:dyDescent="0.25">
      <c r="A94" s="14"/>
      <c r="B94" s="15"/>
      <c r="C94" s="58"/>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row>
    <row r="95" spans="1:43" s="17" customFormat="1" ht="18" customHeight="1" x14ac:dyDescent="0.25">
      <c r="A95" s="14"/>
      <c r="B95" s="15"/>
      <c r="C95" s="58"/>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row>
    <row r="96" spans="1:43" s="17" customFormat="1" ht="18" customHeight="1" x14ac:dyDescent="0.25">
      <c r="A96" s="14"/>
      <c r="B96" s="15"/>
      <c r="C96" s="58"/>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row>
    <row r="97" spans="1:43" s="17" customFormat="1" ht="18" customHeight="1" x14ac:dyDescent="0.25">
      <c r="A97" s="14"/>
      <c r="B97" s="15"/>
      <c r="C97" s="58"/>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row>
    <row r="98" spans="1:43" s="17" customFormat="1" ht="18" customHeight="1" x14ac:dyDescent="0.25">
      <c r="A98" s="14"/>
      <c r="B98" s="15"/>
      <c r="C98" s="58"/>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row>
    <row r="99" spans="1:43" s="17" customFormat="1" ht="18" customHeight="1" x14ac:dyDescent="0.25">
      <c r="A99" s="14"/>
      <c r="B99" s="15"/>
      <c r="C99" s="58"/>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row>
    <row r="100" spans="1:43" s="17" customFormat="1" ht="18" customHeight="1" x14ac:dyDescent="0.25">
      <c r="A100" s="14"/>
      <c r="B100" s="15"/>
      <c r="C100" s="58"/>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row>
    <row r="101" spans="1:43" s="17" customFormat="1" ht="18" customHeight="1" x14ac:dyDescent="0.25">
      <c r="A101" s="14"/>
      <c r="B101" s="15"/>
      <c r="C101" s="58"/>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row>
    <row r="102" spans="1:43" s="17" customFormat="1" ht="18" customHeight="1" x14ac:dyDescent="0.25">
      <c r="A102" s="14"/>
      <c r="B102" s="15"/>
      <c r="C102" s="58"/>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row>
    <row r="103" spans="1:43" s="17" customFormat="1" ht="18" customHeight="1" x14ac:dyDescent="0.25">
      <c r="A103" s="14"/>
      <c r="B103" s="15"/>
      <c r="C103" s="58"/>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row>
    <row r="104" spans="1:43" s="17" customFormat="1" ht="18" customHeight="1" x14ac:dyDescent="0.25">
      <c r="A104" s="14"/>
      <c r="B104" s="15"/>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row>
    <row r="105" spans="1:43" s="17" customFormat="1" ht="18" customHeight="1" x14ac:dyDescent="0.25">
      <c r="A105" s="14"/>
      <c r="B105" s="15"/>
      <c r="C105" s="16"/>
    </row>
    <row r="106" spans="1:43" s="17" customFormat="1" ht="18" customHeight="1" x14ac:dyDescent="0.25">
      <c r="A106" s="14"/>
      <c r="B106" s="15"/>
      <c r="C106" s="16"/>
    </row>
    <row r="107" spans="1:43" s="17" customFormat="1" ht="18" customHeight="1" x14ac:dyDescent="0.25">
      <c r="A107" s="14"/>
      <c r="B107" s="15"/>
      <c r="C107" s="16"/>
    </row>
    <row r="108" spans="1:43" s="17" customFormat="1" ht="18" customHeight="1" x14ac:dyDescent="0.25">
      <c r="A108" s="14"/>
      <c r="B108" s="15"/>
      <c r="C108" s="16"/>
    </row>
    <row r="109" spans="1:43" s="17" customFormat="1" ht="18" customHeight="1" x14ac:dyDescent="0.25">
      <c r="A109" s="14"/>
      <c r="B109" s="15"/>
      <c r="C109" s="16"/>
    </row>
    <row r="110" spans="1:43" s="17" customFormat="1" ht="18" customHeight="1" x14ac:dyDescent="0.25">
      <c r="A110" s="14"/>
      <c r="B110" s="15"/>
      <c r="C110" s="16"/>
    </row>
  </sheetData>
  <sheetProtection algorithmName="SHA-512" hashValue="7TKSBIl1AMCflG/UlVxD/UHqKCYjRMh9tBilu4iLtKX4/JeO6H2KM4kaWlXqG8S8uXr1SgV6WiH9B0OuA6bgHQ==" saltValue="NBDU97W8UOGdONd9YUVCDQ==" spinCount="100000" sheet="1" objects="1" scenarios="1"/>
  <conditionalFormatting sqref="A9:C110">
    <cfRule type="expression" dxfId="12" priority="1">
      <formula>$A9&lt;&gt;""</formula>
    </cfRule>
  </conditionalFormatting>
  <conditionalFormatting sqref="D4:CY5">
    <cfRule type="expression" dxfId="11" priority="3">
      <formula>D$4&lt;&gt;""</formula>
    </cfRule>
  </conditionalFormatting>
  <conditionalFormatting sqref="D6:CY8">
    <cfRule type="expression" dxfId="10" priority="4">
      <formula>D$4&lt;&gt;""</formula>
    </cfRule>
  </conditionalFormatting>
  <conditionalFormatting sqref="D9:CY110">
    <cfRule type="expression" dxfId="9" priority="2">
      <formula>AND($A9&lt;&gt;"",INDEX($4:$4,COLUMN())&lt;&gt;"")</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53D2-6816-481D-95EA-447F8BD52364}">
  <sheetPr codeName="Sheet1">
    <tabColor rgb="FFFFC000"/>
  </sheetPr>
  <dimension ref="A1:DH200"/>
  <sheetViews>
    <sheetView showGridLines="0" showZeros="0" zoomScaleNormal="100" workbookViewId="0">
      <pane ySplit="4" topLeftCell="A5" activePane="bottomLeft" state="frozen"/>
      <selection pane="bottomLeft" activeCell="I2" sqref="I2:K2"/>
    </sheetView>
  </sheetViews>
  <sheetFormatPr defaultColWidth="9.140625" defaultRowHeight="15" outlineLevelCol="1" x14ac:dyDescent="0.25"/>
  <cols>
    <col min="1" max="1" width="42.7109375" style="37" hidden="1" customWidth="1" outlineLevel="1"/>
    <col min="2" max="2" width="11.7109375" style="37" hidden="1" customWidth="1" outlineLevel="1"/>
    <col min="3" max="5" width="10.7109375" style="37" hidden="1" customWidth="1" outlineLevel="1"/>
    <col min="6" max="6" width="6.28515625" style="37" customWidth="1" collapsed="1"/>
    <col min="7" max="7" width="10.7109375" style="26" customWidth="1"/>
    <col min="8" max="8" width="13.140625" style="27" customWidth="1"/>
    <col min="9" max="10" width="10.7109375" style="25" customWidth="1"/>
    <col min="11" max="11" width="21" style="27" bestFit="1" customWidth="1"/>
    <col min="12" max="12" width="20.42578125" style="28" customWidth="1"/>
    <col min="13" max="112" width="12.7109375" style="24" customWidth="1"/>
    <col min="113" max="16384" width="9.140625" style="25"/>
  </cols>
  <sheetData>
    <row r="1" spans="1:112" customFormat="1" x14ac:dyDescent="0.25">
      <c r="G1" s="2"/>
      <c r="H1" s="15"/>
      <c r="K1" s="15"/>
      <c r="L1" s="38"/>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row>
    <row r="2" spans="1:112" customFormat="1" ht="15" customHeight="1" x14ac:dyDescent="0.25">
      <c r="F2" s="2"/>
      <c r="G2" s="2"/>
      <c r="H2" s="39" t="s">
        <v>11</v>
      </c>
      <c r="I2" s="109" t="s">
        <v>40</v>
      </c>
      <c r="J2" s="110"/>
      <c r="K2" s="111"/>
      <c r="L2" s="38"/>
      <c r="M2" s="29" t="str" cm="1">
        <f t="array" ref="M2">IF(
    OR(Sponsor_Name = "", Sponsor_Name = "Select Sponsor"),
    "",
    TRANSPOSE(_xlfn.CHOOSECOLS(_xlfn._xlws.FILTER('BATB Reqd'!A:G,'BATB Reqd'!B:B = Sponsor_Name), 3, 7, 4))
)</f>
        <v/>
      </c>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row>
    <row r="3" spans="1:112" s="11" customFormat="1" x14ac:dyDescent="0.25">
      <c r="A3" s="33" t="s">
        <v>13</v>
      </c>
      <c r="B3" s="34"/>
      <c r="C3" s="34"/>
      <c r="D3" s="34"/>
      <c r="E3" s="34"/>
      <c r="F3" s="34"/>
      <c r="G3" s="40"/>
      <c r="H3" s="40"/>
      <c r="I3" s="40"/>
      <c r="J3" s="40"/>
      <c r="K3" s="40"/>
      <c r="L3" s="40"/>
      <c r="M3" s="29"/>
      <c r="N3" s="29"/>
      <c r="O3" s="29"/>
      <c r="P3" s="29"/>
      <c r="Q3" s="29"/>
      <c r="R3" s="29"/>
      <c r="S3" s="29"/>
      <c r="T3" s="29"/>
      <c r="U3" s="29"/>
      <c r="V3" s="29"/>
      <c r="W3" s="29"/>
      <c r="X3" s="29"/>
      <c r="Y3" s="29"/>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row>
    <row r="4" spans="1:112" s="8" customFormat="1" ht="45" x14ac:dyDescent="0.25">
      <c r="A4" s="35" t="s">
        <v>14</v>
      </c>
      <c r="B4" s="36" t="s">
        <v>15</v>
      </c>
      <c r="C4" s="36" t="s">
        <v>647</v>
      </c>
      <c r="D4" s="36" t="s">
        <v>635</v>
      </c>
      <c r="E4" s="36" t="s">
        <v>636</v>
      </c>
      <c r="F4" s="36" t="s">
        <v>16</v>
      </c>
      <c r="G4" s="76" t="s">
        <v>17</v>
      </c>
      <c r="H4" s="77" t="s">
        <v>18</v>
      </c>
      <c r="I4" s="78" t="s">
        <v>19</v>
      </c>
      <c r="J4" s="76" t="s">
        <v>20</v>
      </c>
      <c r="K4" s="77" t="s">
        <v>21</v>
      </c>
      <c r="L4" s="77" t="s">
        <v>634</v>
      </c>
      <c r="M4" s="16"/>
      <c r="N4" s="16"/>
      <c r="O4" s="16"/>
      <c r="P4" s="16"/>
      <c r="Q4" s="16"/>
      <c r="R4" s="16"/>
      <c r="S4" s="16"/>
      <c r="T4" s="16"/>
      <c r="U4" s="16"/>
      <c r="V4" s="16"/>
      <c r="W4" s="16"/>
      <c r="X4" s="16"/>
      <c r="Y4" s="16"/>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row>
    <row r="5" spans="1:112" s="28" customFormat="1" x14ac:dyDescent="0.25">
      <c r="A5" s="61"/>
      <c r="B5" s="62" t="str" cm="1">
        <f t="array" ref="B5">IFERROR(
    _xlfn.LET(
        _xlpm.spill,_xlfn.ANCHORARRAY( $M$2),
        _xlpm.rowData, _xlfn.TAKE(_xlfn.DROP('Claim Entry'!5:5,,12), , COLUMNS(_xlpm.spill)),
        SUM(_xlfn._xlws.FILTER(_xlpm.rowData, ISNUMBER(_xlpm.rowData)))
    ),
"")</f>
        <v/>
      </c>
      <c r="C5" s="62"/>
      <c r="D5" s="63"/>
      <c r="E5" s="64"/>
      <c r="F5" s="67" t="str" cm="1">
        <f t="array" ref="F5">IF(G5="","",_xlfn.XMATCH(G5,_xlfn._xlws.SORT(_xlfn.UNIQUE(_xlfn._xlws.FILTER($G$5:$G$150,$G$5:$G$150&lt;&gt;"")))))</f>
        <v/>
      </c>
      <c r="G5" s="68"/>
      <c r="H5" s="69"/>
      <c r="I5" s="69"/>
      <c r="J5" s="68"/>
      <c r="K5" s="69"/>
      <c r="L5" s="69"/>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row>
    <row r="6" spans="1:112" s="28" customFormat="1" x14ac:dyDescent="0.25">
      <c r="A6" s="61"/>
      <c r="B6" s="62" t="str" cm="1">
        <f t="array" ref="B6">IFERROR(
    _xlfn.LET(
        _xlpm.spill,_xlfn.ANCHORARRAY( $M$2),
        _xlpm.rowData, _xlfn.TAKE(_xlfn.DROP('Claim Entry'!6:6,,12), , COLUMNS(_xlpm.spill)),
        SUM(_xlfn._xlws.FILTER(_xlpm.rowData, ISNUMBER(_xlpm.rowData)))
    ),
"")</f>
        <v/>
      </c>
      <c r="C6" s="62" t="str">
        <f t="shared" ref="C6:C54" si="0">IF(F6&lt;&gt;F7,SUMIFS($B$5:$B$54,$F$5:$F$54,F6),"")</f>
        <v/>
      </c>
      <c r="D6" s="63"/>
      <c r="E6" s="64"/>
      <c r="F6" s="67" t="str" cm="1">
        <f t="array" ref="F6">IF(G6="","",_xlfn.XMATCH(G6,_xlfn._xlws.SORT(_xlfn.UNIQUE(_xlfn._xlws.FILTER($G$5:$G$150,$G$5:$G$150&lt;&gt;"")))))</f>
        <v/>
      </c>
      <c r="G6" s="68"/>
      <c r="H6" s="69"/>
      <c r="I6" s="69"/>
      <c r="J6" s="68"/>
      <c r="K6" s="69"/>
      <c r="L6" s="69"/>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row>
    <row r="7" spans="1:112" s="28" customFormat="1" x14ac:dyDescent="0.25">
      <c r="A7" s="61"/>
      <c r="B7" s="62" t="str" cm="1">
        <f t="array" ref="B7">IFERROR(
    _xlfn.LET(
        _xlpm.spill,_xlfn.ANCHORARRAY( $M$2),
        _xlpm.rowData, _xlfn.TAKE(_xlfn.DROP('Claim Entry'!7:7,,12), , COLUMNS(_xlpm.spill)),
        SUM(_xlfn._xlws.FILTER(_xlpm.rowData, ISNUMBER(_xlpm.rowData)))
    ),
"")</f>
        <v/>
      </c>
      <c r="C7" s="62" t="str">
        <f t="shared" si="0"/>
        <v/>
      </c>
      <c r="D7" s="63"/>
      <c r="E7" s="64"/>
      <c r="F7" s="67" t="str" cm="1">
        <f t="array" ref="F7">IF(G7="","",_xlfn.XMATCH(G7,_xlfn._xlws.SORT(_xlfn.UNIQUE(_xlfn._xlws.FILTER($G$5:$G$150,$G$5:$G$150&lt;&gt;"")))))</f>
        <v/>
      </c>
      <c r="G7" s="68"/>
      <c r="H7" s="69"/>
      <c r="I7" s="69"/>
      <c r="J7" s="68"/>
      <c r="K7" s="69"/>
      <c r="L7" s="69"/>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row>
    <row r="8" spans="1:112" s="28" customFormat="1" x14ac:dyDescent="0.25">
      <c r="A8" s="61"/>
      <c r="B8" s="62" t="str" cm="1">
        <f t="array" ref="B8">IFERROR(
    _xlfn.LET(
        _xlpm.spill,_xlfn.ANCHORARRAY( $M$2),
        _xlpm.rowData, _xlfn.TAKE(_xlfn.DROP('Claim Entry'!8:8,,12), , COLUMNS(_xlpm.spill)),
        SUM(_xlfn._xlws.FILTER(_xlpm.rowData, ISNUMBER(_xlpm.rowData)))
    ),
"")</f>
        <v/>
      </c>
      <c r="C8" s="62" t="str">
        <f t="shared" si="0"/>
        <v/>
      </c>
      <c r="D8" s="63"/>
      <c r="E8" s="64"/>
      <c r="F8" s="67" t="str" cm="1">
        <f t="array" ref="F8">IF(G8="","",_xlfn.XMATCH(G8,_xlfn._xlws.SORT(_xlfn.UNIQUE(_xlfn._xlws.FILTER($G$5:$G$150,$G$5:$G$150&lt;&gt;"")))))</f>
        <v/>
      </c>
      <c r="G8" s="68"/>
      <c r="H8" s="69"/>
      <c r="I8" s="69"/>
      <c r="J8" s="68"/>
      <c r="K8" s="69"/>
      <c r="L8" s="69"/>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row>
    <row r="9" spans="1:112" s="28" customFormat="1" x14ac:dyDescent="0.25">
      <c r="A9" s="61"/>
      <c r="B9" s="62" t="str" cm="1">
        <f t="array" ref="B9">IFERROR(
    _xlfn.LET(
        _xlpm.spill,_xlfn.ANCHORARRAY( $M$2),
        _xlpm.rowData, _xlfn.TAKE(_xlfn.DROP('Claim Entry'!9:9,,12), , COLUMNS(_xlpm.spill)),
        SUM(_xlfn._xlws.FILTER(_xlpm.rowData, ISNUMBER(_xlpm.rowData)))
    ),
"")</f>
        <v/>
      </c>
      <c r="C9" s="62" t="str">
        <f t="shared" si="0"/>
        <v/>
      </c>
      <c r="D9" s="63"/>
      <c r="E9" s="64"/>
      <c r="F9" s="67" t="str" cm="1">
        <f t="array" ref="F9">IF(G9="","",_xlfn.XMATCH(G9,_xlfn._xlws.SORT(_xlfn.UNIQUE(_xlfn._xlws.FILTER($G$5:$G$150,$G$5:$G$150&lt;&gt;"")))))</f>
        <v/>
      </c>
      <c r="G9" s="68"/>
      <c r="H9" s="69"/>
      <c r="I9" s="69"/>
      <c r="J9" s="68"/>
      <c r="K9" s="69"/>
      <c r="L9" s="69"/>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row>
    <row r="10" spans="1:112" s="28" customFormat="1" x14ac:dyDescent="0.25">
      <c r="A10" s="61"/>
      <c r="B10" s="62" t="str" cm="1">
        <f t="array" ref="B10">IFERROR(
    _xlfn.LET(
        _xlpm.spill,_xlfn.ANCHORARRAY( $M$2),
        _xlpm.rowData, _xlfn.TAKE(_xlfn.DROP('Claim Entry'!10:10,,12), , COLUMNS(_xlpm.spill)),
        SUM(_xlfn._xlws.FILTER(_xlpm.rowData, ISNUMBER(_xlpm.rowData)))
    ),
"")</f>
        <v/>
      </c>
      <c r="C10" s="62" t="str">
        <f t="shared" si="0"/>
        <v/>
      </c>
      <c r="D10" s="63"/>
      <c r="E10" s="64"/>
      <c r="F10" s="67" t="str" cm="1">
        <f t="array" ref="F10">IF(G10="","",_xlfn.XMATCH(G10,_xlfn._xlws.SORT(_xlfn.UNIQUE(_xlfn._xlws.FILTER($G$5:$G$150,$G$5:$G$150&lt;&gt;"")))))</f>
        <v/>
      </c>
      <c r="G10" s="68"/>
      <c r="H10" s="69"/>
      <c r="I10" s="69"/>
      <c r="J10" s="68"/>
      <c r="K10" s="69"/>
      <c r="L10" s="69"/>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row>
    <row r="11" spans="1:112" s="28" customFormat="1" x14ac:dyDescent="0.25">
      <c r="A11" s="61"/>
      <c r="B11" s="62" t="str" cm="1">
        <f t="array" ref="B11">IFERROR(
    _xlfn.LET(
        _xlpm.spill,_xlfn.ANCHORARRAY( $M$2),
        _xlpm.rowData, _xlfn.TAKE(_xlfn.DROP('Claim Entry'!11:11,,12), , COLUMNS(_xlpm.spill)),
        SUM(_xlfn._xlws.FILTER(_xlpm.rowData, ISNUMBER(_xlpm.rowData)))
    ),
"")</f>
        <v/>
      </c>
      <c r="C11" s="62" t="str">
        <f t="shared" si="0"/>
        <v/>
      </c>
      <c r="D11" s="63"/>
      <c r="E11" s="64"/>
      <c r="F11" s="67" t="str" cm="1">
        <f t="array" ref="F11">IF(G11="","",_xlfn.XMATCH(G11,_xlfn._xlws.SORT(_xlfn.UNIQUE(_xlfn._xlws.FILTER($G$5:$G$150,$G$5:$G$150&lt;&gt;"")))))</f>
        <v/>
      </c>
      <c r="G11" s="68"/>
      <c r="H11" s="69"/>
      <c r="I11" s="69"/>
      <c r="J11" s="68"/>
      <c r="K11" s="69"/>
      <c r="L11" s="69"/>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row>
    <row r="12" spans="1:112" s="28" customFormat="1" x14ac:dyDescent="0.25">
      <c r="A12" s="61"/>
      <c r="B12" s="62" t="str" cm="1">
        <f t="array" ref="B12">IFERROR(
    _xlfn.LET(
        _xlpm.spill,_xlfn.ANCHORARRAY( $M$2),
        _xlpm.rowData, _xlfn.TAKE(_xlfn.DROP('Claim Entry'!12:12,,12), , COLUMNS(_xlpm.spill)),
        SUM(_xlfn._xlws.FILTER(_xlpm.rowData, ISNUMBER(_xlpm.rowData)))
    ),
"")</f>
        <v/>
      </c>
      <c r="C12" s="62" t="str">
        <f t="shared" si="0"/>
        <v/>
      </c>
      <c r="D12" s="63"/>
      <c r="E12" s="64"/>
      <c r="F12" s="67" t="str" cm="1">
        <f t="array" ref="F12">IF(G12="","",_xlfn.XMATCH(G12,_xlfn._xlws.SORT(_xlfn.UNIQUE(_xlfn._xlws.FILTER($G$5:$G$150,$G$5:$G$150&lt;&gt;"")))))</f>
        <v/>
      </c>
      <c r="G12" s="68"/>
      <c r="H12" s="69"/>
      <c r="I12" s="69"/>
      <c r="J12" s="68"/>
      <c r="K12" s="69"/>
      <c r="L12" s="69"/>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row>
    <row r="13" spans="1:112" s="28" customFormat="1" x14ac:dyDescent="0.25">
      <c r="A13" s="61"/>
      <c r="B13" s="62" t="str" cm="1">
        <f t="array" ref="B13">IFERROR(
    _xlfn.LET(
        _xlpm.spill,_xlfn.ANCHORARRAY( $M$2),
        _xlpm.rowData, _xlfn.TAKE(_xlfn.DROP('Claim Entry'!13:13,,12), , COLUMNS(_xlpm.spill)),
        SUM(_xlfn._xlws.FILTER(_xlpm.rowData, ISNUMBER(_xlpm.rowData)))
    ),
"")</f>
        <v/>
      </c>
      <c r="C13" s="62" t="str">
        <f t="shared" si="0"/>
        <v/>
      </c>
      <c r="D13" s="63"/>
      <c r="E13" s="64"/>
      <c r="F13" s="67" t="str" cm="1">
        <f t="array" ref="F13">IF(G13="","",_xlfn.XMATCH(G13,_xlfn._xlws.SORT(_xlfn.UNIQUE(_xlfn._xlws.FILTER($G$5:$G$150,$G$5:$G$150&lt;&gt;"")))))</f>
        <v/>
      </c>
      <c r="G13" s="68"/>
      <c r="H13" s="69"/>
      <c r="I13" s="69"/>
      <c r="J13" s="68"/>
      <c r="K13" s="69"/>
      <c r="L13" s="69"/>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row>
    <row r="14" spans="1:112" s="28" customFormat="1" x14ac:dyDescent="0.25">
      <c r="A14" s="61"/>
      <c r="B14" s="62" t="str" cm="1">
        <f t="array" ref="B14">IFERROR(
    _xlfn.LET(
        _xlpm.spill,_xlfn.ANCHORARRAY( $M$2),
        _xlpm.rowData, _xlfn.TAKE(_xlfn.DROP('Claim Entry'!14:14,,12), , COLUMNS(_xlpm.spill)),
        SUM(_xlfn._xlws.FILTER(_xlpm.rowData, ISNUMBER(_xlpm.rowData)))
    ),
"")</f>
        <v/>
      </c>
      <c r="C14" s="62" t="str">
        <f t="shared" si="0"/>
        <v/>
      </c>
      <c r="D14" s="63"/>
      <c r="E14" s="64"/>
      <c r="F14" s="67" t="str" cm="1">
        <f t="array" ref="F14">IF(G14="","",_xlfn.XMATCH(G14,_xlfn._xlws.SORT(_xlfn.UNIQUE(_xlfn._xlws.FILTER($G$5:$G$150,$G$5:$G$150&lt;&gt;"")))))</f>
        <v/>
      </c>
      <c r="G14" s="68"/>
      <c r="H14" s="69"/>
      <c r="I14" s="69"/>
      <c r="J14" s="68"/>
      <c r="K14" s="69"/>
      <c r="L14" s="69"/>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row>
    <row r="15" spans="1:112" s="28" customFormat="1" x14ac:dyDescent="0.25">
      <c r="A15" s="61"/>
      <c r="B15" s="62" t="str" cm="1">
        <f t="array" ref="B15">IFERROR(
    _xlfn.LET(
        _xlpm.spill,_xlfn.ANCHORARRAY( $M$2),
        _xlpm.rowData, _xlfn.TAKE(_xlfn.DROP('Claim Entry'!15:15,,12), , COLUMNS(_xlpm.spill)),
        SUM(_xlfn._xlws.FILTER(_xlpm.rowData, ISNUMBER(_xlpm.rowData)))
    ),
"")</f>
        <v/>
      </c>
      <c r="C15" s="62" t="str">
        <f t="shared" si="0"/>
        <v/>
      </c>
      <c r="D15" s="63"/>
      <c r="E15" s="64"/>
      <c r="F15" s="67" t="str" cm="1">
        <f t="array" ref="F15">IF(G15="","",_xlfn.XMATCH(G15,_xlfn._xlws.SORT(_xlfn.UNIQUE(_xlfn._xlws.FILTER($G$5:$G$150,$G$5:$G$150&lt;&gt;"")))))</f>
        <v/>
      </c>
      <c r="G15" s="68"/>
      <c r="H15" s="69"/>
      <c r="I15" s="69"/>
      <c r="J15" s="68"/>
      <c r="K15" s="69"/>
      <c r="L15" s="69"/>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row>
    <row r="16" spans="1:112" s="28" customFormat="1" x14ac:dyDescent="0.25">
      <c r="A16" s="61"/>
      <c r="B16" s="62" t="str" cm="1">
        <f t="array" ref="B16">IFERROR(
    _xlfn.LET(
        _xlpm.spill,_xlfn.ANCHORARRAY( $M$2),
        _xlpm.rowData, _xlfn.TAKE(_xlfn.DROP('Claim Entry'!16:16,,12), , COLUMNS(_xlpm.spill)),
        SUM(_xlfn._xlws.FILTER(_xlpm.rowData, ISNUMBER(_xlpm.rowData)))
    ),
"")</f>
        <v/>
      </c>
      <c r="C16" s="62" t="str">
        <f t="shared" si="0"/>
        <v/>
      </c>
      <c r="D16" s="63"/>
      <c r="E16" s="64"/>
      <c r="F16" s="67" t="str" cm="1">
        <f t="array" ref="F16">IF(G16="","",_xlfn.XMATCH(G16,_xlfn._xlws.SORT(_xlfn.UNIQUE(_xlfn._xlws.FILTER($G$5:$G$150,$G$5:$G$150&lt;&gt;"")))))</f>
        <v/>
      </c>
      <c r="G16" s="68"/>
      <c r="H16" s="69"/>
      <c r="I16" s="69"/>
      <c r="J16" s="68"/>
      <c r="K16" s="69"/>
      <c r="L16" s="69"/>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row>
    <row r="17" spans="1:112" s="28" customFormat="1" x14ac:dyDescent="0.25">
      <c r="A17" s="61"/>
      <c r="B17" s="62" t="str" cm="1">
        <f t="array" ref="B17">IFERROR(
    _xlfn.LET(
        _xlpm.spill,_xlfn.ANCHORARRAY( $M$2),
        _xlpm.rowData, _xlfn.TAKE(_xlfn.DROP('Claim Entry'!17:17,,12), , COLUMNS(_xlpm.spill)),
        SUM(_xlfn._xlws.FILTER(_xlpm.rowData, ISNUMBER(_xlpm.rowData)))
    ),
"")</f>
        <v/>
      </c>
      <c r="C17" s="62" t="str">
        <f t="shared" si="0"/>
        <v/>
      </c>
      <c r="D17" s="63"/>
      <c r="E17" s="64"/>
      <c r="F17" s="67" t="str" cm="1">
        <f t="array" ref="F17">IF(G17="","",_xlfn.XMATCH(G17,_xlfn._xlws.SORT(_xlfn.UNIQUE(_xlfn._xlws.FILTER($G$5:$G$150,$G$5:$G$150&lt;&gt;"")))))</f>
        <v/>
      </c>
      <c r="G17" s="68"/>
      <c r="H17" s="69"/>
      <c r="I17" s="69"/>
      <c r="J17" s="68"/>
      <c r="K17" s="69"/>
      <c r="L17" s="69"/>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row>
    <row r="18" spans="1:112" s="28" customFormat="1" x14ac:dyDescent="0.25">
      <c r="A18" s="61"/>
      <c r="B18" s="62" t="str" cm="1">
        <f t="array" ref="B18">IFERROR(
    _xlfn.LET(
        _xlpm.spill,_xlfn.ANCHORARRAY( $M$2),
        _xlpm.rowData, _xlfn.TAKE(_xlfn.DROP('Claim Entry'!18:18,,12), , COLUMNS(_xlpm.spill)),
        SUM(_xlfn._xlws.FILTER(_xlpm.rowData, ISNUMBER(_xlpm.rowData)))
    ),
"")</f>
        <v/>
      </c>
      <c r="C18" s="62" t="str">
        <f t="shared" si="0"/>
        <v/>
      </c>
      <c r="D18" s="63"/>
      <c r="E18" s="64"/>
      <c r="F18" s="67" t="str" cm="1">
        <f t="array" ref="F18">IF(G18="","",_xlfn.XMATCH(G18,_xlfn._xlws.SORT(_xlfn.UNIQUE(_xlfn._xlws.FILTER($G$5:$G$150,$G$5:$G$150&lt;&gt;"")))))</f>
        <v/>
      </c>
      <c r="G18" s="68"/>
      <c r="H18" s="69"/>
      <c r="I18" s="69"/>
      <c r="J18" s="68"/>
      <c r="K18" s="69"/>
      <c r="L18" s="69"/>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row>
    <row r="19" spans="1:112" s="28" customFormat="1" x14ac:dyDescent="0.25">
      <c r="A19" s="61"/>
      <c r="B19" s="62" t="str" cm="1">
        <f t="array" ref="B19">IFERROR(
    _xlfn.LET(
        _xlpm.spill,_xlfn.ANCHORARRAY( $M$2),
        _xlpm.rowData, _xlfn.TAKE(_xlfn.DROP('Claim Entry'!19:19,,12), , COLUMNS(_xlpm.spill)),
        SUM(_xlfn._xlws.FILTER(_xlpm.rowData, ISNUMBER(_xlpm.rowData)))
    ),
"")</f>
        <v/>
      </c>
      <c r="C19" s="62" t="str">
        <f t="shared" si="0"/>
        <v/>
      </c>
      <c r="D19" s="63"/>
      <c r="E19" s="64"/>
      <c r="F19" s="67" t="str" cm="1">
        <f t="array" ref="F19">IF(G19="","",_xlfn.XMATCH(G19,_xlfn._xlws.SORT(_xlfn.UNIQUE(_xlfn._xlws.FILTER($G$5:$G$150,$G$5:$G$150&lt;&gt;"")))))</f>
        <v/>
      </c>
      <c r="G19" s="68"/>
      <c r="H19" s="69"/>
      <c r="I19" s="69"/>
      <c r="J19" s="68"/>
      <c r="K19" s="69"/>
      <c r="L19" s="69"/>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row>
    <row r="20" spans="1:112" s="28" customFormat="1" x14ac:dyDescent="0.25">
      <c r="A20" s="61"/>
      <c r="B20" s="62" t="str" cm="1">
        <f t="array" ref="B20">IFERROR(
    _xlfn.LET(
        _xlpm.spill,_xlfn.ANCHORARRAY( $M$2),
        _xlpm.rowData, _xlfn.TAKE(_xlfn.DROP('Claim Entry'!20:20,,12), , COLUMNS(_xlpm.spill)),
        SUM(_xlfn._xlws.FILTER(_xlpm.rowData, ISNUMBER(_xlpm.rowData)))
    ),
"")</f>
        <v/>
      </c>
      <c r="C20" s="62" t="str">
        <f t="shared" si="0"/>
        <v/>
      </c>
      <c r="D20" s="63"/>
      <c r="E20" s="64"/>
      <c r="F20" s="67" t="str" cm="1">
        <f t="array" ref="F20">IF(G20="","",_xlfn.XMATCH(G20,_xlfn._xlws.SORT(_xlfn.UNIQUE(_xlfn._xlws.FILTER($G$5:$G$150,$G$5:$G$150&lt;&gt;"")))))</f>
        <v/>
      </c>
      <c r="G20" s="68"/>
      <c r="H20" s="69"/>
      <c r="I20" s="69"/>
      <c r="J20" s="68"/>
      <c r="K20" s="69"/>
      <c r="L20" s="69"/>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row>
    <row r="21" spans="1:112" s="28" customFormat="1" x14ac:dyDescent="0.25">
      <c r="A21" s="61"/>
      <c r="B21" s="62" t="str" cm="1">
        <f t="array" ref="B21">IFERROR(
    _xlfn.LET(
        _xlpm.spill,_xlfn.ANCHORARRAY( $M$2),
        _xlpm.rowData, _xlfn.TAKE(_xlfn.DROP('Claim Entry'!21:21,,12), , COLUMNS(_xlpm.spill)),
        SUM(_xlfn._xlws.FILTER(_xlpm.rowData, ISNUMBER(_xlpm.rowData)))
    ),
"")</f>
        <v/>
      </c>
      <c r="C21" s="62" t="str">
        <f t="shared" si="0"/>
        <v/>
      </c>
      <c r="D21" s="63"/>
      <c r="E21" s="64"/>
      <c r="F21" s="67" t="str" cm="1">
        <f t="array" ref="F21">IF(G21="","",_xlfn.XMATCH(G21,_xlfn._xlws.SORT(_xlfn.UNIQUE(_xlfn._xlws.FILTER($G$5:$G$150,$G$5:$G$150&lt;&gt;"")))))</f>
        <v/>
      </c>
      <c r="G21" s="68"/>
      <c r="H21" s="69"/>
      <c r="I21" s="69"/>
      <c r="J21" s="68"/>
      <c r="K21" s="69"/>
      <c r="L21" s="69"/>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row>
    <row r="22" spans="1:112" s="28" customFormat="1" x14ac:dyDescent="0.25">
      <c r="A22" s="61"/>
      <c r="B22" s="62" t="str" cm="1">
        <f t="array" ref="B22">IFERROR(
    _xlfn.LET(
        _xlpm.spill,_xlfn.ANCHORARRAY( $M$2),
        _xlpm.rowData, _xlfn.TAKE(_xlfn.DROP('Claim Entry'!22:22,,12), , COLUMNS(_xlpm.spill)),
        SUM(_xlfn._xlws.FILTER(_xlpm.rowData, ISNUMBER(_xlpm.rowData)))
    ),
"")</f>
        <v/>
      </c>
      <c r="C22" s="62" t="str">
        <f t="shared" si="0"/>
        <v/>
      </c>
      <c r="D22" s="63"/>
      <c r="E22" s="64"/>
      <c r="F22" s="67" t="str" cm="1">
        <f t="array" ref="F22">IF(G22="","",_xlfn.XMATCH(G22,_xlfn._xlws.SORT(_xlfn.UNIQUE(_xlfn._xlws.FILTER($G$5:$G$150,$G$5:$G$150&lt;&gt;"")))))</f>
        <v/>
      </c>
      <c r="G22" s="68"/>
      <c r="H22" s="69"/>
      <c r="I22" s="69"/>
      <c r="J22" s="68"/>
      <c r="K22" s="69"/>
      <c r="L22" s="69"/>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row>
    <row r="23" spans="1:112" s="28" customFormat="1" x14ac:dyDescent="0.25">
      <c r="A23" s="61"/>
      <c r="B23" s="62" t="str" cm="1">
        <f t="array" ref="B23">IFERROR(
    _xlfn.LET(
        _xlpm.spill,_xlfn.ANCHORARRAY( $M$2),
        _xlpm.rowData, _xlfn.TAKE(_xlfn.DROP('Claim Entry'!23:23,,12), , COLUMNS(_xlpm.spill)),
        SUM(_xlfn._xlws.FILTER(_xlpm.rowData, ISNUMBER(_xlpm.rowData)))
    ),
"")</f>
        <v/>
      </c>
      <c r="C23" s="62" t="str">
        <f t="shared" si="0"/>
        <v/>
      </c>
      <c r="D23" s="63"/>
      <c r="E23" s="64"/>
      <c r="F23" s="67" t="str" cm="1">
        <f t="array" ref="F23">IF(G23="","",_xlfn.XMATCH(G23,_xlfn._xlws.SORT(_xlfn.UNIQUE(_xlfn._xlws.FILTER($G$5:$G$150,$G$5:$G$150&lt;&gt;"")))))</f>
        <v/>
      </c>
      <c r="G23" s="68"/>
      <c r="H23" s="69"/>
      <c r="I23" s="69"/>
      <c r="J23" s="68"/>
      <c r="K23" s="69"/>
      <c r="L23" s="69"/>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row>
    <row r="24" spans="1:112" s="28" customFormat="1" x14ac:dyDescent="0.25">
      <c r="A24" s="61"/>
      <c r="B24" s="62" t="str" cm="1">
        <f t="array" ref="B24">IFERROR(
    _xlfn.LET(
        _xlpm.spill,_xlfn.ANCHORARRAY( $M$2),
        _xlpm.rowData, _xlfn.TAKE(_xlfn.DROP('Claim Entry'!24:24,,12), , COLUMNS(_xlpm.spill)),
        SUM(_xlfn._xlws.FILTER(_xlpm.rowData, ISNUMBER(_xlpm.rowData)))
    ),
"")</f>
        <v/>
      </c>
      <c r="C24" s="62" t="str">
        <f t="shared" si="0"/>
        <v/>
      </c>
      <c r="D24" s="63"/>
      <c r="E24" s="64"/>
      <c r="F24" s="67" t="str" cm="1">
        <f t="array" ref="F24">IF(G24="","",_xlfn.XMATCH(G24,_xlfn._xlws.SORT(_xlfn.UNIQUE(_xlfn._xlws.FILTER($G$5:$G$150,$G$5:$G$150&lt;&gt;"")))))</f>
        <v/>
      </c>
      <c r="G24" s="68"/>
      <c r="H24" s="69"/>
      <c r="I24" s="69"/>
      <c r="J24" s="68"/>
      <c r="K24" s="69"/>
      <c r="L24" s="69"/>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row>
    <row r="25" spans="1:112" s="28" customFormat="1" x14ac:dyDescent="0.25">
      <c r="A25" s="61"/>
      <c r="B25" s="62" t="str" cm="1">
        <f t="array" ref="B25">IFERROR(
    _xlfn.LET(
        _xlpm.spill,_xlfn.ANCHORARRAY( $M$2),
        _xlpm.rowData, _xlfn.TAKE(_xlfn.DROP('Claim Entry'!25:25,,12), , COLUMNS(_xlpm.spill)),
        SUM(_xlfn._xlws.FILTER(_xlpm.rowData, ISNUMBER(_xlpm.rowData)))
    ),
"")</f>
        <v/>
      </c>
      <c r="C25" s="62" t="str">
        <f t="shared" si="0"/>
        <v/>
      </c>
      <c r="D25" s="63"/>
      <c r="E25" s="64"/>
      <c r="F25" s="67" t="str" cm="1">
        <f t="array" ref="F25">IF(G25="","",_xlfn.XMATCH(G25,_xlfn._xlws.SORT(_xlfn.UNIQUE(_xlfn._xlws.FILTER($G$5:$G$150,$G$5:$G$150&lt;&gt;"")))))</f>
        <v/>
      </c>
      <c r="G25" s="68"/>
      <c r="H25" s="69"/>
      <c r="I25" s="69"/>
      <c r="J25" s="68"/>
      <c r="K25" s="69"/>
      <c r="L25" s="69"/>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row>
    <row r="26" spans="1:112" s="28" customFormat="1" x14ac:dyDescent="0.25">
      <c r="A26" s="61"/>
      <c r="B26" s="62" t="str" cm="1">
        <f t="array" ref="B26">IFERROR(
    _xlfn.LET(
        _xlpm.spill,_xlfn.ANCHORARRAY( $M$2),
        _xlpm.rowData, _xlfn.TAKE(_xlfn.DROP('Claim Entry'!26:26,,12), , COLUMNS(_xlpm.spill)),
        SUM(_xlfn._xlws.FILTER(_xlpm.rowData, ISNUMBER(_xlpm.rowData)))
    ),
"")</f>
        <v/>
      </c>
      <c r="C26" s="62" t="str">
        <f t="shared" si="0"/>
        <v/>
      </c>
      <c r="D26" s="63"/>
      <c r="E26" s="64"/>
      <c r="F26" s="67" t="str" cm="1">
        <f t="array" ref="F26">IF(G26="","",_xlfn.XMATCH(G26,_xlfn._xlws.SORT(_xlfn.UNIQUE(_xlfn._xlws.FILTER($G$5:$G$150,$G$5:$G$150&lt;&gt;"")))))</f>
        <v/>
      </c>
      <c r="G26" s="68"/>
      <c r="H26" s="69"/>
      <c r="I26" s="69"/>
      <c r="J26" s="68"/>
      <c r="K26" s="69"/>
      <c r="L26" s="69"/>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row>
    <row r="27" spans="1:112" s="28" customFormat="1" x14ac:dyDescent="0.25">
      <c r="A27" s="61"/>
      <c r="B27" s="62" t="str" cm="1">
        <f t="array" ref="B27">IFERROR(
    _xlfn.LET(
        _xlpm.spill,_xlfn.ANCHORARRAY( $M$2),
        _xlpm.rowData, _xlfn.TAKE(_xlfn.DROP('Claim Entry'!27:27,,12), , COLUMNS(_xlpm.spill)),
        SUM(_xlfn._xlws.FILTER(_xlpm.rowData, ISNUMBER(_xlpm.rowData)))
    ),
"")</f>
        <v/>
      </c>
      <c r="C27" s="62" t="str">
        <f t="shared" si="0"/>
        <v/>
      </c>
      <c r="D27" s="63"/>
      <c r="E27" s="64"/>
      <c r="F27" s="67" t="str" cm="1">
        <f t="array" ref="F27">IF(G27="","",_xlfn.XMATCH(G27,_xlfn._xlws.SORT(_xlfn.UNIQUE(_xlfn._xlws.FILTER($G$5:$G$150,$G$5:$G$150&lt;&gt;"")))))</f>
        <v/>
      </c>
      <c r="G27" s="68"/>
      <c r="H27" s="69"/>
      <c r="I27" s="69"/>
      <c r="J27" s="68"/>
      <c r="K27" s="69"/>
      <c r="L27" s="69"/>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row>
    <row r="28" spans="1:112" s="28" customFormat="1" x14ac:dyDescent="0.25">
      <c r="A28" s="61"/>
      <c r="B28" s="62" t="str" cm="1">
        <f t="array" ref="B28">IFERROR(
    _xlfn.LET(
        _xlpm.spill,_xlfn.ANCHORARRAY( $M$2),
        _xlpm.rowData, _xlfn.TAKE(_xlfn.DROP('Claim Entry'!28:28,,12), , COLUMNS(_xlpm.spill)),
        SUM(_xlfn._xlws.FILTER(_xlpm.rowData, ISNUMBER(_xlpm.rowData)))
    ),
"")</f>
        <v/>
      </c>
      <c r="C28" s="62" t="str">
        <f t="shared" si="0"/>
        <v/>
      </c>
      <c r="D28" s="63"/>
      <c r="E28" s="64"/>
      <c r="F28" s="67" t="str" cm="1">
        <f t="array" ref="F28">IF(G28="","",_xlfn.XMATCH(G28,_xlfn._xlws.SORT(_xlfn.UNIQUE(_xlfn._xlws.FILTER($G$5:$G$150,$G$5:$G$150&lt;&gt;"")))))</f>
        <v/>
      </c>
      <c r="G28" s="68"/>
      <c r="H28" s="69"/>
      <c r="I28" s="69"/>
      <c r="J28" s="68"/>
      <c r="K28" s="69"/>
      <c r="L28" s="69"/>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row>
    <row r="29" spans="1:112" s="28" customFormat="1" x14ac:dyDescent="0.25">
      <c r="A29" s="61"/>
      <c r="B29" s="62" t="str" cm="1">
        <f t="array" ref="B29">IFERROR(
    _xlfn.LET(
        _xlpm.spill,_xlfn.ANCHORARRAY( $M$2),
        _xlpm.rowData, _xlfn.TAKE(_xlfn.DROP('Claim Entry'!29:29,,12), , COLUMNS(_xlpm.spill)),
        SUM(_xlfn._xlws.FILTER(_xlpm.rowData, ISNUMBER(_xlpm.rowData)))
    ),
"")</f>
        <v/>
      </c>
      <c r="C29" s="62" t="str">
        <f t="shared" si="0"/>
        <v/>
      </c>
      <c r="D29" s="63"/>
      <c r="E29" s="64"/>
      <c r="F29" s="67" t="str" cm="1">
        <f t="array" ref="F29">IF(G29="","",_xlfn.XMATCH(G29,_xlfn._xlws.SORT(_xlfn.UNIQUE(_xlfn._xlws.FILTER($G$5:$G$150,$G$5:$G$150&lt;&gt;"")))))</f>
        <v/>
      </c>
      <c r="G29" s="68"/>
      <c r="H29" s="69"/>
      <c r="I29" s="69"/>
      <c r="J29" s="68"/>
      <c r="K29" s="69"/>
      <c r="L29" s="69"/>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row>
    <row r="30" spans="1:112" s="28" customFormat="1" x14ac:dyDescent="0.25">
      <c r="A30" s="61"/>
      <c r="B30" s="62" t="str" cm="1">
        <f t="array" ref="B30">IFERROR(
    _xlfn.LET(
        _xlpm.spill,_xlfn.ANCHORARRAY( $M$2),
        _xlpm.rowData, _xlfn.TAKE(_xlfn.DROP('Claim Entry'!30:30,,12), , COLUMNS(_xlpm.spill)),
        SUM(_xlfn._xlws.FILTER(_xlpm.rowData, ISNUMBER(_xlpm.rowData)))
    ),
"")</f>
        <v/>
      </c>
      <c r="C30" s="62" t="str">
        <f t="shared" si="0"/>
        <v/>
      </c>
      <c r="D30" s="63"/>
      <c r="E30" s="64"/>
      <c r="F30" s="67" t="str" cm="1">
        <f t="array" ref="F30">IF(G30="","",_xlfn.XMATCH(G30,_xlfn._xlws.SORT(_xlfn.UNIQUE(_xlfn._xlws.FILTER($G$5:$G$150,$G$5:$G$150&lt;&gt;"")))))</f>
        <v/>
      </c>
      <c r="G30" s="68"/>
      <c r="H30" s="69"/>
      <c r="I30" s="69"/>
      <c r="J30" s="68"/>
      <c r="K30" s="69"/>
      <c r="L30" s="69"/>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row>
    <row r="31" spans="1:112" s="28" customFormat="1" x14ac:dyDescent="0.25">
      <c r="A31" s="61"/>
      <c r="B31" s="62" t="str" cm="1">
        <f t="array" ref="B31">IFERROR(
    _xlfn.LET(
        _xlpm.spill,_xlfn.ANCHORARRAY( $M$2),
        _xlpm.rowData, _xlfn.TAKE(_xlfn.DROP('Claim Entry'!31:31,,12), , COLUMNS(_xlpm.spill)),
        SUM(_xlfn._xlws.FILTER(_xlpm.rowData, ISNUMBER(_xlpm.rowData)))
    ),
"")</f>
        <v/>
      </c>
      <c r="C31" s="62" t="str">
        <f t="shared" si="0"/>
        <v/>
      </c>
      <c r="D31" s="63"/>
      <c r="E31" s="64"/>
      <c r="F31" s="67" t="str" cm="1">
        <f t="array" ref="F31">IF(G31="","",_xlfn.XMATCH(G31,_xlfn._xlws.SORT(_xlfn.UNIQUE(_xlfn._xlws.FILTER($G$5:$G$150,$G$5:$G$150&lt;&gt;"")))))</f>
        <v/>
      </c>
      <c r="G31" s="68"/>
      <c r="H31" s="69"/>
      <c r="I31" s="69"/>
      <c r="J31" s="68"/>
      <c r="K31" s="69"/>
      <c r="L31" s="69"/>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row>
    <row r="32" spans="1:112" s="28" customFormat="1" x14ac:dyDescent="0.25">
      <c r="A32" s="61"/>
      <c r="B32" s="62" t="str" cm="1">
        <f t="array" ref="B32">IFERROR(
    _xlfn.LET(
        _xlpm.spill,_xlfn.ANCHORARRAY( $M$2),
        _xlpm.rowData, _xlfn.TAKE(_xlfn.DROP('Claim Entry'!32:32,,12), , COLUMNS(_xlpm.spill)),
        SUM(_xlfn._xlws.FILTER(_xlpm.rowData, ISNUMBER(_xlpm.rowData)))
    ),
"")</f>
        <v/>
      </c>
      <c r="C32" s="62" t="str">
        <f t="shared" si="0"/>
        <v/>
      </c>
      <c r="D32" s="63"/>
      <c r="E32" s="64"/>
      <c r="F32" s="67" t="str" cm="1">
        <f t="array" ref="F32">IF(G32="","",_xlfn.XMATCH(G32,_xlfn._xlws.SORT(_xlfn.UNIQUE(_xlfn._xlws.FILTER($G$5:$G$150,$G$5:$G$150&lt;&gt;"")))))</f>
        <v/>
      </c>
      <c r="G32" s="68"/>
      <c r="H32" s="69"/>
      <c r="I32" s="69"/>
      <c r="J32" s="68"/>
      <c r="K32" s="69"/>
      <c r="L32" s="69"/>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row>
    <row r="33" spans="1:112" s="28" customFormat="1" x14ac:dyDescent="0.25">
      <c r="A33" s="61"/>
      <c r="B33" s="62" t="str" cm="1">
        <f t="array" ref="B33">IFERROR(
    _xlfn.LET(
        _xlpm.spill,_xlfn.ANCHORARRAY( $M$2),
        _xlpm.rowData, _xlfn.TAKE(_xlfn.DROP('Claim Entry'!33:33,,12), , COLUMNS(_xlpm.spill)),
        SUM(_xlfn._xlws.FILTER(_xlpm.rowData, ISNUMBER(_xlpm.rowData)))
    ),
"")</f>
        <v/>
      </c>
      <c r="C33" s="62" t="str">
        <f t="shared" si="0"/>
        <v/>
      </c>
      <c r="D33" s="63"/>
      <c r="E33" s="64"/>
      <c r="F33" s="67" t="str" cm="1">
        <f t="array" ref="F33">IF(G33="","",_xlfn.XMATCH(G33,_xlfn._xlws.SORT(_xlfn.UNIQUE(_xlfn._xlws.FILTER($G$5:$G$150,$G$5:$G$150&lt;&gt;"")))))</f>
        <v/>
      </c>
      <c r="G33" s="68"/>
      <c r="H33" s="69"/>
      <c r="I33" s="69"/>
      <c r="J33" s="68"/>
      <c r="K33" s="69"/>
      <c r="L33" s="69"/>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row>
    <row r="34" spans="1:112" s="28" customFormat="1" x14ac:dyDescent="0.25">
      <c r="A34" s="61"/>
      <c r="B34" s="62" t="str" cm="1">
        <f t="array" ref="B34">IFERROR(
    _xlfn.LET(
        _xlpm.spill,_xlfn.ANCHORARRAY( $M$2),
        _xlpm.rowData, _xlfn.TAKE(_xlfn.DROP('Claim Entry'!34:34,,12), , COLUMNS(_xlpm.spill)),
        SUM(_xlfn._xlws.FILTER(_xlpm.rowData, ISNUMBER(_xlpm.rowData)))
    ),
"")</f>
        <v/>
      </c>
      <c r="C34" s="62" t="str">
        <f t="shared" si="0"/>
        <v/>
      </c>
      <c r="D34" s="63"/>
      <c r="E34" s="64"/>
      <c r="F34" s="67" t="str" cm="1">
        <f t="array" ref="F34">IF(G34="","",_xlfn.XMATCH(G34,_xlfn._xlws.SORT(_xlfn.UNIQUE(_xlfn._xlws.FILTER($G$5:$G$150,$G$5:$G$150&lt;&gt;"")))))</f>
        <v/>
      </c>
      <c r="G34" s="68"/>
      <c r="H34" s="69"/>
      <c r="I34" s="69"/>
      <c r="J34" s="68"/>
      <c r="K34" s="69"/>
      <c r="L34" s="69"/>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row>
    <row r="35" spans="1:112" s="28" customFormat="1" x14ac:dyDescent="0.25">
      <c r="A35" s="61"/>
      <c r="B35" s="62" t="str" cm="1">
        <f t="array" ref="B35">IFERROR(
    _xlfn.LET(
        _xlpm.spill,_xlfn.ANCHORARRAY( $M$2),
        _xlpm.rowData, _xlfn.TAKE(_xlfn.DROP('Claim Entry'!35:35,,12), , COLUMNS(_xlpm.spill)),
        SUM(_xlfn._xlws.FILTER(_xlpm.rowData, ISNUMBER(_xlpm.rowData)))
    ),
"")</f>
        <v/>
      </c>
      <c r="C35" s="62" t="str">
        <f t="shared" si="0"/>
        <v/>
      </c>
      <c r="D35" s="63"/>
      <c r="E35" s="64"/>
      <c r="F35" s="67" t="str" cm="1">
        <f t="array" ref="F35">IF(G35="","",_xlfn.XMATCH(G35,_xlfn._xlws.SORT(_xlfn.UNIQUE(_xlfn._xlws.FILTER($G$5:$G$150,$G$5:$G$150&lt;&gt;"")))))</f>
        <v/>
      </c>
      <c r="G35" s="68"/>
      <c r="H35" s="69"/>
      <c r="I35" s="69"/>
      <c r="J35" s="68"/>
      <c r="K35" s="69"/>
      <c r="L35" s="69"/>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row>
    <row r="36" spans="1:112" s="28" customFormat="1" x14ac:dyDescent="0.25">
      <c r="A36" s="61"/>
      <c r="B36" s="62" t="str" cm="1">
        <f t="array" ref="B36">IFERROR(
    _xlfn.LET(
        _xlpm.spill,_xlfn.ANCHORARRAY( $M$2),
        _xlpm.rowData, _xlfn.TAKE(_xlfn.DROP('Claim Entry'!36:36,,12), , COLUMNS(_xlpm.spill)),
        SUM(_xlfn._xlws.FILTER(_xlpm.rowData, ISNUMBER(_xlpm.rowData)))
    ),
"")</f>
        <v/>
      </c>
      <c r="C36" s="62" t="str">
        <f t="shared" si="0"/>
        <v/>
      </c>
      <c r="D36" s="63"/>
      <c r="E36" s="64"/>
      <c r="F36" s="67" t="str" cm="1">
        <f t="array" ref="F36">IF(G36="","",_xlfn.XMATCH(G36,_xlfn._xlws.SORT(_xlfn.UNIQUE(_xlfn._xlws.FILTER($G$5:$G$150,$G$5:$G$150&lt;&gt;"")))))</f>
        <v/>
      </c>
      <c r="G36" s="68"/>
      <c r="H36" s="69"/>
      <c r="I36" s="69"/>
      <c r="J36" s="68"/>
      <c r="K36" s="69"/>
      <c r="L36" s="69"/>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row>
    <row r="37" spans="1:112" s="28" customFormat="1" x14ac:dyDescent="0.25">
      <c r="A37" s="61"/>
      <c r="B37" s="62" t="str" cm="1">
        <f t="array" ref="B37">IFERROR(
    _xlfn.LET(
        _xlpm.spill,_xlfn.ANCHORARRAY( $M$2),
        _xlpm.rowData, _xlfn.TAKE(_xlfn.DROP('Claim Entry'!37:37,,12), , COLUMNS(_xlpm.spill)),
        SUM(_xlfn._xlws.FILTER(_xlpm.rowData, ISNUMBER(_xlpm.rowData)))
    ),
"")</f>
        <v/>
      </c>
      <c r="C37" s="62" t="str">
        <f t="shared" si="0"/>
        <v/>
      </c>
      <c r="D37" s="63"/>
      <c r="E37" s="64"/>
      <c r="F37" s="67" t="str" cm="1">
        <f t="array" ref="F37">IF(G37="","",_xlfn.XMATCH(G37,_xlfn._xlws.SORT(_xlfn.UNIQUE(_xlfn._xlws.FILTER($G$5:$G$150,$G$5:$G$150&lt;&gt;"")))))</f>
        <v/>
      </c>
      <c r="G37" s="68"/>
      <c r="H37" s="69"/>
      <c r="I37" s="69"/>
      <c r="J37" s="68"/>
      <c r="K37" s="69"/>
      <c r="L37" s="69"/>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row>
    <row r="38" spans="1:112" s="28" customFormat="1" x14ac:dyDescent="0.25">
      <c r="A38" s="61"/>
      <c r="B38" s="62" t="str" cm="1">
        <f t="array" ref="B38">IFERROR(
    _xlfn.LET(
        _xlpm.spill,_xlfn.ANCHORARRAY( $M$2),
        _xlpm.rowData, _xlfn.TAKE(_xlfn.DROP('Claim Entry'!38:38,,12), , COLUMNS(_xlpm.spill)),
        SUM(_xlfn._xlws.FILTER(_xlpm.rowData, ISNUMBER(_xlpm.rowData)))
    ),
"")</f>
        <v/>
      </c>
      <c r="C38" s="62" t="str">
        <f t="shared" si="0"/>
        <v/>
      </c>
      <c r="D38" s="63"/>
      <c r="E38" s="64"/>
      <c r="F38" s="67" t="str" cm="1">
        <f t="array" ref="F38">IF(G38="","",_xlfn.XMATCH(G38,_xlfn._xlws.SORT(_xlfn.UNIQUE(_xlfn._xlws.FILTER($G$5:$G$150,$G$5:$G$150&lt;&gt;"")))))</f>
        <v/>
      </c>
      <c r="G38" s="68"/>
      <c r="H38" s="69"/>
      <c r="I38" s="69"/>
      <c r="J38" s="68"/>
      <c r="K38" s="69"/>
      <c r="L38" s="69"/>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row>
    <row r="39" spans="1:112" s="28" customFormat="1" x14ac:dyDescent="0.25">
      <c r="A39" s="61"/>
      <c r="B39" s="62" t="str" cm="1">
        <f t="array" ref="B39">IFERROR(
    _xlfn.LET(
        _xlpm.spill,_xlfn.ANCHORARRAY( $M$2),
        _xlpm.rowData, _xlfn.TAKE(_xlfn.DROP('Claim Entry'!39:39,,12), , COLUMNS(_xlpm.spill)),
        SUM(_xlfn._xlws.FILTER(_xlpm.rowData, ISNUMBER(_xlpm.rowData)))
    ),
"")</f>
        <v/>
      </c>
      <c r="C39" s="62" t="str">
        <f t="shared" si="0"/>
        <v/>
      </c>
      <c r="D39" s="63"/>
      <c r="E39" s="64"/>
      <c r="F39" s="67" t="str" cm="1">
        <f t="array" ref="F39">IF(G39="","",_xlfn.XMATCH(G39,_xlfn._xlws.SORT(_xlfn.UNIQUE(_xlfn._xlws.FILTER($G$5:$G$150,$G$5:$G$150&lt;&gt;"")))))</f>
        <v/>
      </c>
      <c r="G39" s="68"/>
      <c r="H39" s="69"/>
      <c r="I39" s="69"/>
      <c r="J39" s="68"/>
      <c r="K39" s="69"/>
      <c r="L39" s="69"/>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row>
    <row r="40" spans="1:112" s="28" customFormat="1" x14ac:dyDescent="0.25">
      <c r="A40" s="61"/>
      <c r="B40" s="62" t="str" cm="1">
        <f t="array" ref="B40">IFERROR(
    _xlfn.LET(
        _xlpm.spill,_xlfn.ANCHORARRAY( $M$2),
        _xlpm.rowData, _xlfn.TAKE(_xlfn.DROP('Claim Entry'!40:40,,12), , COLUMNS(_xlpm.spill)),
        SUM(_xlfn._xlws.FILTER(_xlpm.rowData, ISNUMBER(_xlpm.rowData)))
    ),
"")</f>
        <v/>
      </c>
      <c r="C40" s="62" t="str">
        <f t="shared" si="0"/>
        <v/>
      </c>
      <c r="D40" s="63"/>
      <c r="E40" s="64"/>
      <c r="F40" s="67" t="str" cm="1">
        <f t="array" ref="F40">IF(G40="","",_xlfn.XMATCH(G40,_xlfn._xlws.SORT(_xlfn.UNIQUE(_xlfn._xlws.FILTER($G$5:$G$150,$G$5:$G$150&lt;&gt;"")))))</f>
        <v/>
      </c>
      <c r="G40" s="68"/>
      <c r="H40" s="69"/>
      <c r="I40" s="69"/>
      <c r="J40" s="68"/>
      <c r="K40" s="69"/>
      <c r="L40" s="69"/>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row>
    <row r="41" spans="1:112" s="28" customFormat="1" x14ac:dyDescent="0.25">
      <c r="A41" s="61"/>
      <c r="B41" s="62" t="str" cm="1">
        <f t="array" ref="B41">IFERROR(
    _xlfn.LET(
        _xlpm.spill,_xlfn.ANCHORARRAY( $M$2),
        _xlpm.rowData, _xlfn.TAKE(_xlfn.DROP('Claim Entry'!41:41,,12), , COLUMNS(_xlpm.spill)),
        SUM(_xlfn._xlws.FILTER(_xlpm.rowData, ISNUMBER(_xlpm.rowData)))
    ),
"")</f>
        <v/>
      </c>
      <c r="C41" s="62" t="str">
        <f t="shared" si="0"/>
        <v/>
      </c>
      <c r="D41" s="63"/>
      <c r="E41" s="64"/>
      <c r="F41" s="67" t="str" cm="1">
        <f t="array" ref="F41">IF(G41="","",_xlfn.XMATCH(G41,_xlfn._xlws.SORT(_xlfn.UNIQUE(_xlfn._xlws.FILTER($G$5:$G$150,$G$5:$G$150&lt;&gt;"")))))</f>
        <v/>
      </c>
      <c r="G41" s="68"/>
      <c r="H41" s="69"/>
      <c r="I41" s="69"/>
      <c r="J41" s="68"/>
      <c r="K41" s="69"/>
      <c r="L41" s="69"/>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row>
    <row r="42" spans="1:112" s="28" customFormat="1" x14ac:dyDescent="0.25">
      <c r="A42" s="61"/>
      <c r="B42" s="62" t="str" cm="1">
        <f t="array" ref="B42">IFERROR(
    _xlfn.LET(
        _xlpm.spill,_xlfn.ANCHORARRAY( $M$2),
        _xlpm.rowData, _xlfn.TAKE(_xlfn.DROP('Claim Entry'!42:42,,12), , COLUMNS(_xlpm.spill)),
        SUM(_xlfn._xlws.FILTER(_xlpm.rowData, ISNUMBER(_xlpm.rowData)))
    ),
"")</f>
        <v/>
      </c>
      <c r="C42" s="62" t="str">
        <f t="shared" si="0"/>
        <v/>
      </c>
      <c r="D42" s="63"/>
      <c r="E42" s="64"/>
      <c r="F42" s="67" t="str" cm="1">
        <f t="array" ref="F42">IF(G42="","",_xlfn.XMATCH(G42,_xlfn._xlws.SORT(_xlfn.UNIQUE(_xlfn._xlws.FILTER($G$5:$G$150,$G$5:$G$150&lt;&gt;"")))))</f>
        <v/>
      </c>
      <c r="G42" s="68"/>
      <c r="H42" s="69"/>
      <c r="I42" s="69"/>
      <c r="J42" s="68"/>
      <c r="K42" s="69"/>
      <c r="L42" s="69"/>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row>
    <row r="43" spans="1:112" s="28" customFormat="1" x14ac:dyDescent="0.25">
      <c r="A43" s="61"/>
      <c r="B43" s="62" t="str" cm="1">
        <f t="array" ref="B43">IFERROR(
    _xlfn.LET(
        _xlpm.spill,_xlfn.ANCHORARRAY( $M$2),
        _xlpm.rowData, _xlfn.TAKE(_xlfn.DROP('Claim Entry'!43:43,,12), , COLUMNS(_xlpm.spill)),
        SUM(_xlfn._xlws.FILTER(_xlpm.rowData, ISNUMBER(_xlpm.rowData)))
    ),
"")</f>
        <v/>
      </c>
      <c r="C43" s="62" t="str">
        <f t="shared" si="0"/>
        <v/>
      </c>
      <c r="D43" s="63"/>
      <c r="E43" s="64"/>
      <c r="F43" s="67" t="str" cm="1">
        <f t="array" ref="F43">IF(G43="","",_xlfn.XMATCH(G43,_xlfn._xlws.SORT(_xlfn.UNIQUE(_xlfn._xlws.FILTER($G$5:$G$150,$G$5:$G$150&lt;&gt;"")))))</f>
        <v/>
      </c>
      <c r="G43" s="68"/>
      <c r="H43" s="69"/>
      <c r="I43" s="69"/>
      <c r="J43" s="68"/>
      <c r="K43" s="69"/>
      <c r="L43" s="69"/>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row>
    <row r="44" spans="1:112" s="28" customFormat="1" x14ac:dyDescent="0.25">
      <c r="A44" s="61"/>
      <c r="B44" s="62" t="str" cm="1">
        <f t="array" ref="B44">IFERROR(
    _xlfn.LET(
        _xlpm.spill,_xlfn.ANCHORARRAY( $M$2),
        _xlpm.rowData, _xlfn.TAKE(_xlfn.DROP('Claim Entry'!44:44,,12), , COLUMNS(_xlpm.spill)),
        SUM(_xlfn._xlws.FILTER(_xlpm.rowData, ISNUMBER(_xlpm.rowData)))
    ),
"")</f>
        <v/>
      </c>
      <c r="C44" s="62" t="str">
        <f t="shared" si="0"/>
        <v/>
      </c>
      <c r="D44" s="63"/>
      <c r="E44" s="64"/>
      <c r="F44" s="67" t="str" cm="1">
        <f t="array" ref="F44">IF(G44="","",_xlfn.XMATCH(G44,_xlfn._xlws.SORT(_xlfn.UNIQUE(_xlfn._xlws.FILTER($G$5:$G$150,$G$5:$G$150&lt;&gt;"")))))</f>
        <v/>
      </c>
      <c r="G44" s="68"/>
      <c r="H44" s="69"/>
      <c r="I44" s="69"/>
      <c r="J44" s="68"/>
      <c r="K44" s="69"/>
      <c r="L44" s="69"/>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row>
    <row r="45" spans="1:112" s="28" customFormat="1" x14ac:dyDescent="0.25">
      <c r="A45" s="61"/>
      <c r="B45" s="62" t="str" cm="1">
        <f t="array" ref="B45">IFERROR(
    _xlfn.LET(
        _xlpm.spill,_xlfn.ANCHORARRAY( $M$2),
        _xlpm.rowData, _xlfn.TAKE(_xlfn.DROP('Claim Entry'!45:45,,12), , COLUMNS(_xlpm.spill)),
        SUM(_xlfn._xlws.FILTER(_xlpm.rowData, ISNUMBER(_xlpm.rowData)))
    ),
"")</f>
        <v/>
      </c>
      <c r="C45" s="62" t="str">
        <f t="shared" si="0"/>
        <v/>
      </c>
      <c r="D45" s="63"/>
      <c r="E45" s="64"/>
      <c r="F45" s="67" t="str" cm="1">
        <f t="array" ref="F45">IF(G45="","",_xlfn.XMATCH(G45,_xlfn._xlws.SORT(_xlfn.UNIQUE(_xlfn._xlws.FILTER($G$5:$G$150,$G$5:$G$150&lt;&gt;"")))))</f>
        <v/>
      </c>
      <c r="G45" s="68"/>
      <c r="H45" s="69"/>
      <c r="I45" s="69"/>
      <c r="J45" s="68"/>
      <c r="K45" s="69"/>
      <c r="L45" s="69"/>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row>
    <row r="46" spans="1:112" s="28" customFormat="1" x14ac:dyDescent="0.25">
      <c r="A46" s="61"/>
      <c r="B46" s="62" t="str" cm="1">
        <f t="array" ref="B46">IFERROR(
    _xlfn.LET(
        _xlpm.spill,_xlfn.ANCHORARRAY( $M$2),
        _xlpm.rowData, _xlfn.TAKE(_xlfn.DROP('Claim Entry'!46:46,,12), , COLUMNS(_xlpm.spill)),
        SUM(_xlfn._xlws.FILTER(_xlpm.rowData, ISNUMBER(_xlpm.rowData)))
    ),
"")</f>
        <v/>
      </c>
      <c r="C46" s="62" t="str">
        <f t="shared" si="0"/>
        <v/>
      </c>
      <c r="D46" s="63"/>
      <c r="E46" s="64"/>
      <c r="F46" s="67" t="str" cm="1">
        <f t="array" ref="F46">IF(G46="","",_xlfn.XMATCH(G46,_xlfn._xlws.SORT(_xlfn.UNIQUE(_xlfn._xlws.FILTER($G$5:$G$150,$G$5:$G$150&lt;&gt;"")))))</f>
        <v/>
      </c>
      <c r="G46" s="68"/>
      <c r="H46" s="69"/>
      <c r="I46" s="69"/>
      <c r="J46" s="68"/>
      <c r="K46" s="69"/>
      <c r="L46" s="69"/>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row>
    <row r="47" spans="1:112" s="28" customFormat="1" x14ac:dyDescent="0.25">
      <c r="A47" s="61"/>
      <c r="B47" s="62" t="str" cm="1">
        <f t="array" ref="B47">IFERROR(
    _xlfn.LET(
        _xlpm.spill,_xlfn.ANCHORARRAY( $M$2),
        _xlpm.rowData, _xlfn.TAKE(_xlfn.DROP('Claim Entry'!47:47,,12), , COLUMNS(_xlpm.spill)),
        SUM(_xlfn._xlws.FILTER(_xlpm.rowData, ISNUMBER(_xlpm.rowData)))
    ),
"")</f>
        <v/>
      </c>
      <c r="C47" s="62" t="str">
        <f t="shared" si="0"/>
        <v/>
      </c>
      <c r="D47" s="63"/>
      <c r="E47" s="64"/>
      <c r="F47" s="67" t="str" cm="1">
        <f t="array" ref="F47">IF(G47="","",_xlfn.XMATCH(G47,_xlfn._xlws.SORT(_xlfn.UNIQUE(_xlfn._xlws.FILTER($G$5:$G$150,$G$5:$G$150&lt;&gt;"")))))</f>
        <v/>
      </c>
      <c r="G47" s="68"/>
      <c r="H47" s="69"/>
      <c r="I47" s="69"/>
      <c r="J47" s="68"/>
      <c r="K47" s="69"/>
      <c r="L47" s="69"/>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row>
    <row r="48" spans="1:112" s="28" customFormat="1" x14ac:dyDescent="0.25">
      <c r="A48" s="61"/>
      <c r="B48" s="62" t="str" cm="1">
        <f t="array" ref="B48">IFERROR(
    _xlfn.LET(
        _xlpm.spill,_xlfn.ANCHORARRAY( $M$2),
        _xlpm.rowData, _xlfn.TAKE(_xlfn.DROP('Claim Entry'!48:48,,12), , COLUMNS(_xlpm.spill)),
        SUM(_xlfn._xlws.FILTER(_xlpm.rowData, ISNUMBER(_xlpm.rowData)))
    ),
"")</f>
        <v/>
      </c>
      <c r="C48" s="62" t="str">
        <f t="shared" si="0"/>
        <v/>
      </c>
      <c r="D48" s="63"/>
      <c r="E48" s="64"/>
      <c r="F48" s="67" t="str" cm="1">
        <f t="array" ref="F48">IF(G48="","",_xlfn.XMATCH(G48,_xlfn._xlws.SORT(_xlfn.UNIQUE(_xlfn._xlws.FILTER($G$5:$G$150,$G$5:$G$150&lt;&gt;"")))))</f>
        <v/>
      </c>
      <c r="G48" s="68"/>
      <c r="H48" s="69"/>
      <c r="I48" s="69"/>
      <c r="J48" s="68"/>
      <c r="K48" s="69"/>
      <c r="L48" s="69"/>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row>
    <row r="49" spans="1:112" s="28" customFormat="1" x14ac:dyDescent="0.25">
      <c r="A49" s="61"/>
      <c r="B49" s="62" t="str" cm="1">
        <f t="array" ref="B49">IFERROR(
    _xlfn.LET(
        _xlpm.spill,_xlfn.ANCHORARRAY( $M$2),
        _xlpm.rowData, _xlfn.TAKE(_xlfn.DROP('Claim Entry'!49:49,,12), , COLUMNS(_xlpm.spill)),
        SUM(_xlfn._xlws.FILTER(_xlpm.rowData, ISNUMBER(_xlpm.rowData)))
    ),
"")</f>
        <v/>
      </c>
      <c r="C49" s="62" t="str">
        <f t="shared" si="0"/>
        <v/>
      </c>
      <c r="D49" s="63"/>
      <c r="E49" s="64"/>
      <c r="F49" s="67" t="str" cm="1">
        <f t="array" ref="F49">IF(G49="","",_xlfn.XMATCH(G49,_xlfn._xlws.SORT(_xlfn.UNIQUE(_xlfn._xlws.FILTER($G$5:$G$150,$G$5:$G$150&lt;&gt;"")))))</f>
        <v/>
      </c>
      <c r="G49" s="68"/>
      <c r="H49" s="69"/>
      <c r="I49" s="69"/>
      <c r="J49" s="68"/>
      <c r="K49" s="69"/>
      <c r="L49" s="69"/>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row>
    <row r="50" spans="1:112" s="28" customFormat="1" x14ac:dyDescent="0.25">
      <c r="A50" s="61"/>
      <c r="B50" s="62" t="str" cm="1">
        <f t="array" ref="B50">IFERROR(
    _xlfn.LET(
        _xlpm.spill,_xlfn.ANCHORARRAY( $M$2),
        _xlpm.rowData, _xlfn.TAKE(_xlfn.DROP('Claim Entry'!50:50,,12), , COLUMNS(_xlpm.spill)),
        SUM(_xlfn._xlws.FILTER(_xlpm.rowData, ISNUMBER(_xlpm.rowData)))
    ),
"")</f>
        <v/>
      </c>
      <c r="C50" s="62" t="str">
        <f t="shared" si="0"/>
        <v/>
      </c>
      <c r="D50" s="63"/>
      <c r="E50" s="64"/>
      <c r="F50" s="67" t="str" cm="1">
        <f t="array" ref="F50">IF(G50="","",_xlfn.XMATCH(G50,_xlfn._xlws.SORT(_xlfn.UNIQUE(_xlfn._xlws.FILTER($G$5:$G$150,$G$5:$G$150&lt;&gt;"")))))</f>
        <v/>
      </c>
      <c r="G50" s="68"/>
      <c r="H50" s="69"/>
      <c r="I50" s="69"/>
      <c r="J50" s="68"/>
      <c r="K50" s="69"/>
      <c r="L50" s="69"/>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row>
    <row r="51" spans="1:112" s="28" customFormat="1" x14ac:dyDescent="0.25">
      <c r="A51" s="61"/>
      <c r="B51" s="62" t="str" cm="1">
        <f t="array" ref="B51">IFERROR(
    _xlfn.LET(
        _xlpm.spill,_xlfn.ANCHORARRAY( $M$2),
        _xlpm.rowData, _xlfn.TAKE(_xlfn.DROP('Claim Entry'!51:51,,12), , COLUMNS(_xlpm.spill)),
        SUM(_xlfn._xlws.FILTER(_xlpm.rowData, ISNUMBER(_xlpm.rowData)))
    ),
"")</f>
        <v/>
      </c>
      <c r="C51" s="62" t="str">
        <f t="shared" si="0"/>
        <v/>
      </c>
      <c r="D51" s="63"/>
      <c r="E51" s="64"/>
      <c r="F51" s="67" t="str" cm="1">
        <f t="array" ref="F51">IF(G51="","",_xlfn.XMATCH(G51,_xlfn._xlws.SORT(_xlfn.UNIQUE(_xlfn._xlws.FILTER($G$5:$G$150,$G$5:$G$150&lt;&gt;"")))))</f>
        <v/>
      </c>
      <c r="G51" s="68"/>
      <c r="H51" s="69"/>
      <c r="I51" s="69"/>
      <c r="J51" s="68"/>
      <c r="K51" s="69"/>
      <c r="L51" s="69"/>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row>
    <row r="52" spans="1:112" s="28" customFormat="1" x14ac:dyDescent="0.25">
      <c r="A52" s="61"/>
      <c r="B52" s="62" t="str" cm="1">
        <f t="array" ref="B52">IFERROR(
    _xlfn.LET(
        _xlpm.spill,_xlfn.ANCHORARRAY( $M$2),
        _xlpm.rowData, _xlfn.TAKE(_xlfn.DROP('Claim Entry'!52:52,,12), , COLUMNS(_xlpm.spill)),
        SUM(_xlfn._xlws.FILTER(_xlpm.rowData, ISNUMBER(_xlpm.rowData)))
    ),
"")</f>
        <v/>
      </c>
      <c r="C52" s="62" t="str">
        <f t="shared" si="0"/>
        <v/>
      </c>
      <c r="D52" s="63"/>
      <c r="E52" s="64"/>
      <c r="F52" s="67" t="str" cm="1">
        <f t="array" ref="F52">IF(G52="","",_xlfn.XMATCH(G52,_xlfn._xlws.SORT(_xlfn.UNIQUE(_xlfn._xlws.FILTER($G$5:$G$150,$G$5:$G$150&lt;&gt;"")))))</f>
        <v/>
      </c>
      <c r="G52" s="68"/>
      <c r="H52" s="69"/>
      <c r="I52" s="69"/>
      <c r="J52" s="68"/>
      <c r="K52" s="69"/>
      <c r="L52" s="69"/>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row>
    <row r="53" spans="1:112" s="28" customFormat="1" x14ac:dyDescent="0.25">
      <c r="A53" s="61"/>
      <c r="B53" s="62" t="str" cm="1">
        <f t="array" ref="B53">IFERROR(
    _xlfn.LET(
        _xlpm.spill,_xlfn.ANCHORARRAY( $M$2),
        _xlpm.rowData, _xlfn.TAKE(_xlfn.DROP('Claim Entry'!53:53,,12), , COLUMNS(_xlpm.spill)),
        SUM(_xlfn._xlws.FILTER(_xlpm.rowData, ISNUMBER(_xlpm.rowData)))
    ),
"")</f>
        <v/>
      </c>
      <c r="C53" s="62" t="str">
        <f t="shared" si="0"/>
        <v/>
      </c>
      <c r="D53" s="63"/>
      <c r="E53" s="64"/>
      <c r="F53" s="67" t="str" cm="1">
        <f t="array" ref="F53">IF(G53="","",_xlfn.XMATCH(G53,_xlfn._xlws.SORT(_xlfn.UNIQUE(_xlfn._xlws.FILTER($G$5:$G$150,$G$5:$G$150&lt;&gt;"")))))</f>
        <v/>
      </c>
      <c r="G53" s="68"/>
      <c r="H53" s="69"/>
      <c r="I53" s="69"/>
      <c r="J53" s="68"/>
      <c r="K53" s="69"/>
      <c r="L53" s="69"/>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row>
    <row r="54" spans="1:112" s="28" customFormat="1" x14ac:dyDescent="0.25">
      <c r="A54" s="61"/>
      <c r="B54" s="62" t="str" cm="1">
        <f t="array" ref="B54">IFERROR(
    _xlfn.LET(
        _xlpm.spill,_xlfn.ANCHORARRAY( $M$2),
        _xlpm.rowData, _xlfn.TAKE(_xlfn.DROP('Claim Entry'!54:54,,12), , COLUMNS(_xlpm.spill)),
        SUM(_xlfn._xlws.FILTER(_xlpm.rowData, ISNUMBER(_xlpm.rowData)))
    ),
"")</f>
        <v/>
      </c>
      <c r="C54" s="62" t="str">
        <f t="shared" si="0"/>
        <v/>
      </c>
      <c r="D54" s="63"/>
      <c r="E54" s="64"/>
      <c r="F54" s="67" t="str" cm="1">
        <f t="array" ref="F54">IF(G54="","",_xlfn.XMATCH(G54,_xlfn._xlws.SORT(_xlfn.UNIQUE(_xlfn._xlws.FILTER($G$5:$G$150,$G$5:$G$150&lt;&gt;"")))))</f>
        <v/>
      </c>
      <c r="G54" s="68"/>
      <c r="H54" s="69"/>
      <c r="I54" s="69"/>
      <c r="J54" s="68"/>
      <c r="K54" s="69"/>
      <c r="L54" s="69"/>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row>
    <row r="55" spans="1:112" s="28" customFormat="1" x14ac:dyDescent="0.25">
      <c r="A55" s="61"/>
      <c r="B55" s="62" t="str" cm="1">
        <f t="array" ref="B55">IFERROR(
    _xlfn.LET(
        _xlpm.spill,_xlfn.ANCHORARRAY( $M$2),
        _xlpm.rowData, _xlfn.TAKE(_xlfn.DROP('Claim Entry'!55:55,,12), , COLUMNS(_xlpm.spill)),
        SUM(_xlfn._xlws.FILTER(_xlpm.rowData, ISNUMBER(_xlpm.rowData)))
    ),
"")</f>
        <v/>
      </c>
      <c r="C55" s="62" t="str">
        <f t="shared" ref="C55:C118" si="1">IF(F55&lt;&gt;F56,SUMIFS($B$5:$B$54,$F$5:$F$54,F55),"")</f>
        <v/>
      </c>
      <c r="D55" s="63"/>
      <c r="E55" s="64"/>
      <c r="F55" s="67" t="str" cm="1">
        <f t="array" ref="F55">IF(G55="","",_xlfn.XMATCH(G55,_xlfn._xlws.SORT(_xlfn.UNIQUE(_xlfn._xlws.FILTER($G$5:$G$150,$G$5:$G$150&lt;&gt;"")))))</f>
        <v/>
      </c>
      <c r="G55" s="68"/>
      <c r="H55" s="69"/>
      <c r="I55" s="69"/>
      <c r="J55" s="68"/>
      <c r="K55" s="69"/>
      <c r="L55" s="69"/>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row>
    <row r="56" spans="1:112" s="28" customFormat="1" x14ac:dyDescent="0.25">
      <c r="A56" s="61"/>
      <c r="B56" s="62" t="str" cm="1">
        <f t="array" ref="B56">IFERROR(
    _xlfn.LET(
        _xlpm.spill,_xlfn.ANCHORARRAY( $M$2),
        _xlpm.rowData, _xlfn.TAKE(_xlfn.DROP('Claim Entry'!56:56,,12), , COLUMNS(_xlpm.spill)),
        SUM(_xlfn._xlws.FILTER(_xlpm.rowData, ISNUMBER(_xlpm.rowData)))
    ),
"")</f>
        <v/>
      </c>
      <c r="C56" s="62" t="str">
        <f t="shared" si="1"/>
        <v/>
      </c>
      <c r="D56" s="63"/>
      <c r="E56" s="64"/>
      <c r="F56" s="67" t="str" cm="1">
        <f t="array" ref="F56">IF(G56="","",_xlfn.XMATCH(G56,_xlfn._xlws.SORT(_xlfn.UNIQUE(_xlfn._xlws.FILTER($G$5:$G$150,$G$5:$G$150&lt;&gt;"")))))</f>
        <v/>
      </c>
      <c r="G56" s="68"/>
      <c r="H56" s="69"/>
      <c r="I56" s="69"/>
      <c r="J56" s="68"/>
      <c r="K56" s="69"/>
      <c r="L56" s="69"/>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row>
    <row r="57" spans="1:112" s="28" customFormat="1" x14ac:dyDescent="0.25">
      <c r="A57" s="61"/>
      <c r="B57" s="62" t="str" cm="1">
        <f t="array" ref="B57">IFERROR(
    _xlfn.LET(
        _xlpm.spill,_xlfn.ANCHORARRAY( $M$2),
        _xlpm.rowData, _xlfn.TAKE(_xlfn.DROP('Claim Entry'!57:57,,12), , COLUMNS(_xlpm.spill)),
        SUM(_xlfn._xlws.FILTER(_xlpm.rowData, ISNUMBER(_xlpm.rowData)))
    ),
"")</f>
        <v/>
      </c>
      <c r="C57" s="62" t="str">
        <f t="shared" si="1"/>
        <v/>
      </c>
      <c r="D57" s="63"/>
      <c r="E57" s="64"/>
      <c r="F57" s="67" t="str" cm="1">
        <f t="array" ref="F57">IF(G57="","",_xlfn.XMATCH(G57,_xlfn._xlws.SORT(_xlfn.UNIQUE(_xlfn._xlws.FILTER($G$5:$G$150,$G$5:$G$150&lt;&gt;"")))))</f>
        <v/>
      </c>
      <c r="G57" s="68"/>
      <c r="H57" s="69"/>
      <c r="I57" s="69"/>
      <c r="J57" s="68"/>
      <c r="K57" s="69"/>
      <c r="L57" s="69"/>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row>
    <row r="58" spans="1:112" s="28" customFormat="1" x14ac:dyDescent="0.25">
      <c r="A58" s="61"/>
      <c r="B58" s="62" t="str" cm="1">
        <f t="array" ref="B58">IFERROR(
    _xlfn.LET(
        _xlpm.spill,_xlfn.ANCHORARRAY( $M$2),
        _xlpm.rowData, _xlfn.TAKE(_xlfn.DROP('Claim Entry'!58:58,,12), , COLUMNS(_xlpm.spill)),
        SUM(_xlfn._xlws.FILTER(_xlpm.rowData, ISNUMBER(_xlpm.rowData)))
    ),
"")</f>
        <v/>
      </c>
      <c r="C58" s="62" t="str">
        <f t="shared" si="1"/>
        <v/>
      </c>
      <c r="D58" s="63"/>
      <c r="E58" s="64"/>
      <c r="F58" s="67" t="str" cm="1">
        <f t="array" ref="F58">IF(G58="","",_xlfn.XMATCH(G58,_xlfn._xlws.SORT(_xlfn.UNIQUE(_xlfn._xlws.FILTER($G$5:$G$150,$G$5:$G$150&lt;&gt;"")))))</f>
        <v/>
      </c>
      <c r="G58" s="68"/>
      <c r="H58" s="69"/>
      <c r="I58" s="69"/>
      <c r="J58" s="68"/>
      <c r="K58" s="69"/>
      <c r="L58" s="69"/>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row>
    <row r="59" spans="1:112" s="28" customFormat="1" x14ac:dyDescent="0.25">
      <c r="A59" s="61"/>
      <c r="B59" s="62" t="str" cm="1">
        <f t="array" ref="B59">IFERROR(
    _xlfn.LET(
        _xlpm.spill,_xlfn.ANCHORARRAY( $M$2),
        _xlpm.rowData, _xlfn.TAKE(_xlfn.DROP('Claim Entry'!59:59,,12), , COLUMNS(_xlpm.spill)),
        SUM(_xlfn._xlws.FILTER(_xlpm.rowData, ISNUMBER(_xlpm.rowData)))
    ),
"")</f>
        <v/>
      </c>
      <c r="C59" s="62" t="str">
        <f t="shared" si="1"/>
        <v/>
      </c>
      <c r="D59" s="63"/>
      <c r="E59" s="64"/>
      <c r="F59" s="67" t="str" cm="1">
        <f t="array" ref="F59">IF(G59="","",_xlfn.XMATCH(G59,_xlfn._xlws.SORT(_xlfn.UNIQUE(_xlfn._xlws.FILTER($G$5:$G$150,$G$5:$G$150&lt;&gt;"")))))</f>
        <v/>
      </c>
      <c r="G59" s="68"/>
      <c r="H59" s="69"/>
      <c r="I59" s="69"/>
      <c r="J59" s="68"/>
      <c r="K59" s="69"/>
      <c r="L59" s="69"/>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row>
    <row r="60" spans="1:112" s="28" customFormat="1" x14ac:dyDescent="0.25">
      <c r="A60" s="61"/>
      <c r="B60" s="62" t="str" cm="1">
        <f t="array" ref="B60">IFERROR(
    _xlfn.LET(
        _xlpm.spill,_xlfn.ANCHORARRAY( $M$2),
        _xlpm.rowData, _xlfn.TAKE(_xlfn.DROP('Claim Entry'!60:60,,12), , COLUMNS(_xlpm.spill)),
        SUM(_xlfn._xlws.FILTER(_xlpm.rowData, ISNUMBER(_xlpm.rowData)))
    ),
"")</f>
        <v/>
      </c>
      <c r="C60" s="62" t="str">
        <f t="shared" si="1"/>
        <v/>
      </c>
      <c r="D60" s="63"/>
      <c r="E60" s="64"/>
      <c r="F60" s="67" t="str" cm="1">
        <f t="array" ref="F60">IF(G60="","",_xlfn.XMATCH(G60,_xlfn._xlws.SORT(_xlfn.UNIQUE(_xlfn._xlws.FILTER($G$5:$G$150,$G$5:$G$150&lt;&gt;"")))))</f>
        <v/>
      </c>
      <c r="G60" s="68"/>
      <c r="H60" s="69"/>
      <c r="I60" s="69"/>
      <c r="J60" s="68"/>
      <c r="K60" s="69"/>
      <c r="L60" s="69"/>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row>
    <row r="61" spans="1:112" s="28" customFormat="1" x14ac:dyDescent="0.25">
      <c r="A61" s="61"/>
      <c r="B61" s="62" t="str" cm="1">
        <f t="array" ref="B61">IFERROR(
    _xlfn.LET(
        _xlpm.spill,_xlfn.ANCHORARRAY( $M$2),
        _xlpm.rowData, _xlfn.TAKE(_xlfn.DROP('Claim Entry'!61:61,,12), , COLUMNS(_xlpm.spill)),
        SUM(_xlfn._xlws.FILTER(_xlpm.rowData, ISNUMBER(_xlpm.rowData)))
    ),
"")</f>
        <v/>
      </c>
      <c r="C61" s="62" t="str">
        <f t="shared" si="1"/>
        <v/>
      </c>
      <c r="D61" s="63"/>
      <c r="E61" s="64"/>
      <c r="F61" s="67" t="str" cm="1">
        <f t="array" ref="F61">IF(G61="","",_xlfn.XMATCH(G61,_xlfn._xlws.SORT(_xlfn.UNIQUE(_xlfn._xlws.FILTER($G$5:$G$150,$G$5:$G$150&lt;&gt;"")))))</f>
        <v/>
      </c>
      <c r="G61" s="68"/>
      <c r="H61" s="69"/>
      <c r="I61" s="69"/>
      <c r="J61" s="68"/>
      <c r="K61" s="69"/>
      <c r="L61" s="69"/>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row>
    <row r="62" spans="1:112" s="28" customFormat="1" x14ac:dyDescent="0.25">
      <c r="A62" s="61"/>
      <c r="B62" s="62" t="str" cm="1">
        <f t="array" ref="B62">IFERROR(
    _xlfn.LET(
        _xlpm.spill,_xlfn.ANCHORARRAY( $M$2),
        _xlpm.rowData, _xlfn.TAKE(_xlfn.DROP('Claim Entry'!62:62,,12), , COLUMNS(_xlpm.spill)),
        SUM(_xlfn._xlws.FILTER(_xlpm.rowData, ISNUMBER(_xlpm.rowData)))
    ),
"")</f>
        <v/>
      </c>
      <c r="C62" s="62" t="str">
        <f t="shared" si="1"/>
        <v/>
      </c>
      <c r="D62" s="63"/>
      <c r="E62" s="64"/>
      <c r="F62" s="67" t="str" cm="1">
        <f t="array" ref="F62">IF(G62="","",_xlfn.XMATCH(G62,_xlfn._xlws.SORT(_xlfn.UNIQUE(_xlfn._xlws.FILTER($G$5:$G$150,$G$5:$G$150&lt;&gt;"")))))</f>
        <v/>
      </c>
      <c r="G62" s="68"/>
      <c r="H62" s="69"/>
      <c r="I62" s="69"/>
      <c r="J62" s="68"/>
      <c r="K62" s="69"/>
      <c r="L62" s="69"/>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row>
    <row r="63" spans="1:112" s="28" customFormat="1" x14ac:dyDescent="0.25">
      <c r="A63" s="61"/>
      <c r="B63" s="62" t="str" cm="1">
        <f t="array" ref="B63">IFERROR(
    _xlfn.LET(
        _xlpm.spill,_xlfn.ANCHORARRAY( $M$2),
        _xlpm.rowData, _xlfn.TAKE(_xlfn.DROP('Claim Entry'!63:63,,12), , COLUMNS(_xlpm.spill)),
        SUM(_xlfn._xlws.FILTER(_xlpm.rowData, ISNUMBER(_xlpm.rowData)))
    ),
"")</f>
        <v/>
      </c>
      <c r="C63" s="62" t="str">
        <f t="shared" si="1"/>
        <v/>
      </c>
      <c r="D63" s="63"/>
      <c r="E63" s="64"/>
      <c r="F63" s="67" t="str" cm="1">
        <f t="array" ref="F63">IF(G63="","",_xlfn.XMATCH(G63,_xlfn._xlws.SORT(_xlfn.UNIQUE(_xlfn._xlws.FILTER($G$5:$G$150,$G$5:$G$150&lt;&gt;"")))))</f>
        <v/>
      </c>
      <c r="G63" s="68"/>
      <c r="H63" s="69"/>
      <c r="I63" s="69"/>
      <c r="J63" s="68"/>
      <c r="K63" s="69"/>
      <c r="L63" s="69"/>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row>
    <row r="64" spans="1:112" s="28" customFormat="1" x14ac:dyDescent="0.25">
      <c r="A64" s="61"/>
      <c r="B64" s="62" t="str" cm="1">
        <f t="array" ref="B64">IFERROR(
    _xlfn.LET(
        _xlpm.spill,_xlfn.ANCHORARRAY( $M$2),
        _xlpm.rowData, _xlfn.TAKE(_xlfn.DROP('Claim Entry'!64:64,,12), , COLUMNS(_xlpm.spill)),
        SUM(_xlfn._xlws.FILTER(_xlpm.rowData, ISNUMBER(_xlpm.rowData)))
    ),
"")</f>
        <v/>
      </c>
      <c r="C64" s="62" t="str">
        <f t="shared" si="1"/>
        <v/>
      </c>
      <c r="D64" s="63"/>
      <c r="E64" s="64"/>
      <c r="F64" s="67" t="str" cm="1">
        <f t="array" ref="F64">IF(G64="","",_xlfn.XMATCH(G64,_xlfn._xlws.SORT(_xlfn.UNIQUE(_xlfn._xlws.FILTER($G$5:$G$150,$G$5:$G$150&lt;&gt;"")))))</f>
        <v/>
      </c>
      <c r="G64" s="68"/>
      <c r="H64" s="69"/>
      <c r="I64" s="69"/>
      <c r="J64" s="68"/>
      <c r="K64" s="69"/>
      <c r="L64" s="69"/>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row>
    <row r="65" spans="1:112" s="28" customFormat="1" x14ac:dyDescent="0.25">
      <c r="A65" s="61"/>
      <c r="B65" s="62" t="str" cm="1">
        <f t="array" ref="B65">IFERROR(
    _xlfn.LET(
        _xlpm.spill,_xlfn.ANCHORARRAY( $M$2),
        _xlpm.rowData, _xlfn.TAKE(_xlfn.DROP('Claim Entry'!65:65,,12), , COLUMNS(_xlpm.spill)),
        SUM(_xlfn._xlws.FILTER(_xlpm.rowData, ISNUMBER(_xlpm.rowData)))
    ),
"")</f>
        <v/>
      </c>
      <c r="C65" s="62" t="str">
        <f t="shared" si="1"/>
        <v/>
      </c>
      <c r="D65" s="63"/>
      <c r="E65" s="64"/>
      <c r="F65" s="67" t="str" cm="1">
        <f t="array" ref="F65">IF(G65="","",_xlfn.XMATCH(G65,_xlfn._xlws.SORT(_xlfn.UNIQUE(_xlfn._xlws.FILTER($G$5:$G$150,$G$5:$G$150&lt;&gt;"")))))</f>
        <v/>
      </c>
      <c r="G65" s="68"/>
      <c r="H65" s="69"/>
      <c r="I65" s="69"/>
      <c r="J65" s="68"/>
      <c r="K65" s="69"/>
      <c r="L65" s="69"/>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row>
    <row r="66" spans="1:112" s="28" customFormat="1" x14ac:dyDescent="0.25">
      <c r="A66" s="61"/>
      <c r="B66" s="62" t="str" cm="1">
        <f t="array" ref="B66">IFERROR(
    _xlfn.LET(
        _xlpm.spill,_xlfn.ANCHORARRAY( $M$2),
        _xlpm.rowData, _xlfn.TAKE(_xlfn.DROP('Claim Entry'!66:66,,12), , COLUMNS(_xlpm.spill)),
        SUM(_xlfn._xlws.FILTER(_xlpm.rowData, ISNUMBER(_xlpm.rowData)))
    ),
"")</f>
        <v/>
      </c>
      <c r="C66" s="62" t="str">
        <f t="shared" si="1"/>
        <v/>
      </c>
      <c r="D66" s="63"/>
      <c r="E66" s="64"/>
      <c r="F66" s="67" t="str" cm="1">
        <f t="array" ref="F66">IF(G66="","",_xlfn.XMATCH(G66,_xlfn._xlws.SORT(_xlfn.UNIQUE(_xlfn._xlws.FILTER($G$5:$G$150,$G$5:$G$150&lt;&gt;"")))))</f>
        <v/>
      </c>
      <c r="G66" s="68"/>
      <c r="H66" s="69"/>
      <c r="I66" s="69"/>
      <c r="J66" s="68"/>
      <c r="K66" s="69"/>
      <c r="L66" s="69"/>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row>
    <row r="67" spans="1:112" s="28" customFormat="1" x14ac:dyDescent="0.25">
      <c r="A67" s="61"/>
      <c r="B67" s="62" t="str" cm="1">
        <f t="array" ref="B67">IFERROR(
    _xlfn.LET(
        _xlpm.spill,_xlfn.ANCHORARRAY( $M$2),
        _xlpm.rowData, _xlfn.TAKE(_xlfn.DROP('Claim Entry'!67:67,,12), , COLUMNS(_xlpm.spill)),
        SUM(_xlfn._xlws.FILTER(_xlpm.rowData, ISNUMBER(_xlpm.rowData)))
    ),
"")</f>
        <v/>
      </c>
      <c r="C67" s="62" t="str">
        <f t="shared" si="1"/>
        <v/>
      </c>
      <c r="D67" s="63"/>
      <c r="E67" s="64"/>
      <c r="F67" s="67" t="str" cm="1">
        <f t="array" ref="F67">IF(G67="","",_xlfn.XMATCH(G67,_xlfn._xlws.SORT(_xlfn.UNIQUE(_xlfn._xlws.FILTER($G$5:$G$150,$G$5:$G$150&lt;&gt;"")))))</f>
        <v/>
      </c>
      <c r="G67" s="68"/>
      <c r="H67" s="69"/>
      <c r="I67" s="69"/>
      <c r="J67" s="68"/>
      <c r="K67" s="69"/>
      <c r="L67" s="69"/>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row>
    <row r="68" spans="1:112" s="28" customFormat="1" x14ac:dyDescent="0.25">
      <c r="A68" s="61"/>
      <c r="B68" s="62" t="str" cm="1">
        <f t="array" ref="B68">IFERROR(
    _xlfn.LET(
        _xlpm.spill,_xlfn.ANCHORARRAY( $M$2),
        _xlpm.rowData, _xlfn.TAKE(_xlfn.DROP('Claim Entry'!68:68,,12), , COLUMNS(_xlpm.spill)),
        SUM(_xlfn._xlws.FILTER(_xlpm.rowData, ISNUMBER(_xlpm.rowData)))
    ),
"")</f>
        <v/>
      </c>
      <c r="C68" s="62" t="str">
        <f t="shared" si="1"/>
        <v/>
      </c>
      <c r="D68" s="63"/>
      <c r="E68" s="64"/>
      <c r="F68" s="67" t="str" cm="1">
        <f t="array" ref="F68">IF(G68="","",_xlfn.XMATCH(G68,_xlfn._xlws.SORT(_xlfn.UNIQUE(_xlfn._xlws.FILTER($G$5:$G$150,$G$5:$G$150&lt;&gt;"")))))</f>
        <v/>
      </c>
      <c r="G68" s="68"/>
      <c r="H68" s="69"/>
      <c r="I68" s="69"/>
      <c r="J68" s="68"/>
      <c r="K68" s="69"/>
      <c r="L68" s="69"/>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row>
    <row r="69" spans="1:112" s="28" customFormat="1" x14ac:dyDescent="0.25">
      <c r="A69" s="61"/>
      <c r="B69" s="62" t="str" cm="1">
        <f t="array" ref="B69">IFERROR(
    _xlfn.LET(
        _xlpm.spill,_xlfn.ANCHORARRAY( $M$2),
        _xlpm.rowData, _xlfn.TAKE(_xlfn.DROP('Claim Entry'!69:69,,12), , COLUMNS(_xlpm.spill)),
        SUM(_xlfn._xlws.FILTER(_xlpm.rowData, ISNUMBER(_xlpm.rowData)))
    ),
"")</f>
        <v/>
      </c>
      <c r="C69" s="62" t="str">
        <f t="shared" si="1"/>
        <v/>
      </c>
      <c r="D69" s="63"/>
      <c r="E69" s="64"/>
      <c r="F69" s="67" t="str" cm="1">
        <f t="array" ref="F69">IF(G69="","",_xlfn.XMATCH(G69,_xlfn._xlws.SORT(_xlfn.UNIQUE(_xlfn._xlws.FILTER($G$5:$G$150,$G$5:$G$150&lt;&gt;"")))))</f>
        <v/>
      </c>
      <c r="G69" s="68"/>
      <c r="H69" s="69"/>
      <c r="I69" s="69"/>
      <c r="J69" s="68"/>
      <c r="K69" s="69"/>
      <c r="L69" s="69"/>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row>
    <row r="70" spans="1:112" s="28" customFormat="1" x14ac:dyDescent="0.25">
      <c r="A70" s="61"/>
      <c r="B70" s="62" t="str" cm="1">
        <f t="array" ref="B70">IFERROR(
    _xlfn.LET(
        _xlpm.spill,_xlfn.ANCHORARRAY( $M$2),
        _xlpm.rowData, _xlfn.TAKE(_xlfn.DROP('Claim Entry'!70:70,,12), , COLUMNS(_xlpm.spill)),
        SUM(_xlfn._xlws.FILTER(_xlpm.rowData, ISNUMBER(_xlpm.rowData)))
    ),
"")</f>
        <v/>
      </c>
      <c r="C70" s="62" t="str">
        <f t="shared" si="1"/>
        <v/>
      </c>
      <c r="D70" s="63"/>
      <c r="E70" s="64"/>
      <c r="F70" s="67" t="str" cm="1">
        <f t="array" ref="F70">IF(G70="","",_xlfn.XMATCH(G70,_xlfn._xlws.SORT(_xlfn.UNIQUE(_xlfn._xlws.FILTER($G$5:$G$150,$G$5:$G$150&lt;&gt;"")))))</f>
        <v/>
      </c>
      <c r="G70" s="68"/>
      <c r="H70" s="69"/>
      <c r="I70" s="69"/>
      <c r="J70" s="68"/>
      <c r="K70" s="69"/>
      <c r="L70" s="69"/>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row>
    <row r="71" spans="1:112" s="28" customFormat="1" x14ac:dyDescent="0.25">
      <c r="A71" s="61"/>
      <c r="B71" s="62" t="str" cm="1">
        <f t="array" ref="B71">IFERROR(
    _xlfn.LET(
        _xlpm.spill,_xlfn.ANCHORARRAY( $M$2),
        _xlpm.rowData, _xlfn.TAKE(_xlfn.DROP('Claim Entry'!71:71,,12), , COLUMNS(_xlpm.spill)),
        SUM(_xlfn._xlws.FILTER(_xlpm.rowData, ISNUMBER(_xlpm.rowData)))
    ),
"")</f>
        <v/>
      </c>
      <c r="C71" s="62" t="str">
        <f t="shared" si="1"/>
        <v/>
      </c>
      <c r="D71" s="63"/>
      <c r="E71" s="64"/>
      <c r="F71" s="67" t="str" cm="1">
        <f t="array" ref="F71">IF(G71="","",_xlfn.XMATCH(G71,_xlfn._xlws.SORT(_xlfn.UNIQUE(_xlfn._xlws.FILTER($G$5:$G$150,$G$5:$G$150&lt;&gt;"")))))</f>
        <v/>
      </c>
      <c r="G71" s="68"/>
      <c r="H71" s="69"/>
      <c r="I71" s="69"/>
      <c r="J71" s="68"/>
      <c r="K71" s="69"/>
      <c r="L71" s="69"/>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row>
    <row r="72" spans="1:112" s="28" customFormat="1" x14ac:dyDescent="0.25">
      <c r="A72" s="61"/>
      <c r="B72" s="62" t="str" cm="1">
        <f t="array" ref="B72">IFERROR(
    _xlfn.LET(
        _xlpm.spill,_xlfn.ANCHORARRAY( $M$2),
        _xlpm.rowData, _xlfn.TAKE(_xlfn.DROP('Claim Entry'!72:72,,12), , COLUMNS(_xlpm.spill)),
        SUM(_xlfn._xlws.FILTER(_xlpm.rowData, ISNUMBER(_xlpm.rowData)))
    ),
"")</f>
        <v/>
      </c>
      <c r="C72" s="62" t="str">
        <f t="shared" si="1"/>
        <v/>
      </c>
      <c r="D72" s="63"/>
      <c r="E72" s="64"/>
      <c r="F72" s="67" t="str" cm="1">
        <f t="array" ref="F72">IF(G72="","",_xlfn.XMATCH(G72,_xlfn._xlws.SORT(_xlfn.UNIQUE(_xlfn._xlws.FILTER($G$5:$G$150,$G$5:$G$150&lt;&gt;"")))))</f>
        <v/>
      </c>
      <c r="G72" s="68"/>
      <c r="H72" s="69"/>
      <c r="I72" s="69"/>
      <c r="J72" s="68"/>
      <c r="K72" s="69"/>
      <c r="L72" s="69"/>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row>
    <row r="73" spans="1:112" s="28" customFormat="1" x14ac:dyDescent="0.25">
      <c r="A73" s="61"/>
      <c r="B73" s="62" t="str" cm="1">
        <f t="array" ref="B73">IFERROR(
    _xlfn.LET(
        _xlpm.spill,_xlfn.ANCHORARRAY( $M$2),
        _xlpm.rowData, _xlfn.TAKE(_xlfn.DROP('Claim Entry'!73:73,,12), , COLUMNS(_xlpm.spill)),
        SUM(_xlfn._xlws.FILTER(_xlpm.rowData, ISNUMBER(_xlpm.rowData)))
    ),
"")</f>
        <v/>
      </c>
      <c r="C73" s="62" t="str">
        <f t="shared" si="1"/>
        <v/>
      </c>
      <c r="D73" s="63"/>
      <c r="E73" s="64"/>
      <c r="F73" s="67" t="str" cm="1">
        <f t="array" ref="F73">IF(G73="","",_xlfn.XMATCH(G73,_xlfn._xlws.SORT(_xlfn.UNIQUE(_xlfn._xlws.FILTER($G$5:$G$150,$G$5:$G$150&lt;&gt;"")))))</f>
        <v/>
      </c>
      <c r="G73" s="68"/>
      <c r="H73" s="69"/>
      <c r="I73" s="69"/>
      <c r="J73" s="68"/>
      <c r="K73" s="69"/>
      <c r="L73" s="69"/>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row>
    <row r="74" spans="1:112" s="28" customFormat="1" x14ac:dyDescent="0.25">
      <c r="A74" s="61"/>
      <c r="B74" s="62" t="str" cm="1">
        <f t="array" ref="B74">IFERROR(
    _xlfn.LET(
        _xlpm.spill,_xlfn.ANCHORARRAY( $M$2),
        _xlpm.rowData, _xlfn.TAKE(_xlfn.DROP('Claim Entry'!74:74,,12), , COLUMNS(_xlpm.spill)),
        SUM(_xlfn._xlws.FILTER(_xlpm.rowData, ISNUMBER(_xlpm.rowData)))
    ),
"")</f>
        <v/>
      </c>
      <c r="C74" s="62" t="str">
        <f t="shared" si="1"/>
        <v/>
      </c>
      <c r="D74" s="63"/>
      <c r="E74" s="64"/>
      <c r="F74" s="67" t="str" cm="1">
        <f t="array" ref="F74">IF(G74="","",_xlfn.XMATCH(G74,_xlfn._xlws.SORT(_xlfn.UNIQUE(_xlfn._xlws.FILTER($G$5:$G$150,$G$5:$G$150&lt;&gt;"")))))</f>
        <v/>
      </c>
      <c r="G74" s="68"/>
      <c r="H74" s="69"/>
      <c r="I74" s="69"/>
      <c r="J74" s="68"/>
      <c r="K74" s="69"/>
      <c r="L74" s="69"/>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row>
    <row r="75" spans="1:112" s="28" customFormat="1" x14ac:dyDescent="0.25">
      <c r="A75" s="61"/>
      <c r="B75" s="62" t="str" cm="1">
        <f t="array" ref="B75">IFERROR(
    _xlfn.LET(
        _xlpm.spill,_xlfn.ANCHORARRAY( $M$2),
        _xlpm.rowData, _xlfn.TAKE(_xlfn.DROP('Claim Entry'!75:75,,12), , COLUMNS(_xlpm.spill)),
        SUM(_xlfn._xlws.FILTER(_xlpm.rowData, ISNUMBER(_xlpm.rowData)))
    ),
"")</f>
        <v/>
      </c>
      <c r="C75" s="62" t="str">
        <f t="shared" si="1"/>
        <v/>
      </c>
      <c r="D75" s="63"/>
      <c r="E75" s="64"/>
      <c r="F75" s="67" t="str" cm="1">
        <f t="array" ref="F75">IF(G75="","",_xlfn.XMATCH(G75,_xlfn._xlws.SORT(_xlfn.UNIQUE(_xlfn._xlws.FILTER($G$5:$G$150,$G$5:$G$150&lt;&gt;"")))))</f>
        <v/>
      </c>
      <c r="G75" s="68"/>
      <c r="H75" s="69"/>
      <c r="I75" s="69"/>
      <c r="J75" s="68"/>
      <c r="K75" s="69"/>
      <c r="L75" s="69"/>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row>
    <row r="76" spans="1:112" s="28" customFormat="1" x14ac:dyDescent="0.25">
      <c r="A76" s="61"/>
      <c r="B76" s="62" t="str" cm="1">
        <f t="array" ref="B76">IFERROR(
    _xlfn.LET(
        _xlpm.spill,_xlfn.ANCHORARRAY( $M$2),
        _xlpm.rowData, _xlfn.TAKE(_xlfn.DROP('Claim Entry'!76:76,,12), , COLUMNS(_xlpm.spill)),
        SUM(_xlfn._xlws.FILTER(_xlpm.rowData, ISNUMBER(_xlpm.rowData)))
    ),
"")</f>
        <v/>
      </c>
      <c r="C76" s="62" t="str">
        <f t="shared" si="1"/>
        <v/>
      </c>
      <c r="D76" s="63"/>
      <c r="E76" s="64"/>
      <c r="F76" s="67" t="str" cm="1">
        <f t="array" ref="F76">IF(G76="","",_xlfn.XMATCH(G76,_xlfn._xlws.SORT(_xlfn.UNIQUE(_xlfn._xlws.FILTER($G$5:$G$150,$G$5:$G$150&lt;&gt;"")))))</f>
        <v/>
      </c>
      <c r="G76" s="68"/>
      <c r="H76" s="69"/>
      <c r="I76" s="69"/>
      <c r="J76" s="68"/>
      <c r="K76" s="69"/>
      <c r="L76" s="69"/>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row>
    <row r="77" spans="1:112" s="28" customFormat="1" x14ac:dyDescent="0.25">
      <c r="A77" s="61"/>
      <c r="B77" s="62" t="str" cm="1">
        <f t="array" ref="B77">IFERROR(
    _xlfn.LET(
        _xlpm.spill,_xlfn.ANCHORARRAY( $M$2),
        _xlpm.rowData, _xlfn.TAKE(_xlfn.DROP('Claim Entry'!77:77,,12), , COLUMNS(_xlpm.spill)),
        SUM(_xlfn._xlws.FILTER(_xlpm.rowData, ISNUMBER(_xlpm.rowData)))
    ),
"")</f>
        <v/>
      </c>
      <c r="C77" s="62" t="str">
        <f t="shared" si="1"/>
        <v/>
      </c>
      <c r="D77" s="63"/>
      <c r="E77" s="64"/>
      <c r="F77" s="67" t="str" cm="1">
        <f t="array" ref="F77">IF(G77="","",_xlfn.XMATCH(G77,_xlfn._xlws.SORT(_xlfn.UNIQUE(_xlfn._xlws.FILTER($G$5:$G$150,$G$5:$G$150&lt;&gt;"")))))</f>
        <v/>
      </c>
      <c r="G77" s="68"/>
      <c r="H77" s="69"/>
      <c r="I77" s="69"/>
      <c r="J77" s="68"/>
      <c r="K77" s="69"/>
      <c r="L77" s="69"/>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row>
    <row r="78" spans="1:112" s="28" customFormat="1" x14ac:dyDescent="0.25">
      <c r="A78" s="61"/>
      <c r="B78" s="62" t="str" cm="1">
        <f t="array" ref="B78">IFERROR(
    _xlfn.LET(
        _xlpm.spill,_xlfn.ANCHORARRAY( $M$2),
        _xlpm.rowData, _xlfn.TAKE(_xlfn.DROP('Claim Entry'!78:78,,12), , COLUMNS(_xlpm.spill)),
        SUM(_xlfn._xlws.FILTER(_xlpm.rowData, ISNUMBER(_xlpm.rowData)))
    ),
"")</f>
        <v/>
      </c>
      <c r="C78" s="62" t="str">
        <f t="shared" si="1"/>
        <v/>
      </c>
      <c r="D78" s="63"/>
      <c r="E78" s="64"/>
      <c r="F78" s="67" t="str" cm="1">
        <f t="array" ref="F78">IF(G78="","",_xlfn.XMATCH(G78,_xlfn._xlws.SORT(_xlfn.UNIQUE(_xlfn._xlws.FILTER($G$5:$G$150,$G$5:$G$150&lt;&gt;"")))))</f>
        <v/>
      </c>
      <c r="G78" s="68"/>
      <c r="H78" s="69"/>
      <c r="I78" s="69"/>
      <c r="J78" s="68"/>
      <c r="K78" s="69"/>
      <c r="L78" s="69"/>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row>
    <row r="79" spans="1:112" s="28" customFormat="1" x14ac:dyDescent="0.25">
      <c r="A79" s="61"/>
      <c r="B79" s="62" t="str" cm="1">
        <f t="array" ref="B79">IFERROR(
    _xlfn.LET(
        _xlpm.spill,_xlfn.ANCHORARRAY( $M$2),
        _xlpm.rowData, _xlfn.TAKE(_xlfn.DROP('Claim Entry'!79:79,,12), , COLUMNS(_xlpm.spill)),
        SUM(_xlfn._xlws.FILTER(_xlpm.rowData, ISNUMBER(_xlpm.rowData)))
    ),
"")</f>
        <v/>
      </c>
      <c r="C79" s="62" t="str">
        <f t="shared" si="1"/>
        <v/>
      </c>
      <c r="D79" s="63"/>
      <c r="E79" s="64"/>
      <c r="F79" s="67" t="str" cm="1">
        <f t="array" ref="F79">IF(G79="","",_xlfn.XMATCH(G79,_xlfn._xlws.SORT(_xlfn.UNIQUE(_xlfn._xlws.FILTER($G$5:$G$150,$G$5:$G$150&lt;&gt;"")))))</f>
        <v/>
      </c>
      <c r="G79" s="68"/>
      <c r="H79" s="69"/>
      <c r="I79" s="69"/>
      <c r="J79" s="68"/>
      <c r="K79" s="69"/>
      <c r="L79" s="69"/>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row>
    <row r="80" spans="1:112" s="28" customFormat="1" x14ac:dyDescent="0.25">
      <c r="A80" s="61"/>
      <c r="B80" s="62" t="str" cm="1">
        <f t="array" ref="B80">IFERROR(
    _xlfn.LET(
        _xlpm.spill,_xlfn.ANCHORARRAY( $M$2),
        _xlpm.rowData, _xlfn.TAKE(_xlfn.DROP('Claim Entry'!80:80,,12), , COLUMNS(_xlpm.spill)),
        SUM(_xlfn._xlws.FILTER(_xlpm.rowData, ISNUMBER(_xlpm.rowData)))
    ),
"")</f>
        <v/>
      </c>
      <c r="C80" s="62" t="str">
        <f t="shared" si="1"/>
        <v/>
      </c>
      <c r="D80" s="63"/>
      <c r="E80" s="64"/>
      <c r="F80" s="67" t="str" cm="1">
        <f t="array" ref="F80">IF(G80="","",_xlfn.XMATCH(G80,_xlfn._xlws.SORT(_xlfn.UNIQUE(_xlfn._xlws.FILTER($G$5:$G$150,$G$5:$G$150&lt;&gt;"")))))</f>
        <v/>
      </c>
      <c r="G80" s="68"/>
      <c r="H80" s="69"/>
      <c r="I80" s="69"/>
      <c r="J80" s="68"/>
      <c r="K80" s="69"/>
      <c r="L80" s="69"/>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row>
    <row r="81" spans="1:112" s="28" customFormat="1" x14ac:dyDescent="0.25">
      <c r="A81" s="61"/>
      <c r="B81" s="62" t="str" cm="1">
        <f t="array" ref="B81">IFERROR(
    _xlfn.LET(
        _xlpm.spill,_xlfn.ANCHORARRAY( $M$2),
        _xlpm.rowData, _xlfn.TAKE(_xlfn.DROP('Claim Entry'!81:81,,12), , COLUMNS(_xlpm.spill)),
        SUM(_xlfn._xlws.FILTER(_xlpm.rowData, ISNUMBER(_xlpm.rowData)))
    ),
"")</f>
        <v/>
      </c>
      <c r="C81" s="62" t="str">
        <f t="shared" si="1"/>
        <v/>
      </c>
      <c r="D81" s="63"/>
      <c r="E81" s="64"/>
      <c r="F81" s="67" t="str" cm="1">
        <f t="array" ref="F81">IF(G81="","",_xlfn.XMATCH(G81,_xlfn._xlws.SORT(_xlfn.UNIQUE(_xlfn._xlws.FILTER($G$5:$G$150,$G$5:$G$150&lt;&gt;"")))))</f>
        <v/>
      </c>
      <c r="G81" s="68"/>
      <c r="H81" s="69"/>
      <c r="I81" s="69"/>
      <c r="J81" s="68"/>
      <c r="K81" s="69"/>
      <c r="L81" s="69"/>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row>
    <row r="82" spans="1:112" s="28" customFormat="1" x14ac:dyDescent="0.25">
      <c r="A82" s="61"/>
      <c r="B82" s="62" t="str" cm="1">
        <f t="array" ref="B82">IFERROR(
    _xlfn.LET(
        _xlpm.spill,_xlfn.ANCHORARRAY( $M$2),
        _xlpm.rowData, _xlfn.TAKE(_xlfn.DROP('Claim Entry'!82:82,,12), , COLUMNS(_xlpm.spill)),
        SUM(_xlfn._xlws.FILTER(_xlpm.rowData, ISNUMBER(_xlpm.rowData)))
    ),
"")</f>
        <v/>
      </c>
      <c r="C82" s="62" t="str">
        <f t="shared" si="1"/>
        <v/>
      </c>
      <c r="D82" s="63"/>
      <c r="E82" s="64"/>
      <c r="F82" s="67" t="str" cm="1">
        <f t="array" ref="F82">IF(G82="","",_xlfn.XMATCH(G82,_xlfn._xlws.SORT(_xlfn.UNIQUE(_xlfn._xlws.FILTER($G$5:$G$150,$G$5:$G$150&lt;&gt;"")))))</f>
        <v/>
      </c>
      <c r="G82" s="68"/>
      <c r="H82" s="69"/>
      <c r="I82" s="69"/>
      <c r="J82" s="68"/>
      <c r="K82" s="69"/>
      <c r="L82" s="69"/>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row>
    <row r="83" spans="1:112" s="28" customFormat="1" x14ac:dyDescent="0.25">
      <c r="A83" s="61"/>
      <c r="B83" s="62" t="str" cm="1">
        <f t="array" ref="B83">IFERROR(
    _xlfn.LET(
        _xlpm.spill,_xlfn.ANCHORARRAY( $M$2),
        _xlpm.rowData, _xlfn.TAKE(_xlfn.DROP('Claim Entry'!83:83,,12), , COLUMNS(_xlpm.spill)),
        SUM(_xlfn._xlws.FILTER(_xlpm.rowData, ISNUMBER(_xlpm.rowData)))
    ),
"")</f>
        <v/>
      </c>
      <c r="C83" s="62" t="str">
        <f t="shared" si="1"/>
        <v/>
      </c>
      <c r="D83" s="63"/>
      <c r="E83" s="64"/>
      <c r="F83" s="67" t="str" cm="1">
        <f t="array" ref="F83">IF(G83="","",_xlfn.XMATCH(G83,_xlfn._xlws.SORT(_xlfn.UNIQUE(_xlfn._xlws.FILTER($G$5:$G$150,$G$5:$G$150&lt;&gt;"")))))</f>
        <v/>
      </c>
      <c r="G83" s="68"/>
      <c r="H83" s="69"/>
      <c r="I83" s="69"/>
      <c r="J83" s="68"/>
      <c r="K83" s="69"/>
      <c r="L83" s="69"/>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row>
    <row r="84" spans="1:112" s="28" customFormat="1" x14ac:dyDescent="0.25">
      <c r="A84" s="61"/>
      <c r="B84" s="62" t="str" cm="1">
        <f t="array" ref="B84">IFERROR(
    _xlfn.LET(
        _xlpm.spill,_xlfn.ANCHORARRAY( $M$2),
        _xlpm.rowData, _xlfn.TAKE(_xlfn.DROP('Claim Entry'!84:84,,12), , COLUMNS(_xlpm.spill)),
        SUM(_xlfn._xlws.FILTER(_xlpm.rowData, ISNUMBER(_xlpm.rowData)))
    ),
"")</f>
        <v/>
      </c>
      <c r="C84" s="62" t="str">
        <f t="shared" si="1"/>
        <v/>
      </c>
      <c r="D84" s="63"/>
      <c r="E84" s="64"/>
      <c r="F84" s="67" t="str" cm="1">
        <f t="array" ref="F84">IF(G84="","",_xlfn.XMATCH(G84,_xlfn._xlws.SORT(_xlfn.UNIQUE(_xlfn._xlws.FILTER($G$5:$G$150,$G$5:$G$150&lt;&gt;"")))))</f>
        <v/>
      </c>
      <c r="G84" s="68"/>
      <c r="H84" s="69"/>
      <c r="I84" s="69"/>
      <c r="J84" s="68"/>
      <c r="K84" s="69"/>
      <c r="L84" s="69"/>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row>
    <row r="85" spans="1:112" s="28" customFormat="1" x14ac:dyDescent="0.25">
      <c r="A85" s="61"/>
      <c r="B85" s="62" t="str" cm="1">
        <f t="array" ref="B85">IFERROR(
    _xlfn.LET(
        _xlpm.spill,_xlfn.ANCHORARRAY( $M$2),
        _xlpm.rowData, _xlfn.TAKE(_xlfn.DROP('Claim Entry'!85:85,,12), , COLUMNS(_xlpm.spill)),
        SUM(_xlfn._xlws.FILTER(_xlpm.rowData, ISNUMBER(_xlpm.rowData)))
    ),
"")</f>
        <v/>
      </c>
      <c r="C85" s="62" t="str">
        <f t="shared" si="1"/>
        <v/>
      </c>
      <c r="D85" s="63"/>
      <c r="E85" s="64"/>
      <c r="F85" s="67" t="str" cm="1">
        <f t="array" ref="F85">IF(G85="","",_xlfn.XMATCH(G85,_xlfn._xlws.SORT(_xlfn.UNIQUE(_xlfn._xlws.FILTER($G$5:$G$150,$G$5:$G$150&lt;&gt;"")))))</f>
        <v/>
      </c>
      <c r="G85" s="68"/>
      <c r="H85" s="69"/>
      <c r="I85" s="69"/>
      <c r="J85" s="68"/>
      <c r="K85" s="69"/>
      <c r="L85" s="69"/>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row>
    <row r="86" spans="1:112" s="28" customFormat="1" x14ac:dyDescent="0.25">
      <c r="A86" s="61"/>
      <c r="B86" s="62" t="str" cm="1">
        <f t="array" ref="B86">IFERROR(
    _xlfn.LET(
        _xlpm.spill,_xlfn.ANCHORARRAY( $M$2),
        _xlpm.rowData, _xlfn.TAKE(_xlfn.DROP('Claim Entry'!86:86,,12), , COLUMNS(_xlpm.spill)),
        SUM(_xlfn._xlws.FILTER(_xlpm.rowData, ISNUMBER(_xlpm.rowData)))
    ),
"")</f>
        <v/>
      </c>
      <c r="C86" s="62" t="str">
        <f t="shared" si="1"/>
        <v/>
      </c>
      <c r="D86" s="63"/>
      <c r="E86" s="64"/>
      <c r="F86" s="67" t="str" cm="1">
        <f t="array" ref="F86">IF(G86="","",_xlfn.XMATCH(G86,_xlfn._xlws.SORT(_xlfn.UNIQUE(_xlfn._xlws.FILTER($G$5:$G$150,$G$5:$G$150&lt;&gt;"")))))</f>
        <v/>
      </c>
      <c r="G86" s="68"/>
      <c r="H86" s="69"/>
      <c r="I86" s="69"/>
      <c r="J86" s="68"/>
      <c r="K86" s="69"/>
      <c r="L86" s="69"/>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row>
    <row r="87" spans="1:112" s="28" customFormat="1" x14ac:dyDescent="0.25">
      <c r="A87" s="61"/>
      <c r="B87" s="62" t="str" cm="1">
        <f t="array" ref="B87">IFERROR(
    _xlfn.LET(
        _xlpm.spill,_xlfn.ANCHORARRAY( $M$2),
        _xlpm.rowData, _xlfn.TAKE(_xlfn.DROP('Claim Entry'!87:87,,12), , COLUMNS(_xlpm.spill)),
        SUM(_xlfn._xlws.FILTER(_xlpm.rowData, ISNUMBER(_xlpm.rowData)))
    ),
"")</f>
        <v/>
      </c>
      <c r="C87" s="62" t="str">
        <f t="shared" si="1"/>
        <v/>
      </c>
      <c r="D87" s="63"/>
      <c r="E87" s="64"/>
      <c r="F87" s="67" t="str" cm="1">
        <f t="array" ref="F87">IF(G87="","",_xlfn.XMATCH(G87,_xlfn._xlws.SORT(_xlfn.UNIQUE(_xlfn._xlws.FILTER($G$5:$G$150,$G$5:$G$150&lt;&gt;"")))))</f>
        <v/>
      </c>
      <c r="G87" s="68"/>
      <c r="H87" s="69"/>
      <c r="I87" s="69"/>
      <c r="J87" s="68"/>
      <c r="K87" s="69"/>
      <c r="L87" s="69"/>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row>
    <row r="88" spans="1:112" s="28" customFormat="1" x14ac:dyDescent="0.25">
      <c r="A88" s="61"/>
      <c r="B88" s="62" t="str" cm="1">
        <f t="array" ref="B88">IFERROR(
    _xlfn.LET(
        _xlpm.spill,_xlfn.ANCHORARRAY( $M$2),
        _xlpm.rowData, _xlfn.TAKE(_xlfn.DROP('Claim Entry'!88:88,,12), , COLUMNS(_xlpm.spill)),
        SUM(_xlfn._xlws.FILTER(_xlpm.rowData, ISNUMBER(_xlpm.rowData)))
    ),
"")</f>
        <v/>
      </c>
      <c r="C88" s="62" t="str">
        <f t="shared" si="1"/>
        <v/>
      </c>
      <c r="D88" s="63"/>
      <c r="E88" s="64"/>
      <c r="F88" s="67" t="str" cm="1">
        <f t="array" ref="F88">IF(G88="","",_xlfn.XMATCH(G88,_xlfn._xlws.SORT(_xlfn.UNIQUE(_xlfn._xlws.FILTER($G$5:$G$150,$G$5:$G$150&lt;&gt;"")))))</f>
        <v/>
      </c>
      <c r="G88" s="68"/>
      <c r="H88" s="69"/>
      <c r="I88" s="69"/>
      <c r="J88" s="68"/>
      <c r="K88" s="69"/>
      <c r="L88" s="69"/>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row>
    <row r="89" spans="1:112" s="28" customFormat="1" x14ac:dyDescent="0.25">
      <c r="A89" s="61"/>
      <c r="B89" s="62" t="str" cm="1">
        <f t="array" ref="B89">IFERROR(
    _xlfn.LET(
        _xlpm.spill,_xlfn.ANCHORARRAY( $M$2),
        _xlpm.rowData, _xlfn.TAKE(_xlfn.DROP('Claim Entry'!89:89,,12), , COLUMNS(_xlpm.spill)),
        SUM(_xlfn._xlws.FILTER(_xlpm.rowData, ISNUMBER(_xlpm.rowData)))
    ),
"")</f>
        <v/>
      </c>
      <c r="C89" s="62" t="str">
        <f t="shared" si="1"/>
        <v/>
      </c>
      <c r="D89" s="63"/>
      <c r="E89" s="64"/>
      <c r="F89" s="67" t="str" cm="1">
        <f t="array" ref="F89">IF(G89="","",_xlfn.XMATCH(G89,_xlfn._xlws.SORT(_xlfn.UNIQUE(_xlfn._xlws.FILTER($G$5:$G$150,$G$5:$G$150&lt;&gt;"")))))</f>
        <v/>
      </c>
      <c r="G89" s="68"/>
      <c r="H89" s="69"/>
      <c r="I89" s="69"/>
      <c r="J89" s="68"/>
      <c r="K89" s="69"/>
      <c r="L89" s="69"/>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row>
    <row r="90" spans="1:112" s="28" customFormat="1" x14ac:dyDescent="0.25">
      <c r="A90" s="61"/>
      <c r="B90" s="62" t="str" cm="1">
        <f t="array" ref="B90">IFERROR(
    _xlfn.LET(
        _xlpm.spill,_xlfn.ANCHORARRAY( $M$2),
        _xlpm.rowData, _xlfn.TAKE(_xlfn.DROP('Claim Entry'!90:90,,12), , COLUMNS(_xlpm.spill)),
        SUM(_xlfn._xlws.FILTER(_xlpm.rowData, ISNUMBER(_xlpm.rowData)))
    ),
"")</f>
        <v/>
      </c>
      <c r="C90" s="62" t="str">
        <f t="shared" si="1"/>
        <v/>
      </c>
      <c r="D90" s="63"/>
      <c r="E90" s="64"/>
      <c r="F90" s="67" t="str" cm="1">
        <f t="array" ref="F90">IF(G90="","",_xlfn.XMATCH(G90,_xlfn._xlws.SORT(_xlfn.UNIQUE(_xlfn._xlws.FILTER($G$5:$G$150,$G$5:$G$150&lt;&gt;"")))))</f>
        <v/>
      </c>
      <c r="G90" s="68"/>
      <c r="H90" s="69"/>
      <c r="I90" s="69"/>
      <c r="J90" s="68"/>
      <c r="K90" s="69"/>
      <c r="L90" s="69"/>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row>
    <row r="91" spans="1:112" s="28" customFormat="1" x14ac:dyDescent="0.25">
      <c r="A91" s="61"/>
      <c r="B91" s="62" t="str" cm="1">
        <f t="array" ref="B91">IFERROR(
    _xlfn.LET(
        _xlpm.spill,_xlfn.ANCHORARRAY( $M$2),
        _xlpm.rowData, _xlfn.TAKE(_xlfn.DROP('Claim Entry'!91:91,,12), , COLUMNS(_xlpm.spill)),
        SUM(_xlfn._xlws.FILTER(_xlpm.rowData, ISNUMBER(_xlpm.rowData)))
    ),
"")</f>
        <v/>
      </c>
      <c r="C91" s="62" t="str">
        <f t="shared" si="1"/>
        <v/>
      </c>
      <c r="D91" s="63"/>
      <c r="E91" s="64"/>
      <c r="F91" s="67" t="str" cm="1">
        <f t="array" ref="F91">IF(G91="","",_xlfn.XMATCH(G91,_xlfn._xlws.SORT(_xlfn.UNIQUE(_xlfn._xlws.FILTER($G$5:$G$150,$G$5:$G$150&lt;&gt;"")))))</f>
        <v/>
      </c>
      <c r="G91" s="68"/>
      <c r="H91" s="69"/>
      <c r="I91" s="69"/>
      <c r="J91" s="68"/>
      <c r="K91" s="69"/>
      <c r="L91" s="69"/>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row>
    <row r="92" spans="1:112" s="28" customFormat="1" x14ac:dyDescent="0.25">
      <c r="A92" s="61"/>
      <c r="B92" s="62" t="str" cm="1">
        <f t="array" ref="B92">IFERROR(
    _xlfn.LET(
        _xlpm.spill,_xlfn.ANCHORARRAY( $M$2),
        _xlpm.rowData, _xlfn.TAKE(_xlfn.DROP('Claim Entry'!92:92,,12), , COLUMNS(_xlpm.spill)),
        SUM(_xlfn._xlws.FILTER(_xlpm.rowData, ISNUMBER(_xlpm.rowData)))
    ),
"")</f>
        <v/>
      </c>
      <c r="C92" s="62" t="str">
        <f t="shared" si="1"/>
        <v/>
      </c>
      <c r="D92" s="63"/>
      <c r="E92" s="64"/>
      <c r="F92" s="67" t="str" cm="1">
        <f t="array" ref="F92">IF(G92="","",_xlfn.XMATCH(G92,_xlfn._xlws.SORT(_xlfn.UNIQUE(_xlfn._xlws.FILTER($G$5:$G$150,$G$5:$G$150&lt;&gt;"")))))</f>
        <v/>
      </c>
      <c r="G92" s="68"/>
      <c r="H92" s="69"/>
      <c r="I92" s="69"/>
      <c r="J92" s="68"/>
      <c r="K92" s="69"/>
      <c r="L92" s="69"/>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row>
    <row r="93" spans="1:112" s="28" customFormat="1" x14ac:dyDescent="0.25">
      <c r="A93" s="61"/>
      <c r="B93" s="62" t="str" cm="1">
        <f t="array" ref="B93">IFERROR(
    _xlfn.LET(
        _xlpm.spill,_xlfn.ANCHORARRAY( $M$2),
        _xlpm.rowData, _xlfn.TAKE(_xlfn.DROP('Claim Entry'!93:93,,12), , COLUMNS(_xlpm.spill)),
        SUM(_xlfn._xlws.FILTER(_xlpm.rowData, ISNUMBER(_xlpm.rowData)))
    ),
"")</f>
        <v/>
      </c>
      <c r="C93" s="62" t="str">
        <f t="shared" si="1"/>
        <v/>
      </c>
      <c r="D93" s="63"/>
      <c r="E93" s="64"/>
      <c r="F93" s="67" t="str" cm="1">
        <f t="array" ref="F93">IF(G93="","",_xlfn.XMATCH(G93,_xlfn._xlws.SORT(_xlfn.UNIQUE(_xlfn._xlws.FILTER($G$5:$G$150,$G$5:$G$150&lt;&gt;"")))))</f>
        <v/>
      </c>
      <c r="G93" s="68"/>
      <c r="H93" s="69"/>
      <c r="I93" s="69"/>
      <c r="J93" s="68"/>
      <c r="K93" s="69"/>
      <c r="L93" s="69"/>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row>
    <row r="94" spans="1:112" s="28" customFormat="1" x14ac:dyDescent="0.25">
      <c r="A94" s="61"/>
      <c r="B94" s="62" t="str" cm="1">
        <f t="array" ref="B94">IFERROR(
    _xlfn.LET(
        _xlpm.spill,_xlfn.ANCHORARRAY( $M$2),
        _xlpm.rowData, _xlfn.TAKE(_xlfn.DROP('Claim Entry'!94:94,,12), , COLUMNS(_xlpm.spill)),
        SUM(_xlfn._xlws.FILTER(_xlpm.rowData, ISNUMBER(_xlpm.rowData)))
    ),
"")</f>
        <v/>
      </c>
      <c r="C94" s="62" t="str">
        <f t="shared" si="1"/>
        <v/>
      </c>
      <c r="D94" s="63"/>
      <c r="E94" s="64"/>
      <c r="F94" s="67" t="str" cm="1">
        <f t="array" ref="F94">IF(G94="","",_xlfn.XMATCH(G94,_xlfn._xlws.SORT(_xlfn.UNIQUE(_xlfn._xlws.FILTER($G$5:$G$150,$G$5:$G$150&lt;&gt;"")))))</f>
        <v/>
      </c>
      <c r="G94" s="68"/>
      <c r="H94" s="69"/>
      <c r="I94" s="69"/>
      <c r="J94" s="68"/>
      <c r="K94" s="69"/>
      <c r="L94" s="69"/>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row>
    <row r="95" spans="1:112" s="28" customFormat="1" x14ac:dyDescent="0.25">
      <c r="A95" s="61"/>
      <c r="B95" s="62" t="str" cm="1">
        <f t="array" ref="B95">IFERROR(
    _xlfn.LET(
        _xlpm.spill,_xlfn.ANCHORARRAY( $M$2),
        _xlpm.rowData, _xlfn.TAKE(_xlfn.DROP('Claim Entry'!95:95,,12), , COLUMNS(_xlpm.spill)),
        SUM(_xlfn._xlws.FILTER(_xlpm.rowData, ISNUMBER(_xlpm.rowData)))
    ),
"")</f>
        <v/>
      </c>
      <c r="C95" s="62" t="str">
        <f t="shared" si="1"/>
        <v/>
      </c>
      <c r="D95" s="63"/>
      <c r="E95" s="64"/>
      <c r="F95" s="67" t="str" cm="1">
        <f t="array" ref="F95">IF(G95="","",_xlfn.XMATCH(G95,_xlfn._xlws.SORT(_xlfn.UNIQUE(_xlfn._xlws.FILTER($G$5:$G$150,$G$5:$G$150&lt;&gt;"")))))</f>
        <v/>
      </c>
      <c r="G95" s="68"/>
      <c r="H95" s="69"/>
      <c r="I95" s="69"/>
      <c r="J95" s="68"/>
      <c r="K95" s="69"/>
      <c r="L95" s="69"/>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row>
    <row r="96" spans="1:112" s="28" customFormat="1" x14ac:dyDescent="0.25">
      <c r="A96" s="61"/>
      <c r="B96" s="62" t="str" cm="1">
        <f t="array" ref="B96">IFERROR(
    _xlfn.LET(
        _xlpm.spill,_xlfn.ANCHORARRAY( $M$2),
        _xlpm.rowData, _xlfn.TAKE(_xlfn.DROP('Claim Entry'!96:96,,12), , COLUMNS(_xlpm.spill)),
        SUM(_xlfn._xlws.FILTER(_xlpm.rowData, ISNUMBER(_xlpm.rowData)))
    ),
"")</f>
        <v/>
      </c>
      <c r="C96" s="62" t="str">
        <f t="shared" si="1"/>
        <v/>
      </c>
      <c r="D96" s="63"/>
      <c r="E96" s="64"/>
      <c r="F96" s="67" t="str" cm="1">
        <f t="array" ref="F96">IF(G96="","",_xlfn.XMATCH(G96,_xlfn._xlws.SORT(_xlfn.UNIQUE(_xlfn._xlws.FILTER($G$5:$G$150,$G$5:$G$150&lt;&gt;"")))))</f>
        <v/>
      </c>
      <c r="G96" s="68"/>
      <c r="H96" s="69"/>
      <c r="I96" s="69"/>
      <c r="J96" s="68"/>
      <c r="K96" s="69"/>
      <c r="L96" s="69"/>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row>
    <row r="97" spans="1:112" s="28" customFormat="1" x14ac:dyDescent="0.25">
      <c r="A97" s="61"/>
      <c r="B97" s="62" t="str" cm="1">
        <f t="array" ref="B97">IFERROR(
    _xlfn.LET(
        _xlpm.spill,_xlfn.ANCHORARRAY( $M$2),
        _xlpm.rowData, _xlfn.TAKE(_xlfn.DROP('Claim Entry'!97:97,,12), , COLUMNS(_xlpm.spill)),
        SUM(_xlfn._xlws.FILTER(_xlpm.rowData, ISNUMBER(_xlpm.rowData)))
    ),
"")</f>
        <v/>
      </c>
      <c r="C97" s="62" t="str">
        <f t="shared" si="1"/>
        <v/>
      </c>
      <c r="D97" s="63"/>
      <c r="E97" s="64"/>
      <c r="F97" s="67" t="str" cm="1">
        <f t="array" ref="F97">IF(G97="","",_xlfn.XMATCH(G97,_xlfn._xlws.SORT(_xlfn.UNIQUE(_xlfn._xlws.FILTER($G$5:$G$150,$G$5:$G$150&lt;&gt;"")))))</f>
        <v/>
      </c>
      <c r="G97" s="68"/>
      <c r="H97" s="69"/>
      <c r="I97" s="69"/>
      <c r="J97" s="68"/>
      <c r="K97" s="69"/>
      <c r="L97" s="69"/>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row>
    <row r="98" spans="1:112" s="28" customFormat="1" x14ac:dyDescent="0.25">
      <c r="A98" s="61"/>
      <c r="B98" s="62" t="str" cm="1">
        <f t="array" ref="B98">IFERROR(
    _xlfn.LET(
        _xlpm.spill,_xlfn.ANCHORARRAY( $M$2),
        _xlpm.rowData, _xlfn.TAKE(_xlfn.DROP('Claim Entry'!98:98,,12), , COLUMNS(_xlpm.spill)),
        SUM(_xlfn._xlws.FILTER(_xlpm.rowData, ISNUMBER(_xlpm.rowData)))
    ),
"")</f>
        <v/>
      </c>
      <c r="C98" s="62" t="str">
        <f t="shared" si="1"/>
        <v/>
      </c>
      <c r="D98" s="63"/>
      <c r="E98" s="64"/>
      <c r="F98" s="67" t="str" cm="1">
        <f t="array" ref="F98">IF(G98="","",_xlfn.XMATCH(G98,_xlfn._xlws.SORT(_xlfn.UNIQUE(_xlfn._xlws.FILTER($G$5:$G$150,$G$5:$G$150&lt;&gt;"")))))</f>
        <v/>
      </c>
      <c r="G98" s="68"/>
      <c r="H98" s="69"/>
      <c r="I98" s="69"/>
      <c r="J98" s="68"/>
      <c r="K98" s="69"/>
      <c r="L98" s="69"/>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row>
    <row r="99" spans="1:112" s="28" customFormat="1" x14ac:dyDescent="0.25">
      <c r="A99" s="61"/>
      <c r="B99" s="62" t="str" cm="1">
        <f t="array" ref="B99">IFERROR(
    _xlfn.LET(
        _xlpm.spill,_xlfn.ANCHORARRAY( $M$2),
        _xlpm.rowData, _xlfn.TAKE(_xlfn.DROP('Claim Entry'!99:99,,12), , COLUMNS(_xlpm.spill)),
        SUM(_xlfn._xlws.FILTER(_xlpm.rowData, ISNUMBER(_xlpm.rowData)))
    ),
"")</f>
        <v/>
      </c>
      <c r="C99" s="62" t="str">
        <f t="shared" si="1"/>
        <v/>
      </c>
      <c r="D99" s="63"/>
      <c r="E99" s="64"/>
      <c r="F99" s="67" t="str" cm="1">
        <f t="array" ref="F99">IF(G99="","",_xlfn.XMATCH(G99,_xlfn._xlws.SORT(_xlfn.UNIQUE(_xlfn._xlws.FILTER($G$5:$G$150,$G$5:$G$150&lt;&gt;"")))))</f>
        <v/>
      </c>
      <c r="G99" s="68"/>
      <c r="H99" s="69"/>
      <c r="I99" s="69"/>
      <c r="J99" s="68"/>
      <c r="K99" s="69"/>
      <c r="L99" s="69"/>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row>
    <row r="100" spans="1:112" s="28" customFormat="1" x14ac:dyDescent="0.25">
      <c r="A100" s="61"/>
      <c r="B100" s="62" t="str" cm="1">
        <f t="array" ref="B100">IFERROR(
    _xlfn.LET(
        _xlpm.spill,_xlfn.ANCHORARRAY( $M$2),
        _xlpm.rowData, _xlfn.TAKE(_xlfn.DROP('Claim Entry'!100:100,,12), , COLUMNS(_xlpm.spill)),
        SUM(_xlfn._xlws.FILTER(_xlpm.rowData, ISNUMBER(_xlpm.rowData)))
    ),
"")</f>
        <v/>
      </c>
      <c r="C100" s="62" t="str">
        <f t="shared" si="1"/>
        <v/>
      </c>
      <c r="D100" s="63"/>
      <c r="E100" s="64"/>
      <c r="F100" s="67" t="str" cm="1">
        <f t="array" ref="F100">IF(G100="","",_xlfn.XMATCH(G100,_xlfn._xlws.SORT(_xlfn.UNIQUE(_xlfn._xlws.FILTER($G$5:$G$150,$G$5:$G$150&lt;&gt;"")))))</f>
        <v/>
      </c>
      <c r="G100" s="68"/>
      <c r="H100" s="69"/>
      <c r="I100" s="69"/>
      <c r="J100" s="68"/>
      <c r="K100" s="69"/>
      <c r="L100" s="69"/>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row>
    <row r="101" spans="1:112" s="28" customFormat="1" x14ac:dyDescent="0.25">
      <c r="A101" s="61"/>
      <c r="B101" s="62" t="str" cm="1">
        <f t="array" ref="B101">IFERROR(
    _xlfn.LET(
        _xlpm.spill,_xlfn.ANCHORARRAY( $M$2),
        _xlpm.rowData, _xlfn.TAKE(_xlfn.DROP('Claim Entry'!101:101,,12), , COLUMNS(_xlpm.spill)),
        SUM(_xlfn._xlws.FILTER(_xlpm.rowData, ISNUMBER(_xlpm.rowData)))
    ),
"")</f>
        <v/>
      </c>
      <c r="C101" s="62" t="str">
        <f t="shared" si="1"/>
        <v/>
      </c>
      <c r="D101" s="63"/>
      <c r="E101" s="64"/>
      <c r="F101" s="67" t="str" cm="1">
        <f t="array" ref="F101">IF(G101="","",_xlfn.XMATCH(G101,_xlfn._xlws.SORT(_xlfn.UNIQUE(_xlfn._xlws.FILTER($G$5:$G$150,$G$5:$G$150&lt;&gt;"")))))</f>
        <v/>
      </c>
      <c r="G101" s="68"/>
      <c r="H101" s="69"/>
      <c r="I101" s="69"/>
      <c r="J101" s="68"/>
      <c r="K101" s="69"/>
      <c r="L101" s="69"/>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row>
    <row r="102" spans="1:112" s="28" customFormat="1" x14ac:dyDescent="0.25">
      <c r="A102" s="61"/>
      <c r="B102" s="62" t="str" cm="1">
        <f t="array" ref="B102">IFERROR(
    _xlfn.LET(
        _xlpm.spill,_xlfn.ANCHORARRAY( $M$2),
        _xlpm.rowData, _xlfn.TAKE(_xlfn.DROP('Claim Entry'!102:102,,12), , COLUMNS(_xlpm.spill)),
        SUM(_xlfn._xlws.FILTER(_xlpm.rowData, ISNUMBER(_xlpm.rowData)))
    ),
"")</f>
        <v/>
      </c>
      <c r="C102" s="62" t="str">
        <f t="shared" si="1"/>
        <v/>
      </c>
      <c r="D102" s="63"/>
      <c r="E102" s="64"/>
      <c r="F102" s="67" t="str" cm="1">
        <f t="array" ref="F102">IF(G102="","",_xlfn.XMATCH(G102,_xlfn._xlws.SORT(_xlfn.UNIQUE(_xlfn._xlws.FILTER($G$5:$G$150,$G$5:$G$150&lt;&gt;"")))))</f>
        <v/>
      </c>
      <c r="G102" s="68"/>
      <c r="H102" s="69"/>
      <c r="I102" s="69"/>
      <c r="J102" s="68"/>
      <c r="K102" s="69"/>
      <c r="L102" s="69"/>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row>
    <row r="103" spans="1:112" s="28" customFormat="1" x14ac:dyDescent="0.25">
      <c r="A103" s="61"/>
      <c r="B103" s="62" t="str" cm="1">
        <f t="array" ref="B103">IFERROR(
    _xlfn.LET(
        _xlpm.spill,_xlfn.ANCHORARRAY( $M$2),
        _xlpm.rowData, _xlfn.TAKE(_xlfn.DROP('Claim Entry'!103:103,,12), , COLUMNS(_xlpm.spill)),
        SUM(_xlfn._xlws.FILTER(_xlpm.rowData, ISNUMBER(_xlpm.rowData)))
    ),
"")</f>
        <v/>
      </c>
      <c r="C103" s="62" t="str">
        <f t="shared" si="1"/>
        <v/>
      </c>
      <c r="D103" s="63"/>
      <c r="E103" s="64"/>
      <c r="F103" s="67" t="str" cm="1">
        <f t="array" ref="F103">IF(G103="","",_xlfn.XMATCH(G103,_xlfn._xlws.SORT(_xlfn.UNIQUE(_xlfn._xlws.FILTER($G$5:$G$150,$G$5:$G$150&lt;&gt;"")))))</f>
        <v/>
      </c>
      <c r="G103" s="68"/>
      <c r="H103" s="69"/>
      <c r="I103" s="69"/>
      <c r="J103" s="68"/>
      <c r="K103" s="69"/>
      <c r="L103" s="69"/>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row>
    <row r="104" spans="1:112" s="28" customFormat="1" x14ac:dyDescent="0.25">
      <c r="A104" s="61"/>
      <c r="B104" s="62" t="str" cm="1">
        <f t="array" ref="B104">IFERROR(
    _xlfn.LET(
        _xlpm.spill,_xlfn.ANCHORARRAY( $M$2),
        _xlpm.rowData, _xlfn.TAKE(_xlfn.DROP('Claim Entry'!104:104,,12), , COLUMNS(_xlpm.spill)),
        SUM(_xlfn._xlws.FILTER(_xlpm.rowData, ISNUMBER(_xlpm.rowData)))
    ),
"")</f>
        <v/>
      </c>
      <c r="C104" s="62" t="str">
        <f t="shared" si="1"/>
        <v/>
      </c>
      <c r="D104" s="63"/>
      <c r="E104" s="64"/>
      <c r="F104" s="67" t="str" cm="1">
        <f t="array" ref="F104">IF(G104="","",_xlfn.XMATCH(G104,_xlfn._xlws.SORT(_xlfn.UNIQUE(_xlfn._xlws.FILTER($G$5:$G$150,$G$5:$G$150&lt;&gt;"")))))</f>
        <v/>
      </c>
      <c r="G104" s="68"/>
      <c r="H104" s="69"/>
      <c r="I104" s="69"/>
      <c r="J104" s="68"/>
      <c r="K104" s="69"/>
      <c r="L104" s="69"/>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row>
    <row r="105" spans="1:112" s="28" customFormat="1" x14ac:dyDescent="0.25">
      <c r="A105" s="61"/>
      <c r="B105" s="62" t="str" cm="1">
        <f t="array" ref="B105">IFERROR(
    _xlfn.LET(
        _xlpm.spill,_xlfn.ANCHORARRAY( $M$2),
        _xlpm.rowData, _xlfn.TAKE(_xlfn.DROP('Claim Entry'!105:105,,12), , COLUMNS(_xlpm.spill)),
        SUM(_xlfn._xlws.FILTER(_xlpm.rowData, ISNUMBER(_xlpm.rowData)))
    ),
"")</f>
        <v/>
      </c>
      <c r="C105" s="62" t="str">
        <f t="shared" si="1"/>
        <v/>
      </c>
      <c r="D105" s="63"/>
      <c r="E105" s="64"/>
      <c r="F105" s="67" t="str" cm="1">
        <f t="array" ref="F105">IF(G105="","",_xlfn.XMATCH(G105,_xlfn._xlws.SORT(_xlfn.UNIQUE(_xlfn._xlws.FILTER($G$5:$G$150,$G$5:$G$150&lt;&gt;"")))))</f>
        <v/>
      </c>
      <c r="G105" s="68"/>
      <c r="H105" s="69"/>
      <c r="I105" s="69"/>
      <c r="J105" s="68"/>
      <c r="K105" s="69"/>
      <c r="L105" s="69"/>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row>
    <row r="106" spans="1:112" s="28" customFormat="1" x14ac:dyDescent="0.25">
      <c r="A106" s="61"/>
      <c r="B106" s="62" t="str" cm="1">
        <f t="array" ref="B106">IFERROR(
    _xlfn.LET(
        _xlpm.spill,_xlfn.ANCHORARRAY( $M$2),
        _xlpm.rowData, _xlfn.TAKE(_xlfn.DROP('Claim Entry'!106:106,,12), , COLUMNS(_xlpm.spill)),
        SUM(_xlfn._xlws.FILTER(_xlpm.rowData, ISNUMBER(_xlpm.rowData)))
    ),
"")</f>
        <v/>
      </c>
      <c r="C106" s="62" t="str">
        <f t="shared" si="1"/>
        <v/>
      </c>
      <c r="D106" s="63"/>
      <c r="E106" s="64"/>
      <c r="F106" s="67" t="str" cm="1">
        <f t="array" ref="F106">IF(G106="","",_xlfn.XMATCH(G106,_xlfn._xlws.SORT(_xlfn.UNIQUE(_xlfn._xlws.FILTER($G$5:$G$150,$G$5:$G$150&lt;&gt;"")))))</f>
        <v/>
      </c>
      <c r="G106" s="68"/>
      <c r="H106" s="69"/>
      <c r="I106" s="69"/>
      <c r="J106" s="68"/>
      <c r="K106" s="69"/>
      <c r="L106" s="69"/>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row>
    <row r="107" spans="1:112" s="28" customFormat="1" x14ac:dyDescent="0.25">
      <c r="A107" s="61"/>
      <c r="B107" s="62" t="str" cm="1">
        <f t="array" ref="B107">IFERROR(
    _xlfn.LET(
        _xlpm.spill,_xlfn.ANCHORARRAY( $M$2),
        _xlpm.rowData, _xlfn.TAKE(_xlfn.DROP('Claim Entry'!107:107,,12), , COLUMNS(_xlpm.spill)),
        SUM(_xlfn._xlws.FILTER(_xlpm.rowData, ISNUMBER(_xlpm.rowData)))
    ),
"")</f>
        <v/>
      </c>
      <c r="C107" s="62" t="str">
        <f t="shared" si="1"/>
        <v/>
      </c>
      <c r="D107" s="63"/>
      <c r="E107" s="64"/>
      <c r="F107" s="67" t="str" cm="1">
        <f t="array" ref="F107">IF(G107="","",_xlfn.XMATCH(G107,_xlfn._xlws.SORT(_xlfn.UNIQUE(_xlfn._xlws.FILTER($G$5:$G$150,$G$5:$G$150&lt;&gt;"")))))</f>
        <v/>
      </c>
      <c r="G107" s="68"/>
      <c r="H107" s="69"/>
      <c r="I107" s="69"/>
      <c r="J107" s="68"/>
      <c r="K107" s="69"/>
      <c r="L107" s="69"/>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row>
    <row r="108" spans="1:112" s="28" customFormat="1" x14ac:dyDescent="0.25">
      <c r="A108" s="61"/>
      <c r="B108" s="62" t="str" cm="1">
        <f t="array" ref="B108">IFERROR(
    _xlfn.LET(
        _xlpm.spill,_xlfn.ANCHORARRAY( $M$2),
        _xlpm.rowData, _xlfn.TAKE(_xlfn.DROP('Claim Entry'!108:108,,12), , COLUMNS(_xlpm.spill)),
        SUM(_xlfn._xlws.FILTER(_xlpm.rowData, ISNUMBER(_xlpm.rowData)))
    ),
"")</f>
        <v/>
      </c>
      <c r="C108" s="62" t="str">
        <f t="shared" si="1"/>
        <v/>
      </c>
      <c r="D108" s="63"/>
      <c r="E108" s="64"/>
      <c r="F108" s="67" t="str" cm="1">
        <f t="array" ref="F108">IF(G108="","",_xlfn.XMATCH(G108,_xlfn._xlws.SORT(_xlfn.UNIQUE(_xlfn._xlws.FILTER($G$5:$G$150,$G$5:$G$150&lt;&gt;"")))))</f>
        <v/>
      </c>
      <c r="G108" s="68"/>
      <c r="H108" s="69"/>
      <c r="I108" s="69"/>
      <c r="J108" s="68"/>
      <c r="K108" s="69"/>
      <c r="L108" s="69"/>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row>
    <row r="109" spans="1:112" s="28" customFormat="1" x14ac:dyDescent="0.25">
      <c r="A109" s="61"/>
      <c r="B109" s="62" t="str" cm="1">
        <f t="array" ref="B109">IFERROR(
    _xlfn.LET(
        _xlpm.spill,_xlfn.ANCHORARRAY( $M$2),
        _xlpm.rowData, _xlfn.TAKE(_xlfn.DROP('Claim Entry'!109:109,,12), , COLUMNS(_xlpm.spill)),
        SUM(_xlfn._xlws.FILTER(_xlpm.rowData, ISNUMBER(_xlpm.rowData)))
    ),
"")</f>
        <v/>
      </c>
      <c r="C109" s="62" t="str">
        <f t="shared" si="1"/>
        <v/>
      </c>
      <c r="D109" s="63"/>
      <c r="E109" s="64"/>
      <c r="F109" s="67" t="str" cm="1">
        <f t="array" ref="F109">IF(G109="","",_xlfn.XMATCH(G109,_xlfn._xlws.SORT(_xlfn.UNIQUE(_xlfn._xlws.FILTER($G$5:$G$150,$G$5:$G$150&lt;&gt;"")))))</f>
        <v/>
      </c>
      <c r="G109" s="68"/>
      <c r="H109" s="69"/>
      <c r="I109" s="69"/>
      <c r="J109" s="68"/>
      <c r="K109" s="69"/>
      <c r="L109" s="69"/>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row>
    <row r="110" spans="1:112" s="28" customFormat="1" x14ac:dyDescent="0.25">
      <c r="A110" s="61"/>
      <c r="B110" s="62" t="str" cm="1">
        <f t="array" ref="B110">IFERROR(
    _xlfn.LET(
        _xlpm.spill,_xlfn.ANCHORARRAY( $M$2),
        _xlpm.rowData, _xlfn.TAKE(_xlfn.DROP('Claim Entry'!110:110,,12), , COLUMNS(_xlpm.spill)),
        SUM(_xlfn._xlws.FILTER(_xlpm.rowData, ISNUMBER(_xlpm.rowData)))
    ),
"")</f>
        <v/>
      </c>
      <c r="C110" s="62" t="str">
        <f t="shared" si="1"/>
        <v/>
      </c>
      <c r="D110" s="63"/>
      <c r="E110" s="64"/>
      <c r="F110" s="67" t="str" cm="1">
        <f t="array" ref="F110">IF(G110="","",_xlfn.XMATCH(G110,_xlfn._xlws.SORT(_xlfn.UNIQUE(_xlfn._xlws.FILTER($G$5:$G$150,$G$5:$G$150&lt;&gt;"")))))</f>
        <v/>
      </c>
      <c r="G110" s="68"/>
      <c r="H110" s="69"/>
      <c r="I110" s="69"/>
      <c r="J110" s="68"/>
      <c r="K110" s="69"/>
      <c r="L110" s="69"/>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row>
    <row r="111" spans="1:112" s="28" customFormat="1" x14ac:dyDescent="0.25">
      <c r="A111" s="61"/>
      <c r="B111" s="62" t="str" cm="1">
        <f t="array" ref="B111">IFERROR(
    _xlfn.LET(
        _xlpm.spill,_xlfn.ANCHORARRAY( $M$2),
        _xlpm.rowData, _xlfn.TAKE(_xlfn.DROP('Claim Entry'!111:111,,12), , COLUMNS(_xlpm.spill)),
        SUM(_xlfn._xlws.FILTER(_xlpm.rowData, ISNUMBER(_xlpm.rowData)))
    ),
"")</f>
        <v/>
      </c>
      <c r="C111" s="62" t="str">
        <f t="shared" si="1"/>
        <v/>
      </c>
      <c r="D111" s="63"/>
      <c r="E111" s="64"/>
      <c r="F111" s="67" t="str" cm="1">
        <f t="array" ref="F111">IF(G111="","",_xlfn.XMATCH(G111,_xlfn._xlws.SORT(_xlfn.UNIQUE(_xlfn._xlws.FILTER($G$5:$G$150,$G$5:$G$150&lt;&gt;"")))))</f>
        <v/>
      </c>
      <c r="G111" s="68"/>
      <c r="H111" s="69"/>
      <c r="I111" s="69"/>
      <c r="J111" s="68"/>
      <c r="K111" s="69"/>
      <c r="L111" s="69"/>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row>
    <row r="112" spans="1:112" s="28" customFormat="1" x14ac:dyDescent="0.25">
      <c r="A112" s="61"/>
      <c r="B112" s="62" t="str" cm="1">
        <f t="array" ref="B112">IFERROR(
    _xlfn.LET(
        _xlpm.spill,_xlfn.ANCHORARRAY( $M$2),
        _xlpm.rowData, _xlfn.TAKE(_xlfn.DROP('Claim Entry'!112:112,,12), , COLUMNS(_xlpm.spill)),
        SUM(_xlfn._xlws.FILTER(_xlpm.rowData, ISNUMBER(_xlpm.rowData)))
    ),
"")</f>
        <v/>
      </c>
      <c r="C112" s="62" t="str">
        <f t="shared" si="1"/>
        <v/>
      </c>
      <c r="D112" s="63"/>
      <c r="E112" s="64"/>
      <c r="F112" s="67" t="str" cm="1">
        <f t="array" ref="F112">IF(G112="","",_xlfn.XMATCH(G112,_xlfn._xlws.SORT(_xlfn.UNIQUE(_xlfn._xlws.FILTER($G$5:$G$150,$G$5:$G$150&lt;&gt;"")))))</f>
        <v/>
      </c>
      <c r="G112" s="68"/>
      <c r="H112" s="69"/>
      <c r="I112" s="69"/>
      <c r="J112" s="68"/>
      <c r="K112" s="69"/>
      <c r="L112" s="69"/>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row>
    <row r="113" spans="1:112" s="28" customFormat="1" x14ac:dyDescent="0.25">
      <c r="A113" s="61"/>
      <c r="B113" s="62" t="str" cm="1">
        <f t="array" ref="B113">IFERROR(
    _xlfn.LET(
        _xlpm.spill,_xlfn.ANCHORARRAY( $M$2),
        _xlpm.rowData, _xlfn.TAKE(_xlfn.DROP('Claim Entry'!113:113,,12), , COLUMNS(_xlpm.spill)),
        SUM(_xlfn._xlws.FILTER(_xlpm.rowData, ISNUMBER(_xlpm.rowData)))
    ),
"")</f>
        <v/>
      </c>
      <c r="C113" s="62" t="str">
        <f t="shared" si="1"/>
        <v/>
      </c>
      <c r="D113" s="63"/>
      <c r="E113" s="64"/>
      <c r="F113" s="67" t="str" cm="1">
        <f t="array" ref="F113">IF(G113="","",_xlfn.XMATCH(G113,_xlfn._xlws.SORT(_xlfn.UNIQUE(_xlfn._xlws.FILTER($G$5:$G$150,$G$5:$G$150&lt;&gt;"")))))</f>
        <v/>
      </c>
      <c r="G113" s="68"/>
      <c r="H113" s="69"/>
      <c r="I113" s="69"/>
      <c r="J113" s="68"/>
      <c r="K113" s="69"/>
      <c r="L113" s="69"/>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row>
    <row r="114" spans="1:112" s="28" customFormat="1" x14ac:dyDescent="0.25">
      <c r="A114" s="61"/>
      <c r="B114" s="62" t="str" cm="1">
        <f t="array" ref="B114">IFERROR(
    _xlfn.LET(
        _xlpm.spill,_xlfn.ANCHORARRAY( $M$2),
        _xlpm.rowData, _xlfn.TAKE(_xlfn.DROP('Claim Entry'!114:114,,12), , COLUMNS(_xlpm.spill)),
        SUM(_xlfn._xlws.FILTER(_xlpm.rowData, ISNUMBER(_xlpm.rowData)))
    ),
"")</f>
        <v/>
      </c>
      <c r="C114" s="62" t="str">
        <f t="shared" si="1"/>
        <v/>
      </c>
      <c r="D114" s="63"/>
      <c r="E114" s="64"/>
      <c r="F114" s="67" t="str" cm="1">
        <f t="array" ref="F114">IF(G114="","",_xlfn.XMATCH(G114,_xlfn._xlws.SORT(_xlfn.UNIQUE(_xlfn._xlws.FILTER($G$5:$G$150,$G$5:$G$150&lt;&gt;"")))))</f>
        <v/>
      </c>
      <c r="G114" s="68"/>
      <c r="H114" s="69"/>
      <c r="I114" s="69"/>
      <c r="J114" s="68"/>
      <c r="K114" s="69"/>
      <c r="L114" s="69"/>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row>
    <row r="115" spans="1:112" s="28" customFormat="1" x14ac:dyDescent="0.25">
      <c r="A115" s="61"/>
      <c r="B115" s="62" t="str" cm="1">
        <f t="array" ref="B115">IFERROR(
    _xlfn.LET(
        _xlpm.spill,_xlfn.ANCHORARRAY( $M$2),
        _xlpm.rowData, _xlfn.TAKE(_xlfn.DROP('Claim Entry'!115:115,,12), , COLUMNS(_xlpm.spill)),
        SUM(_xlfn._xlws.FILTER(_xlpm.rowData, ISNUMBER(_xlpm.rowData)))
    ),
"")</f>
        <v/>
      </c>
      <c r="C115" s="62" t="str">
        <f t="shared" si="1"/>
        <v/>
      </c>
      <c r="D115" s="63"/>
      <c r="E115" s="64"/>
      <c r="F115" s="67" t="str" cm="1">
        <f t="array" ref="F115">IF(G115="","",_xlfn.XMATCH(G115,_xlfn._xlws.SORT(_xlfn.UNIQUE(_xlfn._xlws.FILTER($G$5:$G$150,$G$5:$G$150&lt;&gt;"")))))</f>
        <v/>
      </c>
      <c r="G115" s="68"/>
      <c r="H115" s="69"/>
      <c r="I115" s="69"/>
      <c r="J115" s="68"/>
      <c r="K115" s="69"/>
      <c r="L115" s="69"/>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row>
    <row r="116" spans="1:112" s="28" customFormat="1" x14ac:dyDescent="0.25">
      <c r="A116" s="61"/>
      <c r="B116" s="62" t="str" cm="1">
        <f t="array" ref="B116">IFERROR(
    _xlfn.LET(
        _xlpm.spill,_xlfn.ANCHORARRAY( $M$2),
        _xlpm.rowData, _xlfn.TAKE(_xlfn.DROP('Claim Entry'!116:116,,12), , COLUMNS(_xlpm.spill)),
        SUM(_xlfn._xlws.FILTER(_xlpm.rowData, ISNUMBER(_xlpm.rowData)))
    ),
"")</f>
        <v/>
      </c>
      <c r="C116" s="62" t="str">
        <f t="shared" si="1"/>
        <v/>
      </c>
      <c r="D116" s="63"/>
      <c r="E116" s="64"/>
      <c r="F116" s="67" t="str" cm="1">
        <f t="array" ref="F116">IF(G116="","",_xlfn.XMATCH(G116,_xlfn._xlws.SORT(_xlfn.UNIQUE(_xlfn._xlws.FILTER($G$5:$G$150,$G$5:$G$150&lt;&gt;"")))))</f>
        <v/>
      </c>
      <c r="G116" s="68"/>
      <c r="H116" s="69"/>
      <c r="I116" s="69"/>
      <c r="J116" s="68"/>
      <c r="K116" s="69"/>
      <c r="L116" s="69"/>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row>
    <row r="117" spans="1:112" s="28" customFormat="1" x14ac:dyDescent="0.25">
      <c r="A117" s="61"/>
      <c r="B117" s="62" t="str" cm="1">
        <f t="array" ref="B117">IFERROR(
    _xlfn.LET(
        _xlpm.spill,_xlfn.ANCHORARRAY( $M$2),
        _xlpm.rowData, _xlfn.TAKE(_xlfn.DROP('Claim Entry'!117:117,,12), , COLUMNS(_xlpm.spill)),
        SUM(_xlfn._xlws.FILTER(_xlpm.rowData, ISNUMBER(_xlpm.rowData)))
    ),
"")</f>
        <v/>
      </c>
      <c r="C117" s="62" t="str">
        <f t="shared" si="1"/>
        <v/>
      </c>
      <c r="D117" s="63"/>
      <c r="E117" s="64"/>
      <c r="F117" s="67" t="str" cm="1">
        <f t="array" ref="F117">IF(G117="","",_xlfn.XMATCH(G117,_xlfn._xlws.SORT(_xlfn.UNIQUE(_xlfn._xlws.FILTER($G$5:$G$150,$G$5:$G$150&lt;&gt;"")))))</f>
        <v/>
      </c>
      <c r="G117" s="68"/>
      <c r="H117" s="69"/>
      <c r="I117" s="69"/>
      <c r="J117" s="68"/>
      <c r="K117" s="69"/>
      <c r="L117" s="69"/>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row>
    <row r="118" spans="1:112" s="28" customFormat="1" x14ac:dyDescent="0.25">
      <c r="A118" s="61"/>
      <c r="B118" s="62" t="str" cm="1">
        <f t="array" ref="B118">IFERROR(
    _xlfn.LET(
        _xlpm.spill,_xlfn.ANCHORARRAY( $M$2),
        _xlpm.rowData, _xlfn.TAKE(_xlfn.DROP('Claim Entry'!118:118,,12), , COLUMNS(_xlpm.spill)),
        SUM(_xlfn._xlws.FILTER(_xlpm.rowData, ISNUMBER(_xlpm.rowData)))
    ),
"")</f>
        <v/>
      </c>
      <c r="C118" s="62" t="str">
        <f t="shared" si="1"/>
        <v/>
      </c>
      <c r="D118" s="63"/>
      <c r="E118" s="64"/>
      <c r="F118" s="67" t="str" cm="1">
        <f t="array" ref="F118">IF(G118="","",_xlfn.XMATCH(G118,_xlfn._xlws.SORT(_xlfn.UNIQUE(_xlfn._xlws.FILTER($G$5:$G$150,$G$5:$G$150&lt;&gt;"")))))</f>
        <v/>
      </c>
      <c r="G118" s="68"/>
      <c r="H118" s="69"/>
      <c r="I118" s="69"/>
      <c r="J118" s="68"/>
      <c r="K118" s="69"/>
      <c r="L118" s="69"/>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row>
    <row r="119" spans="1:112" s="28" customFormat="1" x14ac:dyDescent="0.25">
      <c r="A119" s="61"/>
      <c r="B119" s="62" t="str" cm="1">
        <f t="array" ref="B119">IFERROR(
    _xlfn.LET(
        _xlpm.spill,_xlfn.ANCHORARRAY( $M$2),
        _xlpm.rowData, _xlfn.TAKE(_xlfn.DROP('Claim Entry'!119:119,,12), , COLUMNS(_xlpm.spill)),
        SUM(_xlfn._xlws.FILTER(_xlpm.rowData, ISNUMBER(_xlpm.rowData)))
    ),
"")</f>
        <v/>
      </c>
      <c r="C119" s="62" t="str">
        <f t="shared" ref="C119:C182" si="2">IF(F119&lt;&gt;F120,SUMIFS($B$5:$B$54,$F$5:$F$54,F119),"")</f>
        <v/>
      </c>
      <c r="D119" s="63"/>
      <c r="E119" s="64"/>
      <c r="F119" s="67" t="str" cm="1">
        <f t="array" ref="F119">IF(G119="","",_xlfn.XMATCH(G119,_xlfn._xlws.SORT(_xlfn.UNIQUE(_xlfn._xlws.FILTER($G$5:$G$150,$G$5:$G$150&lt;&gt;"")))))</f>
        <v/>
      </c>
      <c r="G119" s="68"/>
      <c r="H119" s="69"/>
      <c r="I119" s="69"/>
      <c r="J119" s="68"/>
      <c r="K119" s="69"/>
      <c r="L119" s="69"/>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row>
    <row r="120" spans="1:112" s="28" customFormat="1" x14ac:dyDescent="0.25">
      <c r="A120" s="61"/>
      <c r="B120" s="62" t="str" cm="1">
        <f t="array" ref="B120">IFERROR(
    _xlfn.LET(
        _xlpm.spill,_xlfn.ANCHORARRAY( $M$2),
        _xlpm.rowData, _xlfn.TAKE(_xlfn.DROP('Claim Entry'!120:120,,12), , COLUMNS(_xlpm.spill)),
        SUM(_xlfn._xlws.FILTER(_xlpm.rowData, ISNUMBER(_xlpm.rowData)))
    ),
"")</f>
        <v/>
      </c>
      <c r="C120" s="62" t="str">
        <f t="shared" si="2"/>
        <v/>
      </c>
      <c r="D120" s="63"/>
      <c r="E120" s="64"/>
      <c r="F120" s="67" t="str" cm="1">
        <f t="array" ref="F120">IF(G120="","",_xlfn.XMATCH(G120,_xlfn._xlws.SORT(_xlfn.UNIQUE(_xlfn._xlws.FILTER($G$5:$G$150,$G$5:$G$150&lt;&gt;"")))))</f>
        <v/>
      </c>
      <c r="G120" s="68"/>
      <c r="H120" s="69"/>
      <c r="I120" s="69"/>
      <c r="J120" s="68"/>
      <c r="K120" s="69"/>
      <c r="L120" s="69"/>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row>
    <row r="121" spans="1:112" s="28" customFormat="1" x14ac:dyDescent="0.25">
      <c r="A121" s="61"/>
      <c r="B121" s="62" t="str" cm="1">
        <f t="array" ref="B121">IFERROR(
    _xlfn.LET(
        _xlpm.spill,_xlfn.ANCHORARRAY( $M$2),
        _xlpm.rowData, _xlfn.TAKE(_xlfn.DROP('Claim Entry'!121:121,,12), , COLUMNS(_xlpm.spill)),
        SUM(_xlfn._xlws.FILTER(_xlpm.rowData, ISNUMBER(_xlpm.rowData)))
    ),
"")</f>
        <v/>
      </c>
      <c r="C121" s="62" t="str">
        <f t="shared" si="2"/>
        <v/>
      </c>
      <c r="D121" s="63"/>
      <c r="E121" s="64"/>
      <c r="F121" s="67" t="str" cm="1">
        <f t="array" ref="F121">IF(G121="","",_xlfn.XMATCH(G121,_xlfn._xlws.SORT(_xlfn.UNIQUE(_xlfn._xlws.FILTER($G$5:$G$150,$G$5:$G$150&lt;&gt;"")))))</f>
        <v/>
      </c>
      <c r="G121" s="68"/>
      <c r="H121" s="69"/>
      <c r="I121" s="69"/>
      <c r="J121" s="68"/>
      <c r="K121" s="69"/>
      <c r="L121" s="69"/>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row>
    <row r="122" spans="1:112" s="28" customFormat="1" x14ac:dyDescent="0.25">
      <c r="A122" s="61"/>
      <c r="B122" s="62" t="str" cm="1">
        <f t="array" ref="B122">IFERROR(
    _xlfn.LET(
        _xlpm.spill,_xlfn.ANCHORARRAY( $M$2),
        _xlpm.rowData, _xlfn.TAKE(_xlfn.DROP('Claim Entry'!122:122,,12), , COLUMNS(_xlpm.spill)),
        SUM(_xlfn._xlws.FILTER(_xlpm.rowData, ISNUMBER(_xlpm.rowData)))
    ),
"")</f>
        <v/>
      </c>
      <c r="C122" s="62" t="str">
        <f t="shared" si="2"/>
        <v/>
      </c>
      <c r="D122" s="63"/>
      <c r="E122" s="64"/>
      <c r="F122" s="67" t="str" cm="1">
        <f t="array" ref="F122">IF(G122="","",_xlfn.XMATCH(G122,_xlfn._xlws.SORT(_xlfn.UNIQUE(_xlfn._xlws.FILTER($G$5:$G$150,$G$5:$G$150&lt;&gt;"")))))</f>
        <v/>
      </c>
      <c r="G122" s="68"/>
      <c r="H122" s="69"/>
      <c r="I122" s="69"/>
      <c r="J122" s="68"/>
      <c r="K122" s="69"/>
      <c r="L122" s="69"/>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row>
    <row r="123" spans="1:112" s="28" customFormat="1" x14ac:dyDescent="0.25">
      <c r="A123" s="61"/>
      <c r="B123" s="62" t="str" cm="1">
        <f t="array" ref="B123">IFERROR(
    _xlfn.LET(
        _xlpm.spill,_xlfn.ANCHORARRAY( $M$2),
        _xlpm.rowData, _xlfn.TAKE(_xlfn.DROP('Claim Entry'!123:123,,12), , COLUMNS(_xlpm.spill)),
        SUM(_xlfn._xlws.FILTER(_xlpm.rowData, ISNUMBER(_xlpm.rowData)))
    ),
"")</f>
        <v/>
      </c>
      <c r="C123" s="62" t="str">
        <f t="shared" si="2"/>
        <v/>
      </c>
      <c r="D123" s="63"/>
      <c r="E123" s="64"/>
      <c r="F123" s="67" t="str" cm="1">
        <f t="array" ref="F123">IF(G123="","",_xlfn.XMATCH(G123,_xlfn._xlws.SORT(_xlfn.UNIQUE(_xlfn._xlws.FILTER($G$5:$G$150,$G$5:$G$150&lt;&gt;"")))))</f>
        <v/>
      </c>
      <c r="G123" s="68"/>
      <c r="H123" s="69"/>
      <c r="I123" s="69"/>
      <c r="J123" s="68"/>
      <c r="K123" s="69"/>
      <c r="L123" s="69"/>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row>
    <row r="124" spans="1:112" s="28" customFormat="1" x14ac:dyDescent="0.25">
      <c r="A124" s="61"/>
      <c r="B124" s="62" t="str" cm="1">
        <f t="array" ref="B124">IFERROR(
    _xlfn.LET(
        _xlpm.spill,_xlfn.ANCHORARRAY( $M$2),
        _xlpm.rowData, _xlfn.TAKE(_xlfn.DROP('Claim Entry'!124:124,,12), , COLUMNS(_xlpm.spill)),
        SUM(_xlfn._xlws.FILTER(_xlpm.rowData, ISNUMBER(_xlpm.rowData)))
    ),
"")</f>
        <v/>
      </c>
      <c r="C124" s="62" t="str">
        <f t="shared" si="2"/>
        <v/>
      </c>
      <c r="D124" s="63"/>
      <c r="E124" s="64"/>
      <c r="F124" s="67" t="str" cm="1">
        <f t="array" ref="F124">IF(G124="","",_xlfn.XMATCH(G124,_xlfn._xlws.SORT(_xlfn.UNIQUE(_xlfn._xlws.FILTER($G$5:$G$150,$G$5:$G$150&lt;&gt;"")))))</f>
        <v/>
      </c>
      <c r="G124" s="68"/>
      <c r="H124" s="69"/>
      <c r="I124" s="69"/>
      <c r="J124" s="68"/>
      <c r="K124" s="69"/>
      <c r="L124" s="69"/>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row>
    <row r="125" spans="1:112" s="28" customFormat="1" x14ac:dyDescent="0.25">
      <c r="A125" s="61"/>
      <c r="B125" s="62" t="str" cm="1">
        <f t="array" ref="B125">IFERROR(
    _xlfn.LET(
        _xlpm.spill,_xlfn.ANCHORARRAY( $M$2),
        _xlpm.rowData, _xlfn.TAKE(_xlfn.DROP('Claim Entry'!125:125,,12), , COLUMNS(_xlpm.spill)),
        SUM(_xlfn._xlws.FILTER(_xlpm.rowData, ISNUMBER(_xlpm.rowData)))
    ),
"")</f>
        <v/>
      </c>
      <c r="C125" s="62" t="str">
        <f t="shared" si="2"/>
        <v/>
      </c>
      <c r="D125" s="63"/>
      <c r="E125" s="64"/>
      <c r="F125" s="67" t="str" cm="1">
        <f t="array" ref="F125">IF(G125="","",_xlfn.XMATCH(G125,_xlfn._xlws.SORT(_xlfn.UNIQUE(_xlfn._xlws.FILTER($G$5:$G$150,$G$5:$G$150&lt;&gt;"")))))</f>
        <v/>
      </c>
      <c r="G125" s="68"/>
      <c r="H125" s="69"/>
      <c r="I125" s="69"/>
      <c r="J125" s="68"/>
      <c r="K125" s="69"/>
      <c r="L125" s="69"/>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row>
    <row r="126" spans="1:112" s="28" customFormat="1" x14ac:dyDescent="0.25">
      <c r="A126" s="61"/>
      <c r="B126" s="62" t="str" cm="1">
        <f t="array" ref="B126">IFERROR(
    _xlfn.LET(
        _xlpm.spill,_xlfn.ANCHORARRAY( $M$2),
        _xlpm.rowData, _xlfn.TAKE(_xlfn.DROP('Claim Entry'!126:126,,12), , COLUMNS(_xlpm.spill)),
        SUM(_xlfn._xlws.FILTER(_xlpm.rowData, ISNUMBER(_xlpm.rowData)))
    ),
"")</f>
        <v/>
      </c>
      <c r="C126" s="62" t="str">
        <f t="shared" si="2"/>
        <v/>
      </c>
      <c r="D126" s="63"/>
      <c r="E126" s="64"/>
      <c r="F126" s="67" t="str" cm="1">
        <f t="array" ref="F126">IF(G126="","",_xlfn.XMATCH(G126,_xlfn._xlws.SORT(_xlfn.UNIQUE(_xlfn._xlws.FILTER($G$5:$G$150,$G$5:$G$150&lt;&gt;"")))))</f>
        <v/>
      </c>
      <c r="G126" s="68"/>
      <c r="H126" s="69"/>
      <c r="I126" s="69"/>
      <c r="J126" s="68"/>
      <c r="K126" s="69"/>
      <c r="L126" s="69"/>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row>
    <row r="127" spans="1:112" s="28" customFormat="1" x14ac:dyDescent="0.25">
      <c r="A127" s="61"/>
      <c r="B127" s="62" t="str" cm="1">
        <f t="array" ref="B127">IFERROR(
    _xlfn.LET(
        _xlpm.spill,_xlfn.ANCHORARRAY( $M$2),
        _xlpm.rowData, _xlfn.TAKE(_xlfn.DROP('Claim Entry'!127:127,,12), , COLUMNS(_xlpm.spill)),
        SUM(_xlfn._xlws.FILTER(_xlpm.rowData, ISNUMBER(_xlpm.rowData)))
    ),
"")</f>
        <v/>
      </c>
      <c r="C127" s="62" t="str">
        <f t="shared" si="2"/>
        <v/>
      </c>
      <c r="D127" s="63"/>
      <c r="E127" s="64"/>
      <c r="F127" s="67" t="str" cm="1">
        <f t="array" ref="F127">IF(G127="","",_xlfn.XMATCH(G127,_xlfn._xlws.SORT(_xlfn.UNIQUE(_xlfn._xlws.FILTER($G$5:$G$150,$G$5:$G$150&lt;&gt;"")))))</f>
        <v/>
      </c>
      <c r="G127" s="68"/>
      <c r="H127" s="69"/>
      <c r="I127" s="69"/>
      <c r="J127" s="68"/>
      <c r="K127" s="69"/>
      <c r="L127" s="69"/>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row>
    <row r="128" spans="1:112" s="28" customFormat="1" x14ac:dyDescent="0.25">
      <c r="A128" s="61"/>
      <c r="B128" s="62" t="str" cm="1">
        <f t="array" ref="B128">IFERROR(
    _xlfn.LET(
        _xlpm.spill,_xlfn.ANCHORARRAY( $M$2),
        _xlpm.rowData, _xlfn.TAKE(_xlfn.DROP('Claim Entry'!128:128,,12), , COLUMNS(_xlpm.spill)),
        SUM(_xlfn._xlws.FILTER(_xlpm.rowData, ISNUMBER(_xlpm.rowData)))
    ),
"")</f>
        <v/>
      </c>
      <c r="C128" s="62" t="str">
        <f t="shared" si="2"/>
        <v/>
      </c>
      <c r="D128" s="63"/>
      <c r="E128" s="64"/>
      <c r="F128" s="67" t="str" cm="1">
        <f t="array" ref="F128">IF(G128="","",_xlfn.XMATCH(G128,_xlfn._xlws.SORT(_xlfn.UNIQUE(_xlfn._xlws.FILTER($G$5:$G$150,$G$5:$G$150&lt;&gt;"")))))</f>
        <v/>
      </c>
      <c r="G128" s="68"/>
      <c r="H128" s="69"/>
      <c r="I128" s="69"/>
      <c r="J128" s="68"/>
      <c r="K128" s="69"/>
      <c r="L128" s="69"/>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row>
    <row r="129" spans="1:112" s="28" customFormat="1" x14ac:dyDescent="0.25">
      <c r="A129" s="61"/>
      <c r="B129" s="62" t="str" cm="1">
        <f t="array" ref="B129">IFERROR(
    _xlfn.LET(
        _xlpm.spill,_xlfn.ANCHORARRAY( $M$2),
        _xlpm.rowData, _xlfn.TAKE(_xlfn.DROP('Claim Entry'!129:129,,12), , COLUMNS(_xlpm.spill)),
        SUM(_xlfn._xlws.FILTER(_xlpm.rowData, ISNUMBER(_xlpm.rowData)))
    ),
"")</f>
        <v/>
      </c>
      <c r="C129" s="62" t="str">
        <f t="shared" si="2"/>
        <v/>
      </c>
      <c r="D129" s="63"/>
      <c r="E129" s="64"/>
      <c r="F129" s="67" t="str" cm="1">
        <f t="array" ref="F129">IF(G129="","",_xlfn.XMATCH(G129,_xlfn._xlws.SORT(_xlfn.UNIQUE(_xlfn._xlws.FILTER($G$5:$G$150,$G$5:$G$150&lt;&gt;"")))))</f>
        <v/>
      </c>
      <c r="G129" s="68"/>
      <c r="H129" s="69"/>
      <c r="I129" s="69"/>
      <c r="J129" s="68"/>
      <c r="K129" s="69"/>
      <c r="L129" s="69"/>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row>
    <row r="130" spans="1:112" s="28" customFormat="1" x14ac:dyDescent="0.25">
      <c r="A130" s="61"/>
      <c r="B130" s="62" t="str" cm="1">
        <f t="array" ref="B130">IFERROR(
    _xlfn.LET(
        _xlpm.spill,_xlfn.ANCHORARRAY( $M$2),
        _xlpm.rowData, _xlfn.TAKE(_xlfn.DROP('Claim Entry'!130:130,,12), , COLUMNS(_xlpm.spill)),
        SUM(_xlfn._xlws.FILTER(_xlpm.rowData, ISNUMBER(_xlpm.rowData)))
    ),
"")</f>
        <v/>
      </c>
      <c r="C130" s="62" t="str">
        <f t="shared" si="2"/>
        <v/>
      </c>
      <c r="D130" s="63"/>
      <c r="E130" s="64"/>
      <c r="F130" s="67" t="str" cm="1">
        <f t="array" ref="F130">IF(G130="","",_xlfn.XMATCH(G130,_xlfn._xlws.SORT(_xlfn.UNIQUE(_xlfn._xlws.FILTER($G$5:$G$150,$G$5:$G$150&lt;&gt;"")))))</f>
        <v/>
      </c>
      <c r="G130" s="68"/>
      <c r="H130" s="69"/>
      <c r="I130" s="69"/>
      <c r="J130" s="68"/>
      <c r="K130" s="69"/>
      <c r="L130" s="69"/>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row>
    <row r="131" spans="1:112" s="28" customFormat="1" x14ac:dyDescent="0.25">
      <c r="A131" s="61"/>
      <c r="B131" s="62" t="str" cm="1">
        <f t="array" ref="B131">IFERROR(
    _xlfn.LET(
        _xlpm.spill,_xlfn.ANCHORARRAY( $M$2),
        _xlpm.rowData, _xlfn.TAKE(_xlfn.DROP('Claim Entry'!131:131,,12), , COLUMNS(_xlpm.spill)),
        SUM(_xlfn._xlws.FILTER(_xlpm.rowData, ISNUMBER(_xlpm.rowData)))
    ),
"")</f>
        <v/>
      </c>
      <c r="C131" s="62" t="str">
        <f t="shared" si="2"/>
        <v/>
      </c>
      <c r="D131" s="63"/>
      <c r="E131" s="64"/>
      <c r="F131" s="67" t="str" cm="1">
        <f t="array" ref="F131">IF(G131="","",_xlfn.XMATCH(G131,_xlfn._xlws.SORT(_xlfn.UNIQUE(_xlfn._xlws.FILTER($G$5:$G$150,$G$5:$G$150&lt;&gt;"")))))</f>
        <v/>
      </c>
      <c r="G131" s="68"/>
      <c r="H131" s="69"/>
      <c r="I131" s="69"/>
      <c r="J131" s="68"/>
      <c r="K131" s="69"/>
      <c r="L131" s="69"/>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row>
    <row r="132" spans="1:112" s="28" customFormat="1" x14ac:dyDescent="0.25">
      <c r="A132" s="61"/>
      <c r="B132" s="62" t="str" cm="1">
        <f t="array" ref="B132">IFERROR(
    _xlfn.LET(
        _xlpm.spill,_xlfn.ANCHORARRAY( $M$2),
        _xlpm.rowData, _xlfn.TAKE(_xlfn.DROP('Claim Entry'!132:132,,12), , COLUMNS(_xlpm.spill)),
        SUM(_xlfn._xlws.FILTER(_xlpm.rowData, ISNUMBER(_xlpm.rowData)))
    ),
"")</f>
        <v/>
      </c>
      <c r="C132" s="62" t="str">
        <f t="shared" si="2"/>
        <v/>
      </c>
      <c r="D132" s="63"/>
      <c r="E132" s="64"/>
      <c r="F132" s="67" t="str" cm="1">
        <f t="array" ref="F132">IF(G132="","",_xlfn.XMATCH(G132,_xlfn._xlws.SORT(_xlfn.UNIQUE(_xlfn._xlws.FILTER($G$5:$G$150,$G$5:$G$150&lt;&gt;"")))))</f>
        <v/>
      </c>
      <c r="G132" s="68"/>
      <c r="H132" s="69"/>
      <c r="I132" s="69"/>
      <c r="J132" s="68"/>
      <c r="K132" s="69"/>
      <c r="L132" s="69"/>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row>
    <row r="133" spans="1:112" s="28" customFormat="1" x14ac:dyDescent="0.25">
      <c r="A133" s="61"/>
      <c r="B133" s="62" t="str" cm="1">
        <f t="array" ref="B133">IFERROR(
    _xlfn.LET(
        _xlpm.spill,_xlfn.ANCHORARRAY( $M$2),
        _xlpm.rowData, _xlfn.TAKE(_xlfn.DROP('Claim Entry'!133:133,,12), , COLUMNS(_xlpm.spill)),
        SUM(_xlfn._xlws.FILTER(_xlpm.rowData, ISNUMBER(_xlpm.rowData)))
    ),
"")</f>
        <v/>
      </c>
      <c r="C133" s="62" t="str">
        <f t="shared" si="2"/>
        <v/>
      </c>
      <c r="D133" s="63"/>
      <c r="E133" s="64"/>
      <c r="F133" s="67" t="str" cm="1">
        <f t="array" ref="F133">IF(G133="","",_xlfn.XMATCH(G133,_xlfn._xlws.SORT(_xlfn.UNIQUE(_xlfn._xlws.FILTER($G$5:$G$150,$G$5:$G$150&lt;&gt;"")))))</f>
        <v/>
      </c>
      <c r="G133" s="68"/>
      <c r="H133" s="69"/>
      <c r="I133" s="69"/>
      <c r="J133" s="68"/>
      <c r="K133" s="69"/>
      <c r="L133" s="69"/>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row>
    <row r="134" spans="1:112" s="28" customFormat="1" x14ac:dyDescent="0.25">
      <c r="A134" s="61"/>
      <c r="B134" s="62" t="str" cm="1">
        <f t="array" ref="B134">IFERROR(
    _xlfn.LET(
        _xlpm.spill,_xlfn.ANCHORARRAY( $M$2),
        _xlpm.rowData, _xlfn.TAKE(_xlfn.DROP('Claim Entry'!134:134,,12), , COLUMNS(_xlpm.spill)),
        SUM(_xlfn._xlws.FILTER(_xlpm.rowData, ISNUMBER(_xlpm.rowData)))
    ),
"")</f>
        <v/>
      </c>
      <c r="C134" s="62" t="str">
        <f t="shared" si="2"/>
        <v/>
      </c>
      <c r="D134" s="63"/>
      <c r="E134" s="64"/>
      <c r="F134" s="67" t="str" cm="1">
        <f t="array" ref="F134">IF(G134="","",_xlfn.XMATCH(G134,_xlfn._xlws.SORT(_xlfn.UNIQUE(_xlfn._xlws.FILTER($G$5:$G$150,$G$5:$G$150&lt;&gt;"")))))</f>
        <v/>
      </c>
      <c r="G134" s="68"/>
      <c r="H134" s="69"/>
      <c r="I134" s="69"/>
      <c r="J134" s="68"/>
      <c r="K134" s="69"/>
      <c r="L134" s="69"/>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row>
    <row r="135" spans="1:112" s="28" customFormat="1" x14ac:dyDescent="0.25">
      <c r="A135" s="61"/>
      <c r="B135" s="62" t="str" cm="1">
        <f t="array" ref="B135">IFERROR(
    _xlfn.LET(
        _xlpm.spill,_xlfn.ANCHORARRAY( $M$2),
        _xlpm.rowData, _xlfn.TAKE(_xlfn.DROP('Claim Entry'!135:135,,12), , COLUMNS(_xlpm.spill)),
        SUM(_xlfn._xlws.FILTER(_xlpm.rowData, ISNUMBER(_xlpm.rowData)))
    ),
"")</f>
        <v/>
      </c>
      <c r="C135" s="62" t="str">
        <f t="shared" si="2"/>
        <v/>
      </c>
      <c r="D135" s="63"/>
      <c r="E135" s="64"/>
      <c r="F135" s="67" t="str" cm="1">
        <f t="array" ref="F135">IF(G135="","",_xlfn.XMATCH(G135,_xlfn._xlws.SORT(_xlfn.UNIQUE(_xlfn._xlws.FILTER($G$5:$G$150,$G$5:$G$150&lt;&gt;"")))))</f>
        <v/>
      </c>
      <c r="G135" s="68"/>
      <c r="H135" s="69"/>
      <c r="I135" s="69"/>
      <c r="J135" s="68"/>
      <c r="K135" s="69"/>
      <c r="L135" s="69"/>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row>
    <row r="136" spans="1:112" s="28" customFormat="1" x14ac:dyDescent="0.25">
      <c r="A136" s="61"/>
      <c r="B136" s="62" t="str" cm="1">
        <f t="array" ref="B136">IFERROR(
    _xlfn.LET(
        _xlpm.spill,_xlfn.ANCHORARRAY( $M$2),
        _xlpm.rowData, _xlfn.TAKE(_xlfn.DROP('Claim Entry'!136:136,,12), , COLUMNS(_xlpm.spill)),
        SUM(_xlfn._xlws.FILTER(_xlpm.rowData, ISNUMBER(_xlpm.rowData)))
    ),
"")</f>
        <v/>
      </c>
      <c r="C136" s="62" t="str">
        <f t="shared" si="2"/>
        <v/>
      </c>
      <c r="D136" s="63"/>
      <c r="E136" s="64"/>
      <c r="F136" s="67" t="str" cm="1">
        <f t="array" ref="F136">IF(G136="","",_xlfn.XMATCH(G136,_xlfn._xlws.SORT(_xlfn.UNIQUE(_xlfn._xlws.FILTER($G$5:$G$150,$G$5:$G$150&lt;&gt;"")))))</f>
        <v/>
      </c>
      <c r="G136" s="68"/>
      <c r="H136" s="69"/>
      <c r="I136" s="69"/>
      <c r="J136" s="68"/>
      <c r="K136" s="69"/>
      <c r="L136" s="69"/>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row>
    <row r="137" spans="1:112" s="28" customFormat="1" x14ac:dyDescent="0.25">
      <c r="A137" s="61"/>
      <c r="B137" s="62" t="str" cm="1">
        <f t="array" ref="B137">IFERROR(
    _xlfn.LET(
        _xlpm.spill,_xlfn.ANCHORARRAY( $M$2),
        _xlpm.rowData, _xlfn.TAKE(_xlfn.DROP('Claim Entry'!137:137,,12), , COLUMNS(_xlpm.spill)),
        SUM(_xlfn._xlws.FILTER(_xlpm.rowData, ISNUMBER(_xlpm.rowData)))
    ),
"")</f>
        <v/>
      </c>
      <c r="C137" s="62" t="str">
        <f t="shared" si="2"/>
        <v/>
      </c>
      <c r="D137" s="63"/>
      <c r="E137" s="64"/>
      <c r="F137" s="67" t="str" cm="1">
        <f t="array" ref="F137">IF(G137="","",_xlfn.XMATCH(G137,_xlfn._xlws.SORT(_xlfn.UNIQUE(_xlfn._xlws.FILTER($G$5:$G$150,$G$5:$G$150&lt;&gt;"")))))</f>
        <v/>
      </c>
      <c r="G137" s="68"/>
      <c r="H137" s="69"/>
      <c r="I137" s="69"/>
      <c r="J137" s="68"/>
      <c r="K137" s="69"/>
      <c r="L137" s="69"/>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row>
    <row r="138" spans="1:112" s="28" customFormat="1" x14ac:dyDescent="0.25">
      <c r="A138" s="61"/>
      <c r="B138" s="62" t="str" cm="1">
        <f t="array" ref="B138">IFERROR(
    _xlfn.LET(
        _xlpm.spill,_xlfn.ANCHORARRAY( $M$2),
        _xlpm.rowData, _xlfn.TAKE(_xlfn.DROP('Claim Entry'!138:138,,12), , COLUMNS(_xlpm.spill)),
        SUM(_xlfn._xlws.FILTER(_xlpm.rowData, ISNUMBER(_xlpm.rowData)))
    ),
"")</f>
        <v/>
      </c>
      <c r="C138" s="62" t="str">
        <f t="shared" si="2"/>
        <v/>
      </c>
      <c r="D138" s="63"/>
      <c r="E138" s="64"/>
      <c r="F138" s="67" t="str" cm="1">
        <f t="array" ref="F138">IF(G138="","",_xlfn.XMATCH(G138,_xlfn._xlws.SORT(_xlfn.UNIQUE(_xlfn._xlws.FILTER($G$5:$G$150,$G$5:$G$150&lt;&gt;"")))))</f>
        <v/>
      </c>
      <c r="G138" s="68"/>
      <c r="H138" s="69"/>
      <c r="I138" s="69"/>
      <c r="J138" s="68"/>
      <c r="K138" s="69"/>
      <c r="L138" s="69"/>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row>
    <row r="139" spans="1:112" s="28" customFormat="1" x14ac:dyDescent="0.25">
      <c r="A139" s="61"/>
      <c r="B139" s="62" t="str" cm="1">
        <f t="array" ref="B139">IFERROR(
    _xlfn.LET(
        _xlpm.spill,_xlfn.ANCHORARRAY( $M$2),
        _xlpm.rowData, _xlfn.TAKE(_xlfn.DROP('Claim Entry'!139:139,,12), , COLUMNS(_xlpm.spill)),
        SUM(_xlfn._xlws.FILTER(_xlpm.rowData, ISNUMBER(_xlpm.rowData)))
    ),
"")</f>
        <v/>
      </c>
      <c r="C139" s="62" t="str">
        <f t="shared" si="2"/>
        <v/>
      </c>
      <c r="D139" s="63"/>
      <c r="E139" s="64"/>
      <c r="F139" s="67" t="str" cm="1">
        <f t="array" ref="F139">IF(G139="","",_xlfn.XMATCH(G139,_xlfn._xlws.SORT(_xlfn.UNIQUE(_xlfn._xlws.FILTER($G$5:$G$150,$G$5:$G$150&lt;&gt;"")))))</f>
        <v/>
      </c>
      <c r="G139" s="68"/>
      <c r="H139" s="69"/>
      <c r="I139" s="69"/>
      <c r="J139" s="68"/>
      <c r="K139" s="69"/>
      <c r="L139" s="69"/>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row>
    <row r="140" spans="1:112" s="28" customFormat="1" x14ac:dyDescent="0.25">
      <c r="A140" s="61"/>
      <c r="B140" s="62" t="str" cm="1">
        <f t="array" ref="B140">IFERROR(
    _xlfn.LET(
        _xlpm.spill,_xlfn.ANCHORARRAY( $M$2),
        _xlpm.rowData, _xlfn.TAKE(_xlfn.DROP('Claim Entry'!140:140,,12), , COLUMNS(_xlpm.spill)),
        SUM(_xlfn._xlws.FILTER(_xlpm.rowData, ISNUMBER(_xlpm.rowData)))
    ),
"")</f>
        <v/>
      </c>
      <c r="C140" s="62" t="str">
        <f t="shared" si="2"/>
        <v/>
      </c>
      <c r="D140" s="63"/>
      <c r="E140" s="64"/>
      <c r="F140" s="67" t="str" cm="1">
        <f t="array" ref="F140">IF(G140="","",_xlfn.XMATCH(G140,_xlfn._xlws.SORT(_xlfn.UNIQUE(_xlfn._xlws.FILTER($G$5:$G$150,$G$5:$G$150&lt;&gt;"")))))</f>
        <v/>
      </c>
      <c r="G140" s="68"/>
      <c r="H140" s="69"/>
      <c r="I140" s="69"/>
      <c r="J140" s="68"/>
      <c r="K140" s="69"/>
      <c r="L140" s="69"/>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row>
    <row r="141" spans="1:112" s="28" customFormat="1" x14ac:dyDescent="0.25">
      <c r="A141" s="61"/>
      <c r="B141" s="62" t="str" cm="1">
        <f t="array" ref="B141">IFERROR(
    _xlfn.LET(
        _xlpm.spill,_xlfn.ANCHORARRAY( $M$2),
        _xlpm.rowData, _xlfn.TAKE(_xlfn.DROP('Claim Entry'!141:141,,12), , COLUMNS(_xlpm.spill)),
        SUM(_xlfn._xlws.FILTER(_xlpm.rowData, ISNUMBER(_xlpm.rowData)))
    ),
"")</f>
        <v/>
      </c>
      <c r="C141" s="62" t="str">
        <f t="shared" si="2"/>
        <v/>
      </c>
      <c r="D141" s="63"/>
      <c r="E141" s="64"/>
      <c r="F141" s="67" t="str" cm="1">
        <f t="array" ref="F141">IF(G141="","",_xlfn.XMATCH(G141,_xlfn._xlws.SORT(_xlfn.UNIQUE(_xlfn._xlws.FILTER($G$5:$G$150,$G$5:$G$150&lt;&gt;"")))))</f>
        <v/>
      </c>
      <c r="G141" s="68"/>
      <c r="H141" s="69"/>
      <c r="I141" s="69"/>
      <c r="J141" s="68"/>
      <c r="K141" s="69"/>
      <c r="L141" s="69"/>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row>
    <row r="142" spans="1:112" s="28" customFormat="1" x14ac:dyDescent="0.25">
      <c r="A142" s="61"/>
      <c r="B142" s="62" t="str" cm="1">
        <f t="array" ref="B142">IFERROR(
    _xlfn.LET(
        _xlpm.spill,_xlfn.ANCHORARRAY( $M$2),
        _xlpm.rowData, _xlfn.TAKE(_xlfn.DROP('Claim Entry'!142:142,,12), , COLUMNS(_xlpm.spill)),
        SUM(_xlfn._xlws.FILTER(_xlpm.rowData, ISNUMBER(_xlpm.rowData)))
    ),
"")</f>
        <v/>
      </c>
      <c r="C142" s="62" t="str">
        <f t="shared" si="2"/>
        <v/>
      </c>
      <c r="D142" s="63"/>
      <c r="E142" s="64"/>
      <c r="F142" s="67" t="str" cm="1">
        <f t="array" ref="F142">IF(G142="","",_xlfn.XMATCH(G142,_xlfn._xlws.SORT(_xlfn.UNIQUE(_xlfn._xlws.FILTER($G$5:$G$150,$G$5:$G$150&lt;&gt;"")))))</f>
        <v/>
      </c>
      <c r="G142" s="68"/>
      <c r="H142" s="69"/>
      <c r="I142" s="69"/>
      <c r="J142" s="68"/>
      <c r="K142" s="69"/>
      <c r="L142" s="69"/>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row>
    <row r="143" spans="1:112" s="28" customFormat="1" x14ac:dyDescent="0.25">
      <c r="A143" s="61"/>
      <c r="B143" s="62" t="str" cm="1">
        <f t="array" ref="B143">IFERROR(
    _xlfn.LET(
        _xlpm.spill,_xlfn.ANCHORARRAY( $M$2),
        _xlpm.rowData, _xlfn.TAKE(_xlfn.DROP('Claim Entry'!143:143,,12), , COLUMNS(_xlpm.spill)),
        SUM(_xlfn._xlws.FILTER(_xlpm.rowData, ISNUMBER(_xlpm.rowData)))
    ),
"")</f>
        <v/>
      </c>
      <c r="C143" s="62" t="str">
        <f t="shared" si="2"/>
        <v/>
      </c>
      <c r="D143" s="63"/>
      <c r="E143" s="64"/>
      <c r="F143" s="67" t="str" cm="1">
        <f t="array" ref="F143">IF(G143="","",_xlfn.XMATCH(G143,_xlfn._xlws.SORT(_xlfn.UNIQUE(_xlfn._xlws.FILTER($G$5:$G$150,$G$5:$G$150&lt;&gt;"")))))</f>
        <v/>
      </c>
      <c r="G143" s="68"/>
      <c r="H143" s="69"/>
      <c r="I143" s="69"/>
      <c r="J143" s="68"/>
      <c r="K143" s="69"/>
      <c r="L143" s="69"/>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row>
    <row r="144" spans="1:112" s="28" customFormat="1" x14ac:dyDescent="0.25">
      <c r="A144" s="61"/>
      <c r="B144" s="62" t="str" cm="1">
        <f t="array" ref="B144">IFERROR(
    _xlfn.LET(
        _xlpm.spill,_xlfn.ANCHORARRAY( $M$2),
        _xlpm.rowData, _xlfn.TAKE(_xlfn.DROP('Claim Entry'!144:144,,12), , COLUMNS(_xlpm.spill)),
        SUM(_xlfn._xlws.FILTER(_xlpm.rowData, ISNUMBER(_xlpm.rowData)))
    ),
"")</f>
        <v/>
      </c>
      <c r="C144" s="62" t="str">
        <f t="shared" si="2"/>
        <v/>
      </c>
      <c r="D144" s="63"/>
      <c r="E144" s="64"/>
      <c r="F144" s="67" t="str" cm="1">
        <f t="array" ref="F144">IF(G144="","",_xlfn.XMATCH(G144,_xlfn._xlws.SORT(_xlfn.UNIQUE(_xlfn._xlws.FILTER($G$5:$G$150,$G$5:$G$150&lt;&gt;"")))))</f>
        <v/>
      </c>
      <c r="G144" s="68"/>
      <c r="H144" s="69"/>
      <c r="I144" s="69"/>
      <c r="J144" s="68"/>
      <c r="K144" s="69"/>
      <c r="L144" s="69"/>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row>
    <row r="145" spans="1:112" s="28" customFormat="1" x14ac:dyDescent="0.25">
      <c r="A145" s="61"/>
      <c r="B145" s="62" t="str" cm="1">
        <f t="array" ref="B145">IFERROR(
    _xlfn.LET(
        _xlpm.spill,_xlfn.ANCHORARRAY( $M$2),
        _xlpm.rowData, _xlfn.TAKE(_xlfn.DROP('Claim Entry'!145:145,,12), , COLUMNS(_xlpm.spill)),
        SUM(_xlfn._xlws.FILTER(_xlpm.rowData, ISNUMBER(_xlpm.rowData)))
    ),
"")</f>
        <v/>
      </c>
      <c r="C145" s="62" t="str">
        <f t="shared" si="2"/>
        <v/>
      </c>
      <c r="D145" s="63"/>
      <c r="E145" s="64"/>
      <c r="F145" s="67" t="str" cm="1">
        <f t="array" ref="F145">IF(G145="","",_xlfn.XMATCH(G145,_xlfn._xlws.SORT(_xlfn.UNIQUE(_xlfn._xlws.FILTER($G$5:$G$150,$G$5:$G$150&lt;&gt;"")))))</f>
        <v/>
      </c>
      <c r="G145" s="68"/>
      <c r="H145" s="69"/>
      <c r="I145" s="69"/>
      <c r="J145" s="68"/>
      <c r="K145" s="69"/>
      <c r="L145" s="69"/>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row>
    <row r="146" spans="1:112" s="28" customFormat="1" x14ac:dyDescent="0.25">
      <c r="A146" s="61"/>
      <c r="B146" s="62" t="str" cm="1">
        <f t="array" ref="B146">IFERROR(
    _xlfn.LET(
        _xlpm.spill,_xlfn.ANCHORARRAY( $M$2),
        _xlpm.rowData, _xlfn.TAKE(_xlfn.DROP('Claim Entry'!146:146,,12), , COLUMNS(_xlpm.spill)),
        SUM(_xlfn._xlws.FILTER(_xlpm.rowData, ISNUMBER(_xlpm.rowData)))
    ),
"")</f>
        <v/>
      </c>
      <c r="C146" s="62" t="str">
        <f t="shared" si="2"/>
        <v/>
      </c>
      <c r="D146" s="63"/>
      <c r="E146" s="64"/>
      <c r="F146" s="67" t="str" cm="1">
        <f t="array" ref="F146">IF(G146="","",_xlfn.XMATCH(G146,_xlfn._xlws.SORT(_xlfn.UNIQUE(_xlfn._xlws.FILTER($G$5:$G$150,$G$5:$G$150&lt;&gt;"")))))</f>
        <v/>
      </c>
      <c r="G146" s="68"/>
      <c r="H146" s="69"/>
      <c r="I146" s="69"/>
      <c r="J146" s="68"/>
      <c r="K146" s="69"/>
      <c r="L146" s="69"/>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row>
    <row r="147" spans="1:112" s="28" customFormat="1" x14ac:dyDescent="0.25">
      <c r="A147" s="61"/>
      <c r="B147" s="62" t="str" cm="1">
        <f t="array" ref="B147">IFERROR(
    _xlfn.LET(
        _xlpm.spill,_xlfn.ANCHORARRAY( $M$2),
        _xlpm.rowData, _xlfn.TAKE(_xlfn.DROP('Claim Entry'!147:147,,12), , COLUMNS(_xlpm.spill)),
        SUM(_xlfn._xlws.FILTER(_xlpm.rowData, ISNUMBER(_xlpm.rowData)))
    ),
"")</f>
        <v/>
      </c>
      <c r="C147" s="62" t="str">
        <f t="shared" si="2"/>
        <v/>
      </c>
      <c r="D147" s="63"/>
      <c r="E147" s="64"/>
      <c r="F147" s="67" t="str" cm="1">
        <f t="array" ref="F147">IF(G147="","",_xlfn.XMATCH(G147,_xlfn._xlws.SORT(_xlfn.UNIQUE(_xlfn._xlws.FILTER($G$5:$G$150,$G$5:$G$150&lt;&gt;"")))))</f>
        <v/>
      </c>
      <c r="G147" s="68"/>
      <c r="H147" s="69"/>
      <c r="I147" s="69"/>
      <c r="J147" s="68"/>
      <c r="K147" s="69"/>
      <c r="L147" s="69"/>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row>
    <row r="148" spans="1:112" s="28" customFormat="1" x14ac:dyDescent="0.25">
      <c r="A148" s="61"/>
      <c r="B148" s="62" t="str" cm="1">
        <f t="array" ref="B148">IFERROR(
    _xlfn.LET(
        _xlpm.spill,_xlfn.ANCHORARRAY( $M$2),
        _xlpm.rowData, _xlfn.TAKE(_xlfn.DROP('Claim Entry'!148:148,,12), , COLUMNS(_xlpm.spill)),
        SUM(_xlfn._xlws.FILTER(_xlpm.rowData, ISNUMBER(_xlpm.rowData)))
    ),
"")</f>
        <v/>
      </c>
      <c r="C148" s="62" t="str">
        <f t="shared" si="2"/>
        <v/>
      </c>
      <c r="D148" s="63"/>
      <c r="E148" s="64"/>
      <c r="F148" s="67" t="str" cm="1">
        <f t="array" ref="F148">IF(G148="","",_xlfn.XMATCH(G148,_xlfn._xlws.SORT(_xlfn.UNIQUE(_xlfn._xlws.FILTER($G$5:$G$150,$G$5:$G$150&lt;&gt;"")))))</f>
        <v/>
      </c>
      <c r="G148" s="68"/>
      <c r="H148" s="69"/>
      <c r="I148" s="69"/>
      <c r="J148" s="68"/>
      <c r="K148" s="69"/>
      <c r="L148" s="69"/>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row>
    <row r="149" spans="1:112" s="28" customFormat="1" x14ac:dyDescent="0.25">
      <c r="A149" s="61"/>
      <c r="B149" s="62" t="str" cm="1">
        <f t="array" ref="B149">IFERROR(
    _xlfn.LET(
        _xlpm.spill,_xlfn.ANCHORARRAY( $M$2),
        _xlpm.rowData, _xlfn.TAKE(_xlfn.DROP('Claim Entry'!149:149,,12), , COLUMNS(_xlpm.spill)),
        SUM(_xlfn._xlws.FILTER(_xlpm.rowData, ISNUMBER(_xlpm.rowData)))
    ),
"")</f>
        <v/>
      </c>
      <c r="C149" s="62" t="str">
        <f t="shared" si="2"/>
        <v/>
      </c>
      <c r="D149" s="63"/>
      <c r="E149" s="64"/>
      <c r="F149" s="67" t="str" cm="1">
        <f t="array" ref="F149">IF(G149="","",_xlfn.XMATCH(G149,_xlfn._xlws.SORT(_xlfn.UNIQUE(_xlfn._xlws.FILTER($G$5:$G$150,$G$5:$G$150&lt;&gt;"")))))</f>
        <v/>
      </c>
      <c r="G149" s="68"/>
      <c r="H149" s="69"/>
      <c r="I149" s="69"/>
      <c r="J149" s="68"/>
      <c r="K149" s="69"/>
      <c r="L149" s="69"/>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row>
    <row r="150" spans="1:112" s="28" customFormat="1" x14ac:dyDescent="0.25">
      <c r="A150" s="61"/>
      <c r="B150" s="62" t="str" cm="1">
        <f t="array" ref="B150">IFERROR(
    _xlfn.LET(
        _xlpm.spill,_xlfn.ANCHORARRAY( $M$2),
        _xlpm.rowData, _xlfn.TAKE(_xlfn.DROP('Claim Entry'!150:150,,12), , COLUMNS(_xlpm.spill)),
        SUM(_xlfn._xlws.FILTER(_xlpm.rowData, ISNUMBER(_xlpm.rowData)))
    ),
"")</f>
        <v/>
      </c>
      <c r="C150" s="62" t="str">
        <f t="shared" si="2"/>
        <v/>
      </c>
      <c r="D150" s="63"/>
      <c r="E150" s="64"/>
      <c r="F150" s="67" t="str" cm="1">
        <f t="array" ref="F150">IF(G150="","",_xlfn.XMATCH(G150,_xlfn._xlws.SORT(_xlfn.UNIQUE(_xlfn._xlws.FILTER($G$5:$G$150,$G$5:$G$150&lt;&gt;"")))))</f>
        <v/>
      </c>
      <c r="G150" s="68"/>
      <c r="H150" s="69"/>
      <c r="I150" s="69"/>
      <c r="J150" s="68"/>
      <c r="K150" s="69"/>
      <c r="L150" s="69"/>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row>
    <row r="151" spans="1:112" s="28" customFormat="1" x14ac:dyDescent="0.25">
      <c r="A151" s="61"/>
      <c r="B151" s="62" t="str" cm="1">
        <f t="array" ref="B151">IFERROR(
    _xlfn.LET(
        _xlpm.spill,_xlfn.ANCHORARRAY( $M$2),
        _xlpm.rowData, _xlfn.TAKE(_xlfn.DROP('Claim Entry'!151:151,,12), , COLUMNS(_xlpm.spill)),
        SUM(_xlfn._xlws.FILTER(_xlpm.rowData, ISNUMBER(_xlpm.rowData)))
    ),
"")</f>
        <v/>
      </c>
      <c r="C151" s="62" t="str">
        <f t="shared" si="2"/>
        <v/>
      </c>
      <c r="D151" s="63"/>
      <c r="E151" s="64"/>
      <c r="F151" s="67" t="str" cm="1">
        <f t="array" ref="F151">IF(G151="","",_xlfn.XMATCH(G151,_xlfn._xlws.SORT(_xlfn.UNIQUE(_xlfn._xlws.FILTER($G$5:$G$150,$G$5:$G$150&lt;&gt;"")))))</f>
        <v/>
      </c>
      <c r="G151" s="68"/>
      <c r="H151" s="69"/>
      <c r="I151" s="69"/>
      <c r="J151" s="68"/>
      <c r="K151" s="69"/>
      <c r="L151" s="69"/>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row>
    <row r="152" spans="1:112" s="28" customFormat="1" x14ac:dyDescent="0.25">
      <c r="A152" s="61"/>
      <c r="B152" s="62" t="str" cm="1">
        <f t="array" ref="B152">IFERROR(
    _xlfn.LET(
        _xlpm.spill,_xlfn.ANCHORARRAY( $M$2),
        _xlpm.rowData, _xlfn.TAKE(_xlfn.DROP('Claim Entry'!152:152,,12), , COLUMNS(_xlpm.spill)),
        SUM(_xlfn._xlws.FILTER(_xlpm.rowData, ISNUMBER(_xlpm.rowData)))
    ),
"")</f>
        <v/>
      </c>
      <c r="C152" s="62" t="str">
        <f t="shared" si="2"/>
        <v/>
      </c>
      <c r="D152" s="63"/>
      <c r="E152" s="64"/>
      <c r="F152" s="67" t="str" cm="1">
        <f t="array" ref="F152">IF(G152="","",_xlfn.XMATCH(G152,_xlfn._xlws.SORT(_xlfn.UNIQUE(_xlfn._xlws.FILTER($G$5:$G$150,$G$5:$G$150&lt;&gt;"")))))</f>
        <v/>
      </c>
      <c r="G152" s="68"/>
      <c r="H152" s="69"/>
      <c r="I152" s="69"/>
      <c r="J152" s="68"/>
      <c r="K152" s="69"/>
      <c r="L152" s="69"/>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row>
    <row r="153" spans="1:112" s="28" customFormat="1" x14ac:dyDescent="0.25">
      <c r="A153" s="61"/>
      <c r="B153" s="62" t="str" cm="1">
        <f t="array" ref="B153">IFERROR(
    _xlfn.LET(
        _xlpm.spill,_xlfn.ANCHORARRAY( $M$2),
        _xlpm.rowData, _xlfn.TAKE(_xlfn.DROP('Claim Entry'!153:153,,12), , COLUMNS(_xlpm.spill)),
        SUM(_xlfn._xlws.FILTER(_xlpm.rowData, ISNUMBER(_xlpm.rowData)))
    ),
"")</f>
        <v/>
      </c>
      <c r="C153" s="62" t="str">
        <f t="shared" si="2"/>
        <v/>
      </c>
      <c r="D153" s="63"/>
      <c r="E153" s="64"/>
      <c r="F153" s="67" t="str" cm="1">
        <f t="array" ref="F153">IF(G153="","",_xlfn.XMATCH(G153,_xlfn._xlws.SORT(_xlfn.UNIQUE(_xlfn._xlws.FILTER($G$5:$G$150,$G$5:$G$150&lt;&gt;"")))))</f>
        <v/>
      </c>
      <c r="G153" s="68"/>
      <c r="H153" s="69"/>
      <c r="I153" s="69"/>
      <c r="J153" s="68"/>
      <c r="K153" s="69"/>
      <c r="L153" s="69"/>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row>
    <row r="154" spans="1:112" s="28" customFormat="1" x14ac:dyDescent="0.25">
      <c r="A154" s="61"/>
      <c r="B154" s="62" t="str" cm="1">
        <f t="array" ref="B154">IFERROR(
    _xlfn.LET(
        _xlpm.spill,_xlfn.ANCHORARRAY( $M$2),
        _xlpm.rowData, _xlfn.TAKE(_xlfn.DROP('Claim Entry'!154:154,,12), , COLUMNS(_xlpm.spill)),
        SUM(_xlfn._xlws.FILTER(_xlpm.rowData, ISNUMBER(_xlpm.rowData)))
    ),
"")</f>
        <v/>
      </c>
      <c r="C154" s="62" t="str">
        <f t="shared" si="2"/>
        <v/>
      </c>
      <c r="D154" s="63"/>
      <c r="E154" s="64"/>
      <c r="F154" s="67" t="str" cm="1">
        <f t="array" ref="F154">IF(G154="","",_xlfn.XMATCH(G154,_xlfn._xlws.SORT(_xlfn.UNIQUE(_xlfn._xlws.FILTER($G$5:$G$150,$G$5:$G$150&lt;&gt;"")))))</f>
        <v/>
      </c>
      <c r="G154" s="68"/>
      <c r="H154" s="69"/>
      <c r="I154" s="69"/>
      <c r="J154" s="68"/>
      <c r="K154" s="69"/>
      <c r="L154" s="69"/>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row>
    <row r="155" spans="1:112" s="28" customFormat="1" x14ac:dyDescent="0.25">
      <c r="A155" s="61"/>
      <c r="B155" s="62" t="str" cm="1">
        <f t="array" ref="B155">IFERROR(
    _xlfn.LET(
        _xlpm.spill,_xlfn.ANCHORARRAY( $M$2),
        _xlpm.rowData, _xlfn.TAKE(_xlfn.DROP('Claim Entry'!155:155,,12), , COLUMNS(_xlpm.spill)),
        SUM(_xlfn._xlws.FILTER(_xlpm.rowData, ISNUMBER(_xlpm.rowData)))
    ),
"")</f>
        <v/>
      </c>
      <c r="C155" s="62" t="str">
        <f t="shared" si="2"/>
        <v/>
      </c>
      <c r="D155" s="63"/>
      <c r="E155" s="64"/>
      <c r="F155" s="67" t="str" cm="1">
        <f t="array" ref="F155">IF(G155="","",_xlfn.XMATCH(G155,_xlfn._xlws.SORT(_xlfn.UNIQUE(_xlfn._xlws.FILTER($G$5:$G$150,$G$5:$G$150&lt;&gt;"")))))</f>
        <v/>
      </c>
      <c r="G155" s="68"/>
      <c r="H155" s="69"/>
      <c r="I155" s="69"/>
      <c r="J155" s="68"/>
      <c r="K155" s="69"/>
      <c r="L155" s="69"/>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row>
    <row r="156" spans="1:112" s="28" customFormat="1" x14ac:dyDescent="0.25">
      <c r="A156" s="61"/>
      <c r="B156" s="62" t="str" cm="1">
        <f t="array" ref="B156">IFERROR(
    _xlfn.LET(
        _xlpm.spill,_xlfn.ANCHORARRAY( $M$2),
        _xlpm.rowData, _xlfn.TAKE(_xlfn.DROP('Claim Entry'!156:156,,12), , COLUMNS(_xlpm.spill)),
        SUM(_xlfn._xlws.FILTER(_xlpm.rowData, ISNUMBER(_xlpm.rowData)))
    ),
"")</f>
        <v/>
      </c>
      <c r="C156" s="62" t="str">
        <f t="shared" si="2"/>
        <v/>
      </c>
      <c r="D156" s="63"/>
      <c r="E156" s="64"/>
      <c r="F156" s="67" t="str" cm="1">
        <f t="array" ref="F156">IF(G156="","",_xlfn.XMATCH(G156,_xlfn._xlws.SORT(_xlfn.UNIQUE(_xlfn._xlws.FILTER($G$5:$G$150,$G$5:$G$150&lt;&gt;"")))))</f>
        <v/>
      </c>
      <c r="G156" s="68"/>
      <c r="H156" s="69"/>
      <c r="I156" s="69"/>
      <c r="J156" s="68"/>
      <c r="K156" s="69"/>
      <c r="L156" s="69"/>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row>
    <row r="157" spans="1:112" s="28" customFormat="1" x14ac:dyDescent="0.25">
      <c r="A157" s="61"/>
      <c r="B157" s="62" t="str" cm="1">
        <f t="array" ref="B157">IFERROR(
    _xlfn.LET(
        _xlpm.spill,_xlfn.ANCHORARRAY( $M$2),
        _xlpm.rowData, _xlfn.TAKE(_xlfn.DROP('Claim Entry'!157:157,,12), , COLUMNS(_xlpm.spill)),
        SUM(_xlfn._xlws.FILTER(_xlpm.rowData, ISNUMBER(_xlpm.rowData)))
    ),
"")</f>
        <v/>
      </c>
      <c r="C157" s="62" t="str">
        <f t="shared" si="2"/>
        <v/>
      </c>
      <c r="D157" s="63"/>
      <c r="E157" s="64"/>
      <c r="F157" s="67" t="str" cm="1">
        <f t="array" ref="F157">IF(G157="","",_xlfn.XMATCH(G157,_xlfn._xlws.SORT(_xlfn.UNIQUE(_xlfn._xlws.FILTER($G$5:$G$150,$G$5:$G$150&lt;&gt;"")))))</f>
        <v/>
      </c>
      <c r="G157" s="68"/>
      <c r="H157" s="69"/>
      <c r="I157" s="69"/>
      <c r="J157" s="68"/>
      <c r="K157" s="69"/>
      <c r="L157" s="69"/>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row>
    <row r="158" spans="1:112" s="28" customFormat="1" x14ac:dyDescent="0.25">
      <c r="A158" s="61"/>
      <c r="B158" s="62" t="str" cm="1">
        <f t="array" ref="B158">IFERROR(
    _xlfn.LET(
        _xlpm.spill,_xlfn.ANCHORARRAY( $M$2),
        _xlpm.rowData, _xlfn.TAKE(_xlfn.DROP('Claim Entry'!158:158,,12), , COLUMNS(_xlpm.spill)),
        SUM(_xlfn._xlws.FILTER(_xlpm.rowData, ISNUMBER(_xlpm.rowData)))
    ),
"")</f>
        <v/>
      </c>
      <c r="C158" s="62" t="str">
        <f t="shared" si="2"/>
        <v/>
      </c>
      <c r="D158" s="63"/>
      <c r="E158" s="64"/>
      <c r="F158" s="67" t="str" cm="1">
        <f t="array" ref="F158">IF(G158="","",_xlfn.XMATCH(G158,_xlfn._xlws.SORT(_xlfn.UNIQUE(_xlfn._xlws.FILTER($G$5:$G$150,$G$5:$G$150&lt;&gt;"")))))</f>
        <v/>
      </c>
      <c r="G158" s="68"/>
      <c r="H158" s="69"/>
      <c r="I158" s="69"/>
      <c r="J158" s="68"/>
      <c r="K158" s="69"/>
      <c r="L158" s="69"/>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row>
    <row r="159" spans="1:112" s="28" customFormat="1" x14ac:dyDescent="0.25">
      <c r="A159" s="61"/>
      <c r="B159" s="62" t="str" cm="1">
        <f t="array" ref="B159">IFERROR(
    _xlfn.LET(
        _xlpm.spill,_xlfn.ANCHORARRAY( $M$2),
        _xlpm.rowData, _xlfn.TAKE(_xlfn.DROP('Claim Entry'!159:159,,12), , COLUMNS(_xlpm.spill)),
        SUM(_xlfn._xlws.FILTER(_xlpm.rowData, ISNUMBER(_xlpm.rowData)))
    ),
"")</f>
        <v/>
      </c>
      <c r="C159" s="62" t="str">
        <f t="shared" si="2"/>
        <v/>
      </c>
      <c r="D159" s="63"/>
      <c r="E159" s="64"/>
      <c r="F159" s="67" t="str" cm="1">
        <f t="array" ref="F159">IF(G159="","",_xlfn.XMATCH(G159,_xlfn._xlws.SORT(_xlfn.UNIQUE(_xlfn._xlws.FILTER($G$5:$G$150,$G$5:$G$150&lt;&gt;"")))))</f>
        <v/>
      </c>
      <c r="G159" s="68"/>
      <c r="H159" s="69"/>
      <c r="I159" s="69"/>
      <c r="J159" s="68"/>
      <c r="K159" s="69"/>
      <c r="L159" s="69"/>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row>
    <row r="160" spans="1:112" s="28" customFormat="1" x14ac:dyDescent="0.25">
      <c r="A160" s="61"/>
      <c r="B160" s="62" t="str" cm="1">
        <f t="array" ref="B160">IFERROR(
    _xlfn.LET(
        _xlpm.spill,_xlfn.ANCHORARRAY( $M$2),
        _xlpm.rowData, _xlfn.TAKE(_xlfn.DROP('Claim Entry'!160:160,,12), , COLUMNS(_xlpm.spill)),
        SUM(_xlfn._xlws.FILTER(_xlpm.rowData, ISNUMBER(_xlpm.rowData)))
    ),
"")</f>
        <v/>
      </c>
      <c r="C160" s="62" t="str">
        <f t="shared" si="2"/>
        <v/>
      </c>
      <c r="D160" s="63"/>
      <c r="E160" s="64"/>
      <c r="F160" s="67" t="str" cm="1">
        <f t="array" ref="F160">IF(G160="","",_xlfn.XMATCH(G160,_xlfn._xlws.SORT(_xlfn.UNIQUE(_xlfn._xlws.FILTER($G$5:$G$150,$G$5:$G$150&lt;&gt;"")))))</f>
        <v/>
      </c>
      <c r="G160" s="68"/>
      <c r="H160" s="69"/>
      <c r="I160" s="69"/>
      <c r="J160" s="68"/>
      <c r="K160" s="69"/>
      <c r="L160" s="69"/>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row>
    <row r="161" spans="1:112" s="28" customFormat="1" x14ac:dyDescent="0.25">
      <c r="A161" s="61"/>
      <c r="B161" s="62" t="str" cm="1">
        <f t="array" ref="B161">IFERROR(
    _xlfn.LET(
        _xlpm.spill,_xlfn.ANCHORARRAY( $M$2),
        _xlpm.rowData, _xlfn.TAKE(_xlfn.DROP('Claim Entry'!161:161,,12), , COLUMNS(_xlpm.spill)),
        SUM(_xlfn._xlws.FILTER(_xlpm.rowData, ISNUMBER(_xlpm.rowData)))
    ),
"")</f>
        <v/>
      </c>
      <c r="C161" s="62" t="str">
        <f t="shared" si="2"/>
        <v/>
      </c>
      <c r="D161" s="63"/>
      <c r="E161" s="64"/>
      <c r="F161" s="67" t="str" cm="1">
        <f t="array" ref="F161">IF(G161="","",_xlfn.XMATCH(G161,_xlfn._xlws.SORT(_xlfn.UNIQUE(_xlfn._xlws.FILTER($G$5:$G$150,$G$5:$G$150&lt;&gt;"")))))</f>
        <v/>
      </c>
      <c r="G161" s="68"/>
      <c r="H161" s="69"/>
      <c r="I161" s="69"/>
      <c r="J161" s="68"/>
      <c r="K161" s="69"/>
      <c r="L161" s="69"/>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row>
    <row r="162" spans="1:112" s="28" customFormat="1" x14ac:dyDescent="0.25">
      <c r="A162" s="61"/>
      <c r="B162" s="62" t="str" cm="1">
        <f t="array" ref="B162">IFERROR(
    _xlfn.LET(
        _xlpm.spill,_xlfn.ANCHORARRAY( $M$2),
        _xlpm.rowData, _xlfn.TAKE(_xlfn.DROP('Claim Entry'!162:162,,12), , COLUMNS(_xlpm.spill)),
        SUM(_xlfn._xlws.FILTER(_xlpm.rowData, ISNUMBER(_xlpm.rowData)))
    ),
"")</f>
        <v/>
      </c>
      <c r="C162" s="62" t="str">
        <f t="shared" si="2"/>
        <v/>
      </c>
      <c r="D162" s="63"/>
      <c r="E162" s="64"/>
      <c r="F162" s="67" t="str" cm="1">
        <f t="array" ref="F162">IF(G162="","",_xlfn.XMATCH(G162,_xlfn._xlws.SORT(_xlfn.UNIQUE(_xlfn._xlws.FILTER($G$5:$G$150,$G$5:$G$150&lt;&gt;"")))))</f>
        <v/>
      </c>
      <c r="G162" s="68"/>
      <c r="H162" s="69"/>
      <c r="I162" s="69"/>
      <c r="J162" s="68"/>
      <c r="K162" s="69"/>
      <c r="L162" s="69"/>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row>
    <row r="163" spans="1:112" s="28" customFormat="1" x14ac:dyDescent="0.25">
      <c r="A163" s="61"/>
      <c r="B163" s="62" t="str" cm="1">
        <f t="array" ref="B163">IFERROR(
    _xlfn.LET(
        _xlpm.spill,_xlfn.ANCHORARRAY( $M$2),
        _xlpm.rowData, _xlfn.TAKE(_xlfn.DROP('Claim Entry'!163:163,,12), , COLUMNS(_xlpm.spill)),
        SUM(_xlfn._xlws.FILTER(_xlpm.rowData, ISNUMBER(_xlpm.rowData)))
    ),
"")</f>
        <v/>
      </c>
      <c r="C163" s="62" t="str">
        <f t="shared" si="2"/>
        <v/>
      </c>
      <c r="D163" s="63"/>
      <c r="E163" s="64"/>
      <c r="F163" s="67" t="str" cm="1">
        <f t="array" ref="F163">IF(G163="","",_xlfn.XMATCH(G163,_xlfn._xlws.SORT(_xlfn.UNIQUE(_xlfn._xlws.FILTER($G$5:$G$150,$G$5:$G$150&lt;&gt;"")))))</f>
        <v/>
      </c>
      <c r="G163" s="68"/>
      <c r="H163" s="69"/>
      <c r="I163" s="69"/>
      <c r="J163" s="68"/>
      <c r="K163" s="69"/>
      <c r="L163" s="69"/>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row>
    <row r="164" spans="1:112" s="28" customFormat="1" x14ac:dyDescent="0.25">
      <c r="A164" s="61"/>
      <c r="B164" s="62" t="str" cm="1">
        <f t="array" ref="B164">IFERROR(
    _xlfn.LET(
        _xlpm.spill,_xlfn.ANCHORARRAY( $M$2),
        _xlpm.rowData, _xlfn.TAKE(_xlfn.DROP('Claim Entry'!164:164,,12), , COLUMNS(_xlpm.spill)),
        SUM(_xlfn._xlws.FILTER(_xlpm.rowData, ISNUMBER(_xlpm.rowData)))
    ),
"")</f>
        <v/>
      </c>
      <c r="C164" s="62" t="str">
        <f t="shared" si="2"/>
        <v/>
      </c>
      <c r="D164" s="63"/>
      <c r="E164" s="64"/>
      <c r="F164" s="67" t="str" cm="1">
        <f t="array" ref="F164">IF(G164="","",_xlfn.XMATCH(G164,_xlfn._xlws.SORT(_xlfn.UNIQUE(_xlfn._xlws.FILTER($G$5:$G$150,$G$5:$G$150&lt;&gt;"")))))</f>
        <v/>
      </c>
      <c r="G164" s="68"/>
      <c r="H164" s="69"/>
      <c r="I164" s="69"/>
      <c r="J164" s="68"/>
      <c r="K164" s="69"/>
      <c r="L164" s="69"/>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row>
    <row r="165" spans="1:112" s="28" customFormat="1" x14ac:dyDescent="0.25">
      <c r="A165" s="61"/>
      <c r="B165" s="62" t="str" cm="1">
        <f t="array" ref="B165">IFERROR(
    _xlfn.LET(
        _xlpm.spill,_xlfn.ANCHORARRAY( $M$2),
        _xlpm.rowData, _xlfn.TAKE(_xlfn.DROP('Claim Entry'!165:165,,12), , COLUMNS(_xlpm.spill)),
        SUM(_xlfn._xlws.FILTER(_xlpm.rowData, ISNUMBER(_xlpm.rowData)))
    ),
"")</f>
        <v/>
      </c>
      <c r="C165" s="62" t="str">
        <f t="shared" si="2"/>
        <v/>
      </c>
      <c r="D165" s="63"/>
      <c r="E165" s="64"/>
      <c r="F165" s="67" t="str" cm="1">
        <f t="array" ref="F165">IF(G165="","",_xlfn.XMATCH(G165,_xlfn._xlws.SORT(_xlfn.UNIQUE(_xlfn._xlws.FILTER($G$5:$G$150,$G$5:$G$150&lt;&gt;"")))))</f>
        <v/>
      </c>
      <c r="G165" s="68"/>
      <c r="H165" s="69"/>
      <c r="I165" s="69"/>
      <c r="J165" s="68"/>
      <c r="K165" s="69"/>
      <c r="L165" s="69"/>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row>
    <row r="166" spans="1:112" s="28" customFormat="1" x14ac:dyDescent="0.25">
      <c r="A166" s="61"/>
      <c r="B166" s="62" t="str" cm="1">
        <f t="array" ref="B166">IFERROR(
    _xlfn.LET(
        _xlpm.spill,_xlfn.ANCHORARRAY( $M$2),
        _xlpm.rowData, _xlfn.TAKE(_xlfn.DROP('Claim Entry'!166:166,,12), , COLUMNS(_xlpm.spill)),
        SUM(_xlfn._xlws.FILTER(_xlpm.rowData, ISNUMBER(_xlpm.rowData)))
    ),
"")</f>
        <v/>
      </c>
      <c r="C166" s="62" t="str">
        <f t="shared" si="2"/>
        <v/>
      </c>
      <c r="D166" s="63"/>
      <c r="E166" s="64"/>
      <c r="F166" s="67" t="str" cm="1">
        <f t="array" ref="F166">IF(G166="","",_xlfn.XMATCH(G166,_xlfn._xlws.SORT(_xlfn.UNIQUE(_xlfn._xlws.FILTER($G$5:$G$150,$G$5:$G$150&lt;&gt;"")))))</f>
        <v/>
      </c>
      <c r="G166" s="68"/>
      <c r="H166" s="69"/>
      <c r="I166" s="69"/>
      <c r="J166" s="68"/>
      <c r="K166" s="69"/>
      <c r="L166" s="69"/>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row>
    <row r="167" spans="1:112" s="28" customFormat="1" x14ac:dyDescent="0.25">
      <c r="A167" s="61"/>
      <c r="B167" s="62" t="str" cm="1">
        <f t="array" ref="B167">IFERROR(
    _xlfn.LET(
        _xlpm.spill,_xlfn.ANCHORARRAY( $M$2),
        _xlpm.rowData, _xlfn.TAKE(_xlfn.DROP('Claim Entry'!167:167,,12), , COLUMNS(_xlpm.spill)),
        SUM(_xlfn._xlws.FILTER(_xlpm.rowData, ISNUMBER(_xlpm.rowData)))
    ),
"")</f>
        <v/>
      </c>
      <c r="C167" s="62" t="str">
        <f t="shared" si="2"/>
        <v/>
      </c>
      <c r="D167" s="63"/>
      <c r="E167" s="64"/>
      <c r="F167" s="67" t="str" cm="1">
        <f t="array" ref="F167">IF(G167="","",_xlfn.XMATCH(G167,_xlfn._xlws.SORT(_xlfn.UNIQUE(_xlfn._xlws.FILTER($G$5:$G$150,$G$5:$G$150&lt;&gt;"")))))</f>
        <v/>
      </c>
      <c r="G167" s="68"/>
      <c r="H167" s="69"/>
      <c r="I167" s="69"/>
      <c r="J167" s="68"/>
      <c r="K167" s="69"/>
      <c r="L167" s="69"/>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row>
    <row r="168" spans="1:112" s="28" customFormat="1" x14ac:dyDescent="0.25">
      <c r="A168" s="61"/>
      <c r="B168" s="62" t="str" cm="1">
        <f t="array" ref="B168">IFERROR(
    _xlfn.LET(
        _xlpm.spill,_xlfn.ANCHORARRAY( $M$2),
        _xlpm.rowData, _xlfn.TAKE(_xlfn.DROP('Claim Entry'!168:168,,12), , COLUMNS(_xlpm.spill)),
        SUM(_xlfn._xlws.FILTER(_xlpm.rowData, ISNUMBER(_xlpm.rowData)))
    ),
"")</f>
        <v/>
      </c>
      <c r="C168" s="62" t="str">
        <f t="shared" si="2"/>
        <v/>
      </c>
      <c r="D168" s="63"/>
      <c r="E168" s="64"/>
      <c r="F168" s="67" t="str" cm="1">
        <f t="array" ref="F168">IF(G168="","",_xlfn.XMATCH(G168,_xlfn._xlws.SORT(_xlfn.UNIQUE(_xlfn._xlws.FILTER($G$5:$G$150,$G$5:$G$150&lt;&gt;"")))))</f>
        <v/>
      </c>
      <c r="G168" s="68"/>
      <c r="H168" s="69"/>
      <c r="I168" s="69"/>
      <c r="J168" s="68"/>
      <c r="K168" s="69"/>
      <c r="L168" s="69"/>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row>
    <row r="169" spans="1:112" s="28" customFormat="1" x14ac:dyDescent="0.25">
      <c r="A169" s="61"/>
      <c r="B169" s="62" t="str" cm="1">
        <f t="array" ref="B169">IFERROR(
    _xlfn.LET(
        _xlpm.spill,_xlfn.ANCHORARRAY( $M$2),
        _xlpm.rowData, _xlfn.TAKE(_xlfn.DROP('Claim Entry'!169:169,,12), , COLUMNS(_xlpm.spill)),
        SUM(_xlfn._xlws.FILTER(_xlpm.rowData, ISNUMBER(_xlpm.rowData)))
    ),
"")</f>
        <v/>
      </c>
      <c r="C169" s="62" t="str">
        <f t="shared" si="2"/>
        <v/>
      </c>
      <c r="D169" s="63"/>
      <c r="E169" s="64"/>
      <c r="F169" s="67" t="str" cm="1">
        <f t="array" ref="F169">IF(G169="","",_xlfn.XMATCH(G169,_xlfn._xlws.SORT(_xlfn.UNIQUE(_xlfn._xlws.FILTER($G$5:$G$150,$G$5:$G$150&lt;&gt;"")))))</f>
        <v/>
      </c>
      <c r="G169" s="68"/>
      <c r="H169" s="69"/>
      <c r="I169" s="69"/>
      <c r="J169" s="68"/>
      <c r="K169" s="69"/>
      <c r="L169" s="69"/>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row>
    <row r="170" spans="1:112" s="28" customFormat="1" x14ac:dyDescent="0.25">
      <c r="A170" s="61"/>
      <c r="B170" s="62" t="str" cm="1">
        <f t="array" ref="B170">IFERROR(
    _xlfn.LET(
        _xlpm.spill,_xlfn.ANCHORARRAY( $M$2),
        _xlpm.rowData, _xlfn.TAKE(_xlfn.DROP('Claim Entry'!170:170,,12), , COLUMNS(_xlpm.spill)),
        SUM(_xlfn._xlws.FILTER(_xlpm.rowData, ISNUMBER(_xlpm.rowData)))
    ),
"")</f>
        <v/>
      </c>
      <c r="C170" s="62" t="str">
        <f t="shared" si="2"/>
        <v/>
      </c>
      <c r="D170" s="63"/>
      <c r="E170" s="64"/>
      <c r="F170" s="67" t="str" cm="1">
        <f t="array" ref="F170">IF(G170="","",_xlfn.XMATCH(G170,_xlfn._xlws.SORT(_xlfn.UNIQUE(_xlfn._xlws.FILTER($G$5:$G$150,$G$5:$G$150&lt;&gt;"")))))</f>
        <v/>
      </c>
      <c r="G170" s="68"/>
      <c r="H170" s="69"/>
      <c r="I170" s="69"/>
      <c r="J170" s="68"/>
      <c r="K170" s="69"/>
      <c r="L170" s="69"/>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row>
    <row r="171" spans="1:112" s="28" customFormat="1" x14ac:dyDescent="0.25">
      <c r="A171" s="61"/>
      <c r="B171" s="62" t="str" cm="1">
        <f t="array" ref="B171">IFERROR(
    _xlfn.LET(
        _xlpm.spill,_xlfn.ANCHORARRAY( $M$2),
        _xlpm.rowData, _xlfn.TAKE(_xlfn.DROP('Claim Entry'!171:171,,12), , COLUMNS(_xlpm.spill)),
        SUM(_xlfn._xlws.FILTER(_xlpm.rowData, ISNUMBER(_xlpm.rowData)))
    ),
"")</f>
        <v/>
      </c>
      <c r="C171" s="62" t="str">
        <f t="shared" si="2"/>
        <v/>
      </c>
      <c r="D171" s="63"/>
      <c r="E171" s="64"/>
      <c r="F171" s="67" t="str" cm="1">
        <f t="array" ref="F171">IF(G171="","",_xlfn.XMATCH(G171,_xlfn._xlws.SORT(_xlfn.UNIQUE(_xlfn._xlws.FILTER($G$5:$G$150,$G$5:$G$150&lt;&gt;"")))))</f>
        <v/>
      </c>
      <c r="G171" s="68"/>
      <c r="H171" s="69"/>
      <c r="I171" s="69"/>
      <c r="J171" s="68"/>
      <c r="K171" s="69"/>
      <c r="L171" s="69"/>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row>
    <row r="172" spans="1:112" s="28" customFormat="1" x14ac:dyDescent="0.25">
      <c r="A172" s="61"/>
      <c r="B172" s="62" t="str" cm="1">
        <f t="array" ref="B172">IFERROR(
    _xlfn.LET(
        _xlpm.spill,_xlfn.ANCHORARRAY( $M$2),
        _xlpm.rowData, _xlfn.TAKE(_xlfn.DROP('Claim Entry'!172:172,,12), , COLUMNS(_xlpm.spill)),
        SUM(_xlfn._xlws.FILTER(_xlpm.rowData, ISNUMBER(_xlpm.rowData)))
    ),
"")</f>
        <v/>
      </c>
      <c r="C172" s="62" t="str">
        <f t="shared" si="2"/>
        <v/>
      </c>
      <c r="D172" s="63"/>
      <c r="E172" s="64"/>
      <c r="F172" s="67" t="str" cm="1">
        <f t="array" ref="F172">IF(G172="","",_xlfn.XMATCH(G172,_xlfn._xlws.SORT(_xlfn.UNIQUE(_xlfn._xlws.FILTER($G$5:$G$150,$G$5:$G$150&lt;&gt;"")))))</f>
        <v/>
      </c>
      <c r="G172" s="68"/>
      <c r="H172" s="69"/>
      <c r="I172" s="69"/>
      <c r="J172" s="68"/>
      <c r="K172" s="69"/>
      <c r="L172" s="69"/>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row>
    <row r="173" spans="1:112" s="28" customFormat="1" x14ac:dyDescent="0.25">
      <c r="A173" s="61"/>
      <c r="B173" s="62" t="str" cm="1">
        <f t="array" ref="B173">IFERROR(
    _xlfn.LET(
        _xlpm.spill,_xlfn.ANCHORARRAY( $M$2),
        _xlpm.rowData, _xlfn.TAKE(_xlfn.DROP('Claim Entry'!173:173,,12), , COLUMNS(_xlpm.spill)),
        SUM(_xlfn._xlws.FILTER(_xlpm.rowData, ISNUMBER(_xlpm.rowData)))
    ),
"")</f>
        <v/>
      </c>
      <c r="C173" s="62" t="str">
        <f t="shared" si="2"/>
        <v/>
      </c>
      <c r="D173" s="63"/>
      <c r="E173" s="64"/>
      <c r="F173" s="67" t="str" cm="1">
        <f t="array" ref="F173">IF(G173="","",_xlfn.XMATCH(G173,_xlfn._xlws.SORT(_xlfn.UNIQUE(_xlfn._xlws.FILTER($G$5:$G$150,$G$5:$G$150&lt;&gt;"")))))</f>
        <v/>
      </c>
      <c r="G173" s="68"/>
      <c r="H173" s="69"/>
      <c r="I173" s="69"/>
      <c r="J173" s="68"/>
      <c r="K173" s="69"/>
      <c r="L173" s="69"/>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row>
    <row r="174" spans="1:112" s="28" customFormat="1" x14ac:dyDescent="0.25">
      <c r="A174" s="61"/>
      <c r="B174" s="62" t="str" cm="1">
        <f t="array" ref="B174">IFERROR(
    _xlfn.LET(
        _xlpm.spill,_xlfn.ANCHORARRAY( $M$2),
        _xlpm.rowData, _xlfn.TAKE(_xlfn.DROP('Claim Entry'!174:174,,12), , COLUMNS(_xlpm.spill)),
        SUM(_xlfn._xlws.FILTER(_xlpm.rowData, ISNUMBER(_xlpm.rowData)))
    ),
"")</f>
        <v/>
      </c>
      <c r="C174" s="62" t="str">
        <f t="shared" si="2"/>
        <v/>
      </c>
      <c r="D174" s="63"/>
      <c r="E174" s="64"/>
      <c r="F174" s="67" t="str" cm="1">
        <f t="array" ref="F174">IF(G174="","",_xlfn.XMATCH(G174,_xlfn._xlws.SORT(_xlfn.UNIQUE(_xlfn._xlws.FILTER($G$5:$G$150,$G$5:$G$150&lt;&gt;"")))))</f>
        <v/>
      </c>
      <c r="G174" s="68"/>
      <c r="H174" s="69"/>
      <c r="I174" s="69"/>
      <c r="J174" s="68"/>
      <c r="K174" s="69"/>
      <c r="L174" s="69"/>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row>
    <row r="175" spans="1:112" s="28" customFormat="1" x14ac:dyDescent="0.25">
      <c r="A175" s="61"/>
      <c r="B175" s="62" t="str" cm="1">
        <f t="array" ref="B175">IFERROR(
    _xlfn.LET(
        _xlpm.spill,_xlfn.ANCHORARRAY( $M$2),
        _xlpm.rowData, _xlfn.TAKE(_xlfn.DROP('Claim Entry'!175:175,,12), , COLUMNS(_xlpm.spill)),
        SUM(_xlfn._xlws.FILTER(_xlpm.rowData, ISNUMBER(_xlpm.rowData)))
    ),
"")</f>
        <v/>
      </c>
      <c r="C175" s="62" t="str">
        <f t="shared" si="2"/>
        <v/>
      </c>
      <c r="D175" s="63"/>
      <c r="E175" s="64"/>
      <c r="F175" s="67" t="str" cm="1">
        <f t="array" ref="F175">IF(G175="","",_xlfn.XMATCH(G175,_xlfn._xlws.SORT(_xlfn.UNIQUE(_xlfn._xlws.FILTER($G$5:$G$150,$G$5:$G$150&lt;&gt;"")))))</f>
        <v/>
      </c>
      <c r="G175" s="68"/>
      <c r="H175" s="69"/>
      <c r="I175" s="69"/>
      <c r="J175" s="68"/>
      <c r="K175" s="69"/>
      <c r="L175" s="69"/>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row>
    <row r="176" spans="1:112" s="28" customFormat="1" x14ac:dyDescent="0.25">
      <c r="A176" s="61"/>
      <c r="B176" s="62" t="str" cm="1">
        <f t="array" ref="B176">IFERROR(
    _xlfn.LET(
        _xlpm.spill,_xlfn.ANCHORARRAY( $M$2),
        _xlpm.rowData, _xlfn.TAKE(_xlfn.DROP('Claim Entry'!176:176,,12), , COLUMNS(_xlpm.spill)),
        SUM(_xlfn._xlws.FILTER(_xlpm.rowData, ISNUMBER(_xlpm.rowData)))
    ),
"")</f>
        <v/>
      </c>
      <c r="C176" s="62" t="str">
        <f t="shared" si="2"/>
        <v/>
      </c>
      <c r="D176" s="63"/>
      <c r="E176" s="64"/>
      <c r="F176" s="67" t="str" cm="1">
        <f t="array" ref="F176">IF(G176="","",_xlfn.XMATCH(G176,_xlfn._xlws.SORT(_xlfn.UNIQUE(_xlfn._xlws.FILTER($G$5:$G$150,$G$5:$G$150&lt;&gt;"")))))</f>
        <v/>
      </c>
      <c r="G176" s="68"/>
      <c r="H176" s="69"/>
      <c r="I176" s="69"/>
      <c r="J176" s="68"/>
      <c r="K176" s="69"/>
      <c r="L176" s="69"/>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row>
    <row r="177" spans="1:112" s="28" customFormat="1" x14ac:dyDescent="0.25">
      <c r="A177" s="61"/>
      <c r="B177" s="62" t="str" cm="1">
        <f t="array" ref="B177">IFERROR(
    _xlfn.LET(
        _xlpm.spill,_xlfn.ANCHORARRAY( $M$2),
        _xlpm.rowData, _xlfn.TAKE(_xlfn.DROP('Claim Entry'!177:177,,12), , COLUMNS(_xlpm.spill)),
        SUM(_xlfn._xlws.FILTER(_xlpm.rowData, ISNUMBER(_xlpm.rowData)))
    ),
"")</f>
        <v/>
      </c>
      <c r="C177" s="62" t="str">
        <f t="shared" si="2"/>
        <v/>
      </c>
      <c r="D177" s="63"/>
      <c r="E177" s="64"/>
      <c r="F177" s="67" t="str" cm="1">
        <f t="array" ref="F177">IF(G177="","",_xlfn.XMATCH(G177,_xlfn._xlws.SORT(_xlfn.UNIQUE(_xlfn._xlws.FILTER($G$5:$G$150,$G$5:$G$150&lt;&gt;"")))))</f>
        <v/>
      </c>
      <c r="G177" s="68"/>
      <c r="H177" s="69"/>
      <c r="I177" s="69"/>
      <c r="J177" s="68"/>
      <c r="K177" s="69"/>
      <c r="L177" s="69"/>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row>
    <row r="178" spans="1:112" s="28" customFormat="1" x14ac:dyDescent="0.25">
      <c r="A178" s="61"/>
      <c r="B178" s="62" t="str" cm="1">
        <f t="array" ref="B178">IFERROR(
    _xlfn.LET(
        _xlpm.spill,_xlfn.ANCHORARRAY( $M$2),
        _xlpm.rowData, _xlfn.TAKE(_xlfn.DROP('Claim Entry'!178:178,,12), , COLUMNS(_xlpm.spill)),
        SUM(_xlfn._xlws.FILTER(_xlpm.rowData, ISNUMBER(_xlpm.rowData)))
    ),
"")</f>
        <v/>
      </c>
      <c r="C178" s="62" t="str">
        <f t="shared" si="2"/>
        <v/>
      </c>
      <c r="D178" s="63"/>
      <c r="E178" s="64"/>
      <c r="F178" s="67" t="str" cm="1">
        <f t="array" ref="F178">IF(G178="","",_xlfn.XMATCH(G178,_xlfn._xlws.SORT(_xlfn.UNIQUE(_xlfn._xlws.FILTER($G$5:$G$150,$G$5:$G$150&lt;&gt;"")))))</f>
        <v/>
      </c>
      <c r="G178" s="68"/>
      <c r="H178" s="69"/>
      <c r="I178" s="69"/>
      <c r="J178" s="68"/>
      <c r="K178" s="69"/>
      <c r="L178" s="69"/>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row>
    <row r="179" spans="1:112" s="28" customFormat="1" x14ac:dyDescent="0.25">
      <c r="A179" s="61"/>
      <c r="B179" s="62" t="str" cm="1">
        <f t="array" ref="B179">IFERROR(
    _xlfn.LET(
        _xlpm.spill,_xlfn.ANCHORARRAY( $M$2),
        _xlpm.rowData, _xlfn.TAKE(_xlfn.DROP('Claim Entry'!179:179,,12), , COLUMNS(_xlpm.spill)),
        SUM(_xlfn._xlws.FILTER(_xlpm.rowData, ISNUMBER(_xlpm.rowData)))
    ),
"")</f>
        <v/>
      </c>
      <c r="C179" s="62" t="str">
        <f t="shared" si="2"/>
        <v/>
      </c>
      <c r="D179" s="63"/>
      <c r="E179" s="64"/>
      <c r="F179" s="67" t="str" cm="1">
        <f t="array" ref="F179">IF(G179="","",_xlfn.XMATCH(G179,_xlfn._xlws.SORT(_xlfn.UNIQUE(_xlfn._xlws.FILTER($G$5:$G$150,$G$5:$G$150&lt;&gt;"")))))</f>
        <v/>
      </c>
      <c r="G179" s="68"/>
      <c r="H179" s="69"/>
      <c r="I179" s="69"/>
      <c r="J179" s="68"/>
      <c r="K179" s="69"/>
      <c r="L179" s="69"/>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row>
    <row r="180" spans="1:112" s="28" customFormat="1" x14ac:dyDescent="0.25">
      <c r="A180" s="61"/>
      <c r="B180" s="62" t="str" cm="1">
        <f t="array" ref="B180">IFERROR(
    _xlfn.LET(
        _xlpm.spill,_xlfn.ANCHORARRAY( $M$2),
        _xlpm.rowData, _xlfn.TAKE(_xlfn.DROP('Claim Entry'!180:180,,12), , COLUMNS(_xlpm.spill)),
        SUM(_xlfn._xlws.FILTER(_xlpm.rowData, ISNUMBER(_xlpm.rowData)))
    ),
"")</f>
        <v/>
      </c>
      <c r="C180" s="62" t="str">
        <f t="shared" si="2"/>
        <v/>
      </c>
      <c r="D180" s="63"/>
      <c r="E180" s="64"/>
      <c r="F180" s="67" t="str" cm="1">
        <f t="array" ref="F180">IF(G180="","",_xlfn.XMATCH(G180,_xlfn._xlws.SORT(_xlfn.UNIQUE(_xlfn._xlws.FILTER($G$5:$G$150,$G$5:$G$150&lt;&gt;"")))))</f>
        <v/>
      </c>
      <c r="G180" s="68"/>
      <c r="H180" s="69"/>
      <c r="I180" s="69"/>
      <c r="J180" s="68"/>
      <c r="K180" s="69"/>
      <c r="L180" s="69"/>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row>
    <row r="181" spans="1:112" s="28" customFormat="1" x14ac:dyDescent="0.25">
      <c r="A181" s="61"/>
      <c r="B181" s="62" t="str" cm="1">
        <f t="array" ref="B181">IFERROR(
    _xlfn.LET(
        _xlpm.spill,_xlfn.ANCHORARRAY( $M$2),
        _xlpm.rowData, _xlfn.TAKE(_xlfn.DROP('Claim Entry'!181:181,,12), , COLUMNS(_xlpm.spill)),
        SUM(_xlfn._xlws.FILTER(_xlpm.rowData, ISNUMBER(_xlpm.rowData)))
    ),
"")</f>
        <v/>
      </c>
      <c r="C181" s="62" t="str">
        <f t="shared" si="2"/>
        <v/>
      </c>
      <c r="D181" s="63"/>
      <c r="E181" s="64"/>
      <c r="F181" s="67" t="str" cm="1">
        <f t="array" ref="F181">IF(G181="","",_xlfn.XMATCH(G181,_xlfn._xlws.SORT(_xlfn.UNIQUE(_xlfn._xlws.FILTER($G$5:$G$150,$G$5:$G$150&lt;&gt;"")))))</f>
        <v/>
      </c>
      <c r="G181" s="68"/>
      <c r="H181" s="69"/>
      <c r="I181" s="69"/>
      <c r="J181" s="68"/>
      <c r="K181" s="69"/>
      <c r="L181" s="69"/>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row>
    <row r="182" spans="1:112" s="28" customFormat="1" x14ac:dyDescent="0.25">
      <c r="A182" s="61"/>
      <c r="B182" s="62" t="str" cm="1">
        <f t="array" ref="B182">IFERROR(
    _xlfn.LET(
        _xlpm.spill,_xlfn.ANCHORARRAY( $M$2),
        _xlpm.rowData, _xlfn.TAKE(_xlfn.DROP('Claim Entry'!182:182,,12), , COLUMNS(_xlpm.spill)),
        SUM(_xlfn._xlws.FILTER(_xlpm.rowData, ISNUMBER(_xlpm.rowData)))
    ),
"")</f>
        <v/>
      </c>
      <c r="C182" s="62" t="str">
        <f t="shared" si="2"/>
        <v/>
      </c>
      <c r="D182" s="63"/>
      <c r="E182" s="64"/>
      <c r="F182" s="67" t="str" cm="1">
        <f t="array" ref="F182">IF(G182="","",_xlfn.XMATCH(G182,_xlfn._xlws.SORT(_xlfn.UNIQUE(_xlfn._xlws.FILTER($G$5:$G$150,$G$5:$G$150&lt;&gt;"")))))</f>
        <v/>
      </c>
      <c r="G182" s="68"/>
      <c r="H182" s="69"/>
      <c r="I182" s="69"/>
      <c r="J182" s="68"/>
      <c r="K182" s="69"/>
      <c r="L182" s="69"/>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row>
    <row r="183" spans="1:112" s="28" customFormat="1" x14ac:dyDescent="0.25">
      <c r="A183" s="61"/>
      <c r="B183" s="62" t="str" cm="1">
        <f t="array" ref="B183">IFERROR(
    _xlfn.LET(
        _xlpm.spill,_xlfn.ANCHORARRAY( $M$2),
        _xlpm.rowData, _xlfn.TAKE(_xlfn.DROP('Claim Entry'!183:183,,12), , COLUMNS(_xlpm.spill)),
        SUM(_xlfn._xlws.FILTER(_xlpm.rowData, ISNUMBER(_xlpm.rowData)))
    ),
"")</f>
        <v/>
      </c>
      <c r="C183" s="62" t="str">
        <f t="shared" ref="C183:C200" si="3">IF(F183&lt;&gt;F184,SUMIFS($B$5:$B$54,$F$5:$F$54,F183),"")</f>
        <v/>
      </c>
      <c r="D183" s="63"/>
      <c r="E183" s="64"/>
      <c r="F183" s="67" t="str" cm="1">
        <f t="array" ref="F183">IF(G183="","",_xlfn.XMATCH(G183,_xlfn._xlws.SORT(_xlfn.UNIQUE(_xlfn._xlws.FILTER($G$5:$G$150,$G$5:$G$150&lt;&gt;"")))))</f>
        <v/>
      </c>
      <c r="G183" s="68"/>
      <c r="H183" s="69"/>
      <c r="I183" s="69"/>
      <c r="J183" s="68"/>
      <c r="K183" s="69"/>
      <c r="L183" s="69"/>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row>
    <row r="184" spans="1:112" s="28" customFormat="1" x14ac:dyDescent="0.25">
      <c r="A184" s="61"/>
      <c r="B184" s="62" t="str" cm="1">
        <f t="array" ref="B184">IFERROR(
    _xlfn.LET(
        _xlpm.spill,_xlfn.ANCHORARRAY( $M$2),
        _xlpm.rowData, _xlfn.TAKE(_xlfn.DROP('Claim Entry'!184:184,,12), , COLUMNS(_xlpm.spill)),
        SUM(_xlfn._xlws.FILTER(_xlpm.rowData, ISNUMBER(_xlpm.rowData)))
    ),
"")</f>
        <v/>
      </c>
      <c r="C184" s="62" t="str">
        <f t="shared" si="3"/>
        <v/>
      </c>
      <c r="D184" s="63"/>
      <c r="E184" s="64"/>
      <c r="F184" s="67" t="str" cm="1">
        <f t="array" ref="F184">IF(G184="","",_xlfn.XMATCH(G184,_xlfn._xlws.SORT(_xlfn.UNIQUE(_xlfn._xlws.FILTER($G$5:$G$150,$G$5:$G$150&lt;&gt;"")))))</f>
        <v/>
      </c>
      <c r="G184" s="68"/>
      <c r="H184" s="69"/>
      <c r="I184" s="69"/>
      <c r="J184" s="68"/>
      <c r="K184" s="69"/>
      <c r="L184" s="69"/>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row>
    <row r="185" spans="1:112" s="28" customFormat="1" x14ac:dyDescent="0.25">
      <c r="A185" s="61"/>
      <c r="B185" s="62" t="str" cm="1">
        <f t="array" ref="B185">IFERROR(
    _xlfn.LET(
        _xlpm.spill,_xlfn.ANCHORARRAY( $M$2),
        _xlpm.rowData, _xlfn.TAKE(_xlfn.DROP('Claim Entry'!185:185,,12), , COLUMNS(_xlpm.spill)),
        SUM(_xlfn._xlws.FILTER(_xlpm.rowData, ISNUMBER(_xlpm.rowData)))
    ),
"")</f>
        <v/>
      </c>
      <c r="C185" s="62" t="str">
        <f t="shared" si="3"/>
        <v/>
      </c>
      <c r="D185" s="63"/>
      <c r="E185" s="64"/>
      <c r="F185" s="67" t="str" cm="1">
        <f t="array" ref="F185">IF(G185="","",_xlfn.XMATCH(G185,_xlfn._xlws.SORT(_xlfn.UNIQUE(_xlfn._xlws.FILTER($G$5:$G$150,$G$5:$G$150&lt;&gt;"")))))</f>
        <v/>
      </c>
      <c r="G185" s="68"/>
      <c r="H185" s="69"/>
      <c r="I185" s="69"/>
      <c r="J185" s="68"/>
      <c r="K185" s="69"/>
      <c r="L185" s="69"/>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row>
    <row r="186" spans="1:112" s="28" customFormat="1" x14ac:dyDescent="0.25">
      <c r="A186" s="61"/>
      <c r="B186" s="62" t="str" cm="1">
        <f t="array" ref="B186">IFERROR(
    _xlfn.LET(
        _xlpm.spill,_xlfn.ANCHORARRAY( $M$2),
        _xlpm.rowData, _xlfn.TAKE(_xlfn.DROP('Claim Entry'!186:186,,12), , COLUMNS(_xlpm.spill)),
        SUM(_xlfn._xlws.FILTER(_xlpm.rowData, ISNUMBER(_xlpm.rowData)))
    ),
"")</f>
        <v/>
      </c>
      <c r="C186" s="62" t="str">
        <f t="shared" si="3"/>
        <v/>
      </c>
      <c r="D186" s="63"/>
      <c r="E186" s="64"/>
      <c r="F186" s="67" t="str" cm="1">
        <f t="array" ref="F186">IF(G186="","",_xlfn.XMATCH(G186,_xlfn._xlws.SORT(_xlfn.UNIQUE(_xlfn._xlws.FILTER($G$5:$G$150,$G$5:$G$150&lt;&gt;"")))))</f>
        <v/>
      </c>
      <c r="G186" s="68"/>
      <c r="H186" s="69"/>
      <c r="I186" s="69"/>
      <c r="J186" s="68"/>
      <c r="K186" s="69"/>
      <c r="L186" s="69"/>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row>
    <row r="187" spans="1:112" s="28" customFormat="1" x14ac:dyDescent="0.25">
      <c r="A187" s="61"/>
      <c r="B187" s="62" t="str" cm="1">
        <f t="array" ref="B187">IFERROR(
    _xlfn.LET(
        _xlpm.spill,_xlfn.ANCHORARRAY( $M$2),
        _xlpm.rowData, _xlfn.TAKE(_xlfn.DROP('Claim Entry'!187:187,,12), , COLUMNS(_xlpm.spill)),
        SUM(_xlfn._xlws.FILTER(_xlpm.rowData, ISNUMBER(_xlpm.rowData)))
    ),
"")</f>
        <v/>
      </c>
      <c r="C187" s="62" t="str">
        <f t="shared" si="3"/>
        <v/>
      </c>
      <c r="D187" s="63"/>
      <c r="E187" s="64"/>
      <c r="F187" s="67" t="str" cm="1">
        <f t="array" ref="F187">IF(G187="","",_xlfn.XMATCH(G187,_xlfn._xlws.SORT(_xlfn.UNIQUE(_xlfn._xlws.FILTER($G$5:$G$150,$G$5:$G$150&lt;&gt;"")))))</f>
        <v/>
      </c>
      <c r="G187" s="68"/>
      <c r="H187" s="69"/>
      <c r="I187" s="69"/>
      <c r="J187" s="68"/>
      <c r="K187" s="69"/>
      <c r="L187" s="69"/>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row>
    <row r="188" spans="1:112" s="28" customFormat="1" x14ac:dyDescent="0.25">
      <c r="A188" s="61"/>
      <c r="B188" s="62" t="str" cm="1">
        <f t="array" ref="B188">IFERROR(
    _xlfn.LET(
        _xlpm.spill,_xlfn.ANCHORARRAY( $M$2),
        _xlpm.rowData, _xlfn.TAKE(_xlfn.DROP('Claim Entry'!188:188,,12), , COLUMNS(_xlpm.spill)),
        SUM(_xlfn._xlws.FILTER(_xlpm.rowData, ISNUMBER(_xlpm.rowData)))
    ),
"")</f>
        <v/>
      </c>
      <c r="C188" s="62" t="str">
        <f t="shared" si="3"/>
        <v/>
      </c>
      <c r="D188" s="63"/>
      <c r="E188" s="64"/>
      <c r="F188" s="67" t="str" cm="1">
        <f t="array" ref="F188">IF(G188="","",_xlfn.XMATCH(G188,_xlfn._xlws.SORT(_xlfn.UNIQUE(_xlfn._xlws.FILTER($G$5:$G$150,$G$5:$G$150&lt;&gt;"")))))</f>
        <v/>
      </c>
      <c r="G188" s="68"/>
      <c r="H188" s="69"/>
      <c r="I188" s="69"/>
      <c r="J188" s="68"/>
      <c r="K188" s="69"/>
      <c r="L188" s="69"/>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row>
    <row r="189" spans="1:112" s="28" customFormat="1" x14ac:dyDescent="0.25">
      <c r="A189" s="61"/>
      <c r="B189" s="62" t="str" cm="1">
        <f t="array" ref="B189">IFERROR(
    _xlfn.LET(
        _xlpm.spill,_xlfn.ANCHORARRAY( $M$2),
        _xlpm.rowData, _xlfn.TAKE(_xlfn.DROP('Claim Entry'!189:189,,12), , COLUMNS(_xlpm.spill)),
        SUM(_xlfn._xlws.FILTER(_xlpm.rowData, ISNUMBER(_xlpm.rowData)))
    ),
"")</f>
        <v/>
      </c>
      <c r="C189" s="62" t="str">
        <f t="shared" si="3"/>
        <v/>
      </c>
      <c r="D189" s="63"/>
      <c r="E189" s="64"/>
      <c r="F189" s="67" t="str" cm="1">
        <f t="array" ref="F189">IF(G189="","",_xlfn.XMATCH(G189,_xlfn._xlws.SORT(_xlfn.UNIQUE(_xlfn._xlws.FILTER($G$5:$G$150,$G$5:$G$150&lt;&gt;"")))))</f>
        <v/>
      </c>
      <c r="G189" s="68"/>
      <c r="H189" s="69"/>
      <c r="I189" s="69"/>
      <c r="J189" s="68"/>
      <c r="K189" s="69"/>
      <c r="L189" s="69"/>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row>
    <row r="190" spans="1:112" s="28" customFormat="1" x14ac:dyDescent="0.25">
      <c r="A190" s="61"/>
      <c r="B190" s="62" t="str" cm="1">
        <f t="array" ref="B190">IFERROR(
    _xlfn.LET(
        _xlpm.spill,_xlfn.ANCHORARRAY( $M$2),
        _xlpm.rowData, _xlfn.TAKE(_xlfn.DROP('Claim Entry'!190:190,,12), , COLUMNS(_xlpm.spill)),
        SUM(_xlfn._xlws.FILTER(_xlpm.rowData, ISNUMBER(_xlpm.rowData)))
    ),
"")</f>
        <v/>
      </c>
      <c r="C190" s="62" t="str">
        <f t="shared" si="3"/>
        <v/>
      </c>
      <c r="D190" s="63"/>
      <c r="E190" s="64"/>
      <c r="F190" s="67" t="str" cm="1">
        <f t="array" ref="F190">IF(G190="","",_xlfn.XMATCH(G190,_xlfn._xlws.SORT(_xlfn.UNIQUE(_xlfn._xlws.FILTER($G$5:$G$150,$G$5:$G$150&lt;&gt;"")))))</f>
        <v/>
      </c>
      <c r="G190" s="68"/>
      <c r="H190" s="69"/>
      <c r="I190" s="69"/>
      <c r="J190" s="68"/>
      <c r="K190" s="69"/>
      <c r="L190" s="69"/>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row>
    <row r="191" spans="1:112" s="28" customFormat="1" x14ac:dyDescent="0.25">
      <c r="A191" s="61"/>
      <c r="B191" s="62" t="str" cm="1">
        <f t="array" ref="B191">IFERROR(
    _xlfn.LET(
        _xlpm.spill,_xlfn.ANCHORARRAY( $M$2),
        _xlpm.rowData, _xlfn.TAKE(_xlfn.DROP('Claim Entry'!191:191,,12), , COLUMNS(_xlpm.spill)),
        SUM(_xlfn._xlws.FILTER(_xlpm.rowData, ISNUMBER(_xlpm.rowData)))
    ),
"")</f>
        <v/>
      </c>
      <c r="C191" s="62" t="str">
        <f t="shared" si="3"/>
        <v/>
      </c>
      <c r="D191" s="63"/>
      <c r="E191" s="64"/>
      <c r="F191" s="67" t="str" cm="1">
        <f t="array" ref="F191">IF(G191="","",_xlfn.XMATCH(G191,_xlfn._xlws.SORT(_xlfn.UNIQUE(_xlfn._xlws.FILTER($G$5:$G$150,$G$5:$G$150&lt;&gt;"")))))</f>
        <v/>
      </c>
      <c r="G191" s="68"/>
      <c r="H191" s="69"/>
      <c r="I191" s="69"/>
      <c r="J191" s="68"/>
      <c r="K191" s="69"/>
      <c r="L191" s="69"/>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row>
    <row r="192" spans="1:112" s="28" customFormat="1" x14ac:dyDescent="0.25">
      <c r="A192" s="61"/>
      <c r="B192" s="62" t="str" cm="1">
        <f t="array" ref="B192">IFERROR(
    _xlfn.LET(
        _xlpm.spill,_xlfn.ANCHORARRAY( $M$2),
        _xlpm.rowData, _xlfn.TAKE(_xlfn.DROP('Claim Entry'!192:192,,12), , COLUMNS(_xlpm.spill)),
        SUM(_xlfn._xlws.FILTER(_xlpm.rowData, ISNUMBER(_xlpm.rowData)))
    ),
"")</f>
        <v/>
      </c>
      <c r="C192" s="62" t="str">
        <f t="shared" si="3"/>
        <v/>
      </c>
      <c r="D192" s="63"/>
      <c r="E192" s="64"/>
      <c r="F192" s="67" t="str" cm="1">
        <f t="array" ref="F192">IF(G192="","",_xlfn.XMATCH(G192,_xlfn._xlws.SORT(_xlfn.UNIQUE(_xlfn._xlws.FILTER($G$5:$G$150,$G$5:$G$150&lt;&gt;"")))))</f>
        <v/>
      </c>
      <c r="G192" s="68"/>
      <c r="H192" s="69"/>
      <c r="I192" s="69"/>
      <c r="J192" s="68"/>
      <c r="K192" s="69"/>
      <c r="L192" s="69"/>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row>
    <row r="193" spans="1:112" s="28" customFormat="1" x14ac:dyDescent="0.25">
      <c r="A193" s="61"/>
      <c r="B193" s="62" t="str" cm="1">
        <f t="array" ref="B193">IFERROR(
    _xlfn.LET(
        _xlpm.spill,_xlfn.ANCHORARRAY( $M$2),
        _xlpm.rowData, _xlfn.TAKE(_xlfn.DROP('Claim Entry'!193:193,,12), , COLUMNS(_xlpm.spill)),
        SUM(_xlfn._xlws.FILTER(_xlpm.rowData, ISNUMBER(_xlpm.rowData)))
    ),
"")</f>
        <v/>
      </c>
      <c r="C193" s="62" t="str">
        <f t="shared" si="3"/>
        <v/>
      </c>
      <c r="D193" s="63"/>
      <c r="E193" s="64"/>
      <c r="F193" s="67" t="str" cm="1">
        <f t="array" ref="F193">IF(G193="","",_xlfn.XMATCH(G193,_xlfn._xlws.SORT(_xlfn.UNIQUE(_xlfn._xlws.FILTER($G$5:$G$150,$G$5:$G$150&lt;&gt;"")))))</f>
        <v/>
      </c>
      <c r="G193" s="68"/>
      <c r="H193" s="69"/>
      <c r="I193" s="69"/>
      <c r="J193" s="68"/>
      <c r="K193" s="69"/>
      <c r="L193" s="69"/>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row>
    <row r="194" spans="1:112" s="28" customFormat="1" x14ac:dyDescent="0.25">
      <c r="A194" s="61"/>
      <c r="B194" s="62" t="str" cm="1">
        <f t="array" ref="B194">IFERROR(
    _xlfn.LET(
        _xlpm.spill,_xlfn.ANCHORARRAY( $M$2),
        _xlpm.rowData, _xlfn.TAKE(_xlfn.DROP('Claim Entry'!194:194,,12), , COLUMNS(_xlpm.spill)),
        SUM(_xlfn._xlws.FILTER(_xlpm.rowData, ISNUMBER(_xlpm.rowData)))
    ),
"")</f>
        <v/>
      </c>
      <c r="C194" s="62" t="str">
        <f t="shared" si="3"/>
        <v/>
      </c>
      <c r="D194" s="63"/>
      <c r="E194" s="64"/>
      <c r="F194" s="67" t="str" cm="1">
        <f t="array" ref="F194">IF(G194="","",_xlfn.XMATCH(G194,_xlfn._xlws.SORT(_xlfn.UNIQUE(_xlfn._xlws.FILTER($G$5:$G$150,$G$5:$G$150&lt;&gt;"")))))</f>
        <v/>
      </c>
      <c r="G194" s="68"/>
      <c r="H194" s="69"/>
      <c r="I194" s="69"/>
      <c r="J194" s="68"/>
      <c r="K194" s="69"/>
      <c r="L194" s="69"/>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row>
    <row r="195" spans="1:112" s="28" customFormat="1" x14ac:dyDescent="0.25">
      <c r="A195" s="61"/>
      <c r="B195" s="62" t="str" cm="1">
        <f t="array" ref="B195">IFERROR(
    _xlfn.LET(
        _xlpm.spill,_xlfn.ANCHORARRAY( $M$2),
        _xlpm.rowData, _xlfn.TAKE(_xlfn.DROP('Claim Entry'!195:195,,12), , COLUMNS(_xlpm.spill)),
        SUM(_xlfn._xlws.FILTER(_xlpm.rowData, ISNUMBER(_xlpm.rowData)))
    ),
"")</f>
        <v/>
      </c>
      <c r="C195" s="62" t="str">
        <f t="shared" si="3"/>
        <v/>
      </c>
      <c r="D195" s="63"/>
      <c r="E195" s="64"/>
      <c r="F195" s="67" t="str" cm="1">
        <f t="array" ref="F195">IF(G195="","",_xlfn.XMATCH(G195,_xlfn._xlws.SORT(_xlfn.UNIQUE(_xlfn._xlws.FILTER($G$5:$G$150,$G$5:$G$150&lt;&gt;"")))))</f>
        <v/>
      </c>
      <c r="G195" s="68"/>
      <c r="H195" s="69"/>
      <c r="I195" s="69"/>
      <c r="J195" s="68"/>
      <c r="K195" s="69"/>
      <c r="L195" s="69"/>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row>
    <row r="196" spans="1:112" s="28" customFormat="1" x14ac:dyDescent="0.25">
      <c r="A196" s="61"/>
      <c r="B196" s="62" t="str" cm="1">
        <f t="array" ref="B196">IFERROR(
    _xlfn.LET(
        _xlpm.spill,_xlfn.ANCHORARRAY( $M$2),
        _xlpm.rowData, _xlfn.TAKE(_xlfn.DROP('Claim Entry'!196:196,,12), , COLUMNS(_xlpm.spill)),
        SUM(_xlfn._xlws.FILTER(_xlpm.rowData, ISNUMBER(_xlpm.rowData)))
    ),
"")</f>
        <v/>
      </c>
      <c r="C196" s="62" t="str">
        <f t="shared" si="3"/>
        <v/>
      </c>
      <c r="D196" s="63"/>
      <c r="E196" s="64"/>
      <c r="F196" s="67" t="str" cm="1">
        <f t="array" ref="F196">IF(G196="","",_xlfn.XMATCH(G196,_xlfn._xlws.SORT(_xlfn.UNIQUE(_xlfn._xlws.FILTER($G$5:$G$150,$G$5:$G$150&lt;&gt;"")))))</f>
        <v/>
      </c>
      <c r="G196" s="68"/>
      <c r="H196" s="69"/>
      <c r="I196" s="69"/>
      <c r="J196" s="68"/>
      <c r="K196" s="69"/>
      <c r="L196" s="69"/>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row>
    <row r="197" spans="1:112" s="28" customFormat="1" x14ac:dyDescent="0.25">
      <c r="A197" s="61"/>
      <c r="B197" s="62" t="str" cm="1">
        <f t="array" ref="B197">IFERROR(
    _xlfn.LET(
        _xlpm.spill,_xlfn.ANCHORARRAY( $M$2),
        _xlpm.rowData, _xlfn.TAKE(_xlfn.DROP('Claim Entry'!197:197,,12), , COLUMNS(_xlpm.spill)),
        SUM(_xlfn._xlws.FILTER(_xlpm.rowData, ISNUMBER(_xlpm.rowData)))
    ),
"")</f>
        <v/>
      </c>
      <c r="C197" s="62" t="str">
        <f t="shared" si="3"/>
        <v/>
      </c>
      <c r="D197" s="63"/>
      <c r="E197" s="64"/>
      <c r="F197" s="67" t="str" cm="1">
        <f t="array" ref="F197">IF(G197="","",_xlfn.XMATCH(G197,_xlfn._xlws.SORT(_xlfn.UNIQUE(_xlfn._xlws.FILTER($G$5:$G$150,$G$5:$G$150&lt;&gt;"")))))</f>
        <v/>
      </c>
      <c r="G197" s="68"/>
      <c r="H197" s="69"/>
      <c r="I197" s="69"/>
      <c r="J197" s="68"/>
      <c r="K197" s="69"/>
      <c r="L197" s="69"/>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row>
    <row r="198" spans="1:112" s="28" customFormat="1" x14ac:dyDescent="0.25">
      <c r="A198" s="61"/>
      <c r="B198" s="62" t="str" cm="1">
        <f t="array" ref="B198">IFERROR(
    _xlfn.LET(
        _xlpm.spill,_xlfn.ANCHORARRAY( $M$2),
        _xlpm.rowData, _xlfn.TAKE(_xlfn.DROP('Claim Entry'!198:198,,12), , COLUMNS(_xlpm.spill)),
        SUM(_xlfn._xlws.FILTER(_xlpm.rowData, ISNUMBER(_xlpm.rowData)))
    ),
"")</f>
        <v/>
      </c>
      <c r="C198" s="62" t="str">
        <f t="shared" si="3"/>
        <v/>
      </c>
      <c r="D198" s="63"/>
      <c r="E198" s="64"/>
      <c r="F198" s="67" t="str" cm="1">
        <f t="array" ref="F198">IF(G198="","",_xlfn.XMATCH(G198,_xlfn._xlws.SORT(_xlfn.UNIQUE(_xlfn._xlws.FILTER($G$5:$G$150,$G$5:$G$150&lt;&gt;"")))))</f>
        <v/>
      </c>
      <c r="G198" s="68"/>
      <c r="H198" s="69"/>
      <c r="I198" s="69"/>
      <c r="J198" s="68"/>
      <c r="K198" s="69"/>
      <c r="L198" s="69"/>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row>
    <row r="199" spans="1:112" s="28" customFormat="1" x14ac:dyDescent="0.25">
      <c r="A199" s="61"/>
      <c r="B199" s="62" t="str" cm="1">
        <f t="array" ref="B199">IFERROR(
    _xlfn.LET(
        _xlpm.spill,_xlfn.ANCHORARRAY( $M$2),
        _xlpm.rowData, _xlfn.TAKE(_xlfn.DROP('Claim Entry'!199:199,,12), , COLUMNS(_xlpm.spill)),
        SUM(_xlfn._xlws.FILTER(_xlpm.rowData, ISNUMBER(_xlpm.rowData)))
    ),
"")</f>
        <v/>
      </c>
      <c r="C199" s="62" t="str">
        <f t="shared" si="3"/>
        <v/>
      </c>
      <c r="D199" s="63"/>
      <c r="E199" s="64"/>
      <c r="F199" s="67" t="str" cm="1">
        <f t="array" ref="F199">IF(G199="","",_xlfn.XMATCH(G199,_xlfn._xlws.SORT(_xlfn.UNIQUE(_xlfn._xlws.FILTER($G$5:$G$150,$G$5:$G$150&lt;&gt;"")))))</f>
        <v/>
      </c>
      <c r="G199" s="68"/>
      <c r="H199" s="69"/>
      <c r="I199" s="69"/>
      <c r="J199" s="68"/>
      <c r="K199" s="69"/>
      <c r="L199" s="69"/>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row>
    <row r="200" spans="1:112" s="28" customFormat="1" x14ac:dyDescent="0.25">
      <c r="A200" s="61"/>
      <c r="B200" s="62" t="str" cm="1">
        <f t="array" ref="B200">IFERROR(
    _xlfn.LET(
        _xlpm.spill,_xlfn.ANCHORARRAY( $M$2),
        _xlpm.rowData, _xlfn.TAKE(_xlfn.DROP('Claim Entry'!200:200,,12), , COLUMNS(_xlpm.spill)),
        SUM(_xlfn._xlws.FILTER(_xlpm.rowData, ISNUMBER(_xlpm.rowData)))
    ),
"")</f>
        <v/>
      </c>
      <c r="C200" s="62" t="str">
        <f t="shared" si="3"/>
        <v/>
      </c>
      <c r="D200" s="63"/>
      <c r="E200" s="64"/>
      <c r="F200" s="67" t="str" cm="1">
        <f t="array" ref="F200">IF(G200="","",_xlfn.XMATCH(G200,_xlfn._xlws.SORT(_xlfn.UNIQUE(_xlfn._xlws.FILTER($G$5:$G$150,$G$5:$G$150&lt;&gt;"")))))</f>
        <v/>
      </c>
      <c r="G200" s="68"/>
      <c r="H200" s="69"/>
      <c r="I200" s="69"/>
      <c r="J200" s="68"/>
      <c r="K200" s="69"/>
      <c r="L200" s="69"/>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row>
  </sheetData>
  <sheetProtection algorithmName="SHA-512" hashValue="4gfdjL9zJTmdHmsefRBzU3+8DLaoZVaR5/9ISZrRRCg+7QBC/fTDXs4uGSsFovfSTMkbtGNYTIXLPpOXzfNT1w==" saltValue="N9RMGcBlIi0f/ahy1m4ilw==" spinCount="100000" sheet="1" formatColumns="0"/>
  <mergeCells count="1">
    <mergeCell ref="I2:K2"/>
  </mergeCells>
  <phoneticPr fontId="3" type="noConversion"/>
  <conditionalFormatting sqref="A5:L200">
    <cfRule type="expression" dxfId="8" priority="1">
      <formula>$F5&lt;&gt;$F6</formula>
    </cfRule>
  </conditionalFormatting>
  <conditionalFormatting sqref="L5:L200">
    <cfRule type="expression" dxfId="7" priority="5">
      <formula>L$4&lt;&gt;""</formula>
    </cfRule>
  </conditionalFormatting>
  <conditionalFormatting sqref="M4:DH4">
    <cfRule type="expression" dxfId="6" priority="8">
      <formula>M$4&lt;&gt;""</formula>
    </cfRule>
  </conditionalFormatting>
  <conditionalFormatting sqref="M5:DH200">
    <cfRule type="expression" dxfId="5" priority="2">
      <formula>AND(M$4&lt;&gt;"",$F5&lt;&gt;$F6)</formula>
    </cfRule>
    <cfRule type="expression" dxfId="4" priority="3">
      <formula>M$4&lt;&gt;""</formula>
    </cfRule>
  </conditionalFormatting>
  <dataValidations count="1">
    <dataValidation type="list" allowBlank="1" showInputMessage="1" prompt="Select primary reason or enter your own." sqref="L5:L54" xr:uid="{6F0F873B-ECB5-475A-BD54-768729EA966A}">
      <formula1>reasons</formula1>
    </dataValidation>
  </dataValidations>
  <pageMargins left="0.7" right="0.7" top="0.75" bottom="0.75" header="0.3" footer="0.3"/>
  <pageSetup orientation="portrait" horizontalDpi="1200"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3ADE271-108B-40A4-8C1A-7E2D00B3CAA5}">
          <x14:formula1>
            <xm:f>'sponsor dropdowns'!$A:$A</xm:f>
          </x14:formula1>
          <xm:sqref>I2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929A6-B1A4-4039-9E24-7E7ADA215C8D}">
  <sheetPr codeName="Sheet5">
    <tabColor rgb="FFFFC000"/>
  </sheetPr>
  <dimension ref="A2:CY110"/>
  <sheetViews>
    <sheetView showGridLines="0" showZeros="0" zoomScaleNormal="100" workbookViewId="0">
      <selection activeCell="E14" sqref="E14"/>
    </sheetView>
  </sheetViews>
  <sheetFormatPr defaultColWidth="20.42578125" defaultRowHeight="15" x14ac:dyDescent="0.25"/>
  <cols>
    <col min="1" max="1" width="6.85546875" style="2" customWidth="1"/>
    <col min="2" max="2" width="10.7109375" customWidth="1"/>
    <col min="3" max="3" width="17.7109375" customWidth="1"/>
    <col min="4" max="103" width="15.7109375" customWidth="1"/>
  </cols>
  <sheetData>
    <row r="2" spans="1:103" ht="24" x14ac:dyDescent="0.4">
      <c r="C2" s="3" t="s">
        <v>34</v>
      </c>
    </row>
    <row r="3" spans="1:103" x14ac:dyDescent="0.25">
      <c r="A3"/>
    </row>
    <row r="4" spans="1:103" s="9" customFormat="1" x14ac:dyDescent="0.25">
      <c r="A4" s="4"/>
      <c r="B4" s="5"/>
      <c r="C4" s="6"/>
      <c r="D4" s="60" t="e" cm="1">
        <f t="array" ref="D4">INDEX(_xlfn.ANCHORARRAY('Claim Entry'!M2), 3, 0)</f>
        <v>#REF!</v>
      </c>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row>
    <row r="5" spans="1:103" s="23" customFormat="1" x14ac:dyDescent="0.25">
      <c r="A5" s="18"/>
      <c r="B5" s="19"/>
      <c r="C5" s="12" t="s">
        <v>35</v>
      </c>
      <c r="D5" s="23" t="e" cm="1">
        <f t="array" ref="D5">INDEX(_xlfn.ANCHORARRAY('Claim Entry'!M2), 2, 0)</f>
        <v>#REF!</v>
      </c>
    </row>
    <row r="6" spans="1:103" s="1" customFormat="1" x14ac:dyDescent="0.25">
      <c r="A6" s="4"/>
      <c r="B6" s="5"/>
      <c r="C6" s="12" t="s">
        <v>36</v>
      </c>
      <c r="D6" s="70" t="e" cm="1">
        <f t="array" ref="D6">IF(_xlfn.ANCHORARRAY(D4)="","",2023)</f>
        <v>#REF!</v>
      </c>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row>
    <row r="7" spans="1:103" s="1" customFormat="1" x14ac:dyDescent="0.25">
      <c r="A7" s="4"/>
      <c r="B7" s="5"/>
      <c r="C7" s="12" t="s">
        <v>37</v>
      </c>
      <c r="D7" s="75" t="e" cm="1">
        <f t="array" aca="1" ref="D7" ca="1">_xlfn.ANCHORARRAY(D6)-_xlfn.ANCHORARRAY(D8)</f>
        <v>#REF!</v>
      </c>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row>
    <row r="8" spans="1:103" s="10" customFormat="1" ht="30" x14ac:dyDescent="0.25">
      <c r="A8" s="13" t="s">
        <v>38</v>
      </c>
      <c r="B8" s="13" t="s">
        <v>17</v>
      </c>
      <c r="C8" s="13" t="s">
        <v>39</v>
      </c>
      <c r="D8" s="72" t="e" cm="1">
        <f t="array" aca="1" ref="D8" ca="1">_xlfn.BYCOL(_xlfn.ANCHORARRAY(D9), _xlfn.LAMBDA(_xlpm.c, SUM(_xlpm.c)))</f>
        <v>#REF!</v>
      </c>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row>
    <row r="9" spans="1:103" s="17" customFormat="1" ht="18" customHeight="1" x14ac:dyDescent="0.25">
      <c r="A9" s="14" t="e" cm="1" vm="1">
        <f t="array" ref="A9">_xlfn.UNIQUE(_xlfn._xlws.FILTER('Claim Entry'!$F$5:$F$200, 'Claim Entry'!$F$5:$F$200&lt;&gt;""))</f>
        <v>#VALUE!</v>
      </c>
      <c r="B9" s="15" t="e" cm="1" vm="2">
        <f t="array" ref="B9">_xlfn.XLOOKUP(_xlfn.ANCHORARRAY(A9),'Claim Entry'!$F$5:$F$200,'Claim Entry'!$G$5:$G$200)</f>
        <v>#VALUE!</v>
      </c>
      <c r="C9" s="58" t="e" cm="1">
        <f t="array" aca="1" ref="C9" ca="1">_xlfn.BYROW(_xlfn.ANCHORARRAY(D9), _xlfn.LAMBDA(_xlpm.r, SUM(_xlpm.r)))</f>
        <v>#REF!</v>
      </c>
      <c r="D9" s="59" t="e" cm="1">
        <f t="array" aca="1" ref="D9" ca="1">_xlfn.MAKEARRAY(
    ROWS(_xlfn.ANCHORARRAY('Claim Totals'!B9)),
    COLUMNS(INDEX(_xlfn.ANCHORARRAY('Claim Entry'!M2), 3, 0)),
    _xlfn.LAMBDA(_xlpm.r,_xlpm.c,
        SUMPRODUCT(
            ('Claim Entry'!$G$5:$G$200 = INDEX(_xlfn.ANCHORARRAY('Claim Totals'!B9), _xlpm.r)) *
            OFFSET('Claim Entry'!M5, 0, _xlpm.c-1, ROWS('Claim Entry'!$G$5:$G$200), 1)
        )
    )
)</f>
        <v>#REF!</v>
      </c>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row>
    <row r="10" spans="1:103" s="17" customFormat="1" ht="18" customHeight="1" x14ac:dyDescent="0.25">
      <c r="A10" s="14"/>
      <c r="B10" s="15"/>
      <c r="C10" s="58"/>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row>
    <row r="11" spans="1:103" s="17" customFormat="1" ht="18" customHeight="1" x14ac:dyDescent="0.25">
      <c r="A11" s="14"/>
      <c r="B11" s="15"/>
      <c r="C11" s="58"/>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row>
    <row r="12" spans="1:103" s="17" customFormat="1" ht="18" customHeight="1" x14ac:dyDescent="0.25">
      <c r="A12" s="14"/>
      <c r="B12" s="15"/>
      <c r="C12" s="58"/>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row>
    <row r="13" spans="1:103" s="17" customFormat="1" ht="18" customHeight="1" x14ac:dyDescent="0.25">
      <c r="A13" s="14"/>
      <c r="B13" s="15"/>
      <c r="C13" s="58"/>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row>
    <row r="14" spans="1:103" s="17" customFormat="1" ht="18" customHeight="1" x14ac:dyDescent="0.25">
      <c r="A14" s="14"/>
      <c r="B14" s="15"/>
      <c r="C14" s="58"/>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row>
    <row r="15" spans="1:103" s="17" customFormat="1" ht="18" customHeight="1" x14ac:dyDescent="0.25">
      <c r="A15" s="14"/>
      <c r="B15" s="15"/>
      <c r="C15" s="58"/>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row>
    <row r="16" spans="1:103" s="17" customFormat="1" ht="18" customHeight="1" x14ac:dyDescent="0.25">
      <c r="A16" s="14"/>
      <c r="B16" s="15"/>
      <c r="C16" s="58"/>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row>
    <row r="17" spans="1:43" s="17" customFormat="1" ht="18" customHeight="1" x14ac:dyDescent="0.25">
      <c r="A17" s="14"/>
      <c r="B17" s="15"/>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row>
    <row r="18" spans="1:43" s="17" customFormat="1" ht="18" customHeight="1" x14ac:dyDescent="0.25">
      <c r="A18" s="14"/>
      <c r="B18" s="15"/>
      <c r="C18" s="58"/>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row>
    <row r="19" spans="1:43" s="17" customFormat="1" ht="18" customHeight="1" x14ac:dyDescent="0.25">
      <c r="A19" s="14"/>
      <c r="B19" s="15"/>
      <c r="C19" s="58"/>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row>
    <row r="20" spans="1:43" s="17" customFormat="1" ht="18" customHeight="1" x14ac:dyDescent="0.25">
      <c r="A20" s="14"/>
      <c r="B20" s="15"/>
      <c r="C20" s="58"/>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row>
    <row r="21" spans="1:43" s="17" customFormat="1" ht="18" customHeight="1" x14ac:dyDescent="0.25">
      <c r="A21" s="14"/>
      <c r="B21" s="15"/>
      <c r="C21" s="58"/>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row>
    <row r="22" spans="1:43" s="17" customFormat="1" ht="18" customHeight="1" x14ac:dyDescent="0.25">
      <c r="A22" s="14"/>
      <c r="B22" s="15"/>
      <c r="C22" s="58"/>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row>
    <row r="23" spans="1:43" s="17" customFormat="1" ht="18" customHeight="1" x14ac:dyDescent="0.25">
      <c r="A23" s="14"/>
      <c r="B23" s="15"/>
      <c r="C23" s="58"/>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row>
    <row r="24" spans="1:43" s="17" customFormat="1" ht="18" customHeight="1" x14ac:dyDescent="0.25">
      <c r="A24" s="14"/>
      <c r="B24" s="15"/>
      <c r="C24" s="58"/>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row>
    <row r="25" spans="1:43" s="17" customFormat="1" ht="18" customHeight="1" x14ac:dyDescent="0.25">
      <c r="A25" s="14"/>
      <c r="B25" s="15"/>
      <c r="C25" s="58"/>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row>
    <row r="26" spans="1:43" s="17" customFormat="1" ht="18" customHeight="1" x14ac:dyDescent="0.25">
      <c r="A26" s="14"/>
      <c r="B26" s="15"/>
      <c r="C26" s="58"/>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row>
    <row r="27" spans="1:43" s="17" customFormat="1" ht="18" customHeight="1" x14ac:dyDescent="0.25">
      <c r="A27" s="14"/>
      <c r="B27" s="15"/>
      <c r="C27" s="58"/>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row>
    <row r="28" spans="1:43" s="17" customFormat="1" ht="18" customHeight="1" x14ac:dyDescent="0.25">
      <c r="A28" s="14"/>
      <c r="B28" s="15"/>
      <c r="C28" s="58"/>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row>
    <row r="29" spans="1:43" s="17" customFormat="1" ht="18" customHeight="1" x14ac:dyDescent="0.25">
      <c r="A29" s="14"/>
      <c r="B29" s="15"/>
      <c r="C29" s="58"/>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row>
    <row r="30" spans="1:43" s="17" customFormat="1" ht="18" customHeight="1" x14ac:dyDescent="0.25">
      <c r="A30" s="14"/>
      <c r="B30" s="15"/>
      <c r="C30" s="58"/>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row>
    <row r="31" spans="1:43" s="17" customFormat="1" ht="18" customHeight="1" x14ac:dyDescent="0.25">
      <c r="A31" s="14"/>
      <c r="B31" s="15"/>
      <c r="C31" s="58"/>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row>
    <row r="32" spans="1:43" s="17" customFormat="1" ht="18" customHeight="1" x14ac:dyDescent="0.25">
      <c r="A32" s="14"/>
      <c r="B32" s="15"/>
      <c r="C32" s="58"/>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row>
    <row r="33" spans="1:43" s="17" customFormat="1" ht="18" customHeight="1" x14ac:dyDescent="0.25">
      <c r="A33" s="14"/>
      <c r="B33" s="15"/>
      <c r="C33" s="58"/>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row>
    <row r="34" spans="1:43" s="17" customFormat="1" ht="18" customHeight="1" x14ac:dyDescent="0.25">
      <c r="A34" s="14"/>
      <c r="B34" s="15"/>
      <c r="C34" s="58"/>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row>
    <row r="35" spans="1:43" s="17" customFormat="1" ht="18" customHeight="1" x14ac:dyDescent="0.25">
      <c r="A35" s="14"/>
      <c r="B35" s="15"/>
      <c r="C35" s="58"/>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row>
    <row r="36" spans="1:43" s="17" customFormat="1" ht="18" customHeight="1" x14ac:dyDescent="0.25">
      <c r="A36" s="14"/>
      <c r="B36" s="15"/>
      <c r="C36" s="58"/>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row>
    <row r="37" spans="1:43" s="17" customFormat="1" ht="18" customHeight="1" x14ac:dyDescent="0.25">
      <c r="A37" s="14"/>
      <c r="B37" s="15"/>
      <c r="C37" s="58"/>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row>
    <row r="38" spans="1:43" s="17" customFormat="1" ht="18" customHeight="1" x14ac:dyDescent="0.25">
      <c r="A38" s="14"/>
      <c r="B38" s="15"/>
      <c r="C38" s="58"/>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row>
    <row r="39" spans="1:43" s="17" customFormat="1" ht="18" customHeight="1" x14ac:dyDescent="0.25">
      <c r="A39" s="14"/>
      <c r="B39" s="15"/>
      <c r="C39" s="58"/>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row>
    <row r="40" spans="1:43" s="17" customFormat="1" ht="18" customHeight="1" x14ac:dyDescent="0.25">
      <c r="A40" s="14"/>
      <c r="B40" s="15"/>
      <c r="C40" s="58"/>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row>
    <row r="41" spans="1:43" s="17" customFormat="1" ht="18" customHeight="1" x14ac:dyDescent="0.25">
      <c r="A41" s="14"/>
      <c r="B41" s="15"/>
      <c r="C41" s="58"/>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row>
    <row r="42" spans="1:43" s="17" customFormat="1" ht="18" customHeight="1" x14ac:dyDescent="0.25">
      <c r="A42" s="14"/>
      <c r="B42" s="15"/>
      <c r="C42" s="58"/>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row>
    <row r="43" spans="1:43" s="17" customFormat="1" ht="18" customHeight="1" x14ac:dyDescent="0.25">
      <c r="A43" s="14"/>
      <c r="B43" s="15"/>
      <c r="C43" s="58"/>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row>
    <row r="44" spans="1:43" s="17" customFormat="1" ht="18" customHeight="1" x14ac:dyDescent="0.25">
      <c r="A44" s="14"/>
      <c r="B44" s="15"/>
      <c r="C44" s="58"/>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row>
    <row r="45" spans="1:43" s="17" customFormat="1" ht="18" customHeight="1" x14ac:dyDescent="0.25">
      <c r="A45" s="14"/>
      <c r="B45" s="15"/>
      <c r="C45" s="58"/>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row>
    <row r="46" spans="1:43" s="17" customFormat="1" ht="18" customHeight="1" x14ac:dyDescent="0.25">
      <c r="A46" s="14"/>
      <c r="B46" s="15"/>
      <c r="C46" s="58"/>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row>
    <row r="47" spans="1:43" s="17" customFormat="1" ht="18" customHeight="1" x14ac:dyDescent="0.25">
      <c r="A47" s="14"/>
      <c r="B47" s="15"/>
      <c r="C47" s="58"/>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row>
    <row r="48" spans="1:43" s="17" customFormat="1" ht="18" customHeight="1" x14ac:dyDescent="0.25">
      <c r="A48" s="14"/>
      <c r="B48" s="15"/>
      <c r="C48" s="58"/>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row>
    <row r="49" spans="1:43" s="17" customFormat="1" ht="18" customHeight="1" x14ac:dyDescent="0.25">
      <c r="A49" s="14"/>
      <c r="B49" s="15"/>
      <c r="C49" s="58"/>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row>
    <row r="50" spans="1:43" s="17" customFormat="1" ht="18" customHeight="1" x14ac:dyDescent="0.25">
      <c r="A50" s="14"/>
      <c r="B50" s="15"/>
      <c r="C50" s="58"/>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row>
    <row r="51" spans="1:43" s="17" customFormat="1" ht="18" customHeight="1" x14ac:dyDescent="0.25">
      <c r="A51" s="14"/>
      <c r="B51" s="15"/>
      <c r="C51" s="58"/>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row>
    <row r="52" spans="1:43" s="17" customFormat="1" ht="18" customHeight="1" x14ac:dyDescent="0.25">
      <c r="A52" s="14"/>
      <c r="B52" s="15"/>
      <c r="C52" s="58"/>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row>
    <row r="53" spans="1:43" s="17" customFormat="1" ht="18" customHeight="1" x14ac:dyDescent="0.25">
      <c r="A53" s="14"/>
      <c r="B53" s="15"/>
      <c r="C53" s="58"/>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row>
    <row r="54" spans="1:43" s="17" customFormat="1" ht="18" customHeight="1" x14ac:dyDescent="0.25">
      <c r="A54" s="14"/>
      <c r="B54" s="15"/>
      <c r="C54" s="58"/>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row>
    <row r="55" spans="1:43" s="17" customFormat="1" ht="18" customHeight="1" x14ac:dyDescent="0.25">
      <c r="A55" s="14"/>
      <c r="B55" s="15"/>
      <c r="C55" s="58"/>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row>
    <row r="56" spans="1:43" s="17" customFormat="1" ht="18" customHeight="1" x14ac:dyDescent="0.25">
      <c r="A56" s="14"/>
      <c r="B56" s="15"/>
      <c r="C56" s="58"/>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row>
    <row r="57" spans="1:43" s="17" customFormat="1" ht="18" customHeight="1" x14ac:dyDescent="0.25">
      <c r="A57" s="14"/>
      <c r="B57" s="15"/>
      <c r="C57" s="58"/>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row>
    <row r="58" spans="1:43" s="17" customFormat="1" ht="18" customHeight="1" x14ac:dyDescent="0.25">
      <c r="A58" s="14"/>
      <c r="B58" s="15"/>
      <c r="C58" s="58"/>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row>
    <row r="59" spans="1:43" s="17" customFormat="1" ht="18" customHeight="1" x14ac:dyDescent="0.25">
      <c r="A59" s="14"/>
      <c r="B59" s="15"/>
      <c r="C59" s="58"/>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row>
    <row r="60" spans="1:43" s="17" customFormat="1" ht="18" customHeight="1" x14ac:dyDescent="0.25">
      <c r="A60" s="14"/>
      <c r="B60" s="15"/>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row>
    <row r="61" spans="1:43" s="17" customFormat="1" ht="18" customHeight="1" x14ac:dyDescent="0.25">
      <c r="A61" s="14"/>
      <c r="B61" s="15"/>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row>
    <row r="62" spans="1:43" s="17" customFormat="1" ht="18" customHeight="1" x14ac:dyDescent="0.25">
      <c r="A62" s="14"/>
      <c r="B62" s="15"/>
      <c r="C62" s="58"/>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row>
    <row r="63" spans="1:43" s="17" customFormat="1" ht="18" customHeight="1" x14ac:dyDescent="0.25">
      <c r="A63" s="14"/>
      <c r="B63" s="15"/>
      <c r="C63" s="58"/>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row>
    <row r="64" spans="1:43" s="17" customFormat="1" ht="18" customHeight="1" x14ac:dyDescent="0.25">
      <c r="A64" s="14"/>
      <c r="B64" s="15"/>
      <c r="C64" s="58"/>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row>
    <row r="65" spans="1:43" s="17" customFormat="1" ht="18" customHeight="1" x14ac:dyDescent="0.25">
      <c r="A65" s="14"/>
      <c r="B65" s="15"/>
      <c r="C65" s="58"/>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row>
    <row r="66" spans="1:43" s="17" customFormat="1" ht="18" customHeight="1" x14ac:dyDescent="0.25">
      <c r="A66" s="14"/>
      <c r="B66" s="15"/>
      <c r="C66" s="58"/>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row>
    <row r="67" spans="1:43" s="17" customFormat="1" ht="18" customHeight="1" x14ac:dyDescent="0.25">
      <c r="A67" s="14"/>
      <c r="B67" s="15"/>
      <c r="C67" s="58"/>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row>
    <row r="68" spans="1:43" s="17" customFormat="1" ht="18" customHeight="1" x14ac:dyDescent="0.25">
      <c r="A68" s="14"/>
      <c r="B68" s="15"/>
      <c r="C68" s="58"/>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row>
    <row r="69" spans="1:43" s="17" customFormat="1" ht="18" customHeight="1" x14ac:dyDescent="0.25">
      <c r="A69" s="14"/>
      <c r="B69" s="15"/>
      <c r="C69" s="58"/>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row>
    <row r="70" spans="1:43" s="17" customFormat="1" ht="18" customHeight="1" x14ac:dyDescent="0.25">
      <c r="A70" s="14"/>
      <c r="B70" s="15"/>
      <c r="C70" s="58"/>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row>
    <row r="71" spans="1:43" s="17" customFormat="1" ht="18" customHeight="1" x14ac:dyDescent="0.25">
      <c r="A71" s="14"/>
      <c r="B71" s="15"/>
      <c r="C71" s="58"/>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row>
    <row r="72" spans="1:43" s="17" customFormat="1" ht="18" customHeight="1" x14ac:dyDescent="0.25">
      <c r="A72" s="14"/>
      <c r="B72" s="15"/>
      <c r="C72" s="58"/>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row>
    <row r="73" spans="1:43" s="17" customFormat="1" ht="18" customHeight="1" x14ac:dyDescent="0.25">
      <c r="A73" s="14"/>
      <c r="B73" s="15"/>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row>
    <row r="74" spans="1:43" s="17" customFormat="1" ht="18" customHeight="1" x14ac:dyDescent="0.25">
      <c r="A74" s="14"/>
      <c r="B74" s="15"/>
      <c r="C74" s="58"/>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row>
    <row r="75" spans="1:43" s="17" customFormat="1" ht="18" customHeight="1" x14ac:dyDescent="0.25">
      <c r="A75" s="14"/>
      <c r="B75" s="15"/>
      <c r="C75" s="58"/>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row>
    <row r="76" spans="1:43" s="17" customFormat="1" ht="18" customHeight="1" x14ac:dyDescent="0.25">
      <c r="A76" s="14"/>
      <c r="B76" s="15"/>
      <c r="C76" s="58"/>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row>
    <row r="77" spans="1:43" s="17" customFormat="1" ht="18" customHeight="1" x14ac:dyDescent="0.25">
      <c r="A77" s="14"/>
      <c r="B77" s="15"/>
      <c r="C77" s="58"/>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row>
    <row r="78" spans="1:43" s="17" customFormat="1" ht="18" customHeight="1" x14ac:dyDescent="0.25">
      <c r="A78" s="14"/>
      <c r="B78" s="15"/>
      <c r="C78" s="58"/>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row>
    <row r="79" spans="1:43" s="17" customFormat="1" ht="18" customHeight="1" x14ac:dyDescent="0.25">
      <c r="A79" s="14"/>
      <c r="B79" s="15"/>
      <c r="C79" s="58"/>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row>
    <row r="80" spans="1:43" s="17" customFormat="1" ht="18" customHeight="1" x14ac:dyDescent="0.25">
      <c r="A80" s="14"/>
      <c r="B80" s="15"/>
      <c r="C80" s="58"/>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row>
    <row r="81" spans="1:43" s="17" customFormat="1" ht="18" customHeight="1" x14ac:dyDescent="0.25">
      <c r="A81" s="14"/>
      <c r="B81" s="15"/>
      <c r="C81" s="58"/>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row>
    <row r="82" spans="1:43" s="17" customFormat="1" ht="18" customHeight="1" x14ac:dyDescent="0.25">
      <c r="A82" s="14"/>
      <c r="B82" s="15"/>
      <c r="C82" s="58"/>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row>
    <row r="83" spans="1:43" s="17" customFormat="1" ht="18" customHeight="1" x14ac:dyDescent="0.25">
      <c r="A83" s="14"/>
      <c r="B83" s="15"/>
      <c r="C83" s="58"/>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row>
    <row r="84" spans="1:43" s="17" customFormat="1" ht="18" customHeight="1" x14ac:dyDescent="0.25">
      <c r="A84" s="14"/>
      <c r="B84" s="15"/>
      <c r="C84" s="58"/>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row>
    <row r="85" spans="1:43" s="17" customFormat="1" ht="18" customHeight="1" x14ac:dyDescent="0.25">
      <c r="A85" s="14"/>
      <c r="B85" s="15"/>
      <c r="C85" s="58"/>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row>
    <row r="86" spans="1:43" s="17" customFormat="1" ht="18" customHeight="1" x14ac:dyDescent="0.25">
      <c r="A86" s="14"/>
      <c r="B86" s="15"/>
      <c r="C86" s="58"/>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row>
    <row r="87" spans="1:43" s="17" customFormat="1" ht="18" customHeight="1" x14ac:dyDescent="0.25">
      <c r="A87" s="14"/>
      <c r="B87" s="15"/>
      <c r="C87" s="58"/>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row>
    <row r="88" spans="1:43" s="17" customFormat="1" ht="18" customHeight="1" x14ac:dyDescent="0.25">
      <c r="A88" s="14"/>
      <c r="B88" s="15"/>
      <c r="C88" s="58"/>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row>
    <row r="89" spans="1:43" s="17" customFormat="1" ht="18" customHeight="1" x14ac:dyDescent="0.25">
      <c r="A89" s="14"/>
      <c r="B89" s="15"/>
      <c r="C89" s="58"/>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row>
    <row r="90" spans="1:43" s="17" customFormat="1" ht="18" customHeight="1" x14ac:dyDescent="0.25">
      <c r="A90" s="14"/>
      <c r="B90" s="15"/>
      <c r="C90" s="58"/>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row>
    <row r="91" spans="1:43" s="17" customFormat="1" ht="18" customHeight="1" x14ac:dyDescent="0.25">
      <c r="A91" s="14"/>
      <c r="B91" s="15"/>
      <c r="C91" s="58"/>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row>
    <row r="92" spans="1:43" s="17" customFormat="1" ht="18" customHeight="1" x14ac:dyDescent="0.25">
      <c r="A92" s="14"/>
      <c r="B92" s="15"/>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row>
    <row r="93" spans="1:43" s="17" customFormat="1" ht="18" customHeight="1" x14ac:dyDescent="0.25">
      <c r="A93" s="14"/>
      <c r="B93" s="15"/>
      <c r="C93" s="58"/>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row>
    <row r="94" spans="1:43" s="17" customFormat="1" ht="18" customHeight="1" x14ac:dyDescent="0.25">
      <c r="A94" s="14"/>
      <c r="B94" s="15"/>
      <c r="C94" s="58"/>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row>
    <row r="95" spans="1:43" s="17" customFormat="1" ht="18" customHeight="1" x14ac:dyDescent="0.25">
      <c r="A95" s="14"/>
      <c r="B95" s="15"/>
      <c r="C95" s="58"/>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row>
    <row r="96" spans="1:43" s="17" customFormat="1" ht="18" customHeight="1" x14ac:dyDescent="0.25">
      <c r="A96" s="14"/>
      <c r="B96" s="15"/>
      <c r="C96" s="58"/>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row>
    <row r="97" spans="1:43" s="17" customFormat="1" ht="18" customHeight="1" x14ac:dyDescent="0.25">
      <c r="A97" s="14"/>
      <c r="B97" s="15"/>
      <c r="C97" s="58"/>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row>
    <row r="98" spans="1:43" s="17" customFormat="1" ht="18" customHeight="1" x14ac:dyDescent="0.25">
      <c r="A98" s="14"/>
      <c r="B98" s="15"/>
      <c r="C98" s="58"/>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row>
    <row r="99" spans="1:43" s="17" customFormat="1" ht="18" customHeight="1" x14ac:dyDescent="0.25">
      <c r="A99" s="14"/>
      <c r="B99" s="15"/>
      <c r="C99" s="58"/>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row>
    <row r="100" spans="1:43" s="17" customFormat="1" ht="18" customHeight="1" x14ac:dyDescent="0.25">
      <c r="A100" s="14"/>
      <c r="B100" s="15"/>
      <c r="C100" s="58"/>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row>
    <row r="101" spans="1:43" s="17" customFormat="1" ht="18" customHeight="1" x14ac:dyDescent="0.25">
      <c r="A101" s="14"/>
      <c r="B101" s="15"/>
      <c r="C101" s="58"/>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row>
    <row r="102" spans="1:43" s="17" customFormat="1" ht="18" customHeight="1" x14ac:dyDescent="0.25">
      <c r="A102" s="14"/>
      <c r="B102" s="15"/>
      <c r="C102" s="58"/>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row>
    <row r="103" spans="1:43" s="17" customFormat="1" ht="18" customHeight="1" x14ac:dyDescent="0.25">
      <c r="A103" s="14"/>
      <c r="B103" s="15"/>
      <c r="C103" s="58"/>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row>
    <row r="104" spans="1:43" s="17" customFormat="1" ht="18" customHeight="1" x14ac:dyDescent="0.25">
      <c r="A104" s="14"/>
      <c r="B104" s="15"/>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row>
    <row r="105" spans="1:43" s="17" customFormat="1" ht="18" customHeight="1" x14ac:dyDescent="0.25">
      <c r="A105" s="14"/>
      <c r="B105" s="15"/>
      <c r="C105" s="16"/>
    </row>
    <row r="106" spans="1:43" s="17" customFormat="1" ht="18" customHeight="1" x14ac:dyDescent="0.25">
      <c r="A106" s="14"/>
      <c r="B106" s="15"/>
      <c r="C106" s="16"/>
    </row>
    <row r="107" spans="1:43" s="17" customFormat="1" ht="18" customHeight="1" x14ac:dyDescent="0.25">
      <c r="A107" s="14"/>
      <c r="B107" s="15"/>
      <c r="C107" s="16"/>
    </row>
    <row r="108" spans="1:43" s="17" customFormat="1" ht="18" customHeight="1" x14ac:dyDescent="0.25">
      <c r="A108" s="14"/>
      <c r="B108" s="15"/>
      <c r="C108" s="16"/>
    </row>
    <row r="109" spans="1:43" s="17" customFormat="1" ht="18" customHeight="1" x14ac:dyDescent="0.25">
      <c r="A109" s="14"/>
      <c r="B109" s="15"/>
      <c r="C109" s="16"/>
    </row>
    <row r="110" spans="1:43" s="17" customFormat="1" ht="18" customHeight="1" x14ac:dyDescent="0.25">
      <c r="A110" s="14"/>
      <c r="B110" s="15"/>
      <c r="C110" s="16"/>
    </row>
  </sheetData>
  <sheetProtection algorithmName="SHA-512" hashValue="SLsJpKa1QC7Urp13tudHQSyAl3z/g7EouBZShsFL/tJI3QruxNPHJTJwLMkS7iHOWB4mR9/iDlI7xqgNo4qt0Q==" saltValue="qKfgmERcLou4Yho7Ioq4DA==" spinCount="100000" sheet="1" objects="1" scenarios="1"/>
  <phoneticPr fontId="3" type="noConversion"/>
  <conditionalFormatting sqref="A9:C110">
    <cfRule type="expression" dxfId="3" priority="1">
      <formula>$A9&lt;&gt;""</formula>
    </cfRule>
  </conditionalFormatting>
  <conditionalFormatting sqref="D4:CY5">
    <cfRule type="expression" dxfId="2" priority="3">
      <formula>D$4&lt;&gt;""</formula>
    </cfRule>
  </conditionalFormatting>
  <conditionalFormatting sqref="D6:CY8">
    <cfRule type="expression" dxfId="1" priority="4">
      <formula>D$4&lt;&gt;""</formula>
    </cfRule>
  </conditionalFormatting>
  <conditionalFormatting sqref="D9:CY110">
    <cfRule type="expression" dxfId="0" priority="2">
      <formula>AND($A9&lt;&gt;"",INDEX($4:$4,COLUMN())&lt;&gt;"")</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07B7-6BB7-4D8C-A90D-8744828B4707}">
  <sheetPr codeName="Sheet6">
    <tabColor rgb="FFFFFF00"/>
  </sheetPr>
  <dimension ref="A1:L140"/>
  <sheetViews>
    <sheetView workbookViewId="0">
      <selection activeCell="D10" sqref="D10"/>
    </sheetView>
  </sheetViews>
  <sheetFormatPr defaultRowHeight="15" x14ac:dyDescent="0.25"/>
  <cols>
    <col min="1" max="1" width="33.28515625" bestFit="1" customWidth="1"/>
    <col min="4" max="4" width="32" bestFit="1" customWidth="1"/>
    <col min="5" max="5" width="12.5703125" bestFit="1" customWidth="1"/>
    <col min="7" max="7" width="57.140625" bestFit="1" customWidth="1"/>
    <col min="9" max="9" width="31.85546875" bestFit="1" customWidth="1"/>
    <col min="10" max="10" width="11.7109375" bestFit="1" customWidth="1"/>
    <col min="11" max="11" width="29.140625" bestFit="1" customWidth="1"/>
    <col min="12" max="12" width="17.42578125" bestFit="1" customWidth="1"/>
  </cols>
  <sheetData>
    <row r="1" spans="1:12" x14ac:dyDescent="0.25">
      <c r="A1" s="101" t="s">
        <v>40</v>
      </c>
      <c r="C1" s="104" t="s">
        <v>637</v>
      </c>
      <c r="D1" s="104" t="s">
        <v>633</v>
      </c>
      <c r="E1" s="104" t="s">
        <v>642</v>
      </c>
      <c r="G1" s="20" t="s">
        <v>632</v>
      </c>
      <c r="I1" s="31" t="s">
        <v>40</v>
      </c>
      <c r="J1" s="31" t="s">
        <v>637</v>
      </c>
      <c r="K1" s="31" t="s">
        <v>633</v>
      </c>
      <c r="L1" s="32" t="s">
        <v>642</v>
      </c>
    </row>
    <row r="2" spans="1:12" x14ac:dyDescent="0.25">
      <c r="A2" s="102" t="s">
        <v>1144</v>
      </c>
      <c r="C2" s="105" t="str" cm="1">
        <f t="array" ref="C2">IF(
  OR(Sponsor_Name = "", Sponsor_Name = "Select Sponsor"),
  "",
  _xlfn.CHOOSECOLS(_xlfn._xlws.FILTER('BATB Reqd'!A:G,'BATB Reqd'!B:B = Sponsor_Name), 3, 4, 7)
)</f>
        <v/>
      </c>
      <c r="D2" s="105"/>
      <c r="E2" s="105"/>
      <c r="G2" s="21" t="s">
        <v>626</v>
      </c>
      <c r="I2" t="s">
        <v>638</v>
      </c>
      <c r="J2">
        <v>90001</v>
      </c>
      <c r="K2" t="s">
        <v>639</v>
      </c>
      <c r="L2" t="s">
        <v>643</v>
      </c>
    </row>
    <row r="3" spans="1:12" x14ac:dyDescent="0.25">
      <c r="A3" s="103" t="s">
        <v>41</v>
      </c>
      <c r="C3" s="105"/>
      <c r="D3" s="105"/>
      <c r="E3" s="105"/>
      <c r="G3" s="21" t="s">
        <v>627</v>
      </c>
      <c r="I3" t="s">
        <v>638</v>
      </c>
      <c r="J3">
        <v>90002</v>
      </c>
      <c r="K3" t="s">
        <v>640</v>
      </c>
      <c r="L3" t="s">
        <v>644</v>
      </c>
    </row>
    <row r="4" spans="1:12" x14ac:dyDescent="0.25">
      <c r="A4" s="102" t="s">
        <v>1146</v>
      </c>
      <c r="C4" s="105"/>
      <c r="D4" s="105"/>
      <c r="E4" s="105"/>
      <c r="G4" s="21" t="s">
        <v>629</v>
      </c>
      <c r="I4" t="s">
        <v>638</v>
      </c>
      <c r="J4">
        <v>90003</v>
      </c>
      <c r="K4" t="s">
        <v>641</v>
      </c>
      <c r="L4" t="s">
        <v>645</v>
      </c>
    </row>
    <row r="5" spans="1:12" x14ac:dyDescent="0.25">
      <c r="A5" s="103" t="s">
        <v>1148</v>
      </c>
      <c r="C5" s="105"/>
      <c r="D5" s="105"/>
      <c r="E5" s="105"/>
      <c r="G5" s="21" t="s">
        <v>617</v>
      </c>
    </row>
    <row r="6" spans="1:12" x14ac:dyDescent="0.25">
      <c r="A6" s="102" t="s">
        <v>42</v>
      </c>
      <c r="C6" s="105"/>
      <c r="D6" s="105"/>
      <c r="E6" s="105"/>
      <c r="G6" s="21" t="s">
        <v>616</v>
      </c>
    </row>
    <row r="7" spans="1:12" x14ac:dyDescent="0.25">
      <c r="A7" s="103" t="s">
        <v>43</v>
      </c>
      <c r="C7" s="105"/>
      <c r="D7" s="105"/>
      <c r="E7" s="105"/>
      <c r="G7" s="21" t="s">
        <v>630</v>
      </c>
    </row>
    <row r="8" spans="1:12" x14ac:dyDescent="0.25">
      <c r="A8" s="102" t="s">
        <v>44</v>
      </c>
      <c r="C8" s="105"/>
      <c r="D8" s="105"/>
      <c r="E8" s="105"/>
      <c r="G8" s="21" t="s">
        <v>618</v>
      </c>
    </row>
    <row r="9" spans="1:12" x14ac:dyDescent="0.25">
      <c r="A9" s="103" t="s">
        <v>1151</v>
      </c>
      <c r="C9" s="105"/>
      <c r="D9" s="105"/>
      <c r="E9" s="105"/>
      <c r="G9" s="21" t="s">
        <v>623</v>
      </c>
    </row>
    <row r="10" spans="1:12" x14ac:dyDescent="0.25">
      <c r="A10" s="102" t="s">
        <v>45</v>
      </c>
      <c r="G10" s="21" t="s">
        <v>628</v>
      </c>
    </row>
    <row r="11" spans="1:12" x14ac:dyDescent="0.25">
      <c r="A11" s="103" t="s">
        <v>46</v>
      </c>
      <c r="G11" s="21" t="s">
        <v>625</v>
      </c>
    </row>
    <row r="12" spans="1:12" x14ac:dyDescent="0.25">
      <c r="A12" s="102" t="s">
        <v>47</v>
      </c>
      <c r="G12" s="21" t="s">
        <v>621</v>
      </c>
    </row>
    <row r="13" spans="1:12" x14ac:dyDescent="0.25">
      <c r="A13" s="103" t="s">
        <v>48</v>
      </c>
      <c r="G13" s="21" t="s">
        <v>622</v>
      </c>
    </row>
    <row r="14" spans="1:12" x14ac:dyDescent="0.25">
      <c r="A14" s="102" t="s">
        <v>1155</v>
      </c>
      <c r="G14" s="21" t="s">
        <v>624</v>
      </c>
    </row>
    <row r="15" spans="1:12" x14ac:dyDescent="0.25">
      <c r="A15" s="103" t="s">
        <v>1157</v>
      </c>
      <c r="G15" s="21" t="s">
        <v>620</v>
      </c>
    </row>
    <row r="16" spans="1:12" x14ac:dyDescent="0.25">
      <c r="A16" s="102" t="s">
        <v>49</v>
      </c>
      <c r="G16" s="21" t="s">
        <v>631</v>
      </c>
    </row>
    <row r="17" spans="1:7" x14ac:dyDescent="0.25">
      <c r="A17" s="103" t="s">
        <v>50</v>
      </c>
      <c r="G17" s="22" t="s">
        <v>619</v>
      </c>
    </row>
    <row r="18" spans="1:7" x14ac:dyDescent="0.25">
      <c r="A18" s="102" t="s">
        <v>51</v>
      </c>
    </row>
    <row r="19" spans="1:7" x14ac:dyDescent="0.25">
      <c r="A19" s="103" t="s">
        <v>1160</v>
      </c>
    </row>
    <row r="20" spans="1:7" x14ac:dyDescent="0.25">
      <c r="A20" s="102" t="s">
        <v>52</v>
      </c>
    </row>
    <row r="21" spans="1:7" x14ac:dyDescent="0.25">
      <c r="A21" s="103" t="s">
        <v>53</v>
      </c>
    </row>
    <row r="22" spans="1:7" x14ac:dyDescent="0.25">
      <c r="A22" s="102" t="s">
        <v>54</v>
      </c>
    </row>
    <row r="23" spans="1:7" x14ac:dyDescent="0.25">
      <c r="A23" s="103" t="s">
        <v>1162</v>
      </c>
    </row>
    <row r="24" spans="1:7" x14ac:dyDescent="0.25">
      <c r="A24" s="102" t="s">
        <v>55</v>
      </c>
    </row>
    <row r="25" spans="1:7" x14ac:dyDescent="0.25">
      <c r="A25" s="103" t="s">
        <v>56</v>
      </c>
    </row>
    <row r="26" spans="1:7" x14ac:dyDescent="0.25">
      <c r="A26" s="102" t="s">
        <v>57</v>
      </c>
    </row>
    <row r="27" spans="1:7" x14ac:dyDescent="0.25">
      <c r="A27" s="103" t="s">
        <v>1164</v>
      </c>
    </row>
    <row r="28" spans="1:7" x14ac:dyDescent="0.25">
      <c r="A28" s="102" t="s">
        <v>58</v>
      </c>
    </row>
    <row r="29" spans="1:7" x14ac:dyDescent="0.25">
      <c r="A29" s="103" t="s">
        <v>59</v>
      </c>
    </row>
    <row r="30" spans="1:7" x14ac:dyDescent="0.25">
      <c r="A30" s="102" t="s">
        <v>60</v>
      </c>
    </row>
    <row r="31" spans="1:7" x14ac:dyDescent="0.25">
      <c r="A31" s="103" t="s">
        <v>61</v>
      </c>
    </row>
    <row r="32" spans="1:7" x14ac:dyDescent="0.25">
      <c r="A32" s="102" t="s">
        <v>62</v>
      </c>
    </row>
    <row r="33" spans="1:1" x14ac:dyDescent="0.25">
      <c r="A33" s="103" t="s">
        <v>63</v>
      </c>
    </row>
    <row r="34" spans="1:1" x14ac:dyDescent="0.25">
      <c r="A34" s="102" t="s">
        <v>64</v>
      </c>
    </row>
    <row r="35" spans="1:1" x14ac:dyDescent="0.25">
      <c r="A35" s="103" t="s">
        <v>1286</v>
      </c>
    </row>
    <row r="36" spans="1:1" x14ac:dyDescent="0.25">
      <c r="A36" s="102" t="s">
        <v>65</v>
      </c>
    </row>
    <row r="37" spans="1:1" x14ac:dyDescent="0.25">
      <c r="A37" s="103" t="s">
        <v>66</v>
      </c>
    </row>
    <row r="38" spans="1:1" x14ac:dyDescent="0.25">
      <c r="A38" s="102" t="s">
        <v>67</v>
      </c>
    </row>
    <row r="39" spans="1:1" x14ac:dyDescent="0.25">
      <c r="A39" s="103" t="s">
        <v>1166</v>
      </c>
    </row>
    <row r="40" spans="1:1" x14ac:dyDescent="0.25">
      <c r="A40" s="102" t="s">
        <v>68</v>
      </c>
    </row>
    <row r="41" spans="1:1" x14ac:dyDescent="0.25">
      <c r="A41" s="103" t="s">
        <v>69</v>
      </c>
    </row>
    <row r="42" spans="1:1" x14ac:dyDescent="0.25">
      <c r="A42" s="102" t="s">
        <v>70</v>
      </c>
    </row>
    <row r="43" spans="1:1" x14ac:dyDescent="0.25">
      <c r="A43" s="103" t="s">
        <v>71</v>
      </c>
    </row>
    <row r="44" spans="1:1" x14ac:dyDescent="0.25">
      <c r="A44" s="102" t="s">
        <v>1170</v>
      </c>
    </row>
    <row r="45" spans="1:1" x14ac:dyDescent="0.25">
      <c r="A45" s="103" t="s">
        <v>72</v>
      </c>
    </row>
    <row r="46" spans="1:1" x14ac:dyDescent="0.25">
      <c r="A46" s="102" t="s">
        <v>73</v>
      </c>
    </row>
    <row r="47" spans="1:1" x14ac:dyDescent="0.25">
      <c r="A47" s="103" t="s">
        <v>74</v>
      </c>
    </row>
    <row r="48" spans="1:1" x14ac:dyDescent="0.25">
      <c r="A48" s="102" t="s">
        <v>1173</v>
      </c>
    </row>
    <row r="49" spans="1:1" x14ac:dyDescent="0.25">
      <c r="A49" s="103" t="s">
        <v>75</v>
      </c>
    </row>
    <row r="50" spans="1:1" x14ac:dyDescent="0.25">
      <c r="A50" s="102" t="s">
        <v>76</v>
      </c>
    </row>
    <row r="51" spans="1:1" x14ac:dyDescent="0.25">
      <c r="A51" s="103" t="s">
        <v>77</v>
      </c>
    </row>
    <row r="52" spans="1:1" x14ac:dyDescent="0.25">
      <c r="A52" s="102" t="s">
        <v>78</v>
      </c>
    </row>
    <row r="53" spans="1:1" x14ac:dyDescent="0.25">
      <c r="A53" s="103" t="s">
        <v>79</v>
      </c>
    </row>
    <row r="54" spans="1:1" x14ac:dyDescent="0.25">
      <c r="A54" s="102" t="s">
        <v>80</v>
      </c>
    </row>
    <row r="55" spans="1:1" x14ac:dyDescent="0.25">
      <c r="A55" s="103" t="s">
        <v>1175</v>
      </c>
    </row>
    <row r="56" spans="1:1" x14ac:dyDescent="0.25">
      <c r="A56" s="102" t="s">
        <v>1177</v>
      </c>
    </row>
    <row r="57" spans="1:1" x14ac:dyDescent="0.25">
      <c r="A57" s="103" t="s">
        <v>81</v>
      </c>
    </row>
    <row r="58" spans="1:1" x14ac:dyDescent="0.25">
      <c r="A58" s="102" t="s">
        <v>1180</v>
      </c>
    </row>
    <row r="59" spans="1:1" x14ac:dyDescent="0.25">
      <c r="A59" s="103" t="s">
        <v>1184</v>
      </c>
    </row>
    <row r="60" spans="1:1" x14ac:dyDescent="0.25">
      <c r="A60" s="102" t="s">
        <v>82</v>
      </c>
    </row>
    <row r="61" spans="1:1" x14ac:dyDescent="0.25">
      <c r="A61" s="103" t="s">
        <v>83</v>
      </c>
    </row>
    <row r="62" spans="1:1" x14ac:dyDescent="0.25">
      <c r="A62" s="102" t="s">
        <v>84</v>
      </c>
    </row>
    <row r="63" spans="1:1" x14ac:dyDescent="0.25">
      <c r="A63" s="103" t="s">
        <v>85</v>
      </c>
    </row>
    <row r="64" spans="1:1" x14ac:dyDescent="0.25">
      <c r="A64" s="102" t="s">
        <v>86</v>
      </c>
    </row>
    <row r="65" spans="1:1" x14ac:dyDescent="0.25">
      <c r="A65" s="103" t="s">
        <v>87</v>
      </c>
    </row>
    <row r="66" spans="1:1" x14ac:dyDescent="0.25">
      <c r="A66" s="102" t="s">
        <v>88</v>
      </c>
    </row>
    <row r="67" spans="1:1" x14ac:dyDescent="0.25">
      <c r="A67" s="103" t="s">
        <v>89</v>
      </c>
    </row>
    <row r="68" spans="1:1" x14ac:dyDescent="0.25">
      <c r="A68" s="102" t="s">
        <v>90</v>
      </c>
    </row>
    <row r="69" spans="1:1" x14ac:dyDescent="0.25">
      <c r="A69" s="103" t="s">
        <v>91</v>
      </c>
    </row>
    <row r="70" spans="1:1" x14ac:dyDescent="0.25">
      <c r="A70" s="102" t="s">
        <v>92</v>
      </c>
    </row>
    <row r="71" spans="1:1" x14ac:dyDescent="0.25">
      <c r="A71" s="103" t="s">
        <v>93</v>
      </c>
    </row>
    <row r="72" spans="1:1" x14ac:dyDescent="0.25">
      <c r="A72" s="102" t="s">
        <v>94</v>
      </c>
    </row>
    <row r="73" spans="1:1" x14ac:dyDescent="0.25">
      <c r="A73" s="103" t="s">
        <v>95</v>
      </c>
    </row>
    <row r="74" spans="1:1" x14ac:dyDescent="0.25">
      <c r="A74" s="102" t="s">
        <v>96</v>
      </c>
    </row>
    <row r="75" spans="1:1" x14ac:dyDescent="0.25">
      <c r="A75" s="103" t="s">
        <v>1185</v>
      </c>
    </row>
    <row r="76" spans="1:1" x14ac:dyDescent="0.25">
      <c r="A76" s="102" t="s">
        <v>1187</v>
      </c>
    </row>
    <row r="77" spans="1:1" x14ac:dyDescent="0.25">
      <c r="A77" s="103" t="s">
        <v>97</v>
      </c>
    </row>
    <row r="78" spans="1:1" x14ac:dyDescent="0.25">
      <c r="A78" s="102" t="s">
        <v>98</v>
      </c>
    </row>
    <row r="79" spans="1:1" x14ac:dyDescent="0.25">
      <c r="A79" s="103" t="s">
        <v>99</v>
      </c>
    </row>
    <row r="80" spans="1:1" x14ac:dyDescent="0.25">
      <c r="A80" s="102" t="s">
        <v>100</v>
      </c>
    </row>
    <row r="81" spans="1:1" x14ac:dyDescent="0.25">
      <c r="A81" s="103" t="s">
        <v>101</v>
      </c>
    </row>
    <row r="82" spans="1:1" x14ac:dyDescent="0.25">
      <c r="A82" s="102" t="s">
        <v>102</v>
      </c>
    </row>
    <row r="83" spans="1:1" x14ac:dyDescent="0.25">
      <c r="A83" s="103" t="s">
        <v>103</v>
      </c>
    </row>
    <row r="84" spans="1:1" x14ac:dyDescent="0.25">
      <c r="A84" s="102" t="s">
        <v>104</v>
      </c>
    </row>
    <row r="85" spans="1:1" x14ac:dyDescent="0.25">
      <c r="A85" s="103" t="s">
        <v>105</v>
      </c>
    </row>
    <row r="86" spans="1:1" x14ac:dyDescent="0.25">
      <c r="A86" s="102" t="s">
        <v>106</v>
      </c>
    </row>
    <row r="87" spans="1:1" x14ac:dyDescent="0.25">
      <c r="A87" s="103" t="s">
        <v>107</v>
      </c>
    </row>
    <row r="88" spans="1:1" x14ac:dyDescent="0.25">
      <c r="A88" s="102" t="s">
        <v>108</v>
      </c>
    </row>
    <row r="89" spans="1:1" x14ac:dyDescent="0.25">
      <c r="A89" s="103" t="s">
        <v>109</v>
      </c>
    </row>
    <row r="90" spans="1:1" x14ac:dyDescent="0.25">
      <c r="A90" s="102" t="s">
        <v>110</v>
      </c>
    </row>
    <row r="91" spans="1:1" x14ac:dyDescent="0.25">
      <c r="A91" s="103" t="s">
        <v>1189</v>
      </c>
    </row>
    <row r="92" spans="1:1" x14ac:dyDescent="0.25">
      <c r="A92" s="102" t="s">
        <v>1194</v>
      </c>
    </row>
    <row r="93" spans="1:1" x14ac:dyDescent="0.25">
      <c r="A93" s="103" t="s">
        <v>111</v>
      </c>
    </row>
    <row r="94" spans="1:1" x14ac:dyDescent="0.25">
      <c r="A94" s="102" t="s">
        <v>112</v>
      </c>
    </row>
    <row r="95" spans="1:1" x14ac:dyDescent="0.25">
      <c r="A95" s="103" t="s">
        <v>113</v>
      </c>
    </row>
    <row r="96" spans="1:1" x14ac:dyDescent="0.25">
      <c r="A96" s="102" t="s">
        <v>114</v>
      </c>
    </row>
    <row r="97" spans="1:1" x14ac:dyDescent="0.25">
      <c r="A97" s="103" t="s">
        <v>115</v>
      </c>
    </row>
    <row r="98" spans="1:1" x14ac:dyDescent="0.25">
      <c r="A98" s="102" t="s">
        <v>116</v>
      </c>
    </row>
    <row r="99" spans="1:1" x14ac:dyDescent="0.25">
      <c r="A99" s="103" t="s">
        <v>117</v>
      </c>
    </row>
    <row r="100" spans="1:1" x14ac:dyDescent="0.25">
      <c r="A100" s="102" t="s">
        <v>118</v>
      </c>
    </row>
    <row r="101" spans="1:1" x14ac:dyDescent="0.25">
      <c r="A101" s="103" t="s">
        <v>1196</v>
      </c>
    </row>
    <row r="102" spans="1:1" x14ac:dyDescent="0.25">
      <c r="A102" s="102" t="s">
        <v>119</v>
      </c>
    </row>
    <row r="103" spans="1:1" x14ac:dyDescent="0.25">
      <c r="A103" s="103" t="s">
        <v>120</v>
      </c>
    </row>
    <row r="104" spans="1:1" x14ac:dyDescent="0.25">
      <c r="A104" s="102" t="s">
        <v>121</v>
      </c>
    </row>
    <row r="105" spans="1:1" x14ac:dyDescent="0.25">
      <c r="A105" s="103" t="s">
        <v>122</v>
      </c>
    </row>
    <row r="106" spans="1:1" x14ac:dyDescent="0.25">
      <c r="A106" s="102" t="s">
        <v>12</v>
      </c>
    </row>
    <row r="107" spans="1:1" x14ac:dyDescent="0.25">
      <c r="A107" s="103" t="s">
        <v>1199</v>
      </c>
    </row>
    <row r="108" spans="1:1" x14ac:dyDescent="0.25">
      <c r="A108" s="102" t="s">
        <v>123</v>
      </c>
    </row>
    <row r="109" spans="1:1" x14ac:dyDescent="0.25">
      <c r="A109" s="103" t="s">
        <v>124</v>
      </c>
    </row>
    <row r="110" spans="1:1" x14ac:dyDescent="0.25">
      <c r="A110" s="102" t="s">
        <v>125</v>
      </c>
    </row>
    <row r="111" spans="1:1" x14ac:dyDescent="0.25">
      <c r="A111" s="86" t="s">
        <v>126</v>
      </c>
    </row>
    <row r="112" spans="1:1" x14ac:dyDescent="0.25">
      <c r="A112" t="s">
        <v>127</v>
      </c>
    </row>
    <row r="113" spans="1:1" x14ac:dyDescent="0.25">
      <c r="A113" t="s">
        <v>128</v>
      </c>
    </row>
    <row r="114" spans="1:1" x14ac:dyDescent="0.25">
      <c r="A114" t="s">
        <v>129</v>
      </c>
    </row>
    <row r="115" spans="1:1" x14ac:dyDescent="0.25">
      <c r="A115" t="s">
        <v>1201</v>
      </c>
    </row>
    <row r="116" spans="1:1" x14ac:dyDescent="0.25">
      <c r="A116" t="s">
        <v>130</v>
      </c>
    </row>
    <row r="117" spans="1:1" x14ac:dyDescent="0.25">
      <c r="A117" t="s">
        <v>1203</v>
      </c>
    </row>
    <row r="118" spans="1:1" x14ac:dyDescent="0.25">
      <c r="A118" t="s">
        <v>131</v>
      </c>
    </row>
    <row r="119" spans="1:1" x14ac:dyDescent="0.25">
      <c r="A119" t="s">
        <v>132</v>
      </c>
    </row>
    <row r="120" spans="1:1" x14ac:dyDescent="0.25">
      <c r="A120" t="s">
        <v>133</v>
      </c>
    </row>
    <row r="121" spans="1:1" x14ac:dyDescent="0.25">
      <c r="A121" t="s">
        <v>134</v>
      </c>
    </row>
    <row r="122" spans="1:1" x14ac:dyDescent="0.25">
      <c r="A122" t="s">
        <v>135</v>
      </c>
    </row>
    <row r="123" spans="1:1" x14ac:dyDescent="0.25">
      <c r="A123" t="s">
        <v>1205</v>
      </c>
    </row>
    <row r="124" spans="1:1" x14ac:dyDescent="0.25">
      <c r="A124" t="s">
        <v>136</v>
      </c>
    </row>
    <row r="125" spans="1:1" x14ac:dyDescent="0.25">
      <c r="A125" t="s">
        <v>137</v>
      </c>
    </row>
    <row r="126" spans="1:1" x14ac:dyDescent="0.25">
      <c r="A126" t="s">
        <v>138</v>
      </c>
    </row>
    <row r="127" spans="1:1" x14ac:dyDescent="0.25">
      <c r="A127" t="s">
        <v>139</v>
      </c>
    </row>
    <row r="128" spans="1:1" x14ac:dyDescent="0.25">
      <c r="A128" t="s">
        <v>140</v>
      </c>
    </row>
    <row r="129" spans="1:1" x14ac:dyDescent="0.25">
      <c r="A129" t="s">
        <v>141</v>
      </c>
    </row>
    <row r="130" spans="1:1" x14ac:dyDescent="0.25">
      <c r="A130" t="s">
        <v>142</v>
      </c>
    </row>
    <row r="131" spans="1:1" x14ac:dyDescent="0.25">
      <c r="A131" t="s">
        <v>143</v>
      </c>
    </row>
    <row r="132" spans="1:1" x14ac:dyDescent="0.25">
      <c r="A132" t="s">
        <v>1207</v>
      </c>
    </row>
    <row r="133" spans="1:1" x14ac:dyDescent="0.25">
      <c r="A133" t="s">
        <v>144</v>
      </c>
    </row>
    <row r="134" spans="1:1" x14ac:dyDescent="0.25">
      <c r="A134" t="s">
        <v>145</v>
      </c>
    </row>
    <row r="135" spans="1:1" x14ac:dyDescent="0.25">
      <c r="A135" t="s">
        <v>1209</v>
      </c>
    </row>
    <row r="136" spans="1:1" x14ac:dyDescent="0.25">
      <c r="A136" t="s">
        <v>1212</v>
      </c>
    </row>
    <row r="137" spans="1:1" x14ac:dyDescent="0.25">
      <c r="A137" t="s">
        <v>146</v>
      </c>
    </row>
    <row r="138" spans="1:1" x14ac:dyDescent="0.25">
      <c r="A138" t="s">
        <v>147</v>
      </c>
    </row>
    <row r="139" spans="1:1" x14ac:dyDescent="0.25">
      <c r="A139" t="s">
        <v>148</v>
      </c>
    </row>
    <row r="140" spans="1:1" x14ac:dyDescent="0.25">
      <c r="A140" t="s">
        <v>149</v>
      </c>
    </row>
  </sheetData>
  <sortState xmlns:xlrd2="http://schemas.microsoft.com/office/spreadsheetml/2017/richdata2" ref="G2:G17">
    <sortCondition ref="G2:G17"/>
  </sortState>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AC36B-3A76-4975-9C9B-C55DE582D3F7}">
  <sheetPr codeName="Sheet7">
    <tabColor rgb="FFFFFF00"/>
  </sheetPr>
  <dimension ref="A1:I624"/>
  <sheetViews>
    <sheetView zoomScale="90" zoomScaleNormal="90" workbookViewId="0">
      <pane ySplit="1" topLeftCell="A2" activePane="bottomLeft" state="frozen"/>
      <selection pane="bottomLeft" activeCell="N34" sqref="N34"/>
    </sheetView>
  </sheetViews>
  <sheetFormatPr defaultRowHeight="15" x14ac:dyDescent="0.25"/>
  <cols>
    <col min="1" max="1" width="18.5703125" bestFit="1" customWidth="1"/>
    <col min="2" max="2" width="33.28515625" bestFit="1" customWidth="1"/>
    <col min="3" max="3" width="14.5703125" bestFit="1" customWidth="1"/>
    <col min="4" max="4" width="54" bestFit="1" customWidth="1"/>
    <col min="5" max="5" width="16.28515625" bestFit="1" customWidth="1"/>
    <col min="6" max="6" width="25.140625" bestFit="1" customWidth="1"/>
    <col min="7" max="7" width="11.85546875" bestFit="1" customWidth="1"/>
    <col min="8" max="8" width="9.140625" bestFit="1" customWidth="1"/>
    <col min="9" max="9" width="26" customWidth="1"/>
  </cols>
  <sheetData>
    <row r="1" spans="1:9" x14ac:dyDescent="0.25">
      <c r="A1" s="87" t="s">
        <v>150</v>
      </c>
      <c r="B1" s="88" t="s">
        <v>11</v>
      </c>
      <c r="C1" s="88" t="s">
        <v>151</v>
      </c>
      <c r="D1" s="88" t="s">
        <v>152</v>
      </c>
      <c r="E1" s="88" t="s">
        <v>153</v>
      </c>
      <c r="F1" s="88" t="s">
        <v>154</v>
      </c>
      <c r="G1" s="88" t="s">
        <v>664</v>
      </c>
      <c r="H1" s="88" t="s">
        <v>1138</v>
      </c>
      <c r="I1" s="89" t="s">
        <v>1215</v>
      </c>
    </row>
    <row r="2" spans="1:9" x14ac:dyDescent="0.25">
      <c r="A2" s="90">
        <v>2301001</v>
      </c>
      <c r="B2" s="91" t="s">
        <v>1144</v>
      </c>
      <c r="C2" s="91">
        <v>10792</v>
      </c>
      <c r="D2" s="91" t="s">
        <v>1145</v>
      </c>
      <c r="E2" s="91" t="s">
        <v>156</v>
      </c>
      <c r="F2" s="91"/>
      <c r="G2" s="91">
        <v>90847</v>
      </c>
      <c r="H2" s="91">
        <v>2</v>
      </c>
      <c r="I2" s="92" t="s">
        <v>1214</v>
      </c>
    </row>
    <row r="3" spans="1:9" x14ac:dyDescent="0.25">
      <c r="A3" s="93">
        <v>201001</v>
      </c>
      <c r="B3" s="94" t="s">
        <v>41</v>
      </c>
      <c r="C3" s="94">
        <v>15014</v>
      </c>
      <c r="D3" s="94" t="s">
        <v>155</v>
      </c>
      <c r="E3" s="94" t="s">
        <v>156</v>
      </c>
      <c r="F3" s="94" t="s">
        <v>157</v>
      </c>
      <c r="G3" s="94" t="s">
        <v>665</v>
      </c>
      <c r="H3" s="94">
        <v>1</v>
      </c>
      <c r="I3" s="95"/>
    </row>
    <row r="4" spans="1:9" x14ac:dyDescent="0.25">
      <c r="A4" s="90">
        <v>3601002</v>
      </c>
      <c r="B4" s="91" t="s">
        <v>1146</v>
      </c>
      <c r="C4" s="91">
        <v>10161</v>
      </c>
      <c r="D4" s="91" t="s">
        <v>1147</v>
      </c>
      <c r="E4" s="91" t="s">
        <v>156</v>
      </c>
      <c r="F4" s="91"/>
      <c r="G4" s="91">
        <v>91087</v>
      </c>
      <c r="H4" s="91">
        <v>2</v>
      </c>
      <c r="I4" s="92" t="s">
        <v>1214</v>
      </c>
    </row>
    <row r="5" spans="1:9" x14ac:dyDescent="0.25">
      <c r="A5" s="90">
        <v>1501002</v>
      </c>
      <c r="B5" s="91" t="s">
        <v>1148</v>
      </c>
      <c r="C5" s="91">
        <v>10471</v>
      </c>
      <c r="D5" s="91" t="s">
        <v>1149</v>
      </c>
      <c r="E5" s="94" t="s">
        <v>156</v>
      </c>
      <c r="F5" s="94"/>
      <c r="G5" s="94">
        <v>91088</v>
      </c>
      <c r="H5" s="94">
        <v>2</v>
      </c>
      <c r="I5" s="95" t="s">
        <v>1214</v>
      </c>
    </row>
    <row r="6" spans="1:9" x14ac:dyDescent="0.25">
      <c r="A6" s="90">
        <v>1501002</v>
      </c>
      <c r="B6" s="91" t="s">
        <v>1148</v>
      </c>
      <c r="C6" s="91">
        <v>10475</v>
      </c>
      <c r="D6" s="91" t="s">
        <v>1150</v>
      </c>
      <c r="E6" s="91" t="s">
        <v>156</v>
      </c>
      <c r="F6" s="91"/>
      <c r="G6" s="91">
        <v>91089</v>
      </c>
      <c r="H6" s="91">
        <v>2</v>
      </c>
      <c r="I6" s="92" t="s">
        <v>1214</v>
      </c>
    </row>
    <row r="7" spans="1:9" x14ac:dyDescent="0.25">
      <c r="A7" s="93">
        <v>401002</v>
      </c>
      <c r="B7" s="94" t="s">
        <v>42</v>
      </c>
      <c r="C7" s="94">
        <v>10010</v>
      </c>
      <c r="D7" s="94" t="s">
        <v>158</v>
      </c>
      <c r="E7" s="94" t="s">
        <v>156</v>
      </c>
      <c r="F7" s="94" t="s">
        <v>157</v>
      </c>
      <c r="G7" s="94" t="s">
        <v>666</v>
      </c>
      <c r="H7" s="94">
        <v>1</v>
      </c>
      <c r="I7" s="95"/>
    </row>
    <row r="8" spans="1:9" x14ac:dyDescent="0.25">
      <c r="A8" s="90">
        <v>3001001</v>
      </c>
      <c r="B8" s="91" t="s">
        <v>43</v>
      </c>
      <c r="C8" s="91">
        <v>14206</v>
      </c>
      <c r="D8" s="91" t="s">
        <v>159</v>
      </c>
      <c r="E8" s="91" t="s">
        <v>156</v>
      </c>
      <c r="F8" s="91" t="s">
        <v>157</v>
      </c>
      <c r="G8" s="91" t="s">
        <v>667</v>
      </c>
      <c r="H8" s="91">
        <v>1</v>
      </c>
      <c r="I8" s="92"/>
    </row>
    <row r="9" spans="1:9" x14ac:dyDescent="0.25">
      <c r="A9" s="93">
        <v>3001001</v>
      </c>
      <c r="B9" s="94" t="s">
        <v>43</v>
      </c>
      <c r="C9" s="94">
        <v>11116</v>
      </c>
      <c r="D9" s="94" t="s">
        <v>160</v>
      </c>
      <c r="E9" s="94" t="s">
        <v>156</v>
      </c>
      <c r="F9" s="94" t="s">
        <v>157</v>
      </c>
      <c r="G9" s="94" t="s">
        <v>668</v>
      </c>
      <c r="H9" s="94">
        <v>1</v>
      </c>
      <c r="I9" s="95"/>
    </row>
    <row r="10" spans="1:9" x14ac:dyDescent="0.25">
      <c r="A10" s="90">
        <v>102001</v>
      </c>
      <c r="B10" s="91" t="s">
        <v>44</v>
      </c>
      <c r="C10" s="91">
        <v>16662</v>
      </c>
      <c r="D10" s="91" t="s">
        <v>161</v>
      </c>
      <c r="E10" s="91" t="s">
        <v>156</v>
      </c>
      <c r="F10" s="91" t="s">
        <v>156</v>
      </c>
      <c r="G10" s="91" t="s">
        <v>669</v>
      </c>
      <c r="H10" s="91">
        <v>1</v>
      </c>
      <c r="I10" s="92"/>
    </row>
    <row r="11" spans="1:9" x14ac:dyDescent="0.25">
      <c r="A11" s="93">
        <v>102001</v>
      </c>
      <c r="B11" s="94" t="s">
        <v>44</v>
      </c>
      <c r="C11" s="94">
        <v>10017</v>
      </c>
      <c r="D11" s="94" t="s">
        <v>162</v>
      </c>
      <c r="E11" s="94" t="s">
        <v>156</v>
      </c>
      <c r="F11" s="94" t="s">
        <v>156</v>
      </c>
      <c r="G11" s="94" t="s">
        <v>670</v>
      </c>
      <c r="H11" s="94">
        <v>1</v>
      </c>
      <c r="I11" s="95"/>
    </row>
    <row r="12" spans="1:9" x14ac:dyDescent="0.25">
      <c r="A12" s="90">
        <v>102001</v>
      </c>
      <c r="B12" s="91" t="s">
        <v>44</v>
      </c>
      <c r="C12" s="91">
        <v>14855</v>
      </c>
      <c r="D12" s="91" t="s">
        <v>163</v>
      </c>
      <c r="E12" s="91" t="s">
        <v>156</v>
      </c>
      <c r="F12" s="91" t="s">
        <v>157</v>
      </c>
      <c r="G12" s="91" t="s">
        <v>671</v>
      </c>
      <c r="H12" s="91">
        <v>1</v>
      </c>
      <c r="I12" s="92"/>
    </row>
    <row r="13" spans="1:9" x14ac:dyDescent="0.25">
      <c r="A13" s="93">
        <v>102001</v>
      </c>
      <c r="B13" s="94" t="s">
        <v>44</v>
      </c>
      <c r="C13" s="94">
        <v>16879</v>
      </c>
      <c r="D13" s="94" t="s">
        <v>164</v>
      </c>
      <c r="E13" s="94" t="s">
        <v>156</v>
      </c>
      <c r="F13" s="94" t="s">
        <v>156</v>
      </c>
      <c r="G13" s="94" t="s">
        <v>672</v>
      </c>
      <c r="H13" s="94">
        <v>1</v>
      </c>
      <c r="I13" s="95"/>
    </row>
    <row r="14" spans="1:9" x14ac:dyDescent="0.25">
      <c r="A14" s="90">
        <v>102001</v>
      </c>
      <c r="B14" s="91" t="s">
        <v>44</v>
      </c>
      <c r="C14" s="91">
        <v>10022</v>
      </c>
      <c r="D14" s="91" t="s">
        <v>165</v>
      </c>
      <c r="E14" s="91" t="s">
        <v>156</v>
      </c>
      <c r="F14" s="91" t="s">
        <v>157</v>
      </c>
      <c r="G14" s="91" t="s">
        <v>673</v>
      </c>
      <c r="H14" s="91">
        <v>1</v>
      </c>
      <c r="I14" s="92"/>
    </row>
    <row r="15" spans="1:9" x14ac:dyDescent="0.25">
      <c r="A15" s="90">
        <v>602001</v>
      </c>
      <c r="B15" s="91" t="s">
        <v>1151</v>
      </c>
      <c r="C15" s="91">
        <v>10354</v>
      </c>
      <c r="D15" s="91" t="s">
        <v>1152</v>
      </c>
      <c r="E15" s="94" t="s">
        <v>156</v>
      </c>
      <c r="F15" s="94"/>
      <c r="G15" s="94">
        <v>91090</v>
      </c>
      <c r="H15" s="94">
        <v>2</v>
      </c>
      <c r="I15" s="95" t="s">
        <v>1214</v>
      </c>
    </row>
    <row r="16" spans="1:9" x14ac:dyDescent="0.25">
      <c r="A16" s="90">
        <v>602001</v>
      </c>
      <c r="B16" s="91" t="s">
        <v>1151</v>
      </c>
      <c r="C16" s="91">
        <v>10355</v>
      </c>
      <c r="D16" s="91" t="s">
        <v>1153</v>
      </c>
      <c r="E16" s="91" t="s">
        <v>156</v>
      </c>
      <c r="F16" s="91"/>
      <c r="G16" s="91">
        <v>91091</v>
      </c>
      <c r="H16" s="91">
        <v>2</v>
      </c>
      <c r="I16" s="92" t="s">
        <v>1214</v>
      </c>
    </row>
    <row r="17" spans="1:9" x14ac:dyDescent="0.25">
      <c r="A17" s="90">
        <v>602001</v>
      </c>
      <c r="B17" s="91" t="s">
        <v>1151</v>
      </c>
      <c r="C17" s="91">
        <v>10353</v>
      </c>
      <c r="D17" s="91" t="s">
        <v>1154</v>
      </c>
      <c r="E17" s="94" t="s">
        <v>156</v>
      </c>
      <c r="F17" s="94"/>
      <c r="G17" s="94">
        <v>91092</v>
      </c>
      <c r="H17" s="94">
        <v>2</v>
      </c>
      <c r="I17" s="95" t="s">
        <v>1214</v>
      </c>
    </row>
    <row r="18" spans="1:9" x14ac:dyDescent="0.25">
      <c r="A18" s="90">
        <v>902001</v>
      </c>
      <c r="B18" s="94" t="s">
        <v>45</v>
      </c>
      <c r="C18" s="91">
        <v>12278</v>
      </c>
      <c r="D18" s="91" t="s">
        <v>1216</v>
      </c>
      <c r="E18" s="91" t="s">
        <v>156</v>
      </c>
      <c r="F18" s="91"/>
      <c r="G18" s="91">
        <v>91130</v>
      </c>
      <c r="H18" s="91">
        <v>2</v>
      </c>
      <c r="I18" s="92" t="s">
        <v>1321</v>
      </c>
    </row>
    <row r="19" spans="1:9" x14ac:dyDescent="0.25">
      <c r="A19" s="93">
        <v>902001</v>
      </c>
      <c r="B19" s="94" t="s">
        <v>45</v>
      </c>
      <c r="C19" s="94">
        <v>10036</v>
      </c>
      <c r="D19" s="94" t="s">
        <v>166</v>
      </c>
      <c r="E19" s="94" t="s">
        <v>156</v>
      </c>
      <c r="F19" s="94" t="s">
        <v>157</v>
      </c>
      <c r="G19" s="94" t="s">
        <v>674</v>
      </c>
      <c r="H19" s="94">
        <v>1</v>
      </c>
      <c r="I19" s="95"/>
    </row>
    <row r="20" spans="1:9" x14ac:dyDescent="0.25">
      <c r="A20" s="90">
        <v>902001</v>
      </c>
      <c r="B20" s="91" t="s">
        <v>45</v>
      </c>
      <c r="C20" s="91">
        <v>10038</v>
      </c>
      <c r="D20" s="91" t="s">
        <v>167</v>
      </c>
      <c r="E20" s="91" t="s">
        <v>156</v>
      </c>
      <c r="F20" s="91" t="s">
        <v>157</v>
      </c>
      <c r="G20" s="91" t="s">
        <v>675</v>
      </c>
      <c r="H20" s="91">
        <v>1</v>
      </c>
      <c r="I20" s="92"/>
    </row>
    <row r="21" spans="1:9" x14ac:dyDescent="0.25">
      <c r="A21" s="93">
        <v>902001</v>
      </c>
      <c r="B21" s="94" t="s">
        <v>45</v>
      </c>
      <c r="C21" s="94">
        <v>13454</v>
      </c>
      <c r="D21" s="94" t="s">
        <v>168</v>
      </c>
      <c r="E21" s="94" t="s">
        <v>156</v>
      </c>
      <c r="F21" s="94" t="s">
        <v>157</v>
      </c>
      <c r="G21" s="94" t="s">
        <v>676</v>
      </c>
      <c r="H21" s="94">
        <v>1</v>
      </c>
      <c r="I21" s="95"/>
    </row>
    <row r="22" spans="1:9" x14ac:dyDescent="0.25">
      <c r="A22" s="90">
        <v>902001</v>
      </c>
      <c r="B22" s="91" t="s">
        <v>45</v>
      </c>
      <c r="C22" s="91">
        <v>10042</v>
      </c>
      <c r="D22" s="91" t="s">
        <v>169</v>
      </c>
      <c r="E22" s="91" t="s">
        <v>156</v>
      </c>
      <c r="F22" s="91" t="s">
        <v>157</v>
      </c>
      <c r="G22" s="91" t="s">
        <v>677</v>
      </c>
      <c r="H22" s="91">
        <v>1</v>
      </c>
      <c r="I22" s="92"/>
    </row>
    <row r="23" spans="1:9" x14ac:dyDescent="0.25">
      <c r="A23" s="93">
        <v>902001</v>
      </c>
      <c r="B23" s="94" t="s">
        <v>45</v>
      </c>
      <c r="C23" s="94">
        <v>10028</v>
      </c>
      <c r="D23" s="94" t="s">
        <v>170</v>
      </c>
      <c r="E23" s="94" t="s">
        <v>156</v>
      </c>
      <c r="F23" s="94" t="s">
        <v>157</v>
      </c>
      <c r="G23" s="94" t="s">
        <v>678</v>
      </c>
      <c r="H23" s="94">
        <v>1</v>
      </c>
      <c r="I23" s="95"/>
    </row>
    <row r="24" spans="1:9" x14ac:dyDescent="0.25">
      <c r="A24" s="90">
        <v>902001</v>
      </c>
      <c r="B24" s="91" t="s">
        <v>45</v>
      </c>
      <c r="C24" s="91">
        <v>10033</v>
      </c>
      <c r="D24" s="91" t="s">
        <v>171</v>
      </c>
      <c r="E24" s="91" t="s">
        <v>156</v>
      </c>
      <c r="F24" s="91" t="s">
        <v>157</v>
      </c>
      <c r="G24" s="91" t="s">
        <v>679</v>
      </c>
      <c r="H24" s="91">
        <v>1</v>
      </c>
      <c r="I24" s="92"/>
    </row>
    <row r="25" spans="1:9" x14ac:dyDescent="0.25">
      <c r="A25" s="93">
        <v>902001</v>
      </c>
      <c r="B25" s="94" t="s">
        <v>45</v>
      </c>
      <c r="C25" s="94">
        <v>14788</v>
      </c>
      <c r="D25" s="94" t="s">
        <v>172</v>
      </c>
      <c r="E25" s="94" t="s">
        <v>156</v>
      </c>
      <c r="F25" s="94" t="s">
        <v>157</v>
      </c>
      <c r="G25" s="94" t="s">
        <v>680</v>
      </c>
      <c r="H25" s="94">
        <v>1</v>
      </c>
      <c r="I25" s="95"/>
    </row>
    <row r="26" spans="1:9" x14ac:dyDescent="0.25">
      <c r="A26" s="90">
        <v>2002002</v>
      </c>
      <c r="B26" s="91" t="s">
        <v>46</v>
      </c>
      <c r="C26" s="91">
        <v>10581</v>
      </c>
      <c r="D26" s="91" t="s">
        <v>173</v>
      </c>
      <c r="E26" s="91" t="s">
        <v>156</v>
      </c>
      <c r="F26" s="91" t="s">
        <v>157</v>
      </c>
      <c r="G26" s="91" t="s">
        <v>681</v>
      </c>
      <c r="H26" s="91">
        <v>1</v>
      </c>
      <c r="I26" s="92"/>
    </row>
    <row r="27" spans="1:9" x14ac:dyDescent="0.25">
      <c r="A27" s="93">
        <v>2002002</v>
      </c>
      <c r="B27" s="94" t="s">
        <v>46</v>
      </c>
      <c r="C27" s="94">
        <v>10584</v>
      </c>
      <c r="D27" s="94" t="s">
        <v>174</v>
      </c>
      <c r="E27" s="94" t="s">
        <v>156</v>
      </c>
      <c r="F27" s="94" t="s">
        <v>157</v>
      </c>
      <c r="G27" s="94" t="s">
        <v>682</v>
      </c>
      <c r="H27" s="94">
        <v>1</v>
      </c>
      <c r="I27" s="95"/>
    </row>
    <row r="28" spans="1:9" x14ac:dyDescent="0.25">
      <c r="A28" s="90">
        <v>2002002</v>
      </c>
      <c r="B28" s="91" t="s">
        <v>46</v>
      </c>
      <c r="C28" s="91">
        <v>10585</v>
      </c>
      <c r="D28" s="91" t="s">
        <v>175</v>
      </c>
      <c r="E28" s="91" t="s">
        <v>156</v>
      </c>
      <c r="F28" s="91" t="s">
        <v>157</v>
      </c>
      <c r="G28" s="91" t="s">
        <v>683</v>
      </c>
      <c r="H28" s="91">
        <v>1</v>
      </c>
      <c r="I28" s="92"/>
    </row>
    <row r="29" spans="1:9" x14ac:dyDescent="0.25">
      <c r="A29" s="93">
        <v>2002002</v>
      </c>
      <c r="B29" s="94" t="s">
        <v>46</v>
      </c>
      <c r="C29" s="94">
        <v>10587</v>
      </c>
      <c r="D29" s="94" t="s">
        <v>176</v>
      </c>
      <c r="E29" s="94" t="s">
        <v>156</v>
      </c>
      <c r="F29" s="94" t="s">
        <v>157</v>
      </c>
      <c r="G29" s="94" t="s">
        <v>684</v>
      </c>
      <c r="H29" s="94">
        <v>1</v>
      </c>
      <c r="I29" s="95"/>
    </row>
    <row r="30" spans="1:9" x14ac:dyDescent="0.25">
      <c r="A30" s="90">
        <v>2002002</v>
      </c>
      <c r="B30" s="91" t="s">
        <v>46</v>
      </c>
      <c r="C30" s="91">
        <v>10586</v>
      </c>
      <c r="D30" s="91" t="s">
        <v>1217</v>
      </c>
      <c r="E30" s="91" t="s">
        <v>156</v>
      </c>
      <c r="F30" s="91"/>
      <c r="G30" s="91">
        <v>91131</v>
      </c>
      <c r="H30" s="91">
        <v>2</v>
      </c>
      <c r="I30" s="92" t="s">
        <v>1321</v>
      </c>
    </row>
    <row r="31" spans="1:9" x14ac:dyDescent="0.25">
      <c r="A31" s="90">
        <v>2002002</v>
      </c>
      <c r="B31" s="91" t="s">
        <v>46</v>
      </c>
      <c r="C31" s="91">
        <v>10580</v>
      </c>
      <c r="D31" s="91" t="s">
        <v>1218</v>
      </c>
      <c r="E31" s="94" t="s">
        <v>156</v>
      </c>
      <c r="F31" s="94"/>
      <c r="G31" s="91">
        <v>91132</v>
      </c>
      <c r="H31" s="94">
        <v>2</v>
      </c>
      <c r="I31" s="95" t="s">
        <v>1321</v>
      </c>
    </row>
    <row r="32" spans="1:9" x14ac:dyDescent="0.25">
      <c r="A32" s="90">
        <v>2002002</v>
      </c>
      <c r="B32" s="91" t="s">
        <v>46</v>
      </c>
      <c r="C32" s="91">
        <v>12984</v>
      </c>
      <c r="D32" s="91" t="s">
        <v>1219</v>
      </c>
      <c r="E32" s="91" t="s">
        <v>156</v>
      </c>
      <c r="F32" s="91"/>
      <c r="G32" s="91">
        <v>91133</v>
      </c>
      <c r="H32" s="91">
        <v>2</v>
      </c>
      <c r="I32" s="92" t="s">
        <v>1321</v>
      </c>
    </row>
    <row r="33" spans="1:9" x14ac:dyDescent="0.25">
      <c r="A33" s="93">
        <v>802001</v>
      </c>
      <c r="B33" s="94" t="s">
        <v>47</v>
      </c>
      <c r="C33" s="94">
        <v>10389</v>
      </c>
      <c r="D33" s="94" t="s">
        <v>177</v>
      </c>
      <c r="E33" s="94" t="s">
        <v>156</v>
      </c>
      <c r="F33" s="94" t="s">
        <v>157</v>
      </c>
      <c r="G33" s="94" t="s">
        <v>685</v>
      </c>
      <c r="H33" s="94">
        <v>1</v>
      </c>
      <c r="I33" s="95"/>
    </row>
    <row r="34" spans="1:9" x14ac:dyDescent="0.25">
      <c r="A34" s="90">
        <v>802001</v>
      </c>
      <c r="B34" s="91" t="s">
        <v>47</v>
      </c>
      <c r="C34" s="91">
        <v>10388</v>
      </c>
      <c r="D34" s="91" t="s">
        <v>178</v>
      </c>
      <c r="E34" s="91" t="s">
        <v>156</v>
      </c>
      <c r="F34" s="91" t="s">
        <v>157</v>
      </c>
      <c r="G34" s="91" t="s">
        <v>686</v>
      </c>
      <c r="H34" s="91">
        <v>1</v>
      </c>
      <c r="I34" s="92"/>
    </row>
    <row r="35" spans="1:9" x14ac:dyDescent="0.25">
      <c r="A35" s="93">
        <v>802001</v>
      </c>
      <c r="B35" s="94" t="s">
        <v>47</v>
      </c>
      <c r="C35" s="94">
        <v>10390</v>
      </c>
      <c r="D35" s="94" t="s">
        <v>179</v>
      </c>
      <c r="E35" s="94" t="s">
        <v>156</v>
      </c>
      <c r="F35" s="94" t="s">
        <v>157</v>
      </c>
      <c r="G35" s="94" t="s">
        <v>687</v>
      </c>
      <c r="H35" s="94">
        <v>1</v>
      </c>
      <c r="I35" s="95"/>
    </row>
    <row r="36" spans="1:9" x14ac:dyDescent="0.25">
      <c r="A36" s="90">
        <v>1502001</v>
      </c>
      <c r="B36" s="91" t="s">
        <v>48</v>
      </c>
      <c r="C36" s="91">
        <v>14200</v>
      </c>
      <c r="D36" s="91" t="s">
        <v>180</v>
      </c>
      <c r="E36" s="91" t="s">
        <v>156</v>
      </c>
      <c r="F36" s="91" t="s">
        <v>156</v>
      </c>
      <c r="G36" s="91" t="s">
        <v>688</v>
      </c>
      <c r="H36" s="91">
        <v>1</v>
      </c>
      <c r="I36" s="92"/>
    </row>
    <row r="37" spans="1:9" x14ac:dyDescent="0.25">
      <c r="A37" s="93">
        <v>1502001</v>
      </c>
      <c r="B37" s="94" t="s">
        <v>48</v>
      </c>
      <c r="C37" s="94">
        <v>10476</v>
      </c>
      <c r="D37" s="94" t="s">
        <v>181</v>
      </c>
      <c r="E37" s="94" t="s">
        <v>156</v>
      </c>
      <c r="F37" s="94" t="s">
        <v>157</v>
      </c>
      <c r="G37" s="94" t="s">
        <v>689</v>
      </c>
      <c r="H37" s="94">
        <v>1</v>
      </c>
      <c r="I37" s="95"/>
    </row>
    <row r="38" spans="1:9" x14ac:dyDescent="0.25">
      <c r="A38" s="90">
        <v>1003001</v>
      </c>
      <c r="B38" s="91" t="s">
        <v>1155</v>
      </c>
      <c r="C38" s="91">
        <v>10406</v>
      </c>
      <c r="D38" s="91" t="s">
        <v>1156</v>
      </c>
      <c r="E38" s="91" t="s">
        <v>156</v>
      </c>
      <c r="F38" s="91"/>
      <c r="G38" s="91">
        <v>91093</v>
      </c>
      <c r="H38" s="91">
        <v>2</v>
      </c>
      <c r="I38" s="92" t="s">
        <v>1214</v>
      </c>
    </row>
    <row r="39" spans="1:9" x14ac:dyDescent="0.25">
      <c r="A39" s="90">
        <v>303003</v>
      </c>
      <c r="B39" s="91" t="s">
        <v>1157</v>
      </c>
      <c r="C39" s="91">
        <v>10201</v>
      </c>
      <c r="D39" s="91" t="s">
        <v>1158</v>
      </c>
      <c r="E39" s="94" t="s">
        <v>156</v>
      </c>
      <c r="F39" s="94"/>
      <c r="G39" s="94">
        <v>91094</v>
      </c>
      <c r="H39" s="94">
        <v>2</v>
      </c>
      <c r="I39" s="95" t="s">
        <v>1214</v>
      </c>
    </row>
    <row r="40" spans="1:9" x14ac:dyDescent="0.25">
      <c r="A40" s="90">
        <v>303003</v>
      </c>
      <c r="B40" s="91" t="s">
        <v>1157</v>
      </c>
      <c r="C40" s="91">
        <v>10204</v>
      </c>
      <c r="D40" s="91" t="s">
        <v>1159</v>
      </c>
      <c r="E40" s="91" t="s">
        <v>156</v>
      </c>
      <c r="F40" s="91"/>
      <c r="G40" s="91">
        <v>91095</v>
      </c>
      <c r="H40" s="91">
        <v>2</v>
      </c>
      <c r="I40" s="92" t="s">
        <v>1214</v>
      </c>
    </row>
    <row r="41" spans="1:9" x14ac:dyDescent="0.25">
      <c r="A41" s="90">
        <v>303003</v>
      </c>
      <c r="B41" s="91" t="s">
        <v>1157</v>
      </c>
      <c r="C41" s="91">
        <v>13753</v>
      </c>
      <c r="D41" s="91" t="s">
        <v>531</v>
      </c>
      <c r="E41" s="94" t="s">
        <v>156</v>
      </c>
      <c r="F41" s="94"/>
      <c r="G41" s="94">
        <v>91096</v>
      </c>
      <c r="H41" s="94">
        <v>2</v>
      </c>
      <c r="I41" s="95" t="s">
        <v>1214</v>
      </c>
    </row>
    <row r="42" spans="1:9" x14ac:dyDescent="0.25">
      <c r="A42" s="90">
        <v>2403005</v>
      </c>
      <c r="B42" s="91" t="s">
        <v>49</v>
      </c>
      <c r="C42" s="91">
        <v>10814</v>
      </c>
      <c r="D42" s="91" t="s">
        <v>182</v>
      </c>
      <c r="E42" s="91" t="s">
        <v>156</v>
      </c>
      <c r="F42" s="91" t="s">
        <v>157</v>
      </c>
      <c r="G42" s="91" t="s">
        <v>690</v>
      </c>
      <c r="H42" s="91">
        <v>1</v>
      </c>
      <c r="I42" s="92"/>
    </row>
    <row r="43" spans="1:9" x14ac:dyDescent="0.25">
      <c r="A43" s="93">
        <v>2403005</v>
      </c>
      <c r="B43" s="94" t="s">
        <v>49</v>
      </c>
      <c r="C43" s="94">
        <v>16024</v>
      </c>
      <c r="D43" s="94" t="s">
        <v>183</v>
      </c>
      <c r="E43" s="94" t="s">
        <v>156</v>
      </c>
      <c r="F43" s="94" t="s">
        <v>157</v>
      </c>
      <c r="G43" s="94" t="s">
        <v>691</v>
      </c>
      <c r="H43" s="94">
        <v>1</v>
      </c>
      <c r="I43" s="95"/>
    </row>
    <row r="44" spans="1:9" x14ac:dyDescent="0.25">
      <c r="A44" s="90">
        <v>2603006</v>
      </c>
      <c r="B44" s="91" t="s">
        <v>50</v>
      </c>
      <c r="C44" s="91">
        <v>10925</v>
      </c>
      <c r="D44" s="91" t="s">
        <v>184</v>
      </c>
      <c r="E44" s="91" t="s">
        <v>156</v>
      </c>
      <c r="F44" s="91" t="s">
        <v>157</v>
      </c>
      <c r="G44" s="91" t="s">
        <v>692</v>
      </c>
      <c r="H44" s="91">
        <v>1</v>
      </c>
      <c r="I44" s="92"/>
    </row>
    <row r="45" spans="1:9" x14ac:dyDescent="0.25">
      <c r="A45" s="93">
        <v>2603006</v>
      </c>
      <c r="B45" s="94" t="s">
        <v>50</v>
      </c>
      <c r="C45" s="94">
        <v>16822</v>
      </c>
      <c r="D45" s="94" t="s">
        <v>185</v>
      </c>
      <c r="E45" s="94" t="s">
        <v>156</v>
      </c>
      <c r="F45" s="94" t="s">
        <v>157</v>
      </c>
      <c r="G45" s="94" t="s">
        <v>693</v>
      </c>
      <c r="H45" s="94">
        <v>1</v>
      </c>
      <c r="I45" s="95"/>
    </row>
    <row r="46" spans="1:9" x14ac:dyDescent="0.25">
      <c r="A46" s="90">
        <v>2603006</v>
      </c>
      <c r="B46" s="91" t="s">
        <v>50</v>
      </c>
      <c r="C46" s="91">
        <v>10930</v>
      </c>
      <c r="D46" s="91" t="s">
        <v>186</v>
      </c>
      <c r="E46" s="91" t="s">
        <v>156</v>
      </c>
      <c r="F46" s="91" t="s">
        <v>157</v>
      </c>
      <c r="G46" s="91" t="s">
        <v>694</v>
      </c>
      <c r="H46" s="91">
        <v>1</v>
      </c>
      <c r="I46" s="92"/>
    </row>
    <row r="47" spans="1:9" x14ac:dyDescent="0.25">
      <c r="A47" s="93">
        <v>2603006</v>
      </c>
      <c r="B47" s="94" t="s">
        <v>50</v>
      </c>
      <c r="C47" s="94">
        <v>10926</v>
      </c>
      <c r="D47" s="94" t="s">
        <v>187</v>
      </c>
      <c r="E47" s="94" t="s">
        <v>156</v>
      </c>
      <c r="F47" s="94" t="s">
        <v>157</v>
      </c>
      <c r="G47" s="94" t="s">
        <v>695</v>
      </c>
      <c r="H47" s="94">
        <v>1</v>
      </c>
      <c r="I47" s="95"/>
    </row>
    <row r="48" spans="1:9" x14ac:dyDescent="0.25">
      <c r="A48" s="90">
        <v>2603006</v>
      </c>
      <c r="B48" s="91" t="s">
        <v>50</v>
      </c>
      <c r="C48" s="91">
        <v>10927</v>
      </c>
      <c r="D48" s="91" t="s">
        <v>188</v>
      </c>
      <c r="E48" s="91" t="s">
        <v>156</v>
      </c>
      <c r="F48" s="91" t="s">
        <v>157</v>
      </c>
      <c r="G48" s="91" t="s">
        <v>696</v>
      </c>
      <c r="H48" s="91">
        <v>1</v>
      </c>
      <c r="I48" s="92"/>
    </row>
    <row r="49" spans="1:9" x14ac:dyDescent="0.25">
      <c r="A49" s="90">
        <v>2603006</v>
      </c>
      <c r="B49" s="91" t="s">
        <v>50</v>
      </c>
      <c r="C49" s="91">
        <v>10924</v>
      </c>
      <c r="D49" s="91" t="s">
        <v>1220</v>
      </c>
      <c r="E49" s="94" t="s">
        <v>156</v>
      </c>
      <c r="F49" s="94"/>
      <c r="G49" s="91">
        <v>91134</v>
      </c>
      <c r="H49" s="94">
        <v>2</v>
      </c>
      <c r="I49" s="95" t="s">
        <v>1321</v>
      </c>
    </row>
    <row r="50" spans="1:9" x14ac:dyDescent="0.25">
      <c r="A50" s="90">
        <v>2603006</v>
      </c>
      <c r="B50" s="91" t="s">
        <v>50</v>
      </c>
      <c r="C50" s="91">
        <v>10928</v>
      </c>
      <c r="D50" s="91" t="s">
        <v>1221</v>
      </c>
      <c r="E50" s="91" t="s">
        <v>156</v>
      </c>
      <c r="F50" s="91"/>
      <c r="G50" s="91">
        <v>91135</v>
      </c>
      <c r="H50" s="91">
        <v>2</v>
      </c>
      <c r="I50" s="92" t="s">
        <v>1321</v>
      </c>
    </row>
    <row r="51" spans="1:9" x14ac:dyDescent="0.25">
      <c r="A51" s="90">
        <v>2603006</v>
      </c>
      <c r="B51" s="91" t="s">
        <v>50</v>
      </c>
      <c r="C51" s="91">
        <v>10922</v>
      </c>
      <c r="D51" s="91" t="s">
        <v>1222</v>
      </c>
      <c r="E51" s="94" t="s">
        <v>156</v>
      </c>
      <c r="F51" s="94"/>
      <c r="G51" s="91">
        <v>91136</v>
      </c>
      <c r="H51" s="94">
        <v>2</v>
      </c>
      <c r="I51" s="95" t="s">
        <v>1321</v>
      </c>
    </row>
    <row r="52" spans="1:9" x14ac:dyDescent="0.25">
      <c r="A52" s="90">
        <v>2603006</v>
      </c>
      <c r="B52" s="91" t="s">
        <v>50</v>
      </c>
      <c r="C52" s="91">
        <v>13132</v>
      </c>
      <c r="D52" s="91" t="s">
        <v>1223</v>
      </c>
      <c r="E52" s="91" t="s">
        <v>156</v>
      </c>
      <c r="F52" s="91"/>
      <c r="G52" s="91">
        <v>91137</v>
      </c>
      <c r="H52" s="91">
        <v>2</v>
      </c>
      <c r="I52" s="92" t="s">
        <v>1321</v>
      </c>
    </row>
    <row r="53" spans="1:9" x14ac:dyDescent="0.25">
      <c r="A53" s="90">
        <v>2603006</v>
      </c>
      <c r="B53" s="91" t="s">
        <v>50</v>
      </c>
      <c r="C53" s="91">
        <v>16886</v>
      </c>
      <c r="D53" s="91" t="s">
        <v>1224</v>
      </c>
      <c r="E53" s="94" t="s">
        <v>156</v>
      </c>
      <c r="F53" s="94"/>
      <c r="G53" s="91">
        <v>91138</v>
      </c>
      <c r="H53" s="94">
        <v>2</v>
      </c>
      <c r="I53" s="95" t="s">
        <v>1321</v>
      </c>
    </row>
    <row r="54" spans="1:9" x14ac:dyDescent="0.25">
      <c r="A54" s="90">
        <v>803001</v>
      </c>
      <c r="B54" s="91" t="s">
        <v>51</v>
      </c>
      <c r="C54" s="91">
        <v>10052</v>
      </c>
      <c r="D54" s="91" t="s">
        <v>189</v>
      </c>
      <c r="E54" s="91" t="s">
        <v>156</v>
      </c>
      <c r="F54" s="91" t="s">
        <v>157</v>
      </c>
      <c r="G54" s="91" t="s">
        <v>697</v>
      </c>
      <c r="H54" s="91">
        <v>1</v>
      </c>
      <c r="I54" s="92"/>
    </row>
    <row r="55" spans="1:9" x14ac:dyDescent="0.25">
      <c r="A55" s="93">
        <v>803001</v>
      </c>
      <c r="B55" s="94" t="s">
        <v>51</v>
      </c>
      <c r="C55" s="94">
        <v>10081</v>
      </c>
      <c r="D55" s="94" t="s">
        <v>1225</v>
      </c>
      <c r="E55" s="94" t="s">
        <v>156</v>
      </c>
      <c r="F55" s="94"/>
      <c r="G55" s="91">
        <v>91139</v>
      </c>
      <c r="H55" s="94">
        <v>2</v>
      </c>
      <c r="I55" s="95" t="s">
        <v>1321</v>
      </c>
    </row>
    <row r="56" spans="1:9" x14ac:dyDescent="0.25">
      <c r="A56" s="90">
        <v>2203003</v>
      </c>
      <c r="B56" s="91" t="s">
        <v>1160</v>
      </c>
      <c r="C56" s="91">
        <v>11682</v>
      </c>
      <c r="D56" s="91" t="s">
        <v>1161</v>
      </c>
      <c r="E56" s="91" t="s">
        <v>156</v>
      </c>
      <c r="F56" s="91"/>
      <c r="G56" s="91">
        <v>91097</v>
      </c>
      <c r="H56" s="91">
        <v>2</v>
      </c>
      <c r="I56" s="92" t="s">
        <v>1214</v>
      </c>
    </row>
    <row r="57" spans="1:9" x14ac:dyDescent="0.25">
      <c r="A57" s="93">
        <v>1503002</v>
      </c>
      <c r="B57" s="94" t="s">
        <v>52</v>
      </c>
      <c r="C57" s="94">
        <v>11627</v>
      </c>
      <c r="D57" s="94" t="s">
        <v>190</v>
      </c>
      <c r="E57" s="94" t="s">
        <v>156</v>
      </c>
      <c r="F57" s="94" t="s">
        <v>157</v>
      </c>
      <c r="G57" s="94" t="s">
        <v>698</v>
      </c>
      <c r="H57" s="94">
        <v>1</v>
      </c>
      <c r="I57" s="95"/>
    </row>
    <row r="58" spans="1:9" x14ac:dyDescent="0.25">
      <c r="A58" s="90">
        <v>1503002</v>
      </c>
      <c r="B58" s="91" t="s">
        <v>52</v>
      </c>
      <c r="C58" s="91">
        <v>11628</v>
      </c>
      <c r="D58" s="91" t="s">
        <v>191</v>
      </c>
      <c r="E58" s="91" t="s">
        <v>156</v>
      </c>
      <c r="F58" s="91" t="s">
        <v>157</v>
      </c>
      <c r="G58" s="91" t="s">
        <v>699</v>
      </c>
      <c r="H58" s="91">
        <v>1</v>
      </c>
      <c r="I58" s="92"/>
    </row>
    <row r="59" spans="1:9" x14ac:dyDescent="0.25">
      <c r="A59" s="93">
        <v>1503002</v>
      </c>
      <c r="B59" s="94" t="s">
        <v>52</v>
      </c>
      <c r="C59" s="94">
        <v>16828</v>
      </c>
      <c r="D59" s="94" t="s">
        <v>192</v>
      </c>
      <c r="E59" s="94" t="s">
        <v>156</v>
      </c>
      <c r="F59" s="94" t="s">
        <v>157</v>
      </c>
      <c r="G59" s="94" t="s">
        <v>700</v>
      </c>
      <c r="H59" s="94">
        <v>1</v>
      </c>
      <c r="I59" s="95"/>
    </row>
    <row r="60" spans="1:9" x14ac:dyDescent="0.25">
      <c r="A60" s="90">
        <v>1503002</v>
      </c>
      <c r="B60" s="91" t="s">
        <v>52</v>
      </c>
      <c r="C60" s="91">
        <v>11629</v>
      </c>
      <c r="D60" s="91" t="s">
        <v>1226</v>
      </c>
      <c r="E60" s="91" t="s">
        <v>156</v>
      </c>
      <c r="F60" s="91"/>
      <c r="G60" s="91">
        <v>91140</v>
      </c>
      <c r="H60" s="91">
        <v>2</v>
      </c>
      <c r="I60" s="92" t="s">
        <v>1321</v>
      </c>
    </row>
    <row r="61" spans="1:9" x14ac:dyDescent="0.25">
      <c r="A61" s="93">
        <v>1503002</v>
      </c>
      <c r="B61" s="94" t="s">
        <v>52</v>
      </c>
      <c r="C61" s="94">
        <v>11624</v>
      </c>
      <c r="D61" s="94" t="s">
        <v>1227</v>
      </c>
      <c r="E61" s="94" t="s">
        <v>156</v>
      </c>
      <c r="F61" s="94"/>
      <c r="G61" s="91">
        <v>91141</v>
      </c>
      <c r="H61" s="94">
        <v>2</v>
      </c>
      <c r="I61" s="95" t="s">
        <v>1321</v>
      </c>
    </row>
    <row r="62" spans="1:9" x14ac:dyDescent="0.25">
      <c r="A62" s="90">
        <v>2703001</v>
      </c>
      <c r="B62" s="91" t="s">
        <v>53</v>
      </c>
      <c r="C62" s="91">
        <v>12999</v>
      </c>
      <c r="D62" s="91" t="s">
        <v>193</v>
      </c>
      <c r="E62" s="91" t="s">
        <v>156</v>
      </c>
      <c r="F62" s="91" t="s">
        <v>157</v>
      </c>
      <c r="G62" s="91" t="s">
        <v>701</v>
      </c>
      <c r="H62" s="91">
        <v>1</v>
      </c>
      <c r="I62" s="92"/>
    </row>
    <row r="63" spans="1:9" x14ac:dyDescent="0.25">
      <c r="A63" s="93">
        <v>2703001</v>
      </c>
      <c r="B63" s="94" t="s">
        <v>53</v>
      </c>
      <c r="C63" s="94">
        <v>11089</v>
      </c>
      <c r="D63" s="94" t="s">
        <v>194</v>
      </c>
      <c r="E63" s="94" t="s">
        <v>156</v>
      </c>
      <c r="F63" s="94" t="s">
        <v>157</v>
      </c>
      <c r="G63" s="94" t="s">
        <v>702</v>
      </c>
      <c r="H63" s="94">
        <v>1</v>
      </c>
      <c r="I63" s="95"/>
    </row>
    <row r="64" spans="1:9" x14ac:dyDescent="0.25">
      <c r="A64" s="90">
        <v>2703001</v>
      </c>
      <c r="B64" s="91" t="s">
        <v>53</v>
      </c>
      <c r="C64" s="91">
        <v>11092</v>
      </c>
      <c r="D64" s="91" t="s">
        <v>195</v>
      </c>
      <c r="E64" s="91" t="s">
        <v>156</v>
      </c>
      <c r="F64" s="91" t="s">
        <v>157</v>
      </c>
      <c r="G64" s="91" t="s">
        <v>703</v>
      </c>
      <c r="H64" s="91">
        <v>1</v>
      </c>
      <c r="I64" s="92"/>
    </row>
    <row r="65" spans="1:9" x14ac:dyDescent="0.25">
      <c r="A65" s="93">
        <v>2703001</v>
      </c>
      <c r="B65" s="94" t="s">
        <v>53</v>
      </c>
      <c r="C65" s="94">
        <v>11093</v>
      </c>
      <c r="D65" s="94" t="s">
        <v>196</v>
      </c>
      <c r="E65" s="94" t="s">
        <v>156</v>
      </c>
      <c r="F65" s="94" t="s">
        <v>157</v>
      </c>
      <c r="G65" s="94" t="s">
        <v>704</v>
      </c>
      <c r="H65" s="94">
        <v>1</v>
      </c>
      <c r="I65" s="95"/>
    </row>
    <row r="66" spans="1:9" x14ac:dyDescent="0.25">
      <c r="A66" s="90">
        <v>2703001</v>
      </c>
      <c r="B66" s="91" t="s">
        <v>53</v>
      </c>
      <c r="C66" s="91">
        <v>11090</v>
      </c>
      <c r="D66" s="91" t="s">
        <v>197</v>
      </c>
      <c r="E66" s="91" t="s">
        <v>156</v>
      </c>
      <c r="F66" s="91" t="s">
        <v>157</v>
      </c>
      <c r="G66" s="91" t="s">
        <v>705</v>
      </c>
      <c r="H66" s="91">
        <v>1</v>
      </c>
      <c r="I66" s="92"/>
    </row>
    <row r="67" spans="1:9" x14ac:dyDescent="0.25">
      <c r="A67" s="93">
        <v>503001</v>
      </c>
      <c r="B67" s="94" t="s">
        <v>54</v>
      </c>
      <c r="C67" s="94">
        <v>10327</v>
      </c>
      <c r="D67" s="94" t="s">
        <v>198</v>
      </c>
      <c r="E67" s="94" t="s">
        <v>156</v>
      </c>
      <c r="F67" s="94" t="s">
        <v>157</v>
      </c>
      <c r="G67" s="94" t="s">
        <v>706</v>
      </c>
      <c r="H67" s="94">
        <v>1</v>
      </c>
      <c r="I67" s="95"/>
    </row>
    <row r="68" spans="1:9" x14ac:dyDescent="0.25">
      <c r="A68" s="90">
        <v>1103001</v>
      </c>
      <c r="B68" s="91" t="s">
        <v>1162</v>
      </c>
      <c r="C68" s="91">
        <v>14199</v>
      </c>
      <c r="D68" s="91" t="s">
        <v>1163</v>
      </c>
      <c r="E68" s="91" t="s">
        <v>156</v>
      </c>
      <c r="F68" s="91"/>
      <c r="G68" s="91">
        <v>91098</v>
      </c>
      <c r="H68" s="91">
        <v>2</v>
      </c>
      <c r="I68" s="92" t="s">
        <v>1214</v>
      </c>
    </row>
    <row r="69" spans="1:9" x14ac:dyDescent="0.25">
      <c r="A69" s="93">
        <v>603004</v>
      </c>
      <c r="B69" s="94" t="s">
        <v>55</v>
      </c>
      <c r="C69" s="94">
        <v>10359</v>
      </c>
      <c r="D69" s="94" t="s">
        <v>199</v>
      </c>
      <c r="E69" s="94" t="s">
        <v>156</v>
      </c>
      <c r="F69" s="94" t="s">
        <v>157</v>
      </c>
      <c r="G69" s="94" t="s">
        <v>707</v>
      </c>
      <c r="H69" s="94">
        <v>1</v>
      </c>
      <c r="I69" s="95"/>
    </row>
    <row r="70" spans="1:9" x14ac:dyDescent="0.25">
      <c r="A70" s="90">
        <v>603004</v>
      </c>
      <c r="B70" s="91" t="s">
        <v>55</v>
      </c>
      <c r="C70" s="91">
        <v>13503</v>
      </c>
      <c r="D70" s="91" t="s">
        <v>200</v>
      </c>
      <c r="E70" s="91" t="s">
        <v>156</v>
      </c>
      <c r="F70" s="91" t="s">
        <v>157</v>
      </c>
      <c r="G70" s="91" t="s">
        <v>708</v>
      </c>
      <c r="H70" s="91">
        <v>1</v>
      </c>
      <c r="I70" s="92"/>
    </row>
    <row r="71" spans="1:9" x14ac:dyDescent="0.25">
      <c r="A71" s="93">
        <v>603004</v>
      </c>
      <c r="B71" s="94" t="s">
        <v>55</v>
      </c>
      <c r="C71" s="94">
        <v>16516</v>
      </c>
      <c r="D71" s="94" t="s">
        <v>201</v>
      </c>
      <c r="E71" s="94" t="s">
        <v>156</v>
      </c>
      <c r="F71" s="94" t="s">
        <v>156</v>
      </c>
      <c r="G71" s="94" t="s">
        <v>709</v>
      </c>
      <c r="H71" s="94">
        <v>1</v>
      </c>
      <c r="I71" s="95"/>
    </row>
    <row r="72" spans="1:9" x14ac:dyDescent="0.25">
      <c r="A72" s="90">
        <v>603004</v>
      </c>
      <c r="B72" s="91" t="s">
        <v>55</v>
      </c>
      <c r="C72" s="91">
        <v>10363</v>
      </c>
      <c r="D72" s="91" t="s">
        <v>202</v>
      </c>
      <c r="E72" s="91" t="s">
        <v>156</v>
      </c>
      <c r="F72" s="91" t="s">
        <v>157</v>
      </c>
      <c r="G72" s="91" t="s">
        <v>710</v>
      </c>
      <c r="H72" s="91">
        <v>1</v>
      </c>
      <c r="I72" s="92"/>
    </row>
    <row r="73" spans="1:9" x14ac:dyDescent="0.25">
      <c r="A73" s="93">
        <v>603004</v>
      </c>
      <c r="B73" s="94" t="s">
        <v>55</v>
      </c>
      <c r="C73" s="94">
        <v>16464</v>
      </c>
      <c r="D73" s="94" t="s">
        <v>203</v>
      </c>
      <c r="E73" s="94" t="s">
        <v>156</v>
      </c>
      <c r="F73" s="94" t="s">
        <v>157</v>
      </c>
      <c r="G73" s="94" t="s">
        <v>711</v>
      </c>
      <c r="H73" s="94">
        <v>1</v>
      </c>
      <c r="I73" s="95"/>
    </row>
    <row r="74" spans="1:9" x14ac:dyDescent="0.25">
      <c r="A74" s="90">
        <v>603004</v>
      </c>
      <c r="B74" s="91" t="s">
        <v>55</v>
      </c>
      <c r="C74" s="91">
        <v>10358</v>
      </c>
      <c r="D74" s="91" t="s">
        <v>204</v>
      </c>
      <c r="E74" s="91" t="s">
        <v>156</v>
      </c>
      <c r="F74" s="91" t="s">
        <v>157</v>
      </c>
      <c r="G74" s="91" t="s">
        <v>712</v>
      </c>
      <c r="H74" s="91">
        <v>1</v>
      </c>
      <c r="I74" s="92"/>
    </row>
    <row r="75" spans="1:9" x14ac:dyDescent="0.25">
      <c r="A75" s="93">
        <v>603005</v>
      </c>
      <c r="B75" s="94" t="s">
        <v>56</v>
      </c>
      <c r="C75" s="94">
        <v>10057</v>
      </c>
      <c r="D75" s="94" t="s">
        <v>205</v>
      </c>
      <c r="E75" s="94" t="s">
        <v>156</v>
      </c>
      <c r="F75" s="94" t="s">
        <v>157</v>
      </c>
      <c r="G75" s="94" t="s">
        <v>713</v>
      </c>
      <c r="H75" s="94">
        <v>1</v>
      </c>
      <c r="I75" s="95"/>
    </row>
    <row r="76" spans="1:9" x14ac:dyDescent="0.25">
      <c r="A76" s="90">
        <v>603005</v>
      </c>
      <c r="B76" s="91" t="s">
        <v>56</v>
      </c>
      <c r="C76" s="91">
        <v>16017</v>
      </c>
      <c r="D76" s="91" t="s">
        <v>206</v>
      </c>
      <c r="E76" s="91" t="s">
        <v>156</v>
      </c>
      <c r="F76" s="91" t="s">
        <v>157</v>
      </c>
      <c r="G76" s="91" t="s">
        <v>714</v>
      </c>
      <c r="H76" s="91">
        <v>1</v>
      </c>
      <c r="I76" s="92"/>
    </row>
    <row r="77" spans="1:9" x14ac:dyDescent="0.25">
      <c r="A77" s="93">
        <v>603005</v>
      </c>
      <c r="B77" s="94" t="s">
        <v>56</v>
      </c>
      <c r="C77" s="94">
        <v>16016</v>
      </c>
      <c r="D77" s="94" t="s">
        <v>207</v>
      </c>
      <c r="E77" s="94" t="s">
        <v>156</v>
      </c>
      <c r="F77" s="94" t="s">
        <v>157</v>
      </c>
      <c r="G77" s="94" t="s">
        <v>715</v>
      </c>
      <c r="H77" s="94">
        <v>1</v>
      </c>
      <c r="I77" s="95"/>
    </row>
    <row r="78" spans="1:9" x14ac:dyDescent="0.25">
      <c r="A78" s="90">
        <v>603005</v>
      </c>
      <c r="B78" s="91" t="s">
        <v>56</v>
      </c>
      <c r="C78" s="91">
        <v>16324</v>
      </c>
      <c r="D78" s="91" t="s">
        <v>208</v>
      </c>
      <c r="E78" s="91" t="s">
        <v>156</v>
      </c>
      <c r="F78" s="91" t="s">
        <v>157</v>
      </c>
      <c r="G78" s="91" t="s">
        <v>716</v>
      </c>
      <c r="H78" s="91">
        <v>1</v>
      </c>
      <c r="I78" s="92"/>
    </row>
    <row r="79" spans="1:9" x14ac:dyDescent="0.25">
      <c r="A79" s="93">
        <v>603005</v>
      </c>
      <c r="B79" s="94" t="s">
        <v>56</v>
      </c>
      <c r="C79" s="94">
        <v>15023</v>
      </c>
      <c r="D79" s="94" t="s">
        <v>209</v>
      </c>
      <c r="E79" s="94" t="s">
        <v>156</v>
      </c>
      <c r="F79" s="94" t="s">
        <v>157</v>
      </c>
      <c r="G79" s="94" t="s">
        <v>717</v>
      </c>
      <c r="H79" s="94">
        <v>1</v>
      </c>
      <c r="I79" s="95"/>
    </row>
    <row r="80" spans="1:9" x14ac:dyDescent="0.25">
      <c r="A80" s="90">
        <v>603005</v>
      </c>
      <c r="B80" s="91" t="s">
        <v>56</v>
      </c>
      <c r="C80" s="91">
        <v>16300</v>
      </c>
      <c r="D80" s="91" t="s">
        <v>1228</v>
      </c>
      <c r="E80" s="91" t="s">
        <v>156</v>
      </c>
      <c r="F80" s="91"/>
      <c r="G80" s="91">
        <v>91142</v>
      </c>
      <c r="H80" s="91">
        <v>2</v>
      </c>
      <c r="I80" s="92" t="s">
        <v>1321</v>
      </c>
    </row>
    <row r="81" spans="1:9" x14ac:dyDescent="0.25">
      <c r="A81" s="93">
        <v>603005</v>
      </c>
      <c r="B81" s="94" t="s">
        <v>56</v>
      </c>
      <c r="C81" s="94">
        <v>15501</v>
      </c>
      <c r="D81" s="94" t="s">
        <v>1229</v>
      </c>
      <c r="E81" s="94" t="s">
        <v>156</v>
      </c>
      <c r="F81" s="94"/>
      <c r="G81" s="91">
        <v>91143</v>
      </c>
      <c r="H81" s="94">
        <v>2</v>
      </c>
      <c r="I81" s="95" t="s">
        <v>1321</v>
      </c>
    </row>
    <row r="82" spans="1:9" x14ac:dyDescent="0.25">
      <c r="A82" s="90">
        <v>203003</v>
      </c>
      <c r="B82" s="91" t="s">
        <v>57</v>
      </c>
      <c r="C82" s="91">
        <v>10178</v>
      </c>
      <c r="D82" s="91" t="s">
        <v>210</v>
      </c>
      <c r="E82" s="91" t="s">
        <v>156</v>
      </c>
      <c r="F82" s="91" t="s">
        <v>157</v>
      </c>
      <c r="G82" s="91" t="s">
        <v>718</v>
      </c>
      <c r="H82" s="91">
        <v>1</v>
      </c>
      <c r="I82" s="92"/>
    </row>
    <row r="83" spans="1:9" x14ac:dyDescent="0.25">
      <c r="A83" s="93">
        <v>203003</v>
      </c>
      <c r="B83" s="94" t="s">
        <v>57</v>
      </c>
      <c r="C83" s="94">
        <v>10185</v>
      </c>
      <c r="D83" s="94" t="s">
        <v>211</v>
      </c>
      <c r="E83" s="94" t="s">
        <v>156</v>
      </c>
      <c r="F83" s="94" t="s">
        <v>157</v>
      </c>
      <c r="G83" s="94" t="s">
        <v>719</v>
      </c>
      <c r="H83" s="94">
        <v>1</v>
      </c>
      <c r="I83" s="95"/>
    </row>
    <row r="84" spans="1:9" x14ac:dyDescent="0.25">
      <c r="A84" s="90">
        <v>203003</v>
      </c>
      <c r="B84" s="91" t="s">
        <v>57</v>
      </c>
      <c r="C84" s="91">
        <v>10183</v>
      </c>
      <c r="D84" s="91" t="s">
        <v>212</v>
      </c>
      <c r="E84" s="91" t="s">
        <v>156</v>
      </c>
      <c r="F84" s="91" t="s">
        <v>157</v>
      </c>
      <c r="G84" s="91" t="s">
        <v>720</v>
      </c>
      <c r="H84" s="91">
        <v>1</v>
      </c>
      <c r="I84" s="92"/>
    </row>
    <row r="85" spans="1:9" x14ac:dyDescent="0.25">
      <c r="A85" s="93">
        <v>203003</v>
      </c>
      <c r="B85" s="94" t="s">
        <v>57</v>
      </c>
      <c r="C85" s="94">
        <v>10184</v>
      </c>
      <c r="D85" s="94" t="s">
        <v>213</v>
      </c>
      <c r="E85" s="94" t="s">
        <v>156</v>
      </c>
      <c r="F85" s="94" t="s">
        <v>157</v>
      </c>
      <c r="G85" s="94" t="s">
        <v>721</v>
      </c>
      <c r="H85" s="94">
        <v>1</v>
      </c>
      <c r="I85" s="95"/>
    </row>
    <row r="86" spans="1:9" x14ac:dyDescent="0.25">
      <c r="A86" s="90">
        <v>2003008</v>
      </c>
      <c r="B86" s="91" t="s">
        <v>1164</v>
      </c>
      <c r="C86" s="91">
        <v>10594</v>
      </c>
      <c r="D86" s="91" t="s">
        <v>1165</v>
      </c>
      <c r="E86" s="91" t="s">
        <v>156</v>
      </c>
      <c r="F86" s="91"/>
      <c r="G86" s="91">
        <v>91099</v>
      </c>
      <c r="H86" s="91">
        <v>2</v>
      </c>
      <c r="I86" s="92" t="s">
        <v>1214</v>
      </c>
    </row>
    <row r="87" spans="1:9" x14ac:dyDescent="0.25">
      <c r="A87" s="93">
        <v>703001</v>
      </c>
      <c r="B87" s="94" t="s">
        <v>58</v>
      </c>
      <c r="C87" s="94">
        <v>16101</v>
      </c>
      <c r="D87" s="94" t="s">
        <v>214</v>
      </c>
      <c r="E87" s="94" t="s">
        <v>156</v>
      </c>
      <c r="F87" s="94" t="s">
        <v>157</v>
      </c>
      <c r="G87" s="94" t="s">
        <v>722</v>
      </c>
      <c r="H87" s="94">
        <v>1</v>
      </c>
      <c r="I87" s="95"/>
    </row>
    <row r="88" spans="1:9" x14ac:dyDescent="0.25">
      <c r="A88" s="90">
        <v>703001</v>
      </c>
      <c r="B88" s="91" t="s">
        <v>58</v>
      </c>
      <c r="C88" s="91">
        <v>10061</v>
      </c>
      <c r="D88" s="91" t="s">
        <v>1230</v>
      </c>
      <c r="E88" s="91" t="s">
        <v>156</v>
      </c>
      <c r="F88" s="91"/>
      <c r="G88" s="91">
        <v>91144</v>
      </c>
      <c r="H88" s="91">
        <v>2</v>
      </c>
      <c r="I88" s="92" t="s">
        <v>1321</v>
      </c>
    </row>
    <row r="89" spans="1:9" x14ac:dyDescent="0.25">
      <c r="A89" s="93">
        <v>703001</v>
      </c>
      <c r="B89" s="94" t="s">
        <v>58</v>
      </c>
      <c r="C89" s="94">
        <v>10059</v>
      </c>
      <c r="D89" s="94" t="s">
        <v>1231</v>
      </c>
      <c r="E89" s="94" t="s">
        <v>156</v>
      </c>
      <c r="F89" s="94"/>
      <c r="G89" s="91">
        <v>91145</v>
      </c>
      <c r="H89" s="94">
        <v>2</v>
      </c>
      <c r="I89" s="95" t="s">
        <v>1321</v>
      </c>
    </row>
    <row r="90" spans="1:9" x14ac:dyDescent="0.25">
      <c r="A90" s="90">
        <v>703001</v>
      </c>
      <c r="B90" s="91" t="s">
        <v>58</v>
      </c>
      <c r="C90" s="91">
        <v>15675</v>
      </c>
      <c r="D90" s="91" t="s">
        <v>1232</v>
      </c>
      <c r="E90" s="91" t="s">
        <v>156</v>
      </c>
      <c r="F90" s="91"/>
      <c r="G90" s="91">
        <v>91146</v>
      </c>
      <c r="H90" s="91">
        <v>2</v>
      </c>
      <c r="I90" s="92" t="s">
        <v>1321</v>
      </c>
    </row>
    <row r="91" spans="1:9" x14ac:dyDescent="0.25">
      <c r="A91" s="93">
        <v>2003009</v>
      </c>
      <c r="B91" s="94" t="s">
        <v>59</v>
      </c>
      <c r="C91" s="94">
        <v>10597</v>
      </c>
      <c r="D91" s="94" t="s">
        <v>215</v>
      </c>
      <c r="E91" s="94" t="s">
        <v>156</v>
      </c>
      <c r="F91" s="94" t="s">
        <v>156</v>
      </c>
      <c r="G91" s="94" t="s">
        <v>723</v>
      </c>
      <c r="H91" s="94">
        <v>1</v>
      </c>
      <c r="I91" s="95"/>
    </row>
    <row r="92" spans="1:9" x14ac:dyDescent="0.25">
      <c r="A92" s="90">
        <v>1603003</v>
      </c>
      <c r="B92" s="91" t="s">
        <v>60</v>
      </c>
      <c r="C92" s="91">
        <v>14202</v>
      </c>
      <c r="D92" s="91" t="s">
        <v>216</v>
      </c>
      <c r="E92" s="91" t="s">
        <v>156</v>
      </c>
      <c r="F92" s="91" t="s">
        <v>157</v>
      </c>
      <c r="G92" s="91" t="s">
        <v>724</v>
      </c>
      <c r="H92" s="91">
        <v>1</v>
      </c>
      <c r="I92" s="92"/>
    </row>
    <row r="93" spans="1:9" x14ac:dyDescent="0.25">
      <c r="A93" s="93">
        <v>1603003</v>
      </c>
      <c r="B93" s="94" t="s">
        <v>60</v>
      </c>
      <c r="C93" s="94">
        <v>14201</v>
      </c>
      <c r="D93" s="94" t="s">
        <v>217</v>
      </c>
      <c r="E93" s="94" t="s">
        <v>156</v>
      </c>
      <c r="F93" s="94" t="s">
        <v>157</v>
      </c>
      <c r="G93" s="94" t="s">
        <v>725</v>
      </c>
      <c r="H93" s="94">
        <v>1</v>
      </c>
      <c r="I93" s="95"/>
    </row>
    <row r="94" spans="1:9" x14ac:dyDescent="0.25">
      <c r="A94" s="90">
        <v>2704001</v>
      </c>
      <c r="B94" s="91" t="s">
        <v>61</v>
      </c>
      <c r="C94" s="91">
        <v>11095</v>
      </c>
      <c r="D94" s="91" t="s">
        <v>218</v>
      </c>
      <c r="E94" s="91" t="s">
        <v>156</v>
      </c>
      <c r="F94" s="91" t="s">
        <v>157</v>
      </c>
      <c r="G94" s="91" t="s">
        <v>726</v>
      </c>
      <c r="H94" s="91">
        <v>1</v>
      </c>
      <c r="I94" s="92"/>
    </row>
    <row r="95" spans="1:9" x14ac:dyDescent="0.25">
      <c r="A95" s="93">
        <v>2704001</v>
      </c>
      <c r="B95" s="94" t="s">
        <v>61</v>
      </c>
      <c r="C95" s="94">
        <v>10066</v>
      </c>
      <c r="D95" s="94" t="s">
        <v>219</v>
      </c>
      <c r="E95" s="94" t="s">
        <v>156</v>
      </c>
      <c r="F95" s="94" t="s">
        <v>157</v>
      </c>
      <c r="G95" s="94" t="s">
        <v>727</v>
      </c>
      <c r="H95" s="94">
        <v>1</v>
      </c>
      <c r="I95" s="95"/>
    </row>
    <row r="96" spans="1:9" x14ac:dyDescent="0.25">
      <c r="A96" s="90">
        <v>2704001</v>
      </c>
      <c r="B96" s="91" t="s">
        <v>61</v>
      </c>
      <c r="C96" s="91">
        <v>10068</v>
      </c>
      <c r="D96" s="91" t="s">
        <v>220</v>
      </c>
      <c r="E96" s="91" t="s">
        <v>156</v>
      </c>
      <c r="F96" s="91" t="s">
        <v>157</v>
      </c>
      <c r="G96" s="91" t="s">
        <v>728</v>
      </c>
      <c r="H96" s="91">
        <v>1</v>
      </c>
      <c r="I96" s="92"/>
    </row>
    <row r="97" spans="1:9" x14ac:dyDescent="0.25">
      <c r="A97" s="93">
        <v>2704001</v>
      </c>
      <c r="B97" s="94" t="s">
        <v>61</v>
      </c>
      <c r="C97" s="94">
        <v>10069</v>
      </c>
      <c r="D97" s="94" t="s">
        <v>221</v>
      </c>
      <c r="E97" s="94" t="s">
        <v>156</v>
      </c>
      <c r="F97" s="94" t="s">
        <v>157</v>
      </c>
      <c r="G97" s="94" t="s">
        <v>729</v>
      </c>
      <c r="H97" s="94">
        <v>1</v>
      </c>
      <c r="I97" s="95"/>
    </row>
    <row r="98" spans="1:9" x14ac:dyDescent="0.25">
      <c r="A98" s="90">
        <v>2604001</v>
      </c>
      <c r="B98" s="91" t="s">
        <v>62</v>
      </c>
      <c r="C98" s="91">
        <v>10937</v>
      </c>
      <c r="D98" s="91" t="s">
        <v>222</v>
      </c>
      <c r="E98" s="91" t="s">
        <v>156</v>
      </c>
      <c r="F98" s="91" t="s">
        <v>157</v>
      </c>
      <c r="G98" s="91" t="s">
        <v>730</v>
      </c>
      <c r="H98" s="91">
        <v>1</v>
      </c>
      <c r="I98" s="92"/>
    </row>
    <row r="99" spans="1:9" x14ac:dyDescent="0.25">
      <c r="A99" s="93">
        <v>2604001</v>
      </c>
      <c r="B99" s="94" t="s">
        <v>62</v>
      </c>
      <c r="C99" s="94">
        <v>10939</v>
      </c>
      <c r="D99" s="94" t="s">
        <v>223</v>
      </c>
      <c r="E99" s="94" t="s">
        <v>156</v>
      </c>
      <c r="F99" s="94" t="s">
        <v>157</v>
      </c>
      <c r="G99" s="94" t="s">
        <v>731</v>
      </c>
      <c r="H99" s="94">
        <v>1</v>
      </c>
      <c r="I99" s="95"/>
    </row>
    <row r="100" spans="1:9" x14ac:dyDescent="0.25">
      <c r="A100" s="90">
        <v>2604001</v>
      </c>
      <c r="B100" s="91" t="s">
        <v>62</v>
      </c>
      <c r="C100" s="91">
        <v>12494</v>
      </c>
      <c r="D100" s="91" t="s">
        <v>224</v>
      </c>
      <c r="E100" s="91" t="s">
        <v>156</v>
      </c>
      <c r="F100" s="91" t="s">
        <v>157</v>
      </c>
      <c r="G100" s="91" t="s">
        <v>732</v>
      </c>
      <c r="H100" s="91">
        <v>1</v>
      </c>
      <c r="I100" s="92"/>
    </row>
    <row r="101" spans="1:9" x14ac:dyDescent="0.25">
      <c r="A101" s="93">
        <v>2604001</v>
      </c>
      <c r="B101" s="94" t="s">
        <v>62</v>
      </c>
      <c r="C101" s="94">
        <v>10938</v>
      </c>
      <c r="D101" s="94" t="s">
        <v>225</v>
      </c>
      <c r="E101" s="94" t="s">
        <v>156</v>
      </c>
      <c r="F101" s="94" t="s">
        <v>157</v>
      </c>
      <c r="G101" s="94" t="s">
        <v>733</v>
      </c>
      <c r="H101" s="94">
        <v>1</v>
      </c>
      <c r="I101" s="95"/>
    </row>
    <row r="102" spans="1:9" x14ac:dyDescent="0.25">
      <c r="A102" s="90">
        <v>2604001</v>
      </c>
      <c r="B102" s="91" t="s">
        <v>62</v>
      </c>
      <c r="C102" s="91">
        <v>10940</v>
      </c>
      <c r="D102" s="91" t="s">
        <v>226</v>
      </c>
      <c r="E102" s="91" t="s">
        <v>156</v>
      </c>
      <c r="F102" s="91" t="s">
        <v>157</v>
      </c>
      <c r="G102" s="91" t="s">
        <v>734</v>
      </c>
      <c r="H102" s="91">
        <v>1</v>
      </c>
      <c r="I102" s="92"/>
    </row>
    <row r="103" spans="1:9" x14ac:dyDescent="0.25">
      <c r="A103" s="93">
        <v>2604001</v>
      </c>
      <c r="B103" s="94" t="s">
        <v>62</v>
      </c>
      <c r="C103" s="94">
        <v>10941</v>
      </c>
      <c r="D103" s="94" t="s">
        <v>227</v>
      </c>
      <c r="E103" s="94" t="s">
        <v>156</v>
      </c>
      <c r="F103" s="94" t="s">
        <v>157</v>
      </c>
      <c r="G103" s="94" t="s">
        <v>735</v>
      </c>
      <c r="H103" s="94">
        <v>1</v>
      </c>
      <c r="I103" s="95"/>
    </row>
    <row r="104" spans="1:9" x14ac:dyDescent="0.25">
      <c r="A104" s="90">
        <v>2604001</v>
      </c>
      <c r="B104" s="91" t="s">
        <v>62</v>
      </c>
      <c r="C104" s="91">
        <v>10942</v>
      </c>
      <c r="D104" s="91" t="s">
        <v>228</v>
      </c>
      <c r="E104" s="91" t="s">
        <v>156</v>
      </c>
      <c r="F104" s="91" t="s">
        <v>157</v>
      </c>
      <c r="G104" s="91" t="s">
        <v>736</v>
      </c>
      <c r="H104" s="91">
        <v>1</v>
      </c>
      <c r="I104" s="92"/>
    </row>
    <row r="105" spans="1:9" x14ac:dyDescent="0.25">
      <c r="A105" s="93">
        <v>2604001</v>
      </c>
      <c r="B105" s="94" t="s">
        <v>62</v>
      </c>
      <c r="C105" s="94">
        <v>10943</v>
      </c>
      <c r="D105" s="94" t="s">
        <v>229</v>
      </c>
      <c r="E105" s="94" t="s">
        <v>156</v>
      </c>
      <c r="F105" s="94" t="s">
        <v>157</v>
      </c>
      <c r="G105" s="94" t="s">
        <v>737</v>
      </c>
      <c r="H105" s="94">
        <v>1</v>
      </c>
      <c r="I105" s="95"/>
    </row>
    <row r="106" spans="1:9" x14ac:dyDescent="0.25">
      <c r="A106" s="90">
        <v>2604001</v>
      </c>
      <c r="B106" s="91" t="s">
        <v>62</v>
      </c>
      <c r="C106" s="91">
        <v>10944</v>
      </c>
      <c r="D106" s="91" t="s">
        <v>230</v>
      </c>
      <c r="E106" s="91" t="s">
        <v>156</v>
      </c>
      <c r="F106" s="91" t="s">
        <v>157</v>
      </c>
      <c r="G106" s="91" t="s">
        <v>738</v>
      </c>
      <c r="H106" s="91">
        <v>1</v>
      </c>
      <c r="I106" s="92"/>
    </row>
    <row r="107" spans="1:9" x14ac:dyDescent="0.25">
      <c r="A107" s="93">
        <v>2604001</v>
      </c>
      <c r="B107" s="94" t="s">
        <v>62</v>
      </c>
      <c r="C107" s="94">
        <v>13660</v>
      </c>
      <c r="D107" s="94" t="s">
        <v>231</v>
      </c>
      <c r="E107" s="94" t="s">
        <v>156</v>
      </c>
      <c r="F107" s="94" t="s">
        <v>157</v>
      </c>
      <c r="G107" s="94" t="s">
        <v>739</v>
      </c>
      <c r="H107" s="94">
        <v>1</v>
      </c>
      <c r="I107" s="95"/>
    </row>
    <row r="108" spans="1:9" x14ac:dyDescent="0.25">
      <c r="A108" s="90">
        <v>2604001</v>
      </c>
      <c r="B108" s="91" t="s">
        <v>62</v>
      </c>
      <c r="C108" s="91">
        <v>10945</v>
      </c>
      <c r="D108" s="91" t="s">
        <v>232</v>
      </c>
      <c r="E108" s="91" t="s">
        <v>156</v>
      </c>
      <c r="F108" s="91" t="s">
        <v>157</v>
      </c>
      <c r="G108" s="91" t="s">
        <v>740</v>
      </c>
      <c r="H108" s="91">
        <v>1</v>
      </c>
      <c r="I108" s="92"/>
    </row>
    <row r="109" spans="1:9" x14ac:dyDescent="0.25">
      <c r="A109" s="93">
        <v>2604001</v>
      </c>
      <c r="B109" s="94" t="s">
        <v>62</v>
      </c>
      <c r="C109" s="94">
        <v>10946</v>
      </c>
      <c r="D109" s="94" t="s">
        <v>233</v>
      </c>
      <c r="E109" s="94" t="s">
        <v>156</v>
      </c>
      <c r="F109" s="94" t="s">
        <v>157</v>
      </c>
      <c r="G109" s="94" t="s">
        <v>741</v>
      </c>
      <c r="H109" s="94">
        <v>1</v>
      </c>
      <c r="I109" s="95"/>
    </row>
    <row r="110" spans="1:9" x14ac:dyDescent="0.25">
      <c r="A110" s="90">
        <v>2604001</v>
      </c>
      <c r="B110" s="91" t="s">
        <v>62</v>
      </c>
      <c r="C110" s="91">
        <v>10936</v>
      </c>
      <c r="D110" s="91" t="s">
        <v>1233</v>
      </c>
      <c r="E110" s="91" t="s">
        <v>156</v>
      </c>
      <c r="F110" s="91"/>
      <c r="G110" s="91">
        <v>91147</v>
      </c>
      <c r="H110" s="91">
        <v>2</v>
      </c>
      <c r="I110" s="92" t="s">
        <v>1321</v>
      </c>
    </row>
    <row r="111" spans="1:9" x14ac:dyDescent="0.25">
      <c r="A111" s="93">
        <v>1004001</v>
      </c>
      <c r="B111" s="94" t="s">
        <v>63</v>
      </c>
      <c r="C111" s="94">
        <v>13793</v>
      </c>
      <c r="D111" s="94" t="s">
        <v>234</v>
      </c>
      <c r="E111" s="94" t="s">
        <v>156</v>
      </c>
      <c r="F111" s="94" t="s">
        <v>157</v>
      </c>
      <c r="G111" s="94" t="s">
        <v>742</v>
      </c>
      <c r="H111" s="94">
        <v>1</v>
      </c>
      <c r="I111" s="95"/>
    </row>
    <row r="112" spans="1:9" x14ac:dyDescent="0.25">
      <c r="A112" s="90">
        <v>3604001</v>
      </c>
      <c r="B112" s="91" t="s">
        <v>64</v>
      </c>
      <c r="C112" s="91">
        <v>11300</v>
      </c>
      <c r="D112" s="91" t="s">
        <v>235</v>
      </c>
      <c r="E112" s="91" t="s">
        <v>156</v>
      </c>
      <c r="F112" s="91" t="s">
        <v>157</v>
      </c>
      <c r="G112" s="91" t="s">
        <v>743</v>
      </c>
      <c r="H112" s="91">
        <v>1</v>
      </c>
      <c r="I112" s="92"/>
    </row>
    <row r="113" spans="1:9" x14ac:dyDescent="0.25">
      <c r="A113" s="93">
        <v>3604001</v>
      </c>
      <c r="B113" s="94" t="s">
        <v>64</v>
      </c>
      <c r="C113" s="94">
        <v>14193</v>
      </c>
      <c r="D113" s="94" t="s">
        <v>236</v>
      </c>
      <c r="E113" s="94" t="s">
        <v>156</v>
      </c>
      <c r="F113" s="94" t="s">
        <v>157</v>
      </c>
      <c r="G113" s="94" t="s">
        <v>744</v>
      </c>
      <c r="H113" s="94">
        <v>1</v>
      </c>
      <c r="I113" s="95"/>
    </row>
    <row r="114" spans="1:9" x14ac:dyDescent="0.25">
      <c r="A114" s="90">
        <v>3604001</v>
      </c>
      <c r="B114" s="91" t="s">
        <v>64</v>
      </c>
      <c r="C114" s="91">
        <v>11299</v>
      </c>
      <c r="D114" s="91" t="s">
        <v>237</v>
      </c>
      <c r="E114" s="91" t="s">
        <v>156</v>
      </c>
      <c r="F114" s="91" t="s">
        <v>157</v>
      </c>
      <c r="G114" s="91" t="s">
        <v>745</v>
      </c>
      <c r="H114" s="91">
        <v>1</v>
      </c>
      <c r="I114" s="92"/>
    </row>
    <row r="115" spans="1:9" x14ac:dyDescent="0.25">
      <c r="A115" s="93">
        <v>1018004</v>
      </c>
      <c r="B115" s="97" t="s">
        <v>1286</v>
      </c>
      <c r="C115" s="94">
        <v>10435</v>
      </c>
      <c r="D115" s="94" t="s">
        <v>1287</v>
      </c>
      <c r="E115" s="94" t="s">
        <v>156</v>
      </c>
      <c r="F115" s="94"/>
      <c r="G115" s="91">
        <v>91201</v>
      </c>
      <c r="H115" s="94">
        <v>2</v>
      </c>
      <c r="I115" s="95" t="s">
        <v>1321</v>
      </c>
    </row>
    <row r="116" spans="1:9" x14ac:dyDescent="0.25">
      <c r="A116" s="90">
        <v>1018004</v>
      </c>
      <c r="B116" s="96" t="s">
        <v>1286</v>
      </c>
      <c r="C116" s="91">
        <v>10430</v>
      </c>
      <c r="D116" s="91" t="s">
        <v>1288</v>
      </c>
      <c r="E116" s="91" t="s">
        <v>156</v>
      </c>
      <c r="F116" s="91"/>
      <c r="G116" s="91">
        <v>91202</v>
      </c>
      <c r="H116" s="91">
        <v>2</v>
      </c>
      <c r="I116" s="92" t="s">
        <v>1321</v>
      </c>
    </row>
    <row r="117" spans="1:9" x14ac:dyDescent="0.25">
      <c r="A117" s="93">
        <v>1018004</v>
      </c>
      <c r="B117" s="97" t="s">
        <v>1286</v>
      </c>
      <c r="C117" s="94">
        <v>10431</v>
      </c>
      <c r="D117" s="94" t="s">
        <v>1289</v>
      </c>
      <c r="E117" s="94" t="s">
        <v>156</v>
      </c>
      <c r="F117" s="94"/>
      <c r="G117" s="91">
        <v>91203</v>
      </c>
      <c r="H117" s="94">
        <v>2</v>
      </c>
      <c r="I117" s="95" t="s">
        <v>1321</v>
      </c>
    </row>
    <row r="118" spans="1:9" x14ac:dyDescent="0.25">
      <c r="A118" s="90">
        <v>1018004</v>
      </c>
      <c r="B118" s="96" t="s">
        <v>1286</v>
      </c>
      <c r="C118" s="91">
        <v>10429</v>
      </c>
      <c r="D118" s="91" t="s">
        <v>1290</v>
      </c>
      <c r="E118" s="91" t="s">
        <v>156</v>
      </c>
      <c r="F118" s="91"/>
      <c r="G118" s="91">
        <v>91204</v>
      </c>
      <c r="H118" s="91">
        <v>2</v>
      </c>
      <c r="I118" s="92" t="s">
        <v>1321</v>
      </c>
    </row>
    <row r="119" spans="1:9" x14ac:dyDescent="0.25">
      <c r="A119" s="93">
        <v>1505001</v>
      </c>
      <c r="B119" s="94" t="s">
        <v>65</v>
      </c>
      <c r="C119" s="94">
        <v>11617</v>
      </c>
      <c r="D119" s="94" t="s">
        <v>238</v>
      </c>
      <c r="E119" s="94" t="s">
        <v>156</v>
      </c>
      <c r="F119" s="94" t="s">
        <v>157</v>
      </c>
      <c r="G119" s="94" t="s">
        <v>746</v>
      </c>
      <c r="H119" s="94">
        <v>1</v>
      </c>
      <c r="I119" s="95"/>
    </row>
    <row r="120" spans="1:9" x14ac:dyDescent="0.25">
      <c r="A120" s="90">
        <v>1505001</v>
      </c>
      <c r="B120" s="91" t="s">
        <v>65</v>
      </c>
      <c r="C120" s="91">
        <v>11618</v>
      </c>
      <c r="D120" s="91" t="s">
        <v>239</v>
      </c>
      <c r="E120" s="91" t="s">
        <v>156</v>
      </c>
      <c r="F120" s="91" t="s">
        <v>157</v>
      </c>
      <c r="G120" s="91" t="s">
        <v>747</v>
      </c>
      <c r="H120" s="91">
        <v>1</v>
      </c>
      <c r="I120" s="92"/>
    </row>
    <row r="121" spans="1:9" x14ac:dyDescent="0.25">
      <c r="A121" s="93">
        <v>1505001</v>
      </c>
      <c r="B121" s="94" t="s">
        <v>65</v>
      </c>
      <c r="C121" s="94">
        <v>15285</v>
      </c>
      <c r="D121" s="94" t="s">
        <v>240</v>
      </c>
      <c r="E121" s="94" t="s">
        <v>156</v>
      </c>
      <c r="F121" s="94" t="s">
        <v>157</v>
      </c>
      <c r="G121" s="94" t="s">
        <v>748</v>
      </c>
      <c r="H121" s="94">
        <v>1</v>
      </c>
      <c r="I121" s="95"/>
    </row>
    <row r="122" spans="1:9" x14ac:dyDescent="0.25">
      <c r="A122" s="90">
        <v>1505001</v>
      </c>
      <c r="B122" s="91" t="s">
        <v>65</v>
      </c>
      <c r="C122" s="91">
        <v>11620</v>
      </c>
      <c r="D122" s="91" t="s">
        <v>241</v>
      </c>
      <c r="E122" s="91" t="s">
        <v>156</v>
      </c>
      <c r="F122" s="91" t="s">
        <v>157</v>
      </c>
      <c r="G122" s="91" t="s">
        <v>749</v>
      </c>
      <c r="H122" s="91">
        <v>1</v>
      </c>
      <c r="I122" s="92"/>
    </row>
    <row r="123" spans="1:9" x14ac:dyDescent="0.25">
      <c r="A123" s="93">
        <v>1505001</v>
      </c>
      <c r="B123" s="94" t="s">
        <v>65</v>
      </c>
      <c r="C123" s="94">
        <v>13133</v>
      </c>
      <c r="D123" s="94" t="s">
        <v>242</v>
      </c>
      <c r="E123" s="94" t="s">
        <v>156</v>
      </c>
      <c r="F123" s="94" t="s">
        <v>157</v>
      </c>
      <c r="G123" s="94" t="s">
        <v>750</v>
      </c>
      <c r="H123" s="94">
        <v>1</v>
      </c>
      <c r="I123" s="95"/>
    </row>
    <row r="124" spans="1:9" x14ac:dyDescent="0.25">
      <c r="A124" s="90">
        <v>1505001</v>
      </c>
      <c r="B124" s="91" t="s">
        <v>65</v>
      </c>
      <c r="C124" s="91">
        <v>11615</v>
      </c>
      <c r="D124" s="91" t="s">
        <v>1234</v>
      </c>
      <c r="E124" s="91" t="s">
        <v>156</v>
      </c>
      <c r="F124" s="91"/>
      <c r="G124" s="91">
        <v>91148</v>
      </c>
      <c r="H124" s="91">
        <v>2</v>
      </c>
      <c r="I124" s="92" t="s">
        <v>1321</v>
      </c>
    </row>
    <row r="125" spans="1:9" x14ac:dyDescent="0.25">
      <c r="A125" s="93">
        <v>1505001</v>
      </c>
      <c r="B125" s="94" t="s">
        <v>65</v>
      </c>
      <c r="C125" s="94">
        <v>11614</v>
      </c>
      <c r="D125" s="94" t="s">
        <v>1235</v>
      </c>
      <c r="E125" s="94" t="s">
        <v>156</v>
      </c>
      <c r="F125" s="94"/>
      <c r="G125" s="91">
        <v>91149</v>
      </c>
      <c r="H125" s="94">
        <v>2</v>
      </c>
      <c r="I125" s="95" t="s">
        <v>1321</v>
      </c>
    </row>
    <row r="126" spans="1:9" x14ac:dyDescent="0.25">
      <c r="A126" s="90">
        <v>1505001</v>
      </c>
      <c r="B126" s="91" t="s">
        <v>65</v>
      </c>
      <c r="C126" s="91">
        <v>11613</v>
      </c>
      <c r="D126" s="91" t="s">
        <v>1236</v>
      </c>
      <c r="E126" s="91" t="s">
        <v>156</v>
      </c>
      <c r="F126" s="91"/>
      <c r="G126" s="91">
        <v>91150</v>
      </c>
      <c r="H126" s="91">
        <v>2</v>
      </c>
      <c r="I126" s="92" t="s">
        <v>1321</v>
      </c>
    </row>
    <row r="127" spans="1:9" x14ac:dyDescent="0.25">
      <c r="A127" s="93">
        <v>1505001</v>
      </c>
      <c r="B127" s="94" t="s">
        <v>65</v>
      </c>
      <c r="C127" s="94">
        <v>11622</v>
      </c>
      <c r="D127" s="94" t="s">
        <v>1237</v>
      </c>
      <c r="E127" s="94" t="s">
        <v>156</v>
      </c>
      <c r="F127" s="94"/>
      <c r="G127" s="91">
        <v>91151</v>
      </c>
      <c r="H127" s="94">
        <v>2</v>
      </c>
      <c r="I127" s="95" t="s">
        <v>1321</v>
      </c>
    </row>
    <row r="128" spans="1:9" x14ac:dyDescent="0.25">
      <c r="A128" s="90">
        <v>1505001</v>
      </c>
      <c r="B128" s="91" t="s">
        <v>65</v>
      </c>
      <c r="C128" s="91">
        <v>13134</v>
      </c>
      <c r="D128" s="91" t="s">
        <v>1238</v>
      </c>
      <c r="E128" s="91" t="s">
        <v>156</v>
      </c>
      <c r="F128" s="91"/>
      <c r="G128" s="91">
        <v>91152</v>
      </c>
      <c r="H128" s="91">
        <v>2</v>
      </c>
      <c r="I128" s="92" t="s">
        <v>1321</v>
      </c>
    </row>
    <row r="129" spans="1:9" x14ac:dyDescent="0.25">
      <c r="A129" s="93">
        <v>1505001</v>
      </c>
      <c r="B129" s="94" t="s">
        <v>65</v>
      </c>
      <c r="C129" s="94">
        <v>15508</v>
      </c>
      <c r="D129" s="94" t="s">
        <v>1239</v>
      </c>
      <c r="E129" s="94" t="s">
        <v>156</v>
      </c>
      <c r="F129" s="94"/>
      <c r="G129" s="91">
        <v>91153</v>
      </c>
      <c r="H129" s="94">
        <v>2</v>
      </c>
      <c r="I129" s="95" t="s">
        <v>1321</v>
      </c>
    </row>
    <row r="130" spans="1:9" x14ac:dyDescent="0.25">
      <c r="A130" s="90">
        <v>2005005</v>
      </c>
      <c r="B130" s="91" t="s">
        <v>66</v>
      </c>
      <c r="C130" s="91">
        <v>10615</v>
      </c>
      <c r="D130" s="91" t="s">
        <v>243</v>
      </c>
      <c r="E130" s="91" t="s">
        <v>156</v>
      </c>
      <c r="F130" s="91" t="s">
        <v>157</v>
      </c>
      <c r="G130" s="91" t="s">
        <v>751</v>
      </c>
      <c r="H130" s="91">
        <v>1</v>
      </c>
      <c r="I130" s="92"/>
    </row>
    <row r="131" spans="1:9" x14ac:dyDescent="0.25">
      <c r="A131" s="93">
        <v>2005005</v>
      </c>
      <c r="B131" s="94" t="s">
        <v>66</v>
      </c>
      <c r="C131" s="94">
        <v>13502</v>
      </c>
      <c r="D131" s="94" t="s">
        <v>244</v>
      </c>
      <c r="E131" s="94" t="s">
        <v>156</v>
      </c>
      <c r="F131" s="94" t="s">
        <v>157</v>
      </c>
      <c r="G131" s="94" t="s">
        <v>752</v>
      </c>
      <c r="H131" s="94">
        <v>1</v>
      </c>
      <c r="I131" s="95"/>
    </row>
    <row r="132" spans="1:9" x14ac:dyDescent="0.25">
      <c r="A132" s="90">
        <v>2005005</v>
      </c>
      <c r="B132" s="91" t="s">
        <v>66</v>
      </c>
      <c r="C132" s="91">
        <v>10606</v>
      </c>
      <c r="D132" s="91" t="s">
        <v>245</v>
      </c>
      <c r="E132" s="91" t="s">
        <v>156</v>
      </c>
      <c r="F132" s="91" t="s">
        <v>157</v>
      </c>
      <c r="G132" s="91" t="s">
        <v>753</v>
      </c>
      <c r="H132" s="91">
        <v>1</v>
      </c>
      <c r="I132" s="92"/>
    </row>
    <row r="133" spans="1:9" x14ac:dyDescent="0.25">
      <c r="A133" s="93">
        <v>2005005</v>
      </c>
      <c r="B133" s="94" t="s">
        <v>66</v>
      </c>
      <c r="C133" s="94">
        <v>10650</v>
      </c>
      <c r="D133" s="94" t="s">
        <v>246</v>
      </c>
      <c r="E133" s="94" t="s">
        <v>156</v>
      </c>
      <c r="F133" s="94" t="s">
        <v>157</v>
      </c>
      <c r="G133" s="94" t="s">
        <v>754</v>
      </c>
      <c r="H133" s="94">
        <v>1</v>
      </c>
      <c r="I133" s="95"/>
    </row>
    <row r="134" spans="1:9" x14ac:dyDescent="0.25">
      <c r="A134" s="90">
        <v>2005005</v>
      </c>
      <c r="B134" s="91" t="s">
        <v>66</v>
      </c>
      <c r="C134" s="91">
        <v>10645</v>
      </c>
      <c r="D134" s="91" t="s">
        <v>247</v>
      </c>
      <c r="E134" s="91" t="s">
        <v>156</v>
      </c>
      <c r="F134" s="91" t="s">
        <v>157</v>
      </c>
      <c r="G134" s="91" t="s">
        <v>755</v>
      </c>
      <c r="H134" s="91">
        <v>1</v>
      </c>
      <c r="I134" s="92"/>
    </row>
    <row r="135" spans="1:9" x14ac:dyDescent="0.25">
      <c r="A135" s="93">
        <v>2005005</v>
      </c>
      <c r="B135" s="94" t="s">
        <v>66</v>
      </c>
      <c r="C135" s="94">
        <v>15826</v>
      </c>
      <c r="D135" s="94" t="s">
        <v>248</v>
      </c>
      <c r="E135" s="94" t="s">
        <v>156</v>
      </c>
      <c r="F135" s="94" t="s">
        <v>157</v>
      </c>
      <c r="G135" s="94" t="s">
        <v>756</v>
      </c>
      <c r="H135" s="94">
        <v>1</v>
      </c>
      <c r="I135" s="95"/>
    </row>
    <row r="136" spans="1:9" x14ac:dyDescent="0.25">
      <c r="A136" s="90">
        <v>2005005</v>
      </c>
      <c r="B136" s="91" t="s">
        <v>66</v>
      </c>
      <c r="C136" s="91">
        <v>13649</v>
      </c>
      <c r="D136" s="91" t="s">
        <v>249</v>
      </c>
      <c r="E136" s="91" t="s">
        <v>156</v>
      </c>
      <c r="F136" s="91" t="s">
        <v>157</v>
      </c>
      <c r="G136" s="91" t="s">
        <v>757</v>
      </c>
      <c r="H136" s="91">
        <v>1</v>
      </c>
      <c r="I136" s="92"/>
    </row>
    <row r="137" spans="1:9" x14ac:dyDescent="0.25">
      <c r="A137" s="93">
        <v>2005005</v>
      </c>
      <c r="B137" s="94" t="s">
        <v>66</v>
      </c>
      <c r="C137" s="94">
        <v>10627</v>
      </c>
      <c r="D137" s="94" t="s">
        <v>250</v>
      </c>
      <c r="E137" s="94" t="s">
        <v>156</v>
      </c>
      <c r="F137" s="94" t="s">
        <v>157</v>
      </c>
      <c r="G137" s="94" t="s">
        <v>758</v>
      </c>
      <c r="H137" s="94">
        <v>1</v>
      </c>
      <c r="I137" s="95"/>
    </row>
    <row r="138" spans="1:9" x14ac:dyDescent="0.25">
      <c r="A138" s="90">
        <v>2005005</v>
      </c>
      <c r="B138" s="91" t="s">
        <v>66</v>
      </c>
      <c r="C138" s="91">
        <v>10629</v>
      </c>
      <c r="D138" s="91" t="s">
        <v>251</v>
      </c>
      <c r="E138" s="91" t="s">
        <v>156</v>
      </c>
      <c r="F138" s="91" t="s">
        <v>157</v>
      </c>
      <c r="G138" s="91" t="s">
        <v>759</v>
      </c>
      <c r="H138" s="91">
        <v>1</v>
      </c>
      <c r="I138" s="92"/>
    </row>
    <row r="139" spans="1:9" x14ac:dyDescent="0.25">
      <c r="A139" s="93">
        <v>2005005</v>
      </c>
      <c r="B139" s="94" t="s">
        <v>66</v>
      </c>
      <c r="C139" s="94">
        <v>10602</v>
      </c>
      <c r="D139" s="94" t="s">
        <v>252</v>
      </c>
      <c r="E139" s="94" t="s">
        <v>156</v>
      </c>
      <c r="F139" s="94" t="s">
        <v>157</v>
      </c>
      <c r="G139" s="94" t="s">
        <v>760</v>
      </c>
      <c r="H139" s="94">
        <v>1</v>
      </c>
      <c r="I139" s="95"/>
    </row>
    <row r="140" spans="1:9" x14ac:dyDescent="0.25">
      <c r="A140" s="90">
        <v>2005005</v>
      </c>
      <c r="B140" s="91" t="s">
        <v>66</v>
      </c>
      <c r="C140" s="91">
        <v>10631</v>
      </c>
      <c r="D140" s="91" t="s">
        <v>253</v>
      </c>
      <c r="E140" s="91" t="s">
        <v>156</v>
      </c>
      <c r="F140" s="91" t="s">
        <v>157</v>
      </c>
      <c r="G140" s="91" t="s">
        <v>761</v>
      </c>
      <c r="H140" s="91">
        <v>1</v>
      </c>
      <c r="I140" s="92"/>
    </row>
    <row r="141" spans="1:9" x14ac:dyDescent="0.25">
      <c r="A141" s="93">
        <v>2005005</v>
      </c>
      <c r="B141" s="94" t="s">
        <v>66</v>
      </c>
      <c r="C141" s="94">
        <v>10633</v>
      </c>
      <c r="D141" s="94" t="s">
        <v>254</v>
      </c>
      <c r="E141" s="94" t="s">
        <v>156</v>
      </c>
      <c r="F141" s="94" t="s">
        <v>157</v>
      </c>
      <c r="G141" s="94" t="s">
        <v>762</v>
      </c>
      <c r="H141" s="94">
        <v>1</v>
      </c>
      <c r="I141" s="95"/>
    </row>
    <row r="142" spans="1:9" x14ac:dyDescent="0.25">
      <c r="A142" s="90">
        <v>2005005</v>
      </c>
      <c r="B142" s="91" t="s">
        <v>66</v>
      </c>
      <c r="C142" s="91">
        <v>10638</v>
      </c>
      <c r="D142" s="91" t="s">
        <v>255</v>
      </c>
      <c r="E142" s="91" t="s">
        <v>156</v>
      </c>
      <c r="F142" s="91" t="s">
        <v>157</v>
      </c>
      <c r="G142" s="91" t="s">
        <v>763</v>
      </c>
      <c r="H142" s="91">
        <v>1</v>
      </c>
      <c r="I142" s="92"/>
    </row>
    <row r="143" spans="1:9" x14ac:dyDescent="0.25">
      <c r="A143" s="90">
        <v>2005005</v>
      </c>
      <c r="B143" s="91" t="s">
        <v>66</v>
      </c>
      <c r="C143" s="91">
        <v>10613</v>
      </c>
      <c r="D143" s="91" t="s">
        <v>1240</v>
      </c>
      <c r="E143" s="94" t="s">
        <v>156</v>
      </c>
      <c r="F143" s="94"/>
      <c r="G143" s="91">
        <v>91154</v>
      </c>
      <c r="H143" s="94">
        <v>2</v>
      </c>
      <c r="I143" s="95" t="s">
        <v>1321</v>
      </c>
    </row>
    <row r="144" spans="1:9" x14ac:dyDescent="0.25">
      <c r="A144" s="90">
        <v>2706001</v>
      </c>
      <c r="B144" s="91" t="s">
        <v>67</v>
      </c>
      <c r="C144" s="91">
        <v>11097</v>
      </c>
      <c r="D144" s="91" t="s">
        <v>256</v>
      </c>
      <c r="E144" s="91" t="s">
        <v>156</v>
      </c>
      <c r="F144" s="91" t="s">
        <v>157</v>
      </c>
      <c r="G144" s="91" t="s">
        <v>764</v>
      </c>
      <c r="H144" s="91">
        <v>1</v>
      </c>
      <c r="I144" s="92"/>
    </row>
    <row r="145" spans="1:9" x14ac:dyDescent="0.25">
      <c r="A145" s="93">
        <v>2706001</v>
      </c>
      <c r="B145" s="94" t="s">
        <v>67</v>
      </c>
      <c r="C145" s="94">
        <v>11096</v>
      </c>
      <c r="D145" s="94" t="s">
        <v>257</v>
      </c>
      <c r="E145" s="94" t="s">
        <v>156</v>
      </c>
      <c r="F145" s="94" t="s">
        <v>157</v>
      </c>
      <c r="G145" s="94" t="s">
        <v>765</v>
      </c>
      <c r="H145" s="94">
        <v>1</v>
      </c>
      <c r="I145" s="95"/>
    </row>
    <row r="146" spans="1:9" x14ac:dyDescent="0.25">
      <c r="A146" s="90">
        <v>2006003</v>
      </c>
      <c r="B146" s="91" t="s">
        <v>1166</v>
      </c>
      <c r="C146" s="91">
        <v>10652</v>
      </c>
      <c r="D146" s="91" t="s">
        <v>1167</v>
      </c>
      <c r="E146" s="91" t="s">
        <v>156</v>
      </c>
      <c r="F146" s="91"/>
      <c r="G146" s="91">
        <v>91100</v>
      </c>
      <c r="H146" s="91">
        <v>2</v>
      </c>
      <c r="I146" s="92" t="s">
        <v>1214</v>
      </c>
    </row>
    <row r="147" spans="1:9" x14ac:dyDescent="0.25">
      <c r="A147" s="93">
        <v>2006003</v>
      </c>
      <c r="B147" s="94" t="s">
        <v>1166</v>
      </c>
      <c r="C147" s="94">
        <v>10656</v>
      </c>
      <c r="D147" s="94" t="s">
        <v>1168</v>
      </c>
      <c r="E147" s="94" t="s">
        <v>156</v>
      </c>
      <c r="F147" s="94"/>
      <c r="G147" s="94">
        <v>91101</v>
      </c>
      <c r="H147" s="94">
        <v>2</v>
      </c>
      <c r="I147" s="95" t="s">
        <v>1214</v>
      </c>
    </row>
    <row r="148" spans="1:9" x14ac:dyDescent="0.25">
      <c r="A148" s="90">
        <v>2006003</v>
      </c>
      <c r="B148" s="91" t="s">
        <v>1166</v>
      </c>
      <c r="C148" s="91">
        <v>16192</v>
      </c>
      <c r="D148" s="91" t="s">
        <v>1169</v>
      </c>
      <c r="E148" s="91" t="s">
        <v>156</v>
      </c>
      <c r="F148" s="91"/>
      <c r="G148" s="91">
        <v>91102</v>
      </c>
      <c r="H148" s="91">
        <v>2</v>
      </c>
      <c r="I148" s="92" t="s">
        <v>1214</v>
      </c>
    </row>
    <row r="149" spans="1:9" x14ac:dyDescent="0.25">
      <c r="A149" s="93">
        <v>3406001</v>
      </c>
      <c r="B149" s="94" t="s">
        <v>68</v>
      </c>
      <c r="C149" s="94">
        <v>15529</v>
      </c>
      <c r="D149" s="94" t="s">
        <v>258</v>
      </c>
      <c r="E149" s="94" t="s">
        <v>156</v>
      </c>
      <c r="F149" s="94" t="s">
        <v>157</v>
      </c>
      <c r="G149" s="94" t="s">
        <v>766</v>
      </c>
      <c r="H149" s="94">
        <v>1</v>
      </c>
      <c r="I149" s="95"/>
    </row>
    <row r="150" spans="1:9" x14ac:dyDescent="0.25">
      <c r="A150" s="90">
        <v>3406001</v>
      </c>
      <c r="B150" s="91" t="s">
        <v>68</v>
      </c>
      <c r="C150" s="91">
        <v>11233</v>
      </c>
      <c r="D150" s="91" t="s">
        <v>259</v>
      </c>
      <c r="E150" s="91" t="s">
        <v>156</v>
      </c>
      <c r="F150" s="91" t="s">
        <v>157</v>
      </c>
      <c r="G150" s="91" t="s">
        <v>767</v>
      </c>
      <c r="H150" s="91">
        <v>1</v>
      </c>
      <c r="I150" s="92"/>
    </row>
    <row r="151" spans="1:9" x14ac:dyDescent="0.25">
      <c r="A151" s="93">
        <v>3406001</v>
      </c>
      <c r="B151" s="94" t="s">
        <v>68</v>
      </c>
      <c r="C151" s="94">
        <v>11235</v>
      </c>
      <c r="D151" s="94" t="s">
        <v>260</v>
      </c>
      <c r="E151" s="94" t="s">
        <v>156</v>
      </c>
      <c r="F151" s="94" t="s">
        <v>157</v>
      </c>
      <c r="G151" s="94" t="s">
        <v>768</v>
      </c>
      <c r="H151" s="94">
        <v>1</v>
      </c>
      <c r="I151" s="95"/>
    </row>
    <row r="152" spans="1:9" x14ac:dyDescent="0.25">
      <c r="A152" s="90">
        <v>3406001</v>
      </c>
      <c r="B152" s="91" t="s">
        <v>68</v>
      </c>
      <c r="C152" s="91">
        <v>13283</v>
      </c>
      <c r="D152" s="91" t="s">
        <v>261</v>
      </c>
      <c r="E152" s="91" t="s">
        <v>156</v>
      </c>
      <c r="F152" s="91" t="s">
        <v>156</v>
      </c>
      <c r="G152" s="91" t="s">
        <v>769</v>
      </c>
      <c r="H152" s="91">
        <v>1</v>
      </c>
      <c r="I152" s="92"/>
    </row>
    <row r="153" spans="1:9" x14ac:dyDescent="0.25">
      <c r="A153" s="93">
        <v>3406001</v>
      </c>
      <c r="B153" s="94" t="s">
        <v>68</v>
      </c>
      <c r="C153" s="94">
        <v>11238</v>
      </c>
      <c r="D153" s="94" t="s">
        <v>262</v>
      </c>
      <c r="E153" s="94" t="s">
        <v>156</v>
      </c>
      <c r="F153" s="94" t="s">
        <v>157</v>
      </c>
      <c r="G153" s="94" t="s">
        <v>770</v>
      </c>
      <c r="H153" s="94">
        <v>1</v>
      </c>
      <c r="I153" s="95"/>
    </row>
    <row r="154" spans="1:9" x14ac:dyDescent="0.25">
      <c r="A154" s="90">
        <v>3406001</v>
      </c>
      <c r="B154" s="91" t="s">
        <v>68</v>
      </c>
      <c r="C154" s="91">
        <v>11232</v>
      </c>
      <c r="D154" s="91" t="s">
        <v>263</v>
      </c>
      <c r="E154" s="91" t="s">
        <v>156</v>
      </c>
      <c r="F154" s="91" t="s">
        <v>157</v>
      </c>
      <c r="G154" s="91" t="s">
        <v>771</v>
      </c>
      <c r="H154" s="91">
        <v>1</v>
      </c>
      <c r="I154" s="92"/>
    </row>
    <row r="155" spans="1:9" x14ac:dyDescent="0.25">
      <c r="A155" s="93">
        <v>3406001</v>
      </c>
      <c r="B155" s="94" t="s">
        <v>68</v>
      </c>
      <c r="C155" s="94">
        <v>15531</v>
      </c>
      <c r="D155" s="94" t="s">
        <v>264</v>
      </c>
      <c r="E155" s="94" t="s">
        <v>156</v>
      </c>
      <c r="F155" s="94" t="s">
        <v>157</v>
      </c>
      <c r="G155" s="94" t="s">
        <v>772</v>
      </c>
      <c r="H155" s="94">
        <v>1</v>
      </c>
      <c r="I155" s="95"/>
    </row>
    <row r="156" spans="1:9" x14ac:dyDescent="0.25">
      <c r="A156" s="90">
        <v>3406001</v>
      </c>
      <c r="B156" s="91" t="s">
        <v>68</v>
      </c>
      <c r="C156" s="91">
        <v>11239</v>
      </c>
      <c r="D156" s="91" t="s">
        <v>265</v>
      </c>
      <c r="E156" s="91" t="s">
        <v>156</v>
      </c>
      <c r="F156" s="91" t="s">
        <v>157</v>
      </c>
      <c r="G156" s="91" t="s">
        <v>773</v>
      </c>
      <c r="H156" s="91">
        <v>1</v>
      </c>
      <c r="I156" s="92"/>
    </row>
    <row r="157" spans="1:9" x14ac:dyDescent="0.25">
      <c r="A157" s="93">
        <v>2407001</v>
      </c>
      <c r="B157" s="94" t="s">
        <v>69</v>
      </c>
      <c r="C157" s="94">
        <v>15653</v>
      </c>
      <c r="D157" s="94" t="s">
        <v>266</v>
      </c>
      <c r="E157" s="94" t="s">
        <v>156</v>
      </c>
      <c r="F157" s="94" t="s">
        <v>156</v>
      </c>
      <c r="G157" s="94" t="s">
        <v>774</v>
      </c>
      <c r="H157" s="94">
        <v>1</v>
      </c>
      <c r="I157" s="95"/>
    </row>
    <row r="158" spans="1:9" x14ac:dyDescent="0.25">
      <c r="A158" s="90">
        <v>2407001</v>
      </c>
      <c r="B158" s="91" t="s">
        <v>69</v>
      </c>
      <c r="C158" s="91">
        <v>15276</v>
      </c>
      <c r="D158" s="91" t="s">
        <v>267</v>
      </c>
      <c r="E158" s="91" t="s">
        <v>156</v>
      </c>
      <c r="F158" s="91" t="s">
        <v>157</v>
      </c>
      <c r="G158" s="91" t="s">
        <v>775</v>
      </c>
      <c r="H158" s="91">
        <v>1</v>
      </c>
      <c r="I158" s="92"/>
    </row>
    <row r="159" spans="1:9" x14ac:dyDescent="0.25">
      <c r="A159" s="93">
        <v>2407001</v>
      </c>
      <c r="B159" s="94" t="s">
        <v>69</v>
      </c>
      <c r="C159" s="94">
        <v>10073</v>
      </c>
      <c r="D159" s="94" t="s">
        <v>268</v>
      </c>
      <c r="E159" s="94" t="s">
        <v>156</v>
      </c>
      <c r="F159" s="94" t="s">
        <v>157</v>
      </c>
      <c r="G159" s="94" t="s">
        <v>776</v>
      </c>
      <c r="H159" s="94">
        <v>1</v>
      </c>
      <c r="I159" s="95"/>
    </row>
    <row r="160" spans="1:9" x14ac:dyDescent="0.25">
      <c r="A160" s="90">
        <v>2407001</v>
      </c>
      <c r="B160" s="91" t="s">
        <v>69</v>
      </c>
      <c r="C160" s="91">
        <v>10076</v>
      </c>
      <c r="D160" s="91" t="s">
        <v>269</v>
      </c>
      <c r="E160" s="91" t="s">
        <v>156</v>
      </c>
      <c r="F160" s="91" t="s">
        <v>157</v>
      </c>
      <c r="G160" s="91" t="s">
        <v>777</v>
      </c>
      <c r="H160" s="91">
        <v>1</v>
      </c>
      <c r="I160" s="92"/>
    </row>
    <row r="161" spans="1:9" x14ac:dyDescent="0.25">
      <c r="A161" s="93">
        <v>307001</v>
      </c>
      <c r="B161" s="94" t="s">
        <v>70</v>
      </c>
      <c r="C161" s="94">
        <v>14405</v>
      </c>
      <c r="D161" s="94" t="s">
        <v>270</v>
      </c>
      <c r="E161" s="94" t="s">
        <v>156</v>
      </c>
      <c r="F161" s="94" t="s">
        <v>157</v>
      </c>
      <c r="G161" s="94" t="s">
        <v>778</v>
      </c>
      <c r="H161" s="94">
        <v>1</v>
      </c>
      <c r="I161" s="95"/>
    </row>
    <row r="162" spans="1:9" x14ac:dyDescent="0.25">
      <c r="A162" s="90">
        <v>1007001</v>
      </c>
      <c r="B162" s="91" t="s">
        <v>71</v>
      </c>
      <c r="C162" s="91">
        <v>10413</v>
      </c>
      <c r="D162" s="91" t="s">
        <v>271</v>
      </c>
      <c r="E162" s="91" t="s">
        <v>156</v>
      </c>
      <c r="F162" s="91" t="s">
        <v>157</v>
      </c>
      <c r="G162" s="91" t="s">
        <v>779</v>
      </c>
      <c r="H162" s="91">
        <v>1</v>
      </c>
      <c r="I162" s="92"/>
    </row>
    <row r="163" spans="1:9" x14ac:dyDescent="0.25">
      <c r="A163" s="93">
        <v>1007002</v>
      </c>
      <c r="B163" s="94" t="s">
        <v>1170</v>
      </c>
      <c r="C163" s="94">
        <v>10417</v>
      </c>
      <c r="D163" s="94" t="s">
        <v>1171</v>
      </c>
      <c r="E163" s="94" t="s">
        <v>156</v>
      </c>
      <c r="F163" s="94"/>
      <c r="G163" s="94">
        <v>91103</v>
      </c>
      <c r="H163" s="94">
        <v>2</v>
      </c>
      <c r="I163" s="95" t="s">
        <v>1214</v>
      </c>
    </row>
    <row r="164" spans="1:9" x14ac:dyDescent="0.25">
      <c r="A164" s="90">
        <v>1007002</v>
      </c>
      <c r="B164" s="91" t="s">
        <v>1170</v>
      </c>
      <c r="C164" s="91">
        <v>10414</v>
      </c>
      <c r="D164" s="91" t="s">
        <v>1172</v>
      </c>
      <c r="E164" s="91" t="s">
        <v>156</v>
      </c>
      <c r="F164" s="91"/>
      <c r="G164" s="91">
        <v>91104</v>
      </c>
      <c r="H164" s="91">
        <v>2</v>
      </c>
      <c r="I164" s="92" t="s">
        <v>1214</v>
      </c>
    </row>
    <row r="165" spans="1:9" x14ac:dyDescent="0.25">
      <c r="A165" s="93">
        <v>1707001</v>
      </c>
      <c r="B165" s="94" t="s">
        <v>72</v>
      </c>
      <c r="C165" s="94">
        <v>10090</v>
      </c>
      <c r="D165" s="94" t="s">
        <v>272</v>
      </c>
      <c r="E165" s="94" t="s">
        <v>156</v>
      </c>
      <c r="F165" s="94" t="s">
        <v>157</v>
      </c>
      <c r="G165" s="94" t="s">
        <v>780</v>
      </c>
      <c r="H165" s="94">
        <v>1</v>
      </c>
      <c r="I165" s="95"/>
    </row>
    <row r="166" spans="1:9" x14ac:dyDescent="0.25">
      <c r="A166" s="90">
        <v>1707001</v>
      </c>
      <c r="B166" s="91" t="s">
        <v>72</v>
      </c>
      <c r="C166" s="91">
        <v>16866</v>
      </c>
      <c r="D166" s="91" t="s">
        <v>273</v>
      </c>
      <c r="E166" s="91" t="s">
        <v>156</v>
      </c>
      <c r="F166" s="91" t="s">
        <v>157</v>
      </c>
      <c r="G166" s="91" t="s">
        <v>781</v>
      </c>
      <c r="H166" s="91">
        <v>1</v>
      </c>
      <c r="I166" s="92"/>
    </row>
    <row r="167" spans="1:9" x14ac:dyDescent="0.25">
      <c r="A167" s="93">
        <v>1707001</v>
      </c>
      <c r="B167" s="94" t="s">
        <v>72</v>
      </c>
      <c r="C167" s="94">
        <v>10092</v>
      </c>
      <c r="D167" s="94" t="s">
        <v>205</v>
      </c>
      <c r="E167" s="94" t="s">
        <v>156</v>
      </c>
      <c r="F167" s="94" t="s">
        <v>157</v>
      </c>
      <c r="G167" s="94" t="s">
        <v>782</v>
      </c>
      <c r="H167" s="94">
        <v>1</v>
      </c>
      <c r="I167" s="95"/>
    </row>
    <row r="168" spans="1:9" x14ac:dyDescent="0.25">
      <c r="A168" s="90">
        <v>1707001</v>
      </c>
      <c r="B168" s="91" t="s">
        <v>72</v>
      </c>
      <c r="C168" s="91">
        <v>10093</v>
      </c>
      <c r="D168" s="91" t="s">
        <v>274</v>
      </c>
      <c r="E168" s="91" t="s">
        <v>156</v>
      </c>
      <c r="F168" s="91" t="s">
        <v>157</v>
      </c>
      <c r="G168" s="91" t="s">
        <v>783</v>
      </c>
      <c r="H168" s="91">
        <v>1</v>
      </c>
      <c r="I168" s="92"/>
    </row>
    <row r="169" spans="1:9" x14ac:dyDescent="0.25">
      <c r="A169" s="93">
        <v>1707001</v>
      </c>
      <c r="B169" s="94" t="s">
        <v>72</v>
      </c>
      <c r="C169" s="94">
        <v>10095</v>
      </c>
      <c r="D169" s="94" t="s">
        <v>275</v>
      </c>
      <c r="E169" s="94" t="s">
        <v>156</v>
      </c>
      <c r="F169" s="94" t="s">
        <v>157</v>
      </c>
      <c r="G169" s="94" t="s">
        <v>784</v>
      </c>
      <c r="H169" s="94">
        <v>1</v>
      </c>
      <c r="I169" s="95"/>
    </row>
    <row r="170" spans="1:9" x14ac:dyDescent="0.25">
      <c r="A170" s="90">
        <v>2207001</v>
      </c>
      <c r="B170" s="94" t="s">
        <v>73</v>
      </c>
      <c r="C170" s="91">
        <v>16310</v>
      </c>
      <c r="D170" s="91" t="s">
        <v>1241</v>
      </c>
      <c r="E170" s="91" t="s">
        <v>156</v>
      </c>
      <c r="F170" s="91"/>
      <c r="G170" s="91">
        <v>91155</v>
      </c>
      <c r="H170" s="91">
        <v>2</v>
      </c>
      <c r="I170" s="92" t="s">
        <v>1321</v>
      </c>
    </row>
    <row r="171" spans="1:9" x14ac:dyDescent="0.25">
      <c r="A171" s="93">
        <v>2207001</v>
      </c>
      <c r="B171" s="94" t="s">
        <v>73</v>
      </c>
      <c r="C171" s="94">
        <v>12512</v>
      </c>
      <c r="D171" s="94" t="s">
        <v>276</v>
      </c>
      <c r="E171" s="94" t="s">
        <v>156</v>
      </c>
      <c r="F171" s="94" t="s">
        <v>157</v>
      </c>
      <c r="G171" s="94" t="s">
        <v>785</v>
      </c>
      <c r="H171" s="94">
        <v>1</v>
      </c>
      <c r="I171" s="95"/>
    </row>
    <row r="172" spans="1:9" x14ac:dyDescent="0.25">
      <c r="A172" s="90">
        <v>2207001</v>
      </c>
      <c r="B172" s="91" t="s">
        <v>73</v>
      </c>
      <c r="C172" s="91">
        <v>10741</v>
      </c>
      <c r="D172" s="91" t="s">
        <v>277</v>
      </c>
      <c r="E172" s="91" t="s">
        <v>156</v>
      </c>
      <c r="F172" s="91" t="s">
        <v>157</v>
      </c>
      <c r="G172" s="91" t="s">
        <v>786</v>
      </c>
      <c r="H172" s="91">
        <v>1</v>
      </c>
      <c r="I172" s="92"/>
    </row>
    <row r="173" spans="1:9" x14ac:dyDescent="0.25">
      <c r="A173" s="93">
        <v>2207001</v>
      </c>
      <c r="B173" s="94" t="s">
        <v>73</v>
      </c>
      <c r="C173" s="94">
        <v>10744</v>
      </c>
      <c r="D173" s="94" t="s">
        <v>278</v>
      </c>
      <c r="E173" s="94" t="s">
        <v>156</v>
      </c>
      <c r="F173" s="94" t="s">
        <v>157</v>
      </c>
      <c r="G173" s="94" t="s">
        <v>787</v>
      </c>
      <c r="H173" s="94">
        <v>1</v>
      </c>
      <c r="I173" s="95"/>
    </row>
    <row r="174" spans="1:9" x14ac:dyDescent="0.25">
      <c r="A174" s="90">
        <v>2207001</v>
      </c>
      <c r="B174" s="91" t="s">
        <v>73</v>
      </c>
      <c r="C174" s="91">
        <v>10746</v>
      </c>
      <c r="D174" s="91" t="s">
        <v>279</v>
      </c>
      <c r="E174" s="91" t="s">
        <v>156</v>
      </c>
      <c r="F174" s="91" t="s">
        <v>157</v>
      </c>
      <c r="G174" s="91" t="s">
        <v>788</v>
      </c>
      <c r="H174" s="91">
        <v>1</v>
      </c>
      <c r="I174" s="92"/>
    </row>
    <row r="175" spans="1:9" x14ac:dyDescent="0.25">
      <c r="A175" s="93">
        <v>2207001</v>
      </c>
      <c r="B175" s="94" t="s">
        <v>73</v>
      </c>
      <c r="C175" s="94">
        <v>10742</v>
      </c>
      <c r="D175" s="94" t="s">
        <v>280</v>
      </c>
      <c r="E175" s="94" t="s">
        <v>156</v>
      </c>
      <c r="F175" s="94" t="s">
        <v>157</v>
      </c>
      <c r="G175" s="94" t="s">
        <v>789</v>
      </c>
      <c r="H175" s="94">
        <v>1</v>
      </c>
      <c r="I175" s="95"/>
    </row>
    <row r="176" spans="1:9" x14ac:dyDescent="0.25">
      <c r="A176" s="90">
        <v>2207001</v>
      </c>
      <c r="B176" s="91" t="s">
        <v>73</v>
      </c>
      <c r="C176" s="91">
        <v>10749</v>
      </c>
      <c r="D176" s="91" t="s">
        <v>281</v>
      </c>
      <c r="E176" s="91" t="s">
        <v>156</v>
      </c>
      <c r="F176" s="91" t="s">
        <v>157</v>
      </c>
      <c r="G176" s="91" t="s">
        <v>790</v>
      </c>
      <c r="H176" s="91">
        <v>1</v>
      </c>
      <c r="I176" s="92"/>
    </row>
    <row r="177" spans="1:9" x14ac:dyDescent="0.25">
      <c r="A177" s="93">
        <v>2207001</v>
      </c>
      <c r="B177" s="94" t="s">
        <v>73</v>
      </c>
      <c r="C177" s="94">
        <v>10750</v>
      </c>
      <c r="D177" s="94" t="s">
        <v>282</v>
      </c>
      <c r="E177" s="94" t="s">
        <v>156</v>
      </c>
      <c r="F177" s="94" t="s">
        <v>157</v>
      </c>
      <c r="G177" s="94" t="s">
        <v>791</v>
      </c>
      <c r="H177" s="94">
        <v>1</v>
      </c>
      <c r="I177" s="95"/>
    </row>
    <row r="178" spans="1:9" x14ac:dyDescent="0.25">
      <c r="A178" s="90">
        <v>2207001</v>
      </c>
      <c r="B178" s="91" t="s">
        <v>73</v>
      </c>
      <c r="C178" s="91">
        <v>10739</v>
      </c>
      <c r="D178" s="91" t="s">
        <v>283</v>
      </c>
      <c r="E178" s="91" t="s">
        <v>156</v>
      </c>
      <c r="F178" s="91" t="s">
        <v>157</v>
      </c>
      <c r="G178" s="91" t="s">
        <v>792</v>
      </c>
      <c r="H178" s="91">
        <v>1</v>
      </c>
      <c r="I178" s="92"/>
    </row>
    <row r="179" spans="1:9" x14ac:dyDescent="0.25">
      <c r="A179" s="93">
        <v>2207001</v>
      </c>
      <c r="B179" s="94" t="s">
        <v>73</v>
      </c>
      <c r="C179" s="94">
        <v>10751</v>
      </c>
      <c r="D179" s="94" t="s">
        <v>284</v>
      </c>
      <c r="E179" s="94" t="s">
        <v>156</v>
      </c>
      <c r="F179" s="94" t="s">
        <v>156</v>
      </c>
      <c r="G179" s="94" t="s">
        <v>793</v>
      </c>
      <c r="H179" s="94">
        <v>1</v>
      </c>
      <c r="I179" s="95"/>
    </row>
    <row r="180" spans="1:9" x14ac:dyDescent="0.25">
      <c r="A180" s="90">
        <v>2207001</v>
      </c>
      <c r="B180" s="91" t="s">
        <v>73</v>
      </c>
      <c r="C180" s="91">
        <v>10752</v>
      </c>
      <c r="D180" s="91" t="s">
        <v>285</v>
      </c>
      <c r="E180" s="91" t="s">
        <v>156</v>
      </c>
      <c r="F180" s="91" t="s">
        <v>157</v>
      </c>
      <c r="G180" s="91" t="s">
        <v>794</v>
      </c>
      <c r="H180" s="91">
        <v>1</v>
      </c>
      <c r="I180" s="92"/>
    </row>
    <row r="181" spans="1:9" x14ac:dyDescent="0.25">
      <c r="A181" s="93">
        <v>2207001</v>
      </c>
      <c r="B181" s="94" t="s">
        <v>73</v>
      </c>
      <c r="C181" s="94">
        <v>10753</v>
      </c>
      <c r="D181" s="94" t="s">
        <v>286</v>
      </c>
      <c r="E181" s="94" t="s">
        <v>156</v>
      </c>
      <c r="F181" s="94" t="s">
        <v>157</v>
      </c>
      <c r="G181" s="94" t="s">
        <v>795</v>
      </c>
      <c r="H181" s="94">
        <v>1</v>
      </c>
      <c r="I181" s="95"/>
    </row>
    <row r="182" spans="1:9" x14ac:dyDescent="0.25">
      <c r="A182" s="90">
        <v>2207001</v>
      </c>
      <c r="B182" s="91" t="s">
        <v>73</v>
      </c>
      <c r="C182" s="91">
        <v>10754</v>
      </c>
      <c r="D182" s="91" t="s">
        <v>287</v>
      </c>
      <c r="E182" s="91" t="s">
        <v>156</v>
      </c>
      <c r="F182" s="91" t="s">
        <v>157</v>
      </c>
      <c r="G182" s="91" t="s">
        <v>796</v>
      </c>
      <c r="H182" s="91">
        <v>1</v>
      </c>
      <c r="I182" s="92"/>
    </row>
    <row r="183" spans="1:9" x14ac:dyDescent="0.25">
      <c r="A183" s="93">
        <v>2207001</v>
      </c>
      <c r="B183" s="94" t="s">
        <v>73</v>
      </c>
      <c r="C183" s="94">
        <v>10755</v>
      </c>
      <c r="D183" s="94" t="s">
        <v>288</v>
      </c>
      <c r="E183" s="94" t="s">
        <v>156</v>
      </c>
      <c r="F183" s="94" t="s">
        <v>157</v>
      </c>
      <c r="G183" s="94" t="s">
        <v>797</v>
      </c>
      <c r="H183" s="94">
        <v>1</v>
      </c>
      <c r="I183" s="95"/>
    </row>
    <row r="184" spans="1:9" x14ac:dyDescent="0.25">
      <c r="A184" s="90">
        <v>2607003</v>
      </c>
      <c r="B184" s="91" t="s">
        <v>74</v>
      </c>
      <c r="C184" s="91">
        <v>13850</v>
      </c>
      <c r="D184" s="91" t="s">
        <v>289</v>
      </c>
      <c r="E184" s="91" t="s">
        <v>156</v>
      </c>
      <c r="F184" s="91" t="s">
        <v>157</v>
      </c>
      <c r="G184" s="91" t="s">
        <v>798</v>
      </c>
      <c r="H184" s="91">
        <v>1</v>
      </c>
      <c r="I184" s="92"/>
    </row>
    <row r="185" spans="1:9" x14ac:dyDescent="0.25">
      <c r="A185" s="93">
        <v>2607003</v>
      </c>
      <c r="B185" s="94" t="s">
        <v>74</v>
      </c>
      <c r="C185" s="94">
        <v>10949</v>
      </c>
      <c r="D185" s="94" t="s">
        <v>290</v>
      </c>
      <c r="E185" s="94" t="s">
        <v>156</v>
      </c>
      <c r="F185" s="94" t="s">
        <v>157</v>
      </c>
      <c r="G185" s="94" t="s">
        <v>799</v>
      </c>
      <c r="H185" s="94">
        <v>1</v>
      </c>
      <c r="I185" s="95"/>
    </row>
    <row r="186" spans="1:9" x14ac:dyDescent="0.25">
      <c r="A186" s="90">
        <v>2607003</v>
      </c>
      <c r="B186" s="91" t="s">
        <v>74</v>
      </c>
      <c r="C186" s="91">
        <v>10955</v>
      </c>
      <c r="D186" s="91" t="s">
        <v>291</v>
      </c>
      <c r="E186" s="91" t="s">
        <v>156</v>
      </c>
      <c r="F186" s="91" t="s">
        <v>157</v>
      </c>
      <c r="G186" s="91" t="s">
        <v>800</v>
      </c>
      <c r="H186" s="91">
        <v>1</v>
      </c>
      <c r="I186" s="92"/>
    </row>
    <row r="187" spans="1:9" x14ac:dyDescent="0.25">
      <c r="A187" s="93">
        <v>2607003</v>
      </c>
      <c r="B187" s="94" t="s">
        <v>74</v>
      </c>
      <c r="C187" s="94">
        <v>10957</v>
      </c>
      <c r="D187" s="94" t="s">
        <v>292</v>
      </c>
      <c r="E187" s="94" t="s">
        <v>156</v>
      </c>
      <c r="F187" s="94" t="s">
        <v>157</v>
      </c>
      <c r="G187" s="94" t="s">
        <v>801</v>
      </c>
      <c r="H187" s="94">
        <v>1</v>
      </c>
      <c r="I187" s="95"/>
    </row>
    <row r="188" spans="1:9" x14ac:dyDescent="0.25">
      <c r="A188" s="90">
        <v>2607003</v>
      </c>
      <c r="B188" s="91" t="s">
        <v>74</v>
      </c>
      <c r="C188" s="91">
        <v>10958</v>
      </c>
      <c r="D188" s="91" t="s">
        <v>293</v>
      </c>
      <c r="E188" s="91" t="s">
        <v>156</v>
      </c>
      <c r="F188" s="91" t="s">
        <v>157</v>
      </c>
      <c r="G188" s="91" t="s">
        <v>802</v>
      </c>
      <c r="H188" s="91">
        <v>1</v>
      </c>
      <c r="I188" s="92"/>
    </row>
    <row r="189" spans="1:9" x14ac:dyDescent="0.25">
      <c r="A189" s="93">
        <v>2607003</v>
      </c>
      <c r="B189" s="94" t="s">
        <v>74</v>
      </c>
      <c r="C189" s="94">
        <v>10961</v>
      </c>
      <c r="D189" s="94" t="s">
        <v>294</v>
      </c>
      <c r="E189" s="94" t="s">
        <v>156</v>
      </c>
      <c r="F189" s="94" t="s">
        <v>157</v>
      </c>
      <c r="G189" s="94" t="s">
        <v>803</v>
      </c>
      <c r="H189" s="94">
        <v>1</v>
      </c>
      <c r="I189" s="95"/>
    </row>
    <row r="190" spans="1:9" x14ac:dyDescent="0.25">
      <c r="A190" s="90">
        <v>2607003</v>
      </c>
      <c r="B190" s="91" t="s">
        <v>74</v>
      </c>
      <c r="C190" s="91">
        <v>10951</v>
      </c>
      <c r="D190" s="91" t="s">
        <v>1242</v>
      </c>
      <c r="E190" s="91" t="s">
        <v>156</v>
      </c>
      <c r="F190" s="91"/>
      <c r="G190" s="91">
        <v>91156</v>
      </c>
      <c r="H190" s="91">
        <v>2</v>
      </c>
      <c r="I190" s="92" t="s">
        <v>1321</v>
      </c>
    </row>
    <row r="191" spans="1:9" x14ac:dyDescent="0.25">
      <c r="A191" s="93">
        <v>2607003</v>
      </c>
      <c r="B191" s="94" t="s">
        <v>74</v>
      </c>
      <c r="C191" s="94">
        <v>10952</v>
      </c>
      <c r="D191" s="94" t="s">
        <v>1243</v>
      </c>
      <c r="E191" s="94" t="s">
        <v>156</v>
      </c>
      <c r="F191" s="94"/>
      <c r="G191" s="91">
        <v>91157</v>
      </c>
      <c r="H191" s="94">
        <v>2</v>
      </c>
      <c r="I191" s="95" t="s">
        <v>1321</v>
      </c>
    </row>
    <row r="192" spans="1:9" x14ac:dyDescent="0.25">
      <c r="A192" s="90">
        <v>2607003</v>
      </c>
      <c r="B192" s="91" t="s">
        <v>74</v>
      </c>
      <c r="C192" s="91">
        <v>10959</v>
      </c>
      <c r="D192" s="91" t="s">
        <v>1244</v>
      </c>
      <c r="E192" s="91" t="s">
        <v>156</v>
      </c>
      <c r="F192" s="91"/>
      <c r="G192" s="91">
        <v>91158</v>
      </c>
      <c r="H192" s="91">
        <v>2</v>
      </c>
      <c r="I192" s="92" t="s">
        <v>1321</v>
      </c>
    </row>
    <row r="193" spans="1:9" x14ac:dyDescent="0.25">
      <c r="A193" s="93">
        <v>2607003</v>
      </c>
      <c r="B193" s="94" t="s">
        <v>74</v>
      </c>
      <c r="C193" s="94">
        <v>10962</v>
      </c>
      <c r="D193" s="94" t="s">
        <v>1245</v>
      </c>
      <c r="E193" s="94" t="s">
        <v>156</v>
      </c>
      <c r="F193" s="94"/>
      <c r="G193" s="91">
        <v>91159</v>
      </c>
      <c r="H193" s="94">
        <v>2</v>
      </c>
      <c r="I193" s="95" t="s">
        <v>1321</v>
      </c>
    </row>
    <row r="194" spans="1:9" x14ac:dyDescent="0.25">
      <c r="A194" s="90">
        <v>2607003</v>
      </c>
      <c r="B194" s="91" t="s">
        <v>74</v>
      </c>
      <c r="C194" s="91">
        <v>10947</v>
      </c>
      <c r="D194" s="91" t="s">
        <v>1246</v>
      </c>
      <c r="E194" s="91" t="s">
        <v>156</v>
      </c>
      <c r="F194" s="91"/>
      <c r="G194" s="91">
        <v>91160</v>
      </c>
      <c r="H194" s="91">
        <v>2</v>
      </c>
      <c r="I194" s="92" t="s">
        <v>1321</v>
      </c>
    </row>
    <row r="195" spans="1:9" x14ac:dyDescent="0.25">
      <c r="A195" s="93">
        <v>2607003</v>
      </c>
      <c r="B195" s="94" t="s">
        <v>74</v>
      </c>
      <c r="C195" s="94">
        <v>10960</v>
      </c>
      <c r="D195" s="94" t="s">
        <v>1247</v>
      </c>
      <c r="E195" s="94" t="s">
        <v>156</v>
      </c>
      <c r="F195" s="94"/>
      <c r="G195" s="91">
        <v>91161</v>
      </c>
      <c r="H195" s="94">
        <v>2</v>
      </c>
      <c r="I195" s="95" t="s">
        <v>1321</v>
      </c>
    </row>
    <row r="196" spans="1:9" x14ac:dyDescent="0.25">
      <c r="A196" s="90">
        <v>2607003</v>
      </c>
      <c r="B196" s="91" t="s">
        <v>74</v>
      </c>
      <c r="C196" s="91">
        <v>13166</v>
      </c>
      <c r="D196" s="91" t="s">
        <v>1248</v>
      </c>
      <c r="E196" s="91" t="s">
        <v>156</v>
      </c>
      <c r="F196" s="91"/>
      <c r="G196" s="91">
        <v>91162</v>
      </c>
      <c r="H196" s="91">
        <v>2</v>
      </c>
      <c r="I196" s="92" t="s">
        <v>1321</v>
      </c>
    </row>
    <row r="197" spans="1:9" x14ac:dyDescent="0.25">
      <c r="A197" s="93">
        <v>2607003</v>
      </c>
      <c r="B197" s="94" t="s">
        <v>74</v>
      </c>
      <c r="C197" s="94">
        <v>13851</v>
      </c>
      <c r="D197" s="94" t="s">
        <v>1249</v>
      </c>
      <c r="E197" s="94" t="s">
        <v>156</v>
      </c>
      <c r="F197" s="94"/>
      <c r="G197" s="91">
        <v>91163</v>
      </c>
      <c r="H197" s="94">
        <v>2</v>
      </c>
      <c r="I197" s="95" t="s">
        <v>1321</v>
      </c>
    </row>
    <row r="198" spans="1:9" x14ac:dyDescent="0.25">
      <c r="A198" s="90">
        <v>1308001</v>
      </c>
      <c r="B198" s="91" t="s">
        <v>1173</v>
      </c>
      <c r="C198" s="91">
        <v>10098</v>
      </c>
      <c r="D198" s="91" t="s">
        <v>1174</v>
      </c>
      <c r="E198" s="91" t="s">
        <v>156</v>
      </c>
      <c r="F198" s="91"/>
      <c r="G198" s="91">
        <v>91105</v>
      </c>
      <c r="H198" s="91">
        <v>2</v>
      </c>
      <c r="I198" s="92" t="s">
        <v>1214</v>
      </c>
    </row>
    <row r="199" spans="1:9" x14ac:dyDescent="0.25">
      <c r="A199" s="93">
        <v>2208001</v>
      </c>
      <c r="B199" s="94" t="s">
        <v>75</v>
      </c>
      <c r="C199" s="94">
        <v>10103</v>
      </c>
      <c r="D199" s="94" t="s">
        <v>295</v>
      </c>
      <c r="E199" s="94" t="s">
        <v>156</v>
      </c>
      <c r="F199" s="94" t="s">
        <v>157</v>
      </c>
      <c r="G199" s="94" t="s">
        <v>804</v>
      </c>
      <c r="H199" s="94">
        <v>1</v>
      </c>
      <c r="I199" s="95"/>
    </row>
    <row r="200" spans="1:9" x14ac:dyDescent="0.25">
      <c r="A200" s="90">
        <v>2208001</v>
      </c>
      <c r="B200" s="94" t="s">
        <v>75</v>
      </c>
      <c r="C200" s="91">
        <v>10101</v>
      </c>
      <c r="D200" s="91" t="s">
        <v>1250</v>
      </c>
      <c r="E200" s="91" t="s">
        <v>156</v>
      </c>
      <c r="F200" s="91"/>
      <c r="G200" s="91">
        <v>91164</v>
      </c>
      <c r="H200" s="91">
        <v>2</v>
      </c>
      <c r="I200" s="92" t="s">
        <v>1321</v>
      </c>
    </row>
    <row r="201" spans="1:9" x14ac:dyDescent="0.25">
      <c r="A201" s="93">
        <v>3408001</v>
      </c>
      <c r="B201" s="94" t="s">
        <v>76</v>
      </c>
      <c r="C201" s="94">
        <v>11251</v>
      </c>
      <c r="D201" s="94" t="s">
        <v>296</v>
      </c>
      <c r="E201" s="94" t="s">
        <v>156</v>
      </c>
      <c r="F201" s="94" t="s">
        <v>157</v>
      </c>
      <c r="G201" s="94" t="s">
        <v>805</v>
      </c>
      <c r="H201" s="94">
        <v>1</v>
      </c>
      <c r="I201" s="95"/>
    </row>
    <row r="202" spans="1:9" x14ac:dyDescent="0.25">
      <c r="A202" s="90">
        <v>3408001</v>
      </c>
      <c r="B202" s="91" t="s">
        <v>76</v>
      </c>
      <c r="C202" s="91">
        <v>11253</v>
      </c>
      <c r="D202" s="91" t="s">
        <v>297</v>
      </c>
      <c r="E202" s="91" t="s">
        <v>156</v>
      </c>
      <c r="F202" s="91" t="s">
        <v>157</v>
      </c>
      <c r="G202" s="91" t="s">
        <v>806</v>
      </c>
      <c r="H202" s="91">
        <v>1</v>
      </c>
      <c r="I202" s="92"/>
    </row>
    <row r="203" spans="1:9" x14ac:dyDescent="0.25">
      <c r="A203" s="93">
        <v>3408001</v>
      </c>
      <c r="B203" s="94" t="s">
        <v>76</v>
      </c>
      <c r="C203" s="94">
        <v>14268</v>
      </c>
      <c r="D203" s="94" t="s">
        <v>298</v>
      </c>
      <c r="E203" s="94" t="s">
        <v>156</v>
      </c>
      <c r="F203" s="94" t="s">
        <v>157</v>
      </c>
      <c r="G203" s="94" t="s">
        <v>807</v>
      </c>
      <c r="H203" s="94">
        <v>1</v>
      </c>
      <c r="I203" s="95"/>
    </row>
    <row r="204" spans="1:9" x14ac:dyDescent="0.25">
      <c r="A204" s="90">
        <v>3408001</v>
      </c>
      <c r="B204" s="91" t="s">
        <v>76</v>
      </c>
      <c r="C204" s="91">
        <v>11255</v>
      </c>
      <c r="D204" s="91" t="s">
        <v>299</v>
      </c>
      <c r="E204" s="91" t="s">
        <v>156</v>
      </c>
      <c r="F204" s="91" t="s">
        <v>157</v>
      </c>
      <c r="G204" s="91" t="s">
        <v>808</v>
      </c>
      <c r="H204" s="91">
        <v>1</v>
      </c>
      <c r="I204" s="92"/>
    </row>
    <row r="205" spans="1:9" x14ac:dyDescent="0.25">
      <c r="A205" s="93">
        <v>3408001</v>
      </c>
      <c r="B205" s="94" t="s">
        <v>76</v>
      </c>
      <c r="C205" s="94">
        <v>11245</v>
      </c>
      <c r="D205" s="94" t="s">
        <v>300</v>
      </c>
      <c r="E205" s="94" t="s">
        <v>156</v>
      </c>
      <c r="F205" s="94" t="s">
        <v>157</v>
      </c>
      <c r="G205" s="94" t="s">
        <v>809</v>
      </c>
      <c r="H205" s="94">
        <v>1</v>
      </c>
      <c r="I205" s="95"/>
    </row>
    <row r="206" spans="1:9" x14ac:dyDescent="0.25">
      <c r="A206" s="90">
        <v>3408001</v>
      </c>
      <c r="B206" s="91" t="s">
        <v>76</v>
      </c>
      <c r="C206" s="91">
        <v>14267</v>
      </c>
      <c r="D206" s="91" t="s">
        <v>301</v>
      </c>
      <c r="E206" s="91" t="s">
        <v>156</v>
      </c>
      <c r="F206" s="91" t="s">
        <v>157</v>
      </c>
      <c r="G206" s="91" t="s">
        <v>810</v>
      </c>
      <c r="H206" s="91">
        <v>1</v>
      </c>
      <c r="I206" s="92"/>
    </row>
    <row r="207" spans="1:9" x14ac:dyDescent="0.25">
      <c r="A207" s="93">
        <v>3408001</v>
      </c>
      <c r="B207" s="94" t="s">
        <v>76</v>
      </c>
      <c r="C207" s="94">
        <v>11261</v>
      </c>
      <c r="D207" s="94" t="s">
        <v>302</v>
      </c>
      <c r="E207" s="94" t="s">
        <v>156</v>
      </c>
      <c r="F207" s="94" t="s">
        <v>157</v>
      </c>
      <c r="G207" s="94" t="s">
        <v>811</v>
      </c>
      <c r="H207" s="94">
        <v>1</v>
      </c>
      <c r="I207" s="95"/>
    </row>
    <row r="208" spans="1:9" x14ac:dyDescent="0.25">
      <c r="A208" s="90">
        <v>3408001</v>
      </c>
      <c r="B208" s="91" t="s">
        <v>76</v>
      </c>
      <c r="C208" s="91">
        <v>11647</v>
      </c>
      <c r="D208" s="91" t="s">
        <v>303</v>
      </c>
      <c r="E208" s="91" t="s">
        <v>156</v>
      </c>
      <c r="F208" s="91" t="s">
        <v>157</v>
      </c>
      <c r="G208" s="91" t="s">
        <v>812</v>
      </c>
      <c r="H208" s="91">
        <v>1</v>
      </c>
      <c r="I208" s="92"/>
    </row>
    <row r="209" spans="1:9" x14ac:dyDescent="0.25">
      <c r="A209" s="93">
        <v>3408001</v>
      </c>
      <c r="B209" s="94" t="s">
        <v>76</v>
      </c>
      <c r="C209" s="94">
        <v>11264</v>
      </c>
      <c r="D209" s="94" t="s">
        <v>304</v>
      </c>
      <c r="E209" s="94" t="s">
        <v>156</v>
      </c>
      <c r="F209" s="94" t="s">
        <v>157</v>
      </c>
      <c r="G209" s="94" t="s">
        <v>813</v>
      </c>
      <c r="H209" s="94">
        <v>1</v>
      </c>
      <c r="I209" s="95"/>
    </row>
    <row r="210" spans="1:9" x14ac:dyDescent="0.25">
      <c r="A210" s="90">
        <v>3408001</v>
      </c>
      <c r="B210" s="91" t="s">
        <v>76</v>
      </c>
      <c r="C210" s="91">
        <v>14529</v>
      </c>
      <c r="D210" s="91" t="s">
        <v>305</v>
      </c>
      <c r="E210" s="91" t="s">
        <v>156</v>
      </c>
      <c r="F210" s="91" t="s">
        <v>157</v>
      </c>
      <c r="G210" s="91" t="s">
        <v>814</v>
      </c>
      <c r="H210" s="91">
        <v>1</v>
      </c>
      <c r="I210" s="92"/>
    </row>
    <row r="211" spans="1:9" x14ac:dyDescent="0.25">
      <c r="A211" s="93">
        <v>3408001</v>
      </c>
      <c r="B211" s="94" t="s">
        <v>76</v>
      </c>
      <c r="C211" s="94">
        <v>11266</v>
      </c>
      <c r="D211" s="94" t="s">
        <v>306</v>
      </c>
      <c r="E211" s="94" t="s">
        <v>156</v>
      </c>
      <c r="F211" s="94" t="s">
        <v>157</v>
      </c>
      <c r="G211" s="94" t="s">
        <v>815</v>
      </c>
      <c r="H211" s="94">
        <v>1</v>
      </c>
      <c r="I211" s="95"/>
    </row>
    <row r="212" spans="1:9" x14ac:dyDescent="0.25">
      <c r="A212" s="90">
        <v>3408001</v>
      </c>
      <c r="B212" s="91" t="s">
        <v>76</v>
      </c>
      <c r="C212" s="91">
        <v>11267</v>
      </c>
      <c r="D212" s="91" t="s">
        <v>307</v>
      </c>
      <c r="E212" s="91" t="s">
        <v>156</v>
      </c>
      <c r="F212" s="91" t="s">
        <v>157</v>
      </c>
      <c r="G212" s="91" t="s">
        <v>816</v>
      </c>
      <c r="H212" s="91">
        <v>1</v>
      </c>
      <c r="I212" s="92"/>
    </row>
    <row r="213" spans="1:9" x14ac:dyDescent="0.25">
      <c r="A213" s="93">
        <v>3408001</v>
      </c>
      <c r="B213" s="94" t="s">
        <v>76</v>
      </c>
      <c r="C213" s="94">
        <v>11268</v>
      </c>
      <c r="D213" s="94" t="s">
        <v>308</v>
      </c>
      <c r="E213" s="94" t="s">
        <v>156</v>
      </c>
      <c r="F213" s="94" t="s">
        <v>157</v>
      </c>
      <c r="G213" s="94" t="s">
        <v>817</v>
      </c>
      <c r="H213" s="94">
        <v>1</v>
      </c>
      <c r="I213" s="95"/>
    </row>
    <row r="214" spans="1:9" x14ac:dyDescent="0.25">
      <c r="A214" s="90">
        <v>3408001</v>
      </c>
      <c r="B214" s="91" t="s">
        <v>76</v>
      </c>
      <c r="C214" s="91">
        <v>11269</v>
      </c>
      <c r="D214" s="91" t="s">
        <v>309</v>
      </c>
      <c r="E214" s="91" t="s">
        <v>156</v>
      </c>
      <c r="F214" s="91" t="s">
        <v>157</v>
      </c>
      <c r="G214" s="91" t="s">
        <v>818</v>
      </c>
      <c r="H214" s="91">
        <v>1</v>
      </c>
      <c r="I214" s="92"/>
    </row>
    <row r="215" spans="1:9" x14ac:dyDescent="0.25">
      <c r="A215" s="93">
        <v>3408001</v>
      </c>
      <c r="B215" s="94" t="s">
        <v>76</v>
      </c>
      <c r="C215" s="94">
        <v>11250</v>
      </c>
      <c r="D215" s="94" t="s">
        <v>1251</v>
      </c>
      <c r="E215" s="94" t="s">
        <v>156</v>
      </c>
      <c r="F215" s="94"/>
      <c r="G215" s="91">
        <v>91165</v>
      </c>
      <c r="H215" s="94">
        <v>2</v>
      </c>
      <c r="I215" s="95" t="s">
        <v>1321</v>
      </c>
    </row>
    <row r="216" spans="1:9" x14ac:dyDescent="0.25">
      <c r="A216" s="90">
        <v>1408001</v>
      </c>
      <c r="B216" s="91" t="s">
        <v>77</v>
      </c>
      <c r="C216" s="91">
        <v>10111</v>
      </c>
      <c r="D216" s="91" t="s">
        <v>310</v>
      </c>
      <c r="E216" s="91" t="s">
        <v>156</v>
      </c>
      <c r="F216" s="91" t="s">
        <v>157</v>
      </c>
      <c r="G216" s="91" t="s">
        <v>819</v>
      </c>
      <c r="H216" s="91">
        <v>1</v>
      </c>
      <c r="I216" s="92"/>
    </row>
    <row r="217" spans="1:9" x14ac:dyDescent="0.25">
      <c r="A217" s="93">
        <v>1408001</v>
      </c>
      <c r="B217" s="94" t="s">
        <v>77</v>
      </c>
      <c r="C217" s="94">
        <v>10113</v>
      </c>
      <c r="D217" s="94" t="s">
        <v>311</v>
      </c>
      <c r="E217" s="94" t="s">
        <v>156</v>
      </c>
      <c r="F217" s="94" t="s">
        <v>157</v>
      </c>
      <c r="G217" s="94" t="s">
        <v>820</v>
      </c>
      <c r="H217" s="94">
        <v>1</v>
      </c>
      <c r="I217" s="95"/>
    </row>
    <row r="218" spans="1:9" x14ac:dyDescent="0.25">
      <c r="A218" s="90">
        <v>1408001</v>
      </c>
      <c r="B218" s="91" t="s">
        <v>77</v>
      </c>
      <c r="C218" s="91">
        <v>10114</v>
      </c>
      <c r="D218" s="91" t="s">
        <v>312</v>
      </c>
      <c r="E218" s="91" t="s">
        <v>156</v>
      </c>
      <c r="F218" s="91" t="s">
        <v>157</v>
      </c>
      <c r="G218" s="91" t="s">
        <v>821</v>
      </c>
      <c r="H218" s="91">
        <v>1</v>
      </c>
      <c r="I218" s="92"/>
    </row>
    <row r="219" spans="1:9" x14ac:dyDescent="0.25">
      <c r="A219" s="93">
        <v>1408001</v>
      </c>
      <c r="B219" s="94" t="s">
        <v>77</v>
      </c>
      <c r="C219" s="94">
        <v>10109</v>
      </c>
      <c r="D219" s="94" t="s">
        <v>313</v>
      </c>
      <c r="E219" s="94" t="s">
        <v>156</v>
      </c>
      <c r="F219" s="94" t="s">
        <v>157</v>
      </c>
      <c r="G219" s="94" t="s">
        <v>822</v>
      </c>
      <c r="H219" s="94">
        <v>1</v>
      </c>
      <c r="I219" s="95"/>
    </row>
    <row r="220" spans="1:9" x14ac:dyDescent="0.25">
      <c r="A220" s="90">
        <v>108001</v>
      </c>
      <c r="B220" s="91" t="s">
        <v>78</v>
      </c>
      <c r="C220" s="91">
        <v>10118</v>
      </c>
      <c r="D220" s="91" t="s">
        <v>314</v>
      </c>
      <c r="E220" s="91" t="s">
        <v>156</v>
      </c>
      <c r="F220" s="91" t="s">
        <v>157</v>
      </c>
      <c r="G220" s="91" t="s">
        <v>823</v>
      </c>
      <c r="H220" s="91">
        <v>1</v>
      </c>
      <c r="I220" s="92"/>
    </row>
    <row r="221" spans="1:9" x14ac:dyDescent="0.25">
      <c r="A221" s="93">
        <v>1610001</v>
      </c>
      <c r="B221" s="94" t="s">
        <v>79</v>
      </c>
      <c r="C221" s="94">
        <v>13578</v>
      </c>
      <c r="D221" s="94" t="s">
        <v>315</v>
      </c>
      <c r="E221" s="94" t="s">
        <v>156</v>
      </c>
      <c r="F221" s="94" t="s">
        <v>157</v>
      </c>
      <c r="G221" s="94" t="s">
        <v>824</v>
      </c>
      <c r="H221" s="94">
        <v>1</v>
      </c>
      <c r="I221" s="95"/>
    </row>
    <row r="222" spans="1:9" x14ac:dyDescent="0.25">
      <c r="A222" s="90">
        <v>1610001</v>
      </c>
      <c r="B222" s="91" t="s">
        <v>79</v>
      </c>
      <c r="C222" s="91">
        <v>10525</v>
      </c>
      <c r="D222" s="91" t="s">
        <v>316</v>
      </c>
      <c r="E222" s="91" t="s">
        <v>156</v>
      </c>
      <c r="F222" s="91" t="s">
        <v>157</v>
      </c>
      <c r="G222" s="91" t="s">
        <v>825</v>
      </c>
      <c r="H222" s="91">
        <v>1</v>
      </c>
      <c r="I222" s="92"/>
    </row>
    <row r="223" spans="1:9" x14ac:dyDescent="0.25">
      <c r="A223" s="93">
        <v>1610001</v>
      </c>
      <c r="B223" s="94" t="s">
        <v>79</v>
      </c>
      <c r="C223" s="94">
        <v>10524</v>
      </c>
      <c r="D223" s="94" t="s">
        <v>317</v>
      </c>
      <c r="E223" s="94" t="s">
        <v>156</v>
      </c>
      <c r="F223" s="94" t="s">
        <v>157</v>
      </c>
      <c r="G223" s="94" t="s">
        <v>826</v>
      </c>
      <c r="H223" s="94">
        <v>1</v>
      </c>
      <c r="I223" s="95"/>
    </row>
    <row r="224" spans="1:9" x14ac:dyDescent="0.25">
      <c r="A224" s="90">
        <v>1610001</v>
      </c>
      <c r="B224" s="91" t="s">
        <v>79</v>
      </c>
      <c r="C224" s="91">
        <v>15369</v>
      </c>
      <c r="D224" s="91" t="s">
        <v>318</v>
      </c>
      <c r="E224" s="91" t="s">
        <v>156</v>
      </c>
      <c r="F224" s="91" t="s">
        <v>157</v>
      </c>
      <c r="G224" s="91" t="s">
        <v>827</v>
      </c>
      <c r="H224" s="91">
        <v>1</v>
      </c>
      <c r="I224" s="92"/>
    </row>
    <row r="225" spans="1:9" x14ac:dyDescent="0.25">
      <c r="A225" s="93">
        <v>2410001</v>
      </c>
      <c r="B225" s="94" t="s">
        <v>80</v>
      </c>
      <c r="C225" s="94">
        <v>10822</v>
      </c>
      <c r="D225" s="94" t="s">
        <v>319</v>
      </c>
      <c r="E225" s="94" t="s">
        <v>156</v>
      </c>
      <c r="F225" s="94" t="s">
        <v>157</v>
      </c>
      <c r="G225" s="94" t="s">
        <v>828</v>
      </c>
      <c r="H225" s="94">
        <v>1</v>
      </c>
      <c r="I225" s="95"/>
    </row>
    <row r="226" spans="1:9" x14ac:dyDescent="0.25">
      <c r="A226" s="90">
        <v>410001</v>
      </c>
      <c r="B226" s="91" t="s">
        <v>1175</v>
      </c>
      <c r="C226" s="91">
        <v>10315</v>
      </c>
      <c r="D226" s="91" t="s">
        <v>1176</v>
      </c>
      <c r="E226" s="91" t="s">
        <v>156</v>
      </c>
      <c r="F226" s="91"/>
      <c r="G226" s="91">
        <v>91106</v>
      </c>
      <c r="H226" s="91">
        <v>2</v>
      </c>
      <c r="I226" s="92" t="s">
        <v>1214</v>
      </c>
    </row>
    <row r="227" spans="1:9" x14ac:dyDescent="0.25">
      <c r="A227" s="93">
        <v>1207001</v>
      </c>
      <c r="B227" s="94" t="s">
        <v>1177</v>
      </c>
      <c r="C227" s="94">
        <v>10084</v>
      </c>
      <c r="D227" s="94" t="s">
        <v>1178</v>
      </c>
      <c r="E227" s="94" t="s">
        <v>156</v>
      </c>
      <c r="F227" s="94"/>
      <c r="G227" s="94">
        <v>91107</v>
      </c>
      <c r="H227" s="94">
        <v>2</v>
      </c>
      <c r="I227" s="95" t="s">
        <v>1214</v>
      </c>
    </row>
    <row r="228" spans="1:9" x14ac:dyDescent="0.25">
      <c r="A228" s="90">
        <v>1207001</v>
      </c>
      <c r="B228" s="91" t="s">
        <v>1177</v>
      </c>
      <c r="C228" s="91">
        <v>10086</v>
      </c>
      <c r="D228" s="91" t="s">
        <v>1179</v>
      </c>
      <c r="E228" s="91" t="s">
        <v>156</v>
      </c>
      <c r="F228" s="91"/>
      <c r="G228" s="91">
        <v>91108</v>
      </c>
      <c r="H228" s="91">
        <v>2</v>
      </c>
      <c r="I228" s="92" t="s">
        <v>1214</v>
      </c>
    </row>
    <row r="229" spans="1:9" x14ac:dyDescent="0.25">
      <c r="A229" s="93">
        <v>3210001</v>
      </c>
      <c r="B229" s="94" t="s">
        <v>81</v>
      </c>
      <c r="C229" s="94">
        <v>11172</v>
      </c>
      <c r="D229" s="94" t="s">
        <v>321</v>
      </c>
      <c r="E229" s="94" t="s">
        <v>156</v>
      </c>
      <c r="F229" s="94" t="s">
        <v>156</v>
      </c>
      <c r="G229" s="94" t="s">
        <v>829</v>
      </c>
      <c r="H229" s="94">
        <v>1</v>
      </c>
      <c r="I229" s="95"/>
    </row>
    <row r="230" spans="1:9" x14ac:dyDescent="0.25">
      <c r="A230" s="90">
        <v>3210001</v>
      </c>
      <c r="B230" s="91" t="s">
        <v>81</v>
      </c>
      <c r="C230" s="91">
        <v>15902</v>
      </c>
      <c r="D230" s="91" t="s">
        <v>1252</v>
      </c>
      <c r="E230" s="91" t="s">
        <v>156</v>
      </c>
      <c r="F230" s="91"/>
      <c r="G230" s="91">
        <v>91166</v>
      </c>
      <c r="H230" s="91">
        <v>2</v>
      </c>
      <c r="I230" s="92" t="s">
        <v>1321</v>
      </c>
    </row>
    <row r="231" spans="1:9" x14ac:dyDescent="0.25">
      <c r="A231" s="93">
        <v>2010001</v>
      </c>
      <c r="B231" s="94" t="s">
        <v>1180</v>
      </c>
      <c r="C231" s="94">
        <v>10659</v>
      </c>
      <c r="D231" s="94" t="s">
        <v>1181</v>
      </c>
      <c r="E231" s="94" t="s">
        <v>156</v>
      </c>
      <c r="F231" s="94"/>
      <c r="G231" s="94">
        <v>91109</v>
      </c>
      <c r="H231" s="94">
        <v>2</v>
      </c>
      <c r="I231" s="95" t="s">
        <v>1214</v>
      </c>
    </row>
    <row r="232" spans="1:9" x14ac:dyDescent="0.25">
      <c r="A232" s="90">
        <v>2010001</v>
      </c>
      <c r="B232" s="91" t="s">
        <v>1180</v>
      </c>
      <c r="C232" s="91">
        <v>10658</v>
      </c>
      <c r="D232" s="91" t="s">
        <v>1182</v>
      </c>
      <c r="E232" s="91" t="s">
        <v>156</v>
      </c>
      <c r="F232" s="91"/>
      <c r="G232" s="91">
        <v>91110</v>
      </c>
      <c r="H232" s="91">
        <v>2</v>
      </c>
      <c r="I232" s="92" t="s">
        <v>1214</v>
      </c>
    </row>
    <row r="233" spans="1:9" x14ac:dyDescent="0.25">
      <c r="A233" s="93">
        <v>2010001</v>
      </c>
      <c r="B233" s="94" t="s">
        <v>1180</v>
      </c>
      <c r="C233" s="94">
        <v>10657</v>
      </c>
      <c r="D233" s="94" t="s">
        <v>1183</v>
      </c>
      <c r="E233" s="94" t="s">
        <v>156</v>
      </c>
      <c r="F233" s="94"/>
      <c r="G233" s="94">
        <v>91111</v>
      </c>
      <c r="H233" s="94">
        <v>2</v>
      </c>
      <c r="I233" s="95" t="s">
        <v>1214</v>
      </c>
    </row>
    <row r="234" spans="1:9" x14ac:dyDescent="0.25">
      <c r="A234" s="90">
        <v>211001</v>
      </c>
      <c r="B234" s="91" t="s">
        <v>1184</v>
      </c>
      <c r="C234" s="91">
        <v>15140</v>
      </c>
      <c r="D234" s="91" t="s">
        <v>1184</v>
      </c>
      <c r="E234" s="91" t="s">
        <v>156</v>
      </c>
      <c r="F234" s="91"/>
      <c r="G234" s="91">
        <v>91112</v>
      </c>
      <c r="H234" s="91">
        <v>2</v>
      </c>
      <c r="I234" s="92" t="s">
        <v>1214</v>
      </c>
    </row>
    <row r="235" spans="1:9" x14ac:dyDescent="0.25">
      <c r="A235" s="93">
        <v>1811002</v>
      </c>
      <c r="B235" s="94" t="s">
        <v>82</v>
      </c>
      <c r="C235" s="94">
        <v>10557</v>
      </c>
      <c r="D235" s="94" t="s">
        <v>322</v>
      </c>
      <c r="E235" s="94" t="s">
        <v>156</v>
      </c>
      <c r="F235" s="94" t="s">
        <v>157</v>
      </c>
      <c r="G235" s="94" t="s">
        <v>830</v>
      </c>
      <c r="H235" s="94">
        <v>1</v>
      </c>
      <c r="I235" s="95"/>
    </row>
    <row r="236" spans="1:9" x14ac:dyDescent="0.25">
      <c r="A236" s="90">
        <v>1811002</v>
      </c>
      <c r="B236" s="91" t="s">
        <v>82</v>
      </c>
      <c r="C236" s="91">
        <v>10549</v>
      </c>
      <c r="D236" s="91" t="s">
        <v>323</v>
      </c>
      <c r="E236" s="91" t="s">
        <v>156</v>
      </c>
      <c r="F236" s="91" t="s">
        <v>156</v>
      </c>
      <c r="G236" s="91" t="s">
        <v>831</v>
      </c>
      <c r="H236" s="91">
        <v>1</v>
      </c>
      <c r="I236" s="92"/>
    </row>
    <row r="237" spans="1:9" x14ac:dyDescent="0.25">
      <c r="A237" s="93">
        <v>1811002</v>
      </c>
      <c r="B237" s="94" t="s">
        <v>82</v>
      </c>
      <c r="C237" s="94">
        <v>10554</v>
      </c>
      <c r="D237" s="94" t="s">
        <v>324</v>
      </c>
      <c r="E237" s="94" t="s">
        <v>156</v>
      </c>
      <c r="F237" s="94" t="s">
        <v>157</v>
      </c>
      <c r="G237" s="94" t="s">
        <v>832</v>
      </c>
      <c r="H237" s="94">
        <v>1</v>
      </c>
      <c r="I237" s="95"/>
    </row>
    <row r="238" spans="1:9" x14ac:dyDescent="0.25">
      <c r="A238" s="90">
        <v>1811002</v>
      </c>
      <c r="B238" s="91" t="s">
        <v>82</v>
      </c>
      <c r="C238" s="91">
        <v>10558</v>
      </c>
      <c r="D238" s="91" t="s">
        <v>325</v>
      </c>
      <c r="E238" s="91" t="s">
        <v>156</v>
      </c>
      <c r="F238" s="91" t="s">
        <v>157</v>
      </c>
      <c r="G238" s="91" t="s">
        <v>833</v>
      </c>
      <c r="H238" s="91">
        <v>1</v>
      </c>
      <c r="I238" s="92"/>
    </row>
    <row r="239" spans="1:9" x14ac:dyDescent="0.25">
      <c r="A239" s="93">
        <v>1811002</v>
      </c>
      <c r="B239" s="94" t="s">
        <v>82</v>
      </c>
      <c r="C239" s="94">
        <v>10550</v>
      </c>
      <c r="D239" s="94" t="s">
        <v>326</v>
      </c>
      <c r="E239" s="94" t="s">
        <v>156</v>
      </c>
      <c r="F239" s="94" t="s">
        <v>157</v>
      </c>
      <c r="G239" s="94" t="s">
        <v>834</v>
      </c>
      <c r="H239" s="94">
        <v>1</v>
      </c>
      <c r="I239" s="95"/>
    </row>
    <row r="240" spans="1:9" x14ac:dyDescent="0.25">
      <c r="A240" s="90">
        <v>1811002</v>
      </c>
      <c r="B240" s="91" t="s">
        <v>82</v>
      </c>
      <c r="C240" s="91">
        <v>14807</v>
      </c>
      <c r="D240" s="91" t="s">
        <v>327</v>
      </c>
      <c r="E240" s="91" t="s">
        <v>156</v>
      </c>
      <c r="F240" s="91" t="s">
        <v>157</v>
      </c>
      <c r="G240" s="91" t="s">
        <v>835</v>
      </c>
      <c r="H240" s="91">
        <v>1</v>
      </c>
      <c r="I240" s="92"/>
    </row>
    <row r="241" spans="1:9" x14ac:dyDescent="0.25">
      <c r="A241" s="93">
        <v>1811002</v>
      </c>
      <c r="B241" s="94" t="s">
        <v>82</v>
      </c>
      <c r="C241" s="94">
        <v>10560</v>
      </c>
      <c r="D241" s="94" t="s">
        <v>328</v>
      </c>
      <c r="E241" s="94" t="s">
        <v>156</v>
      </c>
      <c r="F241" s="94" t="s">
        <v>157</v>
      </c>
      <c r="G241" s="94" t="s">
        <v>836</v>
      </c>
      <c r="H241" s="94">
        <v>1</v>
      </c>
      <c r="I241" s="95"/>
    </row>
    <row r="242" spans="1:9" x14ac:dyDescent="0.25">
      <c r="A242" s="90">
        <v>1811002</v>
      </c>
      <c r="B242" s="91" t="s">
        <v>82</v>
      </c>
      <c r="C242" s="91">
        <v>10561</v>
      </c>
      <c r="D242" s="91" t="s">
        <v>329</v>
      </c>
      <c r="E242" s="91" t="s">
        <v>156</v>
      </c>
      <c r="F242" s="91" t="s">
        <v>156</v>
      </c>
      <c r="G242" s="91" t="s">
        <v>837</v>
      </c>
      <c r="H242" s="91">
        <v>1</v>
      </c>
      <c r="I242" s="92"/>
    </row>
    <row r="243" spans="1:9" x14ac:dyDescent="0.25">
      <c r="A243" s="93">
        <v>1811002</v>
      </c>
      <c r="B243" s="94" t="s">
        <v>82</v>
      </c>
      <c r="C243" s="94">
        <v>10562</v>
      </c>
      <c r="D243" s="94" t="s">
        <v>330</v>
      </c>
      <c r="E243" s="94" t="s">
        <v>156</v>
      </c>
      <c r="F243" s="94" t="s">
        <v>156</v>
      </c>
      <c r="G243" s="94" t="s">
        <v>838</v>
      </c>
      <c r="H243" s="94">
        <v>1</v>
      </c>
      <c r="I243" s="95"/>
    </row>
    <row r="244" spans="1:9" x14ac:dyDescent="0.25">
      <c r="A244" s="90">
        <v>1811002</v>
      </c>
      <c r="B244" s="91" t="s">
        <v>82</v>
      </c>
      <c r="C244" s="91">
        <v>10551</v>
      </c>
      <c r="D244" s="91" t="s">
        <v>331</v>
      </c>
      <c r="E244" s="91" t="s">
        <v>156</v>
      </c>
      <c r="F244" s="91" t="s">
        <v>157</v>
      </c>
      <c r="G244" s="91" t="s">
        <v>839</v>
      </c>
      <c r="H244" s="91">
        <v>1</v>
      </c>
      <c r="I244" s="92"/>
    </row>
    <row r="245" spans="1:9" x14ac:dyDescent="0.25">
      <c r="A245" s="93">
        <v>1811002</v>
      </c>
      <c r="B245" s="94" t="s">
        <v>82</v>
      </c>
      <c r="C245" s="94">
        <v>10553</v>
      </c>
      <c r="D245" s="94" t="s">
        <v>332</v>
      </c>
      <c r="E245" s="94" t="s">
        <v>156</v>
      </c>
      <c r="F245" s="94" t="s">
        <v>157</v>
      </c>
      <c r="G245" s="94" t="s">
        <v>840</v>
      </c>
      <c r="H245" s="94">
        <v>1</v>
      </c>
      <c r="I245" s="95"/>
    </row>
    <row r="246" spans="1:9" x14ac:dyDescent="0.25">
      <c r="A246" s="90">
        <v>1811002</v>
      </c>
      <c r="B246" s="91" t="s">
        <v>82</v>
      </c>
      <c r="C246" s="91">
        <v>10565</v>
      </c>
      <c r="D246" s="91" t="s">
        <v>333</v>
      </c>
      <c r="E246" s="91" t="s">
        <v>156</v>
      </c>
      <c r="F246" s="91" t="s">
        <v>157</v>
      </c>
      <c r="G246" s="91" t="s">
        <v>841</v>
      </c>
      <c r="H246" s="91">
        <v>1</v>
      </c>
      <c r="I246" s="92"/>
    </row>
    <row r="247" spans="1:9" x14ac:dyDescent="0.25">
      <c r="A247" s="93">
        <v>1811002</v>
      </c>
      <c r="B247" s="94" t="s">
        <v>82</v>
      </c>
      <c r="C247" s="94">
        <v>10568</v>
      </c>
      <c r="D247" s="94" t="s">
        <v>334</v>
      </c>
      <c r="E247" s="94" t="s">
        <v>156</v>
      </c>
      <c r="F247" s="94" t="s">
        <v>157</v>
      </c>
      <c r="G247" s="94" t="s">
        <v>842</v>
      </c>
      <c r="H247" s="94">
        <v>1</v>
      </c>
      <c r="I247" s="95"/>
    </row>
    <row r="248" spans="1:9" x14ac:dyDescent="0.25">
      <c r="A248" s="90">
        <v>1811002</v>
      </c>
      <c r="B248" s="91" t="s">
        <v>82</v>
      </c>
      <c r="C248" s="91">
        <v>10566</v>
      </c>
      <c r="D248" s="91" t="s">
        <v>335</v>
      </c>
      <c r="E248" s="91" t="s">
        <v>156</v>
      </c>
      <c r="F248" s="91" t="s">
        <v>157</v>
      </c>
      <c r="G248" s="91" t="s">
        <v>843</v>
      </c>
      <c r="H248" s="91">
        <v>1</v>
      </c>
      <c r="I248" s="92"/>
    </row>
    <row r="249" spans="1:9" x14ac:dyDescent="0.25">
      <c r="A249" s="93">
        <v>1811002</v>
      </c>
      <c r="B249" s="94" t="s">
        <v>82</v>
      </c>
      <c r="C249" s="94">
        <v>10567</v>
      </c>
      <c r="D249" s="94" t="s">
        <v>336</v>
      </c>
      <c r="E249" s="94" t="s">
        <v>156</v>
      </c>
      <c r="F249" s="94" t="s">
        <v>157</v>
      </c>
      <c r="G249" s="94" t="s">
        <v>844</v>
      </c>
      <c r="H249" s="94">
        <v>1</v>
      </c>
      <c r="I249" s="95"/>
    </row>
    <row r="250" spans="1:9" x14ac:dyDescent="0.25">
      <c r="A250" s="90">
        <v>1811002</v>
      </c>
      <c r="B250" s="91" t="s">
        <v>82</v>
      </c>
      <c r="C250" s="91">
        <v>10569</v>
      </c>
      <c r="D250" s="91" t="s">
        <v>337</v>
      </c>
      <c r="E250" s="91" t="s">
        <v>156</v>
      </c>
      <c r="F250" s="91" t="s">
        <v>157</v>
      </c>
      <c r="G250" s="91" t="s">
        <v>845</v>
      </c>
      <c r="H250" s="91">
        <v>1</v>
      </c>
      <c r="I250" s="92"/>
    </row>
    <row r="251" spans="1:9" x14ac:dyDescent="0.25">
      <c r="A251" s="93">
        <v>1811002</v>
      </c>
      <c r="B251" s="94" t="s">
        <v>82</v>
      </c>
      <c r="C251" s="94">
        <v>10564</v>
      </c>
      <c r="D251" s="94" t="s">
        <v>1253</v>
      </c>
      <c r="E251" s="94" t="s">
        <v>156</v>
      </c>
      <c r="F251" s="94"/>
      <c r="G251" s="91">
        <v>91167</v>
      </c>
      <c r="H251" s="94">
        <v>2</v>
      </c>
      <c r="I251" s="95" t="s">
        <v>1321</v>
      </c>
    </row>
    <row r="252" spans="1:9" x14ac:dyDescent="0.25">
      <c r="A252" s="90">
        <v>1811002</v>
      </c>
      <c r="B252" s="91" t="s">
        <v>82</v>
      </c>
      <c r="C252" s="91">
        <v>14508</v>
      </c>
      <c r="D252" s="91" t="s">
        <v>1254</v>
      </c>
      <c r="E252" s="91" t="s">
        <v>156</v>
      </c>
      <c r="F252" s="91"/>
      <c r="G252" s="91">
        <v>91168</v>
      </c>
      <c r="H252" s="91">
        <v>2</v>
      </c>
      <c r="I252" s="92" t="s">
        <v>1321</v>
      </c>
    </row>
    <row r="253" spans="1:9" x14ac:dyDescent="0.25">
      <c r="A253" s="90">
        <v>1811005</v>
      </c>
      <c r="B253" s="94" t="s">
        <v>83</v>
      </c>
      <c r="C253" s="94">
        <v>13862</v>
      </c>
      <c r="D253" s="94" t="s">
        <v>1255</v>
      </c>
      <c r="E253" s="94" t="s">
        <v>156</v>
      </c>
      <c r="F253" s="94"/>
      <c r="G253" s="91">
        <v>91169</v>
      </c>
      <c r="H253" s="94">
        <v>2</v>
      </c>
      <c r="I253" s="95" t="s">
        <v>1321</v>
      </c>
    </row>
    <row r="254" spans="1:9" x14ac:dyDescent="0.25">
      <c r="A254" s="90">
        <v>1811005</v>
      </c>
      <c r="B254" s="91" t="s">
        <v>83</v>
      </c>
      <c r="C254" s="91">
        <v>10129</v>
      </c>
      <c r="D254" s="91" t="s">
        <v>1256</v>
      </c>
      <c r="E254" s="91" t="s">
        <v>156</v>
      </c>
      <c r="F254" s="91"/>
      <c r="G254" s="91">
        <v>91170</v>
      </c>
      <c r="H254" s="91">
        <v>2</v>
      </c>
      <c r="I254" s="92" t="s">
        <v>1321</v>
      </c>
    </row>
    <row r="255" spans="1:9" x14ac:dyDescent="0.25">
      <c r="A255" s="93">
        <v>1811005</v>
      </c>
      <c r="B255" s="94" t="s">
        <v>83</v>
      </c>
      <c r="C255" s="94">
        <v>16753</v>
      </c>
      <c r="D255" s="94" t="s">
        <v>1257</v>
      </c>
      <c r="E255" s="94" t="s">
        <v>156</v>
      </c>
      <c r="F255" s="94"/>
      <c r="G255" s="91">
        <v>91171</v>
      </c>
      <c r="H255" s="94">
        <v>2</v>
      </c>
      <c r="I255" s="95" t="s">
        <v>1321</v>
      </c>
    </row>
    <row r="256" spans="1:9" x14ac:dyDescent="0.25">
      <c r="A256" s="90">
        <v>1811005</v>
      </c>
      <c r="B256" s="91" t="s">
        <v>83</v>
      </c>
      <c r="C256" s="91">
        <v>10125</v>
      </c>
      <c r="D256" s="91" t="s">
        <v>338</v>
      </c>
      <c r="E256" s="91" t="s">
        <v>156</v>
      </c>
      <c r="F256" s="91" t="s">
        <v>157</v>
      </c>
      <c r="G256" s="91" t="s">
        <v>846</v>
      </c>
      <c r="H256" s="91">
        <v>1</v>
      </c>
      <c r="I256" s="92"/>
    </row>
    <row r="257" spans="1:9" x14ac:dyDescent="0.25">
      <c r="A257" s="93">
        <v>1811005</v>
      </c>
      <c r="B257" s="94" t="s">
        <v>83</v>
      </c>
      <c r="C257" s="94">
        <v>15677</v>
      </c>
      <c r="D257" s="94" t="s">
        <v>339</v>
      </c>
      <c r="E257" s="94" t="s">
        <v>156</v>
      </c>
      <c r="F257" s="94" t="s">
        <v>157</v>
      </c>
      <c r="G257" s="94" t="s">
        <v>847</v>
      </c>
      <c r="H257" s="94">
        <v>1</v>
      </c>
      <c r="I257" s="95"/>
    </row>
    <row r="258" spans="1:9" x14ac:dyDescent="0.25">
      <c r="A258" s="90">
        <v>1811005</v>
      </c>
      <c r="B258" s="91" t="s">
        <v>83</v>
      </c>
      <c r="C258" s="91">
        <v>10121</v>
      </c>
      <c r="D258" s="91" t="s">
        <v>340</v>
      </c>
      <c r="E258" s="91" t="s">
        <v>156</v>
      </c>
      <c r="F258" s="91" t="s">
        <v>157</v>
      </c>
      <c r="G258" s="91" t="s">
        <v>848</v>
      </c>
      <c r="H258" s="91">
        <v>1</v>
      </c>
      <c r="I258" s="92"/>
    </row>
    <row r="259" spans="1:9" x14ac:dyDescent="0.25">
      <c r="A259" s="93">
        <v>1811005</v>
      </c>
      <c r="B259" s="94" t="s">
        <v>83</v>
      </c>
      <c r="C259" s="94">
        <v>10126</v>
      </c>
      <c r="D259" s="94" t="s">
        <v>341</v>
      </c>
      <c r="E259" s="94" t="s">
        <v>156</v>
      </c>
      <c r="F259" s="94" t="s">
        <v>157</v>
      </c>
      <c r="G259" s="94" t="s">
        <v>849</v>
      </c>
      <c r="H259" s="94">
        <v>1</v>
      </c>
      <c r="I259" s="95"/>
    </row>
    <row r="260" spans="1:9" x14ac:dyDescent="0.25">
      <c r="A260" s="90">
        <v>1811005</v>
      </c>
      <c r="B260" s="91" t="s">
        <v>83</v>
      </c>
      <c r="C260" s="91">
        <v>10127</v>
      </c>
      <c r="D260" s="91" t="s">
        <v>342</v>
      </c>
      <c r="E260" s="91" t="s">
        <v>156</v>
      </c>
      <c r="F260" s="91" t="s">
        <v>157</v>
      </c>
      <c r="G260" s="91" t="s">
        <v>850</v>
      </c>
      <c r="H260" s="91">
        <v>1</v>
      </c>
      <c r="I260" s="92"/>
    </row>
    <row r="261" spans="1:9" x14ac:dyDescent="0.25">
      <c r="A261" s="93">
        <v>1811005</v>
      </c>
      <c r="B261" s="94" t="s">
        <v>83</v>
      </c>
      <c r="C261" s="94">
        <v>10123</v>
      </c>
      <c r="D261" s="94" t="s">
        <v>343</v>
      </c>
      <c r="E261" s="94" t="s">
        <v>156</v>
      </c>
      <c r="F261" s="94" t="s">
        <v>157</v>
      </c>
      <c r="G261" s="94" t="s">
        <v>851</v>
      </c>
      <c r="H261" s="94">
        <v>1</v>
      </c>
      <c r="I261" s="95"/>
    </row>
    <row r="262" spans="1:9" x14ac:dyDescent="0.25">
      <c r="A262" s="90">
        <v>3112001</v>
      </c>
      <c r="B262" s="91" t="s">
        <v>84</v>
      </c>
      <c r="C262" s="91">
        <v>11160</v>
      </c>
      <c r="D262" s="91" t="s">
        <v>344</v>
      </c>
      <c r="E262" s="91" t="s">
        <v>156</v>
      </c>
      <c r="F262" s="91" t="s">
        <v>157</v>
      </c>
      <c r="G262" s="91" t="s">
        <v>852</v>
      </c>
      <c r="H262" s="91">
        <v>1</v>
      </c>
      <c r="I262" s="92"/>
    </row>
    <row r="263" spans="1:9" x14ac:dyDescent="0.25">
      <c r="A263" s="93">
        <v>1912001</v>
      </c>
      <c r="B263" s="94" t="s">
        <v>85</v>
      </c>
      <c r="C263" s="94">
        <v>10572</v>
      </c>
      <c r="D263" s="94" t="s">
        <v>345</v>
      </c>
      <c r="E263" s="94" t="s">
        <v>156</v>
      </c>
      <c r="F263" s="94" t="s">
        <v>157</v>
      </c>
      <c r="G263" s="94" t="s">
        <v>853</v>
      </c>
      <c r="H263" s="94">
        <v>1</v>
      </c>
      <c r="I263" s="95"/>
    </row>
    <row r="264" spans="1:9" x14ac:dyDescent="0.25">
      <c r="A264" s="90">
        <v>1912001</v>
      </c>
      <c r="B264" s="91" t="s">
        <v>85</v>
      </c>
      <c r="C264" s="91">
        <v>10573</v>
      </c>
      <c r="D264" s="91" t="s">
        <v>346</v>
      </c>
      <c r="E264" s="91" t="s">
        <v>156</v>
      </c>
      <c r="F264" s="91" t="s">
        <v>157</v>
      </c>
      <c r="G264" s="91" t="s">
        <v>854</v>
      </c>
      <c r="H264" s="91">
        <v>1</v>
      </c>
      <c r="I264" s="92"/>
    </row>
    <row r="265" spans="1:9" x14ac:dyDescent="0.25">
      <c r="A265" s="93">
        <v>1912001</v>
      </c>
      <c r="B265" s="94" t="s">
        <v>85</v>
      </c>
      <c r="C265" s="94">
        <v>14203</v>
      </c>
      <c r="D265" s="94" t="s">
        <v>347</v>
      </c>
      <c r="E265" s="94" t="s">
        <v>156</v>
      </c>
      <c r="F265" s="94" t="s">
        <v>157</v>
      </c>
      <c r="G265" s="94" t="s">
        <v>855</v>
      </c>
      <c r="H265" s="94">
        <v>1</v>
      </c>
      <c r="I265" s="95"/>
    </row>
    <row r="266" spans="1:9" x14ac:dyDescent="0.25">
      <c r="A266" s="90">
        <v>2212001</v>
      </c>
      <c r="B266" s="91" t="s">
        <v>86</v>
      </c>
      <c r="C266" s="91">
        <v>10764</v>
      </c>
      <c r="D266" s="91" t="s">
        <v>348</v>
      </c>
      <c r="E266" s="91" t="s">
        <v>156</v>
      </c>
      <c r="F266" s="91" t="s">
        <v>157</v>
      </c>
      <c r="G266" s="91" t="s">
        <v>856</v>
      </c>
      <c r="H266" s="91">
        <v>1</v>
      </c>
      <c r="I266" s="92"/>
    </row>
    <row r="267" spans="1:9" x14ac:dyDescent="0.25">
      <c r="A267" s="93">
        <v>2212001</v>
      </c>
      <c r="B267" s="94" t="s">
        <v>86</v>
      </c>
      <c r="C267" s="94">
        <v>10767</v>
      </c>
      <c r="D267" s="94" t="s">
        <v>349</v>
      </c>
      <c r="E267" s="94" t="s">
        <v>156</v>
      </c>
      <c r="F267" s="94" t="s">
        <v>157</v>
      </c>
      <c r="G267" s="94" t="s">
        <v>857</v>
      </c>
      <c r="H267" s="94">
        <v>1</v>
      </c>
      <c r="I267" s="95"/>
    </row>
    <row r="268" spans="1:9" x14ac:dyDescent="0.25">
      <c r="A268" s="90">
        <v>2212001</v>
      </c>
      <c r="B268" s="91" t="s">
        <v>86</v>
      </c>
      <c r="C268" s="91">
        <v>10768</v>
      </c>
      <c r="D268" s="91" t="s">
        <v>350</v>
      </c>
      <c r="E268" s="91" t="s">
        <v>156</v>
      </c>
      <c r="F268" s="91" t="s">
        <v>157</v>
      </c>
      <c r="G268" s="91" t="s">
        <v>858</v>
      </c>
      <c r="H268" s="91">
        <v>1</v>
      </c>
      <c r="I268" s="92"/>
    </row>
    <row r="269" spans="1:9" x14ac:dyDescent="0.25">
      <c r="A269" s="93">
        <v>2212001</v>
      </c>
      <c r="B269" s="94" t="s">
        <v>86</v>
      </c>
      <c r="C269" s="94">
        <v>10769</v>
      </c>
      <c r="D269" s="94" t="s">
        <v>351</v>
      </c>
      <c r="E269" s="94" t="s">
        <v>156</v>
      </c>
      <c r="F269" s="94" t="s">
        <v>157</v>
      </c>
      <c r="G269" s="94" t="s">
        <v>859</v>
      </c>
      <c r="H269" s="94">
        <v>1</v>
      </c>
      <c r="I269" s="95"/>
    </row>
    <row r="270" spans="1:9" x14ac:dyDescent="0.25">
      <c r="A270" s="90">
        <v>2212001</v>
      </c>
      <c r="B270" s="91" t="s">
        <v>86</v>
      </c>
      <c r="C270" s="91">
        <v>10759</v>
      </c>
      <c r="D270" s="91" t="s">
        <v>352</v>
      </c>
      <c r="E270" s="91" t="s">
        <v>156</v>
      </c>
      <c r="F270" s="91" t="s">
        <v>157</v>
      </c>
      <c r="G270" s="91" t="s">
        <v>860</v>
      </c>
      <c r="H270" s="91">
        <v>1</v>
      </c>
      <c r="I270" s="92"/>
    </row>
    <row r="271" spans="1:9" x14ac:dyDescent="0.25">
      <c r="A271" s="93">
        <v>2212001</v>
      </c>
      <c r="B271" s="94" t="s">
        <v>86</v>
      </c>
      <c r="C271" s="94">
        <v>13031</v>
      </c>
      <c r="D271" s="94" t="s">
        <v>353</v>
      </c>
      <c r="E271" s="94" t="s">
        <v>156</v>
      </c>
      <c r="F271" s="94" t="s">
        <v>157</v>
      </c>
      <c r="G271" s="94" t="s">
        <v>861</v>
      </c>
      <c r="H271" s="94">
        <v>1</v>
      </c>
      <c r="I271" s="95"/>
    </row>
    <row r="272" spans="1:9" x14ac:dyDescent="0.25">
      <c r="A272" s="90">
        <v>2212001</v>
      </c>
      <c r="B272" s="91" t="s">
        <v>86</v>
      </c>
      <c r="C272" s="91">
        <v>13030</v>
      </c>
      <c r="D272" s="91" t="s">
        <v>354</v>
      </c>
      <c r="E272" s="91" t="s">
        <v>156</v>
      </c>
      <c r="F272" s="91" t="s">
        <v>157</v>
      </c>
      <c r="G272" s="91" t="s">
        <v>862</v>
      </c>
      <c r="H272" s="91">
        <v>1</v>
      </c>
      <c r="I272" s="92"/>
    </row>
    <row r="273" spans="1:9" x14ac:dyDescent="0.25">
      <c r="A273" s="93">
        <v>2212001</v>
      </c>
      <c r="B273" s="94" t="s">
        <v>86</v>
      </c>
      <c r="C273" s="94">
        <v>10762</v>
      </c>
      <c r="D273" s="94" t="s">
        <v>355</v>
      </c>
      <c r="E273" s="94" t="s">
        <v>156</v>
      </c>
      <c r="F273" s="94" t="s">
        <v>157</v>
      </c>
      <c r="G273" s="94" t="s">
        <v>863</v>
      </c>
      <c r="H273" s="94">
        <v>1</v>
      </c>
      <c r="I273" s="95"/>
    </row>
    <row r="274" spans="1:9" x14ac:dyDescent="0.25">
      <c r="A274" s="90">
        <v>2112001</v>
      </c>
      <c r="B274" s="91" t="s">
        <v>87</v>
      </c>
      <c r="C274" s="91">
        <v>10734</v>
      </c>
      <c r="D274" s="91" t="s">
        <v>356</v>
      </c>
      <c r="E274" s="91" t="s">
        <v>156</v>
      </c>
      <c r="F274" s="91" t="s">
        <v>157</v>
      </c>
      <c r="G274" s="91" t="s">
        <v>864</v>
      </c>
      <c r="H274" s="91">
        <v>1</v>
      </c>
      <c r="I274" s="92"/>
    </row>
    <row r="275" spans="1:9" x14ac:dyDescent="0.25">
      <c r="A275" s="93">
        <v>2112001</v>
      </c>
      <c r="B275" s="94" t="s">
        <v>87</v>
      </c>
      <c r="C275" s="94">
        <v>10728</v>
      </c>
      <c r="D275" s="94" t="s">
        <v>357</v>
      </c>
      <c r="E275" s="94" t="s">
        <v>156</v>
      </c>
      <c r="F275" s="94" t="s">
        <v>157</v>
      </c>
      <c r="G275" s="94" t="s">
        <v>865</v>
      </c>
      <c r="H275" s="94">
        <v>1</v>
      </c>
      <c r="I275" s="95"/>
    </row>
    <row r="276" spans="1:9" x14ac:dyDescent="0.25">
      <c r="A276" s="90">
        <v>2112001</v>
      </c>
      <c r="B276" s="91" t="s">
        <v>87</v>
      </c>
      <c r="C276" s="91">
        <v>10717</v>
      </c>
      <c r="D276" s="91" t="s">
        <v>358</v>
      </c>
      <c r="E276" s="91" t="s">
        <v>156</v>
      </c>
      <c r="F276" s="91" t="s">
        <v>157</v>
      </c>
      <c r="G276" s="91" t="s">
        <v>866</v>
      </c>
      <c r="H276" s="91">
        <v>1</v>
      </c>
      <c r="I276" s="92"/>
    </row>
    <row r="277" spans="1:9" x14ac:dyDescent="0.25">
      <c r="A277" s="93">
        <v>2112001</v>
      </c>
      <c r="B277" s="94" t="s">
        <v>87</v>
      </c>
      <c r="C277" s="94">
        <v>10722</v>
      </c>
      <c r="D277" s="94" t="s">
        <v>359</v>
      </c>
      <c r="E277" s="94" t="s">
        <v>156</v>
      </c>
      <c r="F277" s="94" t="s">
        <v>157</v>
      </c>
      <c r="G277" s="94" t="s">
        <v>867</v>
      </c>
      <c r="H277" s="94">
        <v>1</v>
      </c>
      <c r="I277" s="95"/>
    </row>
    <row r="278" spans="1:9" x14ac:dyDescent="0.25">
      <c r="A278" s="90">
        <v>2112001</v>
      </c>
      <c r="B278" s="91" t="s">
        <v>87</v>
      </c>
      <c r="C278" s="91">
        <v>10730</v>
      </c>
      <c r="D278" s="91" t="s">
        <v>360</v>
      </c>
      <c r="E278" s="91" t="s">
        <v>156</v>
      </c>
      <c r="F278" s="91" t="s">
        <v>156</v>
      </c>
      <c r="G278" s="91" t="s">
        <v>868</v>
      </c>
      <c r="H278" s="91">
        <v>1</v>
      </c>
      <c r="I278" s="92"/>
    </row>
    <row r="279" spans="1:9" x14ac:dyDescent="0.25">
      <c r="A279" s="93">
        <v>2112001</v>
      </c>
      <c r="B279" s="94" t="s">
        <v>87</v>
      </c>
      <c r="C279" s="94">
        <v>10731</v>
      </c>
      <c r="D279" s="94" t="s">
        <v>361</v>
      </c>
      <c r="E279" s="94" t="s">
        <v>156</v>
      </c>
      <c r="F279" s="94" t="s">
        <v>157</v>
      </c>
      <c r="G279" s="94" t="s">
        <v>869</v>
      </c>
      <c r="H279" s="94">
        <v>1</v>
      </c>
      <c r="I279" s="95"/>
    </row>
    <row r="280" spans="1:9" x14ac:dyDescent="0.25">
      <c r="A280" s="90">
        <v>2112001</v>
      </c>
      <c r="B280" s="91" t="s">
        <v>87</v>
      </c>
      <c r="C280" s="91">
        <v>10733</v>
      </c>
      <c r="D280" s="91" t="s">
        <v>362</v>
      </c>
      <c r="E280" s="91" t="s">
        <v>156</v>
      </c>
      <c r="F280" s="91" t="s">
        <v>157</v>
      </c>
      <c r="G280" s="91" t="s">
        <v>870</v>
      </c>
      <c r="H280" s="91">
        <v>1</v>
      </c>
      <c r="I280" s="92"/>
    </row>
    <row r="281" spans="1:9" x14ac:dyDescent="0.25">
      <c r="A281" s="93">
        <v>2112001</v>
      </c>
      <c r="B281" s="94" t="s">
        <v>87</v>
      </c>
      <c r="C281" s="94">
        <v>10718</v>
      </c>
      <c r="D281" s="94" t="s">
        <v>363</v>
      </c>
      <c r="E281" s="94" t="s">
        <v>156</v>
      </c>
      <c r="F281" s="94" t="s">
        <v>157</v>
      </c>
      <c r="G281" s="94" t="s">
        <v>871</v>
      </c>
      <c r="H281" s="94">
        <v>1</v>
      </c>
      <c r="I281" s="95"/>
    </row>
    <row r="282" spans="1:9" x14ac:dyDescent="0.25">
      <c r="A282" s="90">
        <v>2112001</v>
      </c>
      <c r="B282" s="91" t="s">
        <v>87</v>
      </c>
      <c r="C282" s="91">
        <v>10724</v>
      </c>
      <c r="D282" s="91" t="s">
        <v>364</v>
      </c>
      <c r="E282" s="91" t="s">
        <v>156</v>
      </c>
      <c r="F282" s="91" t="s">
        <v>157</v>
      </c>
      <c r="G282" s="91" t="s">
        <v>872</v>
      </c>
      <c r="H282" s="91">
        <v>1</v>
      </c>
      <c r="I282" s="92"/>
    </row>
    <row r="283" spans="1:9" x14ac:dyDescent="0.25">
      <c r="A283" s="93">
        <v>2112001</v>
      </c>
      <c r="B283" s="94" t="s">
        <v>87</v>
      </c>
      <c r="C283" s="94">
        <v>10719</v>
      </c>
      <c r="D283" s="94" t="s">
        <v>365</v>
      </c>
      <c r="E283" s="94" t="s">
        <v>156</v>
      </c>
      <c r="F283" s="94" t="s">
        <v>157</v>
      </c>
      <c r="G283" s="94" t="s">
        <v>873</v>
      </c>
      <c r="H283" s="94">
        <v>1</v>
      </c>
      <c r="I283" s="95"/>
    </row>
    <row r="284" spans="1:9" x14ac:dyDescent="0.25">
      <c r="A284" s="90">
        <v>2112001</v>
      </c>
      <c r="B284" s="91" t="s">
        <v>87</v>
      </c>
      <c r="C284" s="91">
        <v>10720</v>
      </c>
      <c r="D284" s="91" t="s">
        <v>366</v>
      </c>
      <c r="E284" s="91" t="s">
        <v>156</v>
      </c>
      <c r="F284" s="91" t="s">
        <v>157</v>
      </c>
      <c r="G284" s="91" t="s">
        <v>874</v>
      </c>
      <c r="H284" s="91">
        <v>1</v>
      </c>
      <c r="I284" s="92"/>
    </row>
    <row r="285" spans="1:9" x14ac:dyDescent="0.25">
      <c r="A285" s="93">
        <v>2112001</v>
      </c>
      <c r="B285" s="94" t="s">
        <v>87</v>
      </c>
      <c r="C285" s="94">
        <v>15633</v>
      </c>
      <c r="D285" s="94" t="s">
        <v>367</v>
      </c>
      <c r="E285" s="94" t="s">
        <v>156</v>
      </c>
      <c r="F285" s="94" t="s">
        <v>157</v>
      </c>
      <c r="G285" s="94" t="s">
        <v>875</v>
      </c>
      <c r="H285" s="94">
        <v>1</v>
      </c>
      <c r="I285" s="95"/>
    </row>
    <row r="286" spans="1:9" x14ac:dyDescent="0.25">
      <c r="A286" s="90">
        <v>1212001</v>
      </c>
      <c r="B286" s="91" t="s">
        <v>88</v>
      </c>
      <c r="C286" s="91">
        <v>10461</v>
      </c>
      <c r="D286" s="91" t="s">
        <v>368</v>
      </c>
      <c r="E286" s="91" t="s">
        <v>156</v>
      </c>
      <c r="F286" s="91" t="s">
        <v>156</v>
      </c>
      <c r="G286" s="91" t="s">
        <v>876</v>
      </c>
      <c r="H286" s="91">
        <v>1</v>
      </c>
      <c r="I286" s="92"/>
    </row>
    <row r="287" spans="1:9" x14ac:dyDescent="0.25">
      <c r="A287" s="93">
        <v>2012005</v>
      </c>
      <c r="B287" s="94" t="s">
        <v>89</v>
      </c>
      <c r="C287" s="94">
        <v>10661</v>
      </c>
      <c r="D287" s="94" t="s">
        <v>369</v>
      </c>
      <c r="E287" s="94" t="s">
        <v>156</v>
      </c>
      <c r="F287" s="94" t="s">
        <v>157</v>
      </c>
      <c r="G287" s="94" t="s">
        <v>877</v>
      </c>
      <c r="H287" s="94">
        <v>1</v>
      </c>
      <c r="I287" s="95"/>
    </row>
    <row r="288" spans="1:9" x14ac:dyDescent="0.25">
      <c r="A288" s="90">
        <v>2012005</v>
      </c>
      <c r="B288" s="91" t="s">
        <v>89</v>
      </c>
      <c r="C288" s="91">
        <v>10662</v>
      </c>
      <c r="D288" s="91" t="s">
        <v>370</v>
      </c>
      <c r="E288" s="91" t="s">
        <v>156</v>
      </c>
      <c r="F288" s="91" t="s">
        <v>157</v>
      </c>
      <c r="G288" s="91" t="s">
        <v>878</v>
      </c>
      <c r="H288" s="91">
        <v>1</v>
      </c>
      <c r="I288" s="92"/>
    </row>
    <row r="289" spans="1:9" x14ac:dyDescent="0.25">
      <c r="A289" s="93">
        <v>1513002</v>
      </c>
      <c r="B289" s="94" t="s">
        <v>90</v>
      </c>
      <c r="C289" s="94">
        <v>16874</v>
      </c>
      <c r="D289" s="94" t="s">
        <v>90</v>
      </c>
      <c r="E289" s="94" t="s">
        <v>156</v>
      </c>
      <c r="F289" s="94" t="s">
        <v>157</v>
      </c>
      <c r="G289" s="94" t="s">
        <v>879</v>
      </c>
      <c r="H289" s="94">
        <v>1</v>
      </c>
      <c r="I289" s="95"/>
    </row>
    <row r="290" spans="1:9" x14ac:dyDescent="0.25">
      <c r="A290" s="90">
        <v>2013001</v>
      </c>
      <c r="B290" s="91" t="s">
        <v>91</v>
      </c>
      <c r="C290" s="91">
        <v>14211</v>
      </c>
      <c r="D290" s="91" t="s">
        <v>371</v>
      </c>
      <c r="E290" s="91" t="s">
        <v>156</v>
      </c>
      <c r="F290" s="91" t="s">
        <v>157</v>
      </c>
      <c r="G290" s="91" t="s">
        <v>880</v>
      </c>
      <c r="H290" s="91">
        <v>1</v>
      </c>
      <c r="I290" s="92"/>
    </row>
    <row r="291" spans="1:9" x14ac:dyDescent="0.25">
      <c r="A291" s="93">
        <v>2013001</v>
      </c>
      <c r="B291" s="94" t="s">
        <v>91</v>
      </c>
      <c r="C291" s="94">
        <v>10664</v>
      </c>
      <c r="D291" s="94" t="s">
        <v>372</v>
      </c>
      <c r="E291" s="94" t="s">
        <v>156</v>
      </c>
      <c r="F291" s="94" t="s">
        <v>157</v>
      </c>
      <c r="G291" s="94" t="s">
        <v>881</v>
      </c>
      <c r="H291" s="94">
        <v>1</v>
      </c>
      <c r="I291" s="95"/>
    </row>
    <row r="292" spans="1:9" x14ac:dyDescent="0.25">
      <c r="A292" s="90">
        <v>2013002</v>
      </c>
      <c r="B292" s="91" t="s">
        <v>92</v>
      </c>
      <c r="C292" s="91">
        <v>10667</v>
      </c>
      <c r="D292" s="91" t="s">
        <v>373</v>
      </c>
      <c r="E292" s="91" t="s">
        <v>156</v>
      </c>
      <c r="F292" s="91" t="s">
        <v>157</v>
      </c>
      <c r="G292" s="91" t="s">
        <v>882</v>
      </c>
      <c r="H292" s="91">
        <v>1</v>
      </c>
      <c r="I292" s="92"/>
    </row>
    <row r="293" spans="1:9" x14ac:dyDescent="0.25">
      <c r="A293" s="93">
        <v>2013003</v>
      </c>
      <c r="B293" s="94" t="s">
        <v>93</v>
      </c>
      <c r="C293" s="94">
        <v>10669</v>
      </c>
      <c r="D293" s="94" t="s">
        <v>374</v>
      </c>
      <c r="E293" s="94" t="s">
        <v>156</v>
      </c>
      <c r="F293" s="94" t="s">
        <v>157</v>
      </c>
      <c r="G293" s="94" t="s">
        <v>883</v>
      </c>
      <c r="H293" s="94">
        <v>1</v>
      </c>
      <c r="I293" s="95"/>
    </row>
    <row r="294" spans="1:9" x14ac:dyDescent="0.25">
      <c r="A294" s="90">
        <v>3613001</v>
      </c>
      <c r="B294" s="91" t="s">
        <v>94</v>
      </c>
      <c r="C294" s="91">
        <v>11303</v>
      </c>
      <c r="D294" s="91" t="s">
        <v>375</v>
      </c>
      <c r="E294" s="91" t="s">
        <v>156</v>
      </c>
      <c r="F294" s="91" t="s">
        <v>157</v>
      </c>
      <c r="G294" s="91" t="s">
        <v>884</v>
      </c>
      <c r="H294" s="91">
        <v>1</v>
      </c>
      <c r="I294" s="92"/>
    </row>
    <row r="295" spans="1:9" x14ac:dyDescent="0.25">
      <c r="A295" s="93">
        <v>3613001</v>
      </c>
      <c r="B295" s="94" t="s">
        <v>94</v>
      </c>
      <c r="C295" s="94">
        <v>11677</v>
      </c>
      <c r="D295" s="94" t="s">
        <v>376</v>
      </c>
      <c r="E295" s="94" t="s">
        <v>156</v>
      </c>
      <c r="F295" s="94" t="s">
        <v>157</v>
      </c>
      <c r="G295" s="94" t="s">
        <v>885</v>
      </c>
      <c r="H295" s="94">
        <v>1</v>
      </c>
      <c r="I295" s="95"/>
    </row>
    <row r="296" spans="1:9" x14ac:dyDescent="0.25">
      <c r="A296" s="90">
        <v>3613001</v>
      </c>
      <c r="B296" s="91" t="s">
        <v>94</v>
      </c>
      <c r="C296" s="91">
        <v>11301</v>
      </c>
      <c r="D296" s="91" t="s">
        <v>377</v>
      </c>
      <c r="E296" s="91" t="s">
        <v>156</v>
      </c>
      <c r="F296" s="91" t="s">
        <v>157</v>
      </c>
      <c r="G296" s="91" t="s">
        <v>886</v>
      </c>
      <c r="H296" s="91">
        <v>1</v>
      </c>
      <c r="I296" s="92"/>
    </row>
    <row r="297" spans="1:9" x14ac:dyDescent="0.25">
      <c r="A297" s="93">
        <v>3613001</v>
      </c>
      <c r="B297" s="94" t="s">
        <v>94</v>
      </c>
      <c r="C297" s="94">
        <v>11308</v>
      </c>
      <c r="D297" s="94" t="s">
        <v>378</v>
      </c>
      <c r="E297" s="94" t="s">
        <v>156</v>
      </c>
      <c r="F297" s="94" t="s">
        <v>157</v>
      </c>
      <c r="G297" s="94" t="s">
        <v>887</v>
      </c>
      <c r="H297" s="94">
        <v>1</v>
      </c>
      <c r="I297" s="95"/>
    </row>
    <row r="298" spans="1:9" x14ac:dyDescent="0.25">
      <c r="A298" s="90">
        <v>3613001</v>
      </c>
      <c r="B298" s="91" t="s">
        <v>94</v>
      </c>
      <c r="C298" s="91">
        <v>14226</v>
      </c>
      <c r="D298" s="91" t="s">
        <v>379</v>
      </c>
      <c r="E298" s="91" t="s">
        <v>156</v>
      </c>
      <c r="F298" s="91" t="s">
        <v>156</v>
      </c>
      <c r="G298" s="91" t="s">
        <v>888</v>
      </c>
      <c r="H298" s="91">
        <v>1</v>
      </c>
      <c r="I298" s="92"/>
    </row>
    <row r="299" spans="1:9" x14ac:dyDescent="0.25">
      <c r="A299" s="93">
        <v>3613001</v>
      </c>
      <c r="B299" s="94" t="s">
        <v>94</v>
      </c>
      <c r="C299" s="94">
        <v>11309</v>
      </c>
      <c r="D299" s="94" t="s">
        <v>380</v>
      </c>
      <c r="E299" s="94" t="s">
        <v>156</v>
      </c>
      <c r="F299" s="94" t="s">
        <v>157</v>
      </c>
      <c r="G299" s="94" t="s">
        <v>889</v>
      </c>
      <c r="H299" s="94">
        <v>1</v>
      </c>
      <c r="I299" s="95"/>
    </row>
    <row r="300" spans="1:9" x14ac:dyDescent="0.25">
      <c r="A300" s="90">
        <v>3613001</v>
      </c>
      <c r="B300" s="91" t="s">
        <v>94</v>
      </c>
      <c r="C300" s="91">
        <v>11305</v>
      </c>
      <c r="D300" s="91" t="s">
        <v>381</v>
      </c>
      <c r="E300" s="91" t="s">
        <v>156</v>
      </c>
      <c r="F300" s="91" t="s">
        <v>157</v>
      </c>
      <c r="G300" s="91" t="s">
        <v>890</v>
      </c>
      <c r="H300" s="91">
        <v>1</v>
      </c>
      <c r="I300" s="92"/>
    </row>
    <row r="301" spans="1:9" x14ac:dyDescent="0.25">
      <c r="A301" s="90">
        <v>3613001</v>
      </c>
      <c r="B301" s="91" t="s">
        <v>94</v>
      </c>
      <c r="C301" s="91">
        <v>11302</v>
      </c>
      <c r="D301" s="91" t="s">
        <v>1258</v>
      </c>
      <c r="E301" s="94" t="s">
        <v>156</v>
      </c>
      <c r="F301" s="94"/>
      <c r="G301" s="91">
        <v>91172</v>
      </c>
      <c r="H301" s="94">
        <v>2</v>
      </c>
      <c r="I301" s="95" t="s">
        <v>1321</v>
      </c>
    </row>
    <row r="302" spans="1:9" x14ac:dyDescent="0.25">
      <c r="A302" s="90">
        <v>1513001</v>
      </c>
      <c r="B302" s="91" t="s">
        <v>95</v>
      </c>
      <c r="C302" s="91">
        <v>10499</v>
      </c>
      <c r="D302" s="91" t="s">
        <v>382</v>
      </c>
      <c r="E302" s="91" t="s">
        <v>156</v>
      </c>
      <c r="F302" s="91" t="s">
        <v>157</v>
      </c>
      <c r="G302" s="91" t="s">
        <v>891</v>
      </c>
      <c r="H302" s="91">
        <v>1</v>
      </c>
      <c r="I302" s="92"/>
    </row>
    <row r="303" spans="1:9" x14ac:dyDescent="0.25">
      <c r="A303" s="93">
        <v>1513001</v>
      </c>
      <c r="B303" s="94" t="s">
        <v>95</v>
      </c>
      <c r="C303" s="94">
        <v>10496</v>
      </c>
      <c r="D303" s="94" t="s">
        <v>383</v>
      </c>
      <c r="E303" s="94" t="s">
        <v>156</v>
      </c>
      <c r="F303" s="94" t="s">
        <v>157</v>
      </c>
      <c r="G303" s="94" t="s">
        <v>892</v>
      </c>
      <c r="H303" s="94">
        <v>1</v>
      </c>
      <c r="I303" s="95"/>
    </row>
    <row r="304" spans="1:9" x14ac:dyDescent="0.25">
      <c r="A304" s="90">
        <v>1513001</v>
      </c>
      <c r="B304" s="91" t="s">
        <v>95</v>
      </c>
      <c r="C304" s="91">
        <v>10501</v>
      </c>
      <c r="D304" s="91" t="s">
        <v>250</v>
      </c>
      <c r="E304" s="91" t="s">
        <v>156</v>
      </c>
      <c r="F304" s="91" t="s">
        <v>157</v>
      </c>
      <c r="G304" s="91" t="s">
        <v>893</v>
      </c>
      <c r="H304" s="91">
        <v>1</v>
      </c>
      <c r="I304" s="92"/>
    </row>
    <row r="305" spans="1:9" x14ac:dyDescent="0.25">
      <c r="A305" s="93">
        <v>1513001</v>
      </c>
      <c r="B305" s="94" t="s">
        <v>95</v>
      </c>
      <c r="C305" s="94">
        <v>14407</v>
      </c>
      <c r="D305" s="94" t="s">
        <v>384</v>
      </c>
      <c r="E305" s="94" t="s">
        <v>156</v>
      </c>
      <c r="F305" s="94" t="s">
        <v>157</v>
      </c>
      <c r="G305" s="94" t="s">
        <v>894</v>
      </c>
      <c r="H305" s="94">
        <v>1</v>
      </c>
      <c r="I305" s="95"/>
    </row>
    <row r="306" spans="1:9" x14ac:dyDescent="0.25">
      <c r="A306" s="90">
        <v>1513001</v>
      </c>
      <c r="B306" s="91" t="s">
        <v>95</v>
      </c>
      <c r="C306" s="91">
        <v>10502</v>
      </c>
      <c r="D306" s="91" t="s">
        <v>385</v>
      </c>
      <c r="E306" s="91" t="s">
        <v>156</v>
      </c>
      <c r="F306" s="91" t="s">
        <v>157</v>
      </c>
      <c r="G306" s="91" t="s">
        <v>895</v>
      </c>
      <c r="H306" s="91">
        <v>1</v>
      </c>
      <c r="I306" s="92"/>
    </row>
    <row r="307" spans="1:9" x14ac:dyDescent="0.25">
      <c r="A307" s="93">
        <v>1513001</v>
      </c>
      <c r="B307" s="94" t="s">
        <v>95</v>
      </c>
      <c r="C307" s="94">
        <v>10504</v>
      </c>
      <c r="D307" s="94" t="s">
        <v>319</v>
      </c>
      <c r="E307" s="94" t="s">
        <v>156</v>
      </c>
      <c r="F307" s="94" t="s">
        <v>157</v>
      </c>
      <c r="G307" s="94" t="s">
        <v>896</v>
      </c>
      <c r="H307" s="94">
        <v>1</v>
      </c>
      <c r="I307" s="95"/>
    </row>
    <row r="308" spans="1:9" x14ac:dyDescent="0.25">
      <c r="A308" s="90">
        <v>1513001</v>
      </c>
      <c r="B308" s="91" t="s">
        <v>95</v>
      </c>
      <c r="C308" s="91">
        <v>10505</v>
      </c>
      <c r="D308" s="91" t="s">
        <v>386</v>
      </c>
      <c r="E308" s="91" t="s">
        <v>156</v>
      </c>
      <c r="F308" s="91" t="s">
        <v>157</v>
      </c>
      <c r="G308" s="91" t="s">
        <v>897</v>
      </c>
      <c r="H308" s="91">
        <v>1</v>
      </c>
      <c r="I308" s="92"/>
    </row>
    <row r="309" spans="1:9" x14ac:dyDescent="0.25">
      <c r="A309" s="93">
        <v>1513001</v>
      </c>
      <c r="B309" s="94" t="s">
        <v>95</v>
      </c>
      <c r="C309" s="94">
        <v>10497</v>
      </c>
      <c r="D309" s="94" t="s">
        <v>387</v>
      </c>
      <c r="E309" s="94" t="s">
        <v>156</v>
      </c>
      <c r="F309" s="94" t="s">
        <v>157</v>
      </c>
      <c r="G309" s="94" t="s">
        <v>898</v>
      </c>
      <c r="H309" s="94">
        <v>1</v>
      </c>
      <c r="I309" s="95"/>
    </row>
    <row r="310" spans="1:9" x14ac:dyDescent="0.25">
      <c r="A310" s="90">
        <v>1513001</v>
      </c>
      <c r="B310" s="91" t="s">
        <v>95</v>
      </c>
      <c r="C310" s="91">
        <v>10494</v>
      </c>
      <c r="D310" s="91" t="s">
        <v>388</v>
      </c>
      <c r="E310" s="91" t="s">
        <v>156</v>
      </c>
      <c r="F310" s="91" t="s">
        <v>157</v>
      </c>
      <c r="G310" s="91" t="s">
        <v>899</v>
      </c>
      <c r="H310" s="91">
        <v>1</v>
      </c>
      <c r="I310" s="92"/>
    </row>
    <row r="311" spans="1:9" x14ac:dyDescent="0.25">
      <c r="A311" s="93">
        <v>1513001</v>
      </c>
      <c r="B311" s="94" t="s">
        <v>95</v>
      </c>
      <c r="C311" s="94">
        <v>10507</v>
      </c>
      <c r="D311" s="94" t="s">
        <v>389</v>
      </c>
      <c r="E311" s="94" t="s">
        <v>156</v>
      </c>
      <c r="F311" s="94" t="s">
        <v>157</v>
      </c>
      <c r="G311" s="94" t="s">
        <v>900</v>
      </c>
      <c r="H311" s="94">
        <v>1</v>
      </c>
      <c r="I311" s="95"/>
    </row>
    <row r="312" spans="1:9" x14ac:dyDescent="0.25">
      <c r="A312" s="90">
        <v>1513001</v>
      </c>
      <c r="B312" s="91" t="s">
        <v>95</v>
      </c>
      <c r="C312" s="91">
        <v>16894</v>
      </c>
      <c r="D312" s="91" t="s">
        <v>390</v>
      </c>
      <c r="E312" s="91" t="s">
        <v>156</v>
      </c>
      <c r="F312" s="91" t="s">
        <v>157</v>
      </c>
      <c r="G312" s="91" t="s">
        <v>901</v>
      </c>
      <c r="H312" s="91">
        <v>1</v>
      </c>
      <c r="I312" s="92"/>
    </row>
    <row r="313" spans="1:9" x14ac:dyDescent="0.25">
      <c r="A313" s="93">
        <v>1513001</v>
      </c>
      <c r="B313" s="94" t="s">
        <v>95</v>
      </c>
      <c r="C313" s="94">
        <v>10508</v>
      </c>
      <c r="D313" s="94" t="s">
        <v>391</v>
      </c>
      <c r="E313" s="94" t="s">
        <v>156</v>
      </c>
      <c r="F313" s="94" t="s">
        <v>157</v>
      </c>
      <c r="G313" s="94" t="s">
        <v>902</v>
      </c>
      <c r="H313" s="94">
        <v>1</v>
      </c>
      <c r="I313" s="95"/>
    </row>
    <row r="314" spans="1:9" x14ac:dyDescent="0.25">
      <c r="A314" s="90">
        <v>1513001</v>
      </c>
      <c r="B314" s="91" t="s">
        <v>95</v>
      </c>
      <c r="C314" s="91">
        <v>10509</v>
      </c>
      <c r="D314" s="91" t="s">
        <v>392</v>
      </c>
      <c r="E314" s="91" t="s">
        <v>156</v>
      </c>
      <c r="F314" s="91" t="s">
        <v>157</v>
      </c>
      <c r="G314" s="91" t="s">
        <v>903</v>
      </c>
      <c r="H314" s="91">
        <v>1</v>
      </c>
      <c r="I314" s="92"/>
    </row>
    <row r="315" spans="1:9" x14ac:dyDescent="0.25">
      <c r="A315" s="93">
        <v>1513001</v>
      </c>
      <c r="B315" s="94" t="s">
        <v>95</v>
      </c>
      <c r="C315" s="94">
        <v>10495</v>
      </c>
      <c r="D315" s="94" t="s">
        <v>393</v>
      </c>
      <c r="E315" s="94" t="s">
        <v>156</v>
      </c>
      <c r="F315" s="94" t="s">
        <v>157</v>
      </c>
      <c r="G315" s="94" t="s">
        <v>904</v>
      </c>
      <c r="H315" s="94">
        <v>1</v>
      </c>
      <c r="I315" s="95"/>
    </row>
    <row r="316" spans="1:9" x14ac:dyDescent="0.25">
      <c r="A316" s="90">
        <v>1513001</v>
      </c>
      <c r="B316" s="91" t="s">
        <v>95</v>
      </c>
      <c r="C316" s="91">
        <v>10510</v>
      </c>
      <c r="D316" s="91" t="s">
        <v>394</v>
      </c>
      <c r="E316" s="91" t="s">
        <v>156</v>
      </c>
      <c r="F316" s="91" t="s">
        <v>157</v>
      </c>
      <c r="G316" s="91" t="s">
        <v>905</v>
      </c>
      <c r="H316" s="91">
        <v>1</v>
      </c>
      <c r="I316" s="92"/>
    </row>
    <row r="317" spans="1:9" x14ac:dyDescent="0.25">
      <c r="A317" s="93">
        <v>1513001</v>
      </c>
      <c r="B317" s="94" t="s">
        <v>95</v>
      </c>
      <c r="C317" s="94">
        <v>10511</v>
      </c>
      <c r="D317" s="94" t="s">
        <v>395</v>
      </c>
      <c r="E317" s="94" t="s">
        <v>156</v>
      </c>
      <c r="F317" s="94" t="s">
        <v>157</v>
      </c>
      <c r="G317" s="94" t="s">
        <v>906</v>
      </c>
      <c r="H317" s="94">
        <v>1</v>
      </c>
      <c r="I317" s="95"/>
    </row>
    <row r="318" spans="1:9" x14ac:dyDescent="0.25">
      <c r="A318" s="90">
        <v>3013001</v>
      </c>
      <c r="B318" s="91" t="s">
        <v>96</v>
      </c>
      <c r="C318" s="91">
        <v>11129</v>
      </c>
      <c r="D318" s="91" t="s">
        <v>396</v>
      </c>
      <c r="E318" s="91" t="s">
        <v>156</v>
      </c>
      <c r="F318" s="91" t="s">
        <v>157</v>
      </c>
      <c r="G318" s="91" t="s">
        <v>907</v>
      </c>
      <c r="H318" s="91">
        <v>1</v>
      </c>
      <c r="I318" s="92"/>
    </row>
    <row r="319" spans="1:9" x14ac:dyDescent="0.25">
      <c r="A319" s="93">
        <v>3013001</v>
      </c>
      <c r="B319" s="94" t="s">
        <v>96</v>
      </c>
      <c r="C319" s="94">
        <v>16086</v>
      </c>
      <c r="D319" s="94" t="s">
        <v>397</v>
      </c>
      <c r="E319" s="94" t="s">
        <v>156</v>
      </c>
      <c r="F319" s="94" t="s">
        <v>157</v>
      </c>
      <c r="G319" s="94" t="s">
        <v>908</v>
      </c>
      <c r="H319" s="94">
        <v>1</v>
      </c>
      <c r="I319" s="95"/>
    </row>
    <row r="320" spans="1:9" x14ac:dyDescent="0.25">
      <c r="A320" s="90">
        <v>313001</v>
      </c>
      <c r="B320" s="91" t="s">
        <v>1185</v>
      </c>
      <c r="C320" s="91">
        <v>10239</v>
      </c>
      <c r="D320" s="91" t="s">
        <v>1186</v>
      </c>
      <c r="E320" s="91" t="s">
        <v>156</v>
      </c>
      <c r="F320" s="91"/>
      <c r="G320" s="91">
        <v>91113</v>
      </c>
      <c r="H320" s="91">
        <v>2</v>
      </c>
      <c r="I320" s="92" t="s">
        <v>1214</v>
      </c>
    </row>
    <row r="321" spans="1:9" x14ac:dyDescent="0.25">
      <c r="A321" s="90">
        <v>213001</v>
      </c>
      <c r="B321" s="91" t="s">
        <v>1187</v>
      </c>
      <c r="C321" s="91">
        <v>10188</v>
      </c>
      <c r="D321" s="91" t="s">
        <v>1188</v>
      </c>
      <c r="E321" s="94" t="s">
        <v>156</v>
      </c>
      <c r="F321" s="94"/>
      <c r="G321" s="94">
        <v>91114</v>
      </c>
      <c r="H321" s="94">
        <v>2</v>
      </c>
      <c r="I321" s="95" t="s">
        <v>1214</v>
      </c>
    </row>
    <row r="322" spans="1:9" x14ac:dyDescent="0.25">
      <c r="A322" s="90">
        <v>1213001</v>
      </c>
      <c r="B322" s="91" t="s">
        <v>97</v>
      </c>
      <c r="C322" s="91">
        <v>10463</v>
      </c>
      <c r="D322" s="91" t="s">
        <v>398</v>
      </c>
      <c r="E322" s="91" t="s">
        <v>156</v>
      </c>
      <c r="F322" s="91" t="s">
        <v>157</v>
      </c>
      <c r="G322" s="91" t="s">
        <v>909</v>
      </c>
      <c r="H322" s="91">
        <v>1</v>
      </c>
      <c r="I322" s="92"/>
    </row>
    <row r="323" spans="1:9" x14ac:dyDescent="0.25">
      <c r="A323" s="93">
        <v>2513001</v>
      </c>
      <c r="B323" s="94" t="s">
        <v>98</v>
      </c>
      <c r="C323" s="94">
        <v>10918</v>
      </c>
      <c r="D323" s="94" t="s">
        <v>399</v>
      </c>
      <c r="E323" s="94" t="s">
        <v>156</v>
      </c>
      <c r="F323" s="94" t="s">
        <v>157</v>
      </c>
      <c r="G323" s="94" t="s">
        <v>910</v>
      </c>
      <c r="H323" s="94">
        <v>1</v>
      </c>
      <c r="I323" s="95"/>
    </row>
    <row r="324" spans="1:9" x14ac:dyDescent="0.25">
      <c r="A324" s="90">
        <v>2513001</v>
      </c>
      <c r="B324" s="91" t="s">
        <v>98</v>
      </c>
      <c r="C324" s="91">
        <v>13374</v>
      </c>
      <c r="D324" s="91" t="s">
        <v>400</v>
      </c>
      <c r="E324" s="91" t="s">
        <v>156</v>
      </c>
      <c r="F324" s="91" t="s">
        <v>157</v>
      </c>
      <c r="G324" s="91" t="s">
        <v>911</v>
      </c>
      <c r="H324" s="91">
        <v>1</v>
      </c>
      <c r="I324" s="92"/>
    </row>
    <row r="325" spans="1:9" x14ac:dyDescent="0.25">
      <c r="A325" s="93">
        <v>2513001</v>
      </c>
      <c r="B325" s="94" t="s">
        <v>98</v>
      </c>
      <c r="C325" s="94">
        <v>10921</v>
      </c>
      <c r="D325" s="94" t="s">
        <v>401</v>
      </c>
      <c r="E325" s="94" t="s">
        <v>156</v>
      </c>
      <c r="F325" s="94" t="s">
        <v>157</v>
      </c>
      <c r="G325" s="94" t="s">
        <v>912</v>
      </c>
      <c r="H325" s="94">
        <v>1</v>
      </c>
      <c r="I325" s="95"/>
    </row>
    <row r="326" spans="1:9" x14ac:dyDescent="0.25">
      <c r="A326" s="90">
        <v>2513001</v>
      </c>
      <c r="B326" s="91" t="s">
        <v>98</v>
      </c>
      <c r="C326" s="91">
        <v>13373</v>
      </c>
      <c r="D326" s="91" t="s">
        <v>402</v>
      </c>
      <c r="E326" s="91" t="s">
        <v>156</v>
      </c>
      <c r="F326" s="91" t="s">
        <v>157</v>
      </c>
      <c r="G326" s="91" t="s">
        <v>913</v>
      </c>
      <c r="H326" s="91">
        <v>1</v>
      </c>
      <c r="I326" s="92"/>
    </row>
    <row r="327" spans="1:9" x14ac:dyDescent="0.25">
      <c r="A327" s="93">
        <v>3313002</v>
      </c>
      <c r="B327" s="94" t="s">
        <v>99</v>
      </c>
      <c r="C327" s="94">
        <v>15896</v>
      </c>
      <c r="D327" s="94" t="s">
        <v>99</v>
      </c>
      <c r="E327" s="94" t="s">
        <v>156</v>
      </c>
      <c r="F327" s="94" t="s">
        <v>157</v>
      </c>
      <c r="G327" s="94" t="s">
        <v>914</v>
      </c>
      <c r="H327" s="94">
        <v>1</v>
      </c>
      <c r="I327" s="95"/>
    </row>
    <row r="328" spans="1:9" x14ac:dyDescent="0.25">
      <c r="A328" s="90">
        <v>2413003</v>
      </c>
      <c r="B328" s="91" t="s">
        <v>100</v>
      </c>
      <c r="C328" s="91">
        <v>10825</v>
      </c>
      <c r="D328" s="91" t="s">
        <v>403</v>
      </c>
      <c r="E328" s="91" t="s">
        <v>156</v>
      </c>
      <c r="F328" s="91" t="s">
        <v>157</v>
      </c>
      <c r="G328" s="91" t="s">
        <v>915</v>
      </c>
      <c r="H328" s="91">
        <v>1</v>
      </c>
      <c r="I328" s="92"/>
    </row>
    <row r="329" spans="1:9" x14ac:dyDescent="0.25">
      <c r="A329" s="93">
        <v>2613008</v>
      </c>
      <c r="B329" s="94" t="s">
        <v>101</v>
      </c>
      <c r="C329" s="94">
        <v>12284</v>
      </c>
      <c r="D329" s="94" t="s">
        <v>404</v>
      </c>
      <c r="E329" s="94" t="s">
        <v>156</v>
      </c>
      <c r="F329" s="94" t="s">
        <v>157</v>
      </c>
      <c r="G329" s="94" t="s">
        <v>916</v>
      </c>
      <c r="H329" s="94">
        <v>1</v>
      </c>
      <c r="I329" s="95"/>
    </row>
    <row r="330" spans="1:9" x14ac:dyDescent="0.25">
      <c r="A330" s="90">
        <v>2613008</v>
      </c>
      <c r="B330" s="91" t="s">
        <v>101</v>
      </c>
      <c r="C330" s="91">
        <v>12828</v>
      </c>
      <c r="D330" s="91" t="s">
        <v>405</v>
      </c>
      <c r="E330" s="91" t="s">
        <v>156</v>
      </c>
      <c r="F330" s="91" t="s">
        <v>157</v>
      </c>
      <c r="G330" s="91" t="s">
        <v>917</v>
      </c>
      <c r="H330" s="91">
        <v>1</v>
      </c>
      <c r="I330" s="92"/>
    </row>
    <row r="331" spans="1:9" x14ac:dyDescent="0.25">
      <c r="A331" s="93">
        <v>2613008</v>
      </c>
      <c r="B331" s="94" t="s">
        <v>101</v>
      </c>
      <c r="C331" s="94">
        <v>14027</v>
      </c>
      <c r="D331" s="94" t="s">
        <v>406</v>
      </c>
      <c r="E331" s="94" t="s">
        <v>156</v>
      </c>
      <c r="F331" s="94" t="s">
        <v>157</v>
      </c>
      <c r="G331" s="94" t="s">
        <v>918</v>
      </c>
      <c r="H331" s="94">
        <v>1</v>
      </c>
      <c r="I331" s="95"/>
    </row>
    <row r="332" spans="1:9" x14ac:dyDescent="0.25">
      <c r="A332" s="90">
        <v>613002</v>
      </c>
      <c r="B332" s="91" t="s">
        <v>102</v>
      </c>
      <c r="C332" s="91">
        <v>10371</v>
      </c>
      <c r="D332" s="91" t="s">
        <v>407</v>
      </c>
      <c r="E332" s="91" t="s">
        <v>156</v>
      </c>
      <c r="F332" s="91" t="s">
        <v>157</v>
      </c>
      <c r="G332" s="91" t="s">
        <v>919</v>
      </c>
      <c r="H332" s="91">
        <v>1</v>
      </c>
      <c r="I332" s="92"/>
    </row>
    <row r="333" spans="1:9" x14ac:dyDescent="0.25">
      <c r="A333" s="90">
        <v>613002</v>
      </c>
      <c r="B333" s="91" t="s">
        <v>102</v>
      </c>
      <c r="C333" s="91">
        <v>10366</v>
      </c>
      <c r="D333" s="91" t="s">
        <v>1259</v>
      </c>
      <c r="E333" s="94" t="s">
        <v>156</v>
      </c>
      <c r="F333" s="94"/>
      <c r="G333" s="91">
        <v>91174</v>
      </c>
      <c r="H333" s="94">
        <v>2</v>
      </c>
      <c r="I333" s="95" t="s">
        <v>1321</v>
      </c>
    </row>
    <row r="334" spans="1:9" x14ac:dyDescent="0.25">
      <c r="A334" s="90">
        <v>2914001</v>
      </c>
      <c r="B334" s="91" t="s">
        <v>103</v>
      </c>
      <c r="C334" s="91">
        <v>11104</v>
      </c>
      <c r="D334" s="91" t="s">
        <v>408</v>
      </c>
      <c r="E334" s="91" t="s">
        <v>156</v>
      </c>
      <c r="F334" s="91" t="s">
        <v>157</v>
      </c>
      <c r="G334" s="91" t="s">
        <v>920</v>
      </c>
      <c r="H334" s="91">
        <v>1</v>
      </c>
      <c r="I334" s="92"/>
    </row>
    <row r="335" spans="1:9" x14ac:dyDescent="0.25">
      <c r="A335" s="93">
        <v>2914001</v>
      </c>
      <c r="B335" s="94" t="s">
        <v>103</v>
      </c>
      <c r="C335" s="94">
        <v>14213</v>
      </c>
      <c r="D335" s="94" t="s">
        <v>409</v>
      </c>
      <c r="E335" s="94" t="s">
        <v>156</v>
      </c>
      <c r="F335" s="94" t="s">
        <v>157</v>
      </c>
      <c r="G335" s="94" t="s">
        <v>921</v>
      </c>
      <c r="H335" s="94">
        <v>1</v>
      </c>
      <c r="I335" s="95"/>
    </row>
    <row r="336" spans="1:9" x14ac:dyDescent="0.25">
      <c r="A336" s="90">
        <v>2914001</v>
      </c>
      <c r="B336" s="91" t="s">
        <v>103</v>
      </c>
      <c r="C336" s="91">
        <v>11105</v>
      </c>
      <c r="D336" s="91" t="s">
        <v>410</v>
      </c>
      <c r="E336" s="91" t="s">
        <v>156</v>
      </c>
      <c r="F336" s="91" t="s">
        <v>157</v>
      </c>
      <c r="G336" s="91" t="s">
        <v>922</v>
      </c>
      <c r="H336" s="91">
        <v>1</v>
      </c>
      <c r="I336" s="92"/>
    </row>
    <row r="337" spans="1:9" x14ac:dyDescent="0.25">
      <c r="A337" s="93">
        <v>2914002</v>
      </c>
      <c r="B337" s="94" t="s">
        <v>104</v>
      </c>
      <c r="C337" s="94">
        <v>11108</v>
      </c>
      <c r="D337" s="94" t="s">
        <v>411</v>
      </c>
      <c r="E337" s="94" t="s">
        <v>156</v>
      </c>
      <c r="F337" s="94" t="s">
        <v>157</v>
      </c>
      <c r="G337" s="94" t="s">
        <v>923</v>
      </c>
      <c r="H337" s="94">
        <v>1</v>
      </c>
      <c r="I337" s="95"/>
    </row>
    <row r="338" spans="1:9" x14ac:dyDescent="0.25">
      <c r="A338" s="90">
        <v>2914002</v>
      </c>
      <c r="B338" s="91" t="s">
        <v>104</v>
      </c>
      <c r="C338" s="91">
        <v>11106</v>
      </c>
      <c r="D338" s="91" t="s">
        <v>412</v>
      </c>
      <c r="E338" s="91" t="s">
        <v>156</v>
      </c>
      <c r="F338" s="91" t="s">
        <v>157</v>
      </c>
      <c r="G338" s="91" t="s">
        <v>924</v>
      </c>
      <c r="H338" s="91">
        <v>1</v>
      </c>
      <c r="I338" s="92"/>
    </row>
    <row r="339" spans="1:9" x14ac:dyDescent="0.25">
      <c r="A339" s="93">
        <v>2014003</v>
      </c>
      <c r="B339" s="94" t="s">
        <v>105</v>
      </c>
      <c r="C339" s="94">
        <v>13580</v>
      </c>
      <c r="D339" s="94" t="s">
        <v>105</v>
      </c>
      <c r="E339" s="94" t="s">
        <v>156</v>
      </c>
      <c r="F339" s="94" t="s">
        <v>157</v>
      </c>
      <c r="G339" s="94" t="s">
        <v>925</v>
      </c>
      <c r="H339" s="94">
        <v>1</v>
      </c>
      <c r="I339" s="95"/>
    </row>
    <row r="340" spans="1:9" x14ac:dyDescent="0.25">
      <c r="A340" s="90">
        <v>3614001</v>
      </c>
      <c r="B340" s="91" t="s">
        <v>106</v>
      </c>
      <c r="C340" s="91">
        <v>15393</v>
      </c>
      <c r="D340" s="91" t="s">
        <v>413</v>
      </c>
      <c r="E340" s="91" t="s">
        <v>156</v>
      </c>
      <c r="F340" s="91" t="s">
        <v>157</v>
      </c>
      <c r="G340" s="91" t="s">
        <v>926</v>
      </c>
      <c r="H340" s="91">
        <v>1</v>
      </c>
      <c r="I340" s="92"/>
    </row>
    <row r="341" spans="1:9" x14ac:dyDescent="0.25">
      <c r="A341" s="93">
        <v>3614001</v>
      </c>
      <c r="B341" s="94" t="s">
        <v>106</v>
      </c>
      <c r="C341" s="94">
        <v>11315</v>
      </c>
      <c r="D341" s="94" t="s">
        <v>414</v>
      </c>
      <c r="E341" s="94" t="s">
        <v>156</v>
      </c>
      <c r="F341" s="94" t="s">
        <v>157</v>
      </c>
      <c r="G341" s="94" t="s">
        <v>927</v>
      </c>
      <c r="H341" s="94">
        <v>1</v>
      </c>
      <c r="I341" s="95"/>
    </row>
    <row r="342" spans="1:9" x14ac:dyDescent="0.25">
      <c r="A342" s="90">
        <v>614001</v>
      </c>
      <c r="B342" s="91" t="s">
        <v>107</v>
      </c>
      <c r="C342" s="91">
        <v>10377</v>
      </c>
      <c r="D342" s="91" t="s">
        <v>415</v>
      </c>
      <c r="E342" s="91" t="s">
        <v>156</v>
      </c>
      <c r="F342" s="91" t="s">
        <v>157</v>
      </c>
      <c r="G342" s="91" t="s">
        <v>928</v>
      </c>
      <c r="H342" s="91">
        <v>1</v>
      </c>
      <c r="I342" s="92"/>
    </row>
    <row r="343" spans="1:9" x14ac:dyDescent="0.25">
      <c r="A343" s="93">
        <v>614001</v>
      </c>
      <c r="B343" s="94" t="s">
        <v>107</v>
      </c>
      <c r="C343" s="94">
        <v>10378</v>
      </c>
      <c r="D343" s="94" t="s">
        <v>416</v>
      </c>
      <c r="E343" s="94" t="s">
        <v>156</v>
      </c>
      <c r="F343" s="94" t="s">
        <v>157</v>
      </c>
      <c r="G343" s="94" t="s">
        <v>929</v>
      </c>
      <c r="H343" s="94">
        <v>1</v>
      </c>
      <c r="I343" s="95"/>
    </row>
    <row r="344" spans="1:9" x14ac:dyDescent="0.25">
      <c r="A344" s="90">
        <v>614001</v>
      </c>
      <c r="B344" s="91" t="s">
        <v>107</v>
      </c>
      <c r="C344" s="91">
        <v>10375</v>
      </c>
      <c r="D344" s="91" t="s">
        <v>417</v>
      </c>
      <c r="E344" s="91" t="s">
        <v>156</v>
      </c>
      <c r="F344" s="91" t="s">
        <v>157</v>
      </c>
      <c r="G344" s="91" t="s">
        <v>930</v>
      </c>
      <c r="H344" s="91">
        <v>1</v>
      </c>
      <c r="I344" s="92"/>
    </row>
    <row r="345" spans="1:9" x14ac:dyDescent="0.25">
      <c r="A345" s="93">
        <v>614001</v>
      </c>
      <c r="B345" s="94" t="s">
        <v>107</v>
      </c>
      <c r="C345" s="94">
        <v>10374</v>
      </c>
      <c r="D345" s="94" t="s">
        <v>418</v>
      </c>
      <c r="E345" s="94" t="s">
        <v>156</v>
      </c>
      <c r="F345" s="94" t="s">
        <v>157</v>
      </c>
      <c r="G345" s="94" t="s">
        <v>931</v>
      </c>
      <c r="H345" s="94">
        <v>1</v>
      </c>
      <c r="I345" s="95"/>
    </row>
    <row r="346" spans="1:9" x14ac:dyDescent="0.25">
      <c r="A346" s="90">
        <v>314001</v>
      </c>
      <c r="B346" s="91" t="s">
        <v>108</v>
      </c>
      <c r="C346" s="91">
        <v>10257</v>
      </c>
      <c r="D346" s="91" t="s">
        <v>419</v>
      </c>
      <c r="E346" s="91" t="s">
        <v>156</v>
      </c>
      <c r="F346" s="91" t="s">
        <v>157</v>
      </c>
      <c r="G346" s="91" t="s">
        <v>932</v>
      </c>
      <c r="H346" s="91">
        <v>1</v>
      </c>
      <c r="I346" s="92"/>
    </row>
    <row r="347" spans="1:9" x14ac:dyDescent="0.25">
      <c r="A347" s="93">
        <v>314001</v>
      </c>
      <c r="B347" s="94" t="s">
        <v>108</v>
      </c>
      <c r="C347" s="94">
        <v>13196</v>
      </c>
      <c r="D347" s="94" t="s">
        <v>420</v>
      </c>
      <c r="E347" s="94" t="s">
        <v>156</v>
      </c>
      <c r="F347" s="94" t="s">
        <v>157</v>
      </c>
      <c r="G347" s="94" t="s">
        <v>933</v>
      </c>
      <c r="H347" s="94">
        <v>1</v>
      </c>
      <c r="I347" s="95"/>
    </row>
    <row r="348" spans="1:9" x14ac:dyDescent="0.25">
      <c r="A348" s="90">
        <v>314001</v>
      </c>
      <c r="B348" s="91" t="s">
        <v>108</v>
      </c>
      <c r="C348" s="91">
        <v>10262</v>
      </c>
      <c r="D348" s="91" t="s">
        <v>421</v>
      </c>
      <c r="E348" s="91" t="s">
        <v>156</v>
      </c>
      <c r="F348" s="91" t="s">
        <v>157</v>
      </c>
      <c r="G348" s="91" t="s">
        <v>934</v>
      </c>
      <c r="H348" s="91">
        <v>1</v>
      </c>
      <c r="I348" s="92"/>
    </row>
    <row r="349" spans="1:9" x14ac:dyDescent="0.25">
      <c r="A349" s="93">
        <v>314001</v>
      </c>
      <c r="B349" s="94" t="s">
        <v>108</v>
      </c>
      <c r="C349" s="94">
        <v>10267</v>
      </c>
      <c r="D349" s="94" t="s">
        <v>422</v>
      </c>
      <c r="E349" s="94" t="s">
        <v>156</v>
      </c>
      <c r="F349" s="94" t="s">
        <v>157</v>
      </c>
      <c r="G349" s="94" t="s">
        <v>935</v>
      </c>
      <c r="H349" s="94">
        <v>1</v>
      </c>
      <c r="I349" s="95"/>
    </row>
    <row r="350" spans="1:9" x14ac:dyDescent="0.25">
      <c r="A350" s="90">
        <v>314001</v>
      </c>
      <c r="B350" s="91" t="s">
        <v>108</v>
      </c>
      <c r="C350" s="91">
        <v>10251</v>
      </c>
      <c r="D350" s="91" t="s">
        <v>1260</v>
      </c>
      <c r="E350" s="91" t="s">
        <v>156</v>
      </c>
      <c r="F350" s="91"/>
      <c r="G350" s="91">
        <v>91175</v>
      </c>
      <c r="H350" s="91">
        <v>2</v>
      </c>
      <c r="I350" s="92" t="s">
        <v>1321</v>
      </c>
    </row>
    <row r="351" spans="1:9" x14ac:dyDescent="0.25">
      <c r="A351" s="90">
        <v>314001</v>
      </c>
      <c r="B351" s="91" t="s">
        <v>108</v>
      </c>
      <c r="C351" s="91">
        <v>10264</v>
      </c>
      <c r="D351" s="91" t="s">
        <v>1261</v>
      </c>
      <c r="E351" s="94" t="s">
        <v>156</v>
      </c>
      <c r="F351" s="94"/>
      <c r="G351" s="91">
        <v>91176</v>
      </c>
      <c r="H351" s="94">
        <v>2</v>
      </c>
      <c r="I351" s="95" t="s">
        <v>1321</v>
      </c>
    </row>
    <row r="352" spans="1:9" x14ac:dyDescent="0.25">
      <c r="A352" s="90">
        <v>314001</v>
      </c>
      <c r="B352" s="91" t="s">
        <v>108</v>
      </c>
      <c r="C352" s="91">
        <v>10246</v>
      </c>
      <c r="D352" s="91" t="s">
        <v>1262</v>
      </c>
      <c r="E352" s="91" t="s">
        <v>156</v>
      </c>
      <c r="F352" s="91"/>
      <c r="G352" s="91">
        <v>91177</v>
      </c>
      <c r="H352" s="91">
        <v>2</v>
      </c>
      <c r="I352" s="92" t="s">
        <v>1321</v>
      </c>
    </row>
    <row r="353" spans="1:9" x14ac:dyDescent="0.25">
      <c r="A353" s="90">
        <v>314001</v>
      </c>
      <c r="B353" s="91" t="s">
        <v>108</v>
      </c>
      <c r="C353" s="91">
        <v>10244</v>
      </c>
      <c r="D353" s="91" t="s">
        <v>1263</v>
      </c>
      <c r="E353" s="94" t="s">
        <v>156</v>
      </c>
      <c r="F353" s="94"/>
      <c r="G353" s="91">
        <v>91178</v>
      </c>
      <c r="H353" s="94">
        <v>2</v>
      </c>
      <c r="I353" s="95" t="s">
        <v>1321</v>
      </c>
    </row>
    <row r="354" spans="1:9" x14ac:dyDescent="0.25">
      <c r="A354" s="90">
        <v>314001</v>
      </c>
      <c r="B354" s="91" t="s">
        <v>108</v>
      </c>
      <c r="C354" s="91">
        <v>13195</v>
      </c>
      <c r="D354" s="91" t="s">
        <v>1264</v>
      </c>
      <c r="E354" s="91" t="s">
        <v>156</v>
      </c>
      <c r="F354" s="91"/>
      <c r="G354" s="91">
        <v>91179</v>
      </c>
      <c r="H354" s="91">
        <v>2</v>
      </c>
      <c r="I354" s="92" t="s">
        <v>1321</v>
      </c>
    </row>
    <row r="355" spans="1:9" x14ac:dyDescent="0.25">
      <c r="A355" s="90">
        <v>314001</v>
      </c>
      <c r="B355" s="91" t="s">
        <v>108</v>
      </c>
      <c r="C355" s="91">
        <v>10250</v>
      </c>
      <c r="D355" s="91" t="s">
        <v>1265</v>
      </c>
      <c r="E355" s="94" t="s">
        <v>156</v>
      </c>
      <c r="F355" s="94"/>
      <c r="G355" s="91">
        <v>91180</v>
      </c>
      <c r="H355" s="94">
        <v>2</v>
      </c>
      <c r="I355" s="95" t="s">
        <v>1321</v>
      </c>
    </row>
    <row r="356" spans="1:9" x14ac:dyDescent="0.25">
      <c r="A356" s="90">
        <v>314001</v>
      </c>
      <c r="B356" s="91" t="s">
        <v>108</v>
      </c>
      <c r="C356" s="91">
        <v>10256</v>
      </c>
      <c r="D356" s="91" t="s">
        <v>1266</v>
      </c>
      <c r="E356" s="91" t="s">
        <v>156</v>
      </c>
      <c r="F356" s="91"/>
      <c r="G356" s="91">
        <v>91181</v>
      </c>
      <c r="H356" s="91">
        <v>2</v>
      </c>
      <c r="I356" s="92" t="s">
        <v>1321</v>
      </c>
    </row>
    <row r="357" spans="1:9" x14ac:dyDescent="0.25">
      <c r="A357" s="90">
        <v>314001</v>
      </c>
      <c r="B357" s="91" t="s">
        <v>108</v>
      </c>
      <c r="C357" s="91">
        <v>13834</v>
      </c>
      <c r="D357" s="91" t="s">
        <v>1267</v>
      </c>
      <c r="E357" s="94" t="s">
        <v>156</v>
      </c>
      <c r="F357" s="94"/>
      <c r="G357" s="91">
        <v>91182</v>
      </c>
      <c r="H357" s="94">
        <v>2</v>
      </c>
      <c r="I357" s="95" t="s">
        <v>1321</v>
      </c>
    </row>
    <row r="358" spans="1:9" x14ac:dyDescent="0.25">
      <c r="A358" s="90">
        <v>1014001</v>
      </c>
      <c r="B358" s="91" t="s">
        <v>109</v>
      </c>
      <c r="C358" s="91">
        <v>10421</v>
      </c>
      <c r="D358" s="91" t="s">
        <v>423</v>
      </c>
      <c r="E358" s="91" t="s">
        <v>156</v>
      </c>
      <c r="F358" s="91" t="s">
        <v>157</v>
      </c>
      <c r="G358" s="91" t="s">
        <v>936</v>
      </c>
      <c r="H358" s="91">
        <v>1</v>
      </c>
      <c r="I358" s="92"/>
    </row>
    <row r="359" spans="1:9" x14ac:dyDescent="0.25">
      <c r="A359" s="93">
        <v>1914001</v>
      </c>
      <c r="B359" s="94" t="s">
        <v>110</v>
      </c>
      <c r="C359" s="94">
        <v>10577</v>
      </c>
      <c r="D359" s="94" t="s">
        <v>424</v>
      </c>
      <c r="E359" s="94" t="s">
        <v>156</v>
      </c>
      <c r="F359" s="94" t="s">
        <v>157</v>
      </c>
      <c r="G359" s="94" t="s">
        <v>937</v>
      </c>
      <c r="H359" s="94">
        <v>1</v>
      </c>
      <c r="I359" s="95"/>
    </row>
    <row r="360" spans="1:9" x14ac:dyDescent="0.25">
      <c r="A360" s="90">
        <v>2414002</v>
      </c>
      <c r="B360" s="91" t="s">
        <v>1189</v>
      </c>
      <c r="C360" s="91">
        <v>10828</v>
      </c>
      <c r="D360" s="91" t="s">
        <v>1190</v>
      </c>
      <c r="E360" s="91" t="s">
        <v>156</v>
      </c>
      <c r="F360" s="91"/>
      <c r="G360" s="91">
        <v>91115</v>
      </c>
      <c r="H360" s="91">
        <v>2</v>
      </c>
      <c r="I360" s="92" t="s">
        <v>1214</v>
      </c>
    </row>
    <row r="361" spans="1:9" x14ac:dyDescent="0.25">
      <c r="A361" s="90">
        <v>2414002</v>
      </c>
      <c r="B361" s="91" t="s">
        <v>1189</v>
      </c>
      <c r="C361" s="91">
        <v>10827</v>
      </c>
      <c r="D361" s="91" t="s">
        <v>1191</v>
      </c>
      <c r="E361" s="94" t="s">
        <v>156</v>
      </c>
      <c r="F361" s="94"/>
      <c r="G361" s="94">
        <v>91116</v>
      </c>
      <c r="H361" s="94">
        <v>2</v>
      </c>
      <c r="I361" s="95" t="s">
        <v>1214</v>
      </c>
    </row>
    <row r="362" spans="1:9" x14ac:dyDescent="0.25">
      <c r="A362" s="90">
        <v>2414002</v>
      </c>
      <c r="B362" s="91" t="s">
        <v>1189</v>
      </c>
      <c r="C362" s="91">
        <v>10826</v>
      </c>
      <c r="D362" s="91" t="s">
        <v>1192</v>
      </c>
      <c r="E362" s="91" t="s">
        <v>156</v>
      </c>
      <c r="F362" s="91"/>
      <c r="G362" s="91">
        <v>91117</v>
      </c>
      <c r="H362" s="91">
        <v>2</v>
      </c>
      <c r="I362" s="92" t="s">
        <v>1214</v>
      </c>
    </row>
    <row r="363" spans="1:9" x14ac:dyDescent="0.25">
      <c r="A363" s="90">
        <v>2414002</v>
      </c>
      <c r="B363" s="91" t="s">
        <v>1189</v>
      </c>
      <c r="C363" s="91">
        <v>12294</v>
      </c>
      <c r="D363" s="91" t="s">
        <v>1193</v>
      </c>
      <c r="E363" s="94" t="s">
        <v>156</v>
      </c>
      <c r="F363" s="94"/>
      <c r="G363" s="94">
        <v>91118</v>
      </c>
      <c r="H363" s="94">
        <v>2</v>
      </c>
      <c r="I363" s="95" t="s">
        <v>1214</v>
      </c>
    </row>
    <row r="364" spans="1:9" x14ac:dyDescent="0.25">
      <c r="A364" s="90">
        <v>3114001</v>
      </c>
      <c r="B364" s="91" t="s">
        <v>1194</v>
      </c>
      <c r="C364" s="91">
        <v>11165</v>
      </c>
      <c r="D364" s="91" t="s">
        <v>1195</v>
      </c>
      <c r="E364" s="91" t="s">
        <v>156</v>
      </c>
      <c r="F364" s="91"/>
      <c r="G364" s="91">
        <v>91119</v>
      </c>
      <c r="H364" s="91">
        <v>2</v>
      </c>
      <c r="I364" s="92" t="s">
        <v>1214</v>
      </c>
    </row>
    <row r="365" spans="1:9" x14ac:dyDescent="0.25">
      <c r="A365" s="93">
        <v>2414003</v>
      </c>
      <c r="B365" s="94" t="s">
        <v>111</v>
      </c>
      <c r="C365" s="94">
        <v>10834</v>
      </c>
      <c r="D365" s="94" t="s">
        <v>425</v>
      </c>
      <c r="E365" s="94" t="s">
        <v>156</v>
      </c>
      <c r="F365" s="94" t="s">
        <v>157</v>
      </c>
      <c r="G365" s="94" t="s">
        <v>938</v>
      </c>
      <c r="H365" s="94">
        <v>1</v>
      </c>
      <c r="I365" s="95"/>
    </row>
    <row r="366" spans="1:9" x14ac:dyDescent="0.25">
      <c r="A366" s="90">
        <v>2414003</v>
      </c>
      <c r="B366" s="91" t="s">
        <v>111</v>
      </c>
      <c r="C366" s="91">
        <v>10830</v>
      </c>
      <c r="D366" s="91" t="s">
        <v>426</v>
      </c>
      <c r="E366" s="91" t="s">
        <v>156</v>
      </c>
      <c r="F366" s="91" t="s">
        <v>157</v>
      </c>
      <c r="G366" s="91" t="s">
        <v>939</v>
      </c>
      <c r="H366" s="91">
        <v>1</v>
      </c>
      <c r="I366" s="92"/>
    </row>
    <row r="367" spans="1:9" x14ac:dyDescent="0.25">
      <c r="A367" s="93">
        <v>3314003</v>
      </c>
      <c r="B367" s="94" t="s">
        <v>112</v>
      </c>
      <c r="C367" s="94">
        <v>13353</v>
      </c>
      <c r="D367" s="94" t="s">
        <v>427</v>
      </c>
      <c r="E367" s="94" t="s">
        <v>156</v>
      </c>
      <c r="F367" s="94" t="s">
        <v>157</v>
      </c>
      <c r="G367" s="94" t="s">
        <v>940</v>
      </c>
      <c r="H367" s="94">
        <v>1</v>
      </c>
      <c r="I367" s="95"/>
    </row>
    <row r="368" spans="1:9" x14ac:dyDescent="0.25">
      <c r="A368" s="90">
        <v>3314003</v>
      </c>
      <c r="B368" s="91" t="s">
        <v>112</v>
      </c>
      <c r="C368" s="91">
        <v>13357</v>
      </c>
      <c r="D368" s="91" t="s">
        <v>428</v>
      </c>
      <c r="E368" s="91" t="s">
        <v>156</v>
      </c>
      <c r="F368" s="91" t="s">
        <v>157</v>
      </c>
      <c r="G368" s="91" t="s">
        <v>941</v>
      </c>
      <c r="H368" s="91">
        <v>1</v>
      </c>
      <c r="I368" s="92"/>
    </row>
    <row r="369" spans="1:9" x14ac:dyDescent="0.25">
      <c r="A369" s="93">
        <v>3314003</v>
      </c>
      <c r="B369" s="94" t="s">
        <v>112</v>
      </c>
      <c r="C369" s="94">
        <v>13358</v>
      </c>
      <c r="D369" s="94" t="s">
        <v>429</v>
      </c>
      <c r="E369" s="94" t="s">
        <v>156</v>
      </c>
      <c r="F369" s="94" t="s">
        <v>157</v>
      </c>
      <c r="G369" s="94" t="s">
        <v>942</v>
      </c>
      <c r="H369" s="94">
        <v>1</v>
      </c>
      <c r="I369" s="95"/>
    </row>
    <row r="370" spans="1:9" x14ac:dyDescent="0.25">
      <c r="A370" s="90">
        <v>3314003</v>
      </c>
      <c r="B370" s="91" t="s">
        <v>112</v>
      </c>
      <c r="C370" s="91">
        <v>13360</v>
      </c>
      <c r="D370" s="91" t="s">
        <v>430</v>
      </c>
      <c r="E370" s="91" t="s">
        <v>156</v>
      </c>
      <c r="F370" s="91" t="s">
        <v>157</v>
      </c>
      <c r="G370" s="91" t="s">
        <v>943</v>
      </c>
      <c r="H370" s="91">
        <v>1</v>
      </c>
      <c r="I370" s="92"/>
    </row>
    <row r="371" spans="1:9" x14ac:dyDescent="0.25">
      <c r="A371" s="93">
        <v>3314003</v>
      </c>
      <c r="B371" s="94" t="s">
        <v>112</v>
      </c>
      <c r="C371" s="94">
        <v>15120</v>
      </c>
      <c r="D371" s="94" t="s">
        <v>431</v>
      </c>
      <c r="E371" s="94" t="s">
        <v>156</v>
      </c>
      <c r="F371" s="94" t="s">
        <v>157</v>
      </c>
      <c r="G371" s="94" t="s">
        <v>944</v>
      </c>
      <c r="H371" s="94">
        <v>1</v>
      </c>
      <c r="I371" s="95"/>
    </row>
    <row r="372" spans="1:9" x14ac:dyDescent="0.25">
      <c r="A372" s="90">
        <v>3314003</v>
      </c>
      <c r="B372" s="91" t="s">
        <v>112</v>
      </c>
      <c r="C372" s="91">
        <v>13359</v>
      </c>
      <c r="D372" s="91" t="s">
        <v>1268</v>
      </c>
      <c r="E372" s="91" t="s">
        <v>156</v>
      </c>
      <c r="F372" s="91"/>
      <c r="G372" s="91">
        <v>91183</v>
      </c>
      <c r="H372" s="91">
        <v>2</v>
      </c>
      <c r="I372" s="92" t="s">
        <v>1321</v>
      </c>
    </row>
    <row r="373" spans="1:9" x14ac:dyDescent="0.25">
      <c r="A373" s="93">
        <v>2314001</v>
      </c>
      <c r="B373" s="94" t="s">
        <v>113</v>
      </c>
      <c r="C373" s="94">
        <v>15720</v>
      </c>
      <c r="D373" s="94" t="s">
        <v>432</v>
      </c>
      <c r="E373" s="94" t="s">
        <v>156</v>
      </c>
      <c r="F373" s="94" t="s">
        <v>156</v>
      </c>
      <c r="G373" s="94" t="s">
        <v>945</v>
      </c>
      <c r="H373" s="94">
        <v>1</v>
      </c>
      <c r="I373" s="95"/>
    </row>
    <row r="374" spans="1:9" x14ac:dyDescent="0.25">
      <c r="A374" s="90">
        <v>2314001</v>
      </c>
      <c r="B374" s="91" t="s">
        <v>113</v>
      </c>
      <c r="C374" s="91">
        <v>10800</v>
      </c>
      <c r="D374" s="91" t="s">
        <v>433</v>
      </c>
      <c r="E374" s="91" t="s">
        <v>156</v>
      </c>
      <c r="F374" s="91" t="s">
        <v>156</v>
      </c>
      <c r="G374" s="91" t="s">
        <v>946</v>
      </c>
      <c r="H374" s="91">
        <v>1</v>
      </c>
      <c r="I374" s="92"/>
    </row>
    <row r="375" spans="1:9" x14ac:dyDescent="0.25">
      <c r="A375" s="93">
        <v>2314001</v>
      </c>
      <c r="B375" s="94" t="s">
        <v>113</v>
      </c>
      <c r="C375" s="94">
        <v>10798</v>
      </c>
      <c r="D375" s="94" t="s">
        <v>434</v>
      </c>
      <c r="E375" s="94" t="s">
        <v>156</v>
      </c>
      <c r="F375" s="94" t="s">
        <v>157</v>
      </c>
      <c r="G375" s="94" t="s">
        <v>947</v>
      </c>
      <c r="H375" s="94">
        <v>1</v>
      </c>
      <c r="I375" s="95"/>
    </row>
    <row r="376" spans="1:9" x14ac:dyDescent="0.25">
      <c r="A376" s="90">
        <v>1015001</v>
      </c>
      <c r="B376" s="91" t="s">
        <v>114</v>
      </c>
      <c r="C376" s="91">
        <v>11612</v>
      </c>
      <c r="D376" s="91" t="s">
        <v>435</v>
      </c>
      <c r="E376" s="91" t="s">
        <v>156</v>
      </c>
      <c r="F376" s="91" t="s">
        <v>157</v>
      </c>
      <c r="G376" s="91" t="s">
        <v>948</v>
      </c>
      <c r="H376" s="91">
        <v>1</v>
      </c>
      <c r="I376" s="92"/>
    </row>
    <row r="377" spans="1:9" x14ac:dyDescent="0.25">
      <c r="A377" s="93">
        <v>1015001</v>
      </c>
      <c r="B377" s="94" t="s">
        <v>114</v>
      </c>
      <c r="C377" s="94">
        <v>14197</v>
      </c>
      <c r="D377" s="94" t="s">
        <v>436</v>
      </c>
      <c r="E377" s="94" t="s">
        <v>156</v>
      </c>
      <c r="F377" s="94" t="s">
        <v>156</v>
      </c>
      <c r="G377" s="94" t="s">
        <v>949</v>
      </c>
      <c r="H377" s="94">
        <v>1</v>
      </c>
      <c r="I377" s="95"/>
    </row>
    <row r="378" spans="1:9" x14ac:dyDescent="0.25">
      <c r="A378" s="90">
        <v>1015001</v>
      </c>
      <c r="B378" s="91" t="s">
        <v>114</v>
      </c>
      <c r="C378" s="91">
        <v>10422</v>
      </c>
      <c r="D378" s="91" t="s">
        <v>437</v>
      </c>
      <c r="E378" s="91" t="s">
        <v>156</v>
      </c>
      <c r="F378" s="91" t="s">
        <v>157</v>
      </c>
      <c r="G378" s="91" t="s">
        <v>950</v>
      </c>
      <c r="H378" s="91">
        <v>1</v>
      </c>
      <c r="I378" s="92"/>
    </row>
    <row r="379" spans="1:9" x14ac:dyDescent="0.25">
      <c r="A379" s="93">
        <v>2015001</v>
      </c>
      <c r="B379" s="94" t="s">
        <v>115</v>
      </c>
      <c r="C379" s="94">
        <v>10672</v>
      </c>
      <c r="D379" s="94" t="s">
        <v>438</v>
      </c>
      <c r="E379" s="94" t="s">
        <v>156</v>
      </c>
      <c r="F379" s="94" t="s">
        <v>156</v>
      </c>
      <c r="G379" s="94" t="s">
        <v>951</v>
      </c>
      <c r="H379" s="94">
        <v>1</v>
      </c>
      <c r="I379" s="95"/>
    </row>
    <row r="380" spans="1:9" x14ac:dyDescent="0.25">
      <c r="A380" s="90">
        <v>2015001</v>
      </c>
      <c r="B380" s="91" t="s">
        <v>115</v>
      </c>
      <c r="C380" s="91">
        <v>13799</v>
      </c>
      <c r="D380" s="91" t="s">
        <v>439</v>
      </c>
      <c r="E380" s="91" t="s">
        <v>156</v>
      </c>
      <c r="F380" s="91" t="s">
        <v>157</v>
      </c>
      <c r="G380" s="91" t="s">
        <v>952</v>
      </c>
      <c r="H380" s="91">
        <v>1</v>
      </c>
      <c r="I380" s="92"/>
    </row>
    <row r="381" spans="1:9" x14ac:dyDescent="0.25">
      <c r="A381" s="93">
        <v>2315001</v>
      </c>
      <c r="B381" s="94" t="s">
        <v>116</v>
      </c>
      <c r="C381" s="94">
        <v>10804</v>
      </c>
      <c r="D381" s="94" t="s">
        <v>440</v>
      </c>
      <c r="E381" s="94" t="s">
        <v>156</v>
      </c>
      <c r="F381" s="94" t="s">
        <v>156</v>
      </c>
      <c r="G381" s="94" t="s">
        <v>953</v>
      </c>
      <c r="H381" s="94">
        <v>1</v>
      </c>
      <c r="I381" s="95"/>
    </row>
    <row r="382" spans="1:9" x14ac:dyDescent="0.25">
      <c r="A382" s="90">
        <v>2315001</v>
      </c>
      <c r="B382" s="91" t="s">
        <v>116</v>
      </c>
      <c r="C382" s="91">
        <v>10803</v>
      </c>
      <c r="D382" s="91" t="s">
        <v>441</v>
      </c>
      <c r="E382" s="91" t="s">
        <v>156</v>
      </c>
      <c r="F382" s="91" t="s">
        <v>157</v>
      </c>
      <c r="G382" s="91" t="s">
        <v>954</v>
      </c>
      <c r="H382" s="91">
        <v>1</v>
      </c>
      <c r="I382" s="92"/>
    </row>
    <row r="383" spans="1:9" x14ac:dyDescent="0.25">
      <c r="A383" s="93">
        <v>2315001</v>
      </c>
      <c r="B383" s="94" t="s">
        <v>116</v>
      </c>
      <c r="C383" s="94">
        <v>10806</v>
      </c>
      <c r="D383" s="94" t="s">
        <v>442</v>
      </c>
      <c r="E383" s="94" t="s">
        <v>156</v>
      </c>
      <c r="F383" s="94" t="s">
        <v>157</v>
      </c>
      <c r="G383" s="94" t="s">
        <v>955</v>
      </c>
      <c r="H383" s="94">
        <v>1</v>
      </c>
      <c r="I383" s="95"/>
    </row>
    <row r="384" spans="1:9" x14ac:dyDescent="0.25">
      <c r="A384" s="90">
        <v>2315001</v>
      </c>
      <c r="B384" s="91" t="s">
        <v>116</v>
      </c>
      <c r="C384" s="91">
        <v>10802</v>
      </c>
      <c r="D384" s="91" t="s">
        <v>443</v>
      </c>
      <c r="E384" s="91" t="s">
        <v>156</v>
      </c>
      <c r="F384" s="91" t="s">
        <v>157</v>
      </c>
      <c r="G384" s="91" t="s">
        <v>956</v>
      </c>
      <c r="H384" s="91">
        <v>1</v>
      </c>
      <c r="I384" s="92"/>
    </row>
    <row r="385" spans="1:9" x14ac:dyDescent="0.25">
      <c r="A385" s="93">
        <v>2315001</v>
      </c>
      <c r="B385" s="94" t="s">
        <v>116</v>
      </c>
      <c r="C385" s="94">
        <v>10801</v>
      </c>
      <c r="D385" s="94" t="s">
        <v>444</v>
      </c>
      <c r="E385" s="94" t="s">
        <v>156</v>
      </c>
      <c r="F385" s="94" t="s">
        <v>157</v>
      </c>
      <c r="G385" s="94" t="s">
        <v>957</v>
      </c>
      <c r="H385" s="94">
        <v>1</v>
      </c>
      <c r="I385" s="95"/>
    </row>
    <row r="386" spans="1:9" x14ac:dyDescent="0.25">
      <c r="A386" s="90">
        <v>315002</v>
      </c>
      <c r="B386" s="91" t="s">
        <v>117</v>
      </c>
      <c r="C386" s="91">
        <v>17023</v>
      </c>
      <c r="D386" s="91" t="s">
        <v>445</v>
      </c>
      <c r="E386" s="91" t="s">
        <v>156</v>
      </c>
      <c r="F386" s="91" t="s">
        <v>157</v>
      </c>
      <c r="G386" s="91" t="s">
        <v>958</v>
      </c>
      <c r="H386" s="91">
        <v>1</v>
      </c>
      <c r="I386" s="92"/>
    </row>
    <row r="387" spans="1:9" x14ac:dyDescent="0.25">
      <c r="A387" s="93">
        <v>315002</v>
      </c>
      <c r="B387" s="94" t="s">
        <v>117</v>
      </c>
      <c r="C387" s="94">
        <v>15697</v>
      </c>
      <c r="D387" s="94" t="s">
        <v>446</v>
      </c>
      <c r="E387" s="94" t="s">
        <v>156</v>
      </c>
      <c r="F387" s="94" t="s">
        <v>157</v>
      </c>
      <c r="G387" s="94" t="s">
        <v>959</v>
      </c>
      <c r="H387" s="94">
        <v>1</v>
      </c>
      <c r="I387" s="95"/>
    </row>
    <row r="388" spans="1:9" x14ac:dyDescent="0.25">
      <c r="A388" s="90">
        <v>315002</v>
      </c>
      <c r="B388" s="91" t="s">
        <v>117</v>
      </c>
      <c r="C388" s="91">
        <v>10288</v>
      </c>
      <c r="D388" s="91" t="s">
        <v>447</v>
      </c>
      <c r="E388" s="91" t="s">
        <v>156</v>
      </c>
      <c r="F388" s="91" t="s">
        <v>157</v>
      </c>
      <c r="G388" s="91" t="s">
        <v>960</v>
      </c>
      <c r="H388" s="91">
        <v>1</v>
      </c>
      <c r="I388" s="92"/>
    </row>
    <row r="389" spans="1:9" x14ac:dyDescent="0.25">
      <c r="A389" s="93">
        <v>2415003</v>
      </c>
      <c r="B389" s="94" t="s">
        <v>118</v>
      </c>
      <c r="C389" s="94">
        <v>11385</v>
      </c>
      <c r="D389" s="94" t="s">
        <v>118</v>
      </c>
      <c r="E389" s="94" t="s">
        <v>156</v>
      </c>
      <c r="F389" s="94" t="s">
        <v>157</v>
      </c>
      <c r="G389" s="94" t="s">
        <v>961</v>
      </c>
      <c r="H389" s="94">
        <v>1</v>
      </c>
      <c r="I389" s="95"/>
    </row>
    <row r="390" spans="1:9" x14ac:dyDescent="0.25">
      <c r="A390" s="90">
        <v>315003</v>
      </c>
      <c r="B390" s="91" t="s">
        <v>1196</v>
      </c>
      <c r="C390" s="91">
        <v>10298</v>
      </c>
      <c r="D390" s="91" t="s">
        <v>1197</v>
      </c>
      <c r="E390" s="91" t="s">
        <v>156</v>
      </c>
      <c r="F390" s="91"/>
      <c r="G390" s="91">
        <v>91120</v>
      </c>
      <c r="H390" s="91">
        <v>2</v>
      </c>
      <c r="I390" s="92" t="s">
        <v>1214</v>
      </c>
    </row>
    <row r="391" spans="1:9" x14ac:dyDescent="0.25">
      <c r="A391" s="93">
        <v>315003</v>
      </c>
      <c r="B391" s="94" t="s">
        <v>1196</v>
      </c>
      <c r="C391" s="94">
        <v>10299</v>
      </c>
      <c r="D391" s="94" t="s">
        <v>1198</v>
      </c>
      <c r="E391" s="94" t="s">
        <v>156</v>
      </c>
      <c r="F391" s="94"/>
      <c r="G391" s="94">
        <v>91121</v>
      </c>
      <c r="H391" s="94">
        <v>2</v>
      </c>
      <c r="I391" s="95" t="s">
        <v>1214</v>
      </c>
    </row>
    <row r="392" spans="1:9" x14ac:dyDescent="0.25">
      <c r="A392" s="90">
        <v>2616002</v>
      </c>
      <c r="B392" s="91" t="s">
        <v>119</v>
      </c>
      <c r="C392" s="91">
        <v>10967</v>
      </c>
      <c r="D392" s="91" t="s">
        <v>448</v>
      </c>
      <c r="E392" s="91" t="s">
        <v>156</v>
      </c>
      <c r="F392" s="91" t="s">
        <v>157</v>
      </c>
      <c r="G392" s="91" t="s">
        <v>962</v>
      </c>
      <c r="H392" s="91">
        <v>1</v>
      </c>
      <c r="I392" s="92"/>
    </row>
    <row r="393" spans="1:9" x14ac:dyDescent="0.25">
      <c r="A393" s="93">
        <v>2616002</v>
      </c>
      <c r="B393" s="94" t="s">
        <v>119</v>
      </c>
      <c r="C393" s="94">
        <v>10970</v>
      </c>
      <c r="D393" s="94" t="s">
        <v>449</v>
      </c>
      <c r="E393" s="94" t="s">
        <v>156</v>
      </c>
      <c r="F393" s="94" t="s">
        <v>157</v>
      </c>
      <c r="G393" s="94" t="s">
        <v>963</v>
      </c>
      <c r="H393" s="94">
        <v>1</v>
      </c>
      <c r="I393" s="95"/>
    </row>
    <row r="394" spans="1:9" x14ac:dyDescent="0.25">
      <c r="A394" s="90">
        <v>2616002</v>
      </c>
      <c r="B394" s="91" t="s">
        <v>119</v>
      </c>
      <c r="C394" s="91">
        <v>10968</v>
      </c>
      <c r="D394" s="91" t="s">
        <v>1269</v>
      </c>
      <c r="E394" s="91" t="s">
        <v>156</v>
      </c>
      <c r="F394" s="91"/>
      <c r="G394" s="91">
        <v>91184</v>
      </c>
      <c r="H394" s="91">
        <v>2</v>
      </c>
      <c r="I394" s="92" t="s">
        <v>1321</v>
      </c>
    </row>
    <row r="395" spans="1:9" x14ac:dyDescent="0.25">
      <c r="A395" s="93">
        <v>2616002</v>
      </c>
      <c r="B395" s="94" t="s">
        <v>119</v>
      </c>
      <c r="C395" s="94">
        <v>10969</v>
      </c>
      <c r="D395" s="94" t="s">
        <v>1270</v>
      </c>
      <c r="E395" s="94" t="s">
        <v>156</v>
      </c>
      <c r="F395" s="94"/>
      <c r="G395" s="91">
        <v>91185</v>
      </c>
      <c r="H395" s="94">
        <v>2</v>
      </c>
      <c r="I395" s="95" t="s">
        <v>1321</v>
      </c>
    </row>
    <row r="396" spans="1:9" x14ac:dyDescent="0.25">
      <c r="A396" s="90">
        <v>2616002</v>
      </c>
      <c r="B396" s="91" t="s">
        <v>119</v>
      </c>
      <c r="C396" s="91">
        <v>10966</v>
      </c>
      <c r="D396" s="91" t="s">
        <v>1271</v>
      </c>
      <c r="E396" s="91" t="s">
        <v>156</v>
      </c>
      <c r="F396" s="91"/>
      <c r="G396" s="91">
        <v>91186</v>
      </c>
      <c r="H396" s="91">
        <v>2</v>
      </c>
      <c r="I396" s="92" t="s">
        <v>1321</v>
      </c>
    </row>
    <row r="397" spans="1:9" x14ac:dyDescent="0.25">
      <c r="A397" s="93">
        <v>2616002</v>
      </c>
      <c r="B397" s="94" t="s">
        <v>119</v>
      </c>
      <c r="C397" s="94">
        <v>10965</v>
      </c>
      <c r="D397" s="94" t="s">
        <v>1272</v>
      </c>
      <c r="E397" s="94" t="s">
        <v>156</v>
      </c>
      <c r="F397" s="94"/>
      <c r="G397" s="91">
        <v>91187</v>
      </c>
      <c r="H397" s="94">
        <v>2</v>
      </c>
      <c r="I397" s="95" t="s">
        <v>1321</v>
      </c>
    </row>
    <row r="398" spans="1:9" x14ac:dyDescent="0.25">
      <c r="A398" s="90">
        <v>1516001</v>
      </c>
      <c r="B398" s="91" t="s">
        <v>120</v>
      </c>
      <c r="C398" s="91">
        <v>13385</v>
      </c>
      <c r="D398" s="91" t="s">
        <v>450</v>
      </c>
      <c r="E398" s="91" t="s">
        <v>156</v>
      </c>
      <c r="F398" s="91" t="s">
        <v>157</v>
      </c>
      <c r="G398" s="91" t="s">
        <v>964</v>
      </c>
      <c r="H398" s="91">
        <v>1</v>
      </c>
      <c r="I398" s="92"/>
    </row>
    <row r="399" spans="1:9" x14ac:dyDescent="0.25">
      <c r="A399" s="93">
        <v>1516001</v>
      </c>
      <c r="B399" s="94" t="s">
        <v>120</v>
      </c>
      <c r="C399" s="94">
        <v>10515</v>
      </c>
      <c r="D399" s="94" t="s">
        <v>451</v>
      </c>
      <c r="E399" s="94" t="s">
        <v>156</v>
      </c>
      <c r="F399" s="94" t="s">
        <v>157</v>
      </c>
      <c r="G399" s="94" t="s">
        <v>965</v>
      </c>
      <c r="H399" s="94">
        <v>1</v>
      </c>
      <c r="I399" s="95"/>
    </row>
    <row r="400" spans="1:9" x14ac:dyDescent="0.25">
      <c r="A400" s="90">
        <v>1516001</v>
      </c>
      <c r="B400" s="91" t="s">
        <v>120</v>
      </c>
      <c r="C400" s="91">
        <v>10516</v>
      </c>
      <c r="D400" s="91" t="s">
        <v>452</v>
      </c>
      <c r="E400" s="91" t="s">
        <v>156</v>
      </c>
      <c r="F400" s="91" t="s">
        <v>157</v>
      </c>
      <c r="G400" s="91" t="s">
        <v>966</v>
      </c>
      <c r="H400" s="91">
        <v>1</v>
      </c>
      <c r="I400" s="92"/>
    </row>
    <row r="401" spans="1:9" x14ac:dyDescent="0.25">
      <c r="A401" s="93">
        <v>1516001</v>
      </c>
      <c r="B401" s="94" t="s">
        <v>120</v>
      </c>
      <c r="C401" s="94">
        <v>10514</v>
      </c>
      <c r="D401" s="94" t="s">
        <v>453</v>
      </c>
      <c r="E401" s="94" t="s">
        <v>156</v>
      </c>
      <c r="F401" s="94" t="s">
        <v>157</v>
      </c>
      <c r="G401" s="94" t="s">
        <v>967</v>
      </c>
      <c r="H401" s="94">
        <v>1</v>
      </c>
      <c r="I401" s="95"/>
    </row>
    <row r="402" spans="1:9" x14ac:dyDescent="0.25">
      <c r="A402" s="90">
        <v>1516001</v>
      </c>
      <c r="B402" s="91" t="s">
        <v>120</v>
      </c>
      <c r="C402" s="91">
        <v>10517</v>
      </c>
      <c r="D402" s="91" t="s">
        <v>1273</v>
      </c>
      <c r="E402" s="91" t="s">
        <v>156</v>
      </c>
      <c r="F402" s="91"/>
      <c r="G402" s="91">
        <v>91188</v>
      </c>
      <c r="H402" s="91">
        <v>2</v>
      </c>
      <c r="I402" s="92" t="s">
        <v>1321</v>
      </c>
    </row>
    <row r="403" spans="1:9" x14ac:dyDescent="0.25">
      <c r="A403" s="93">
        <v>1516001</v>
      </c>
      <c r="B403" s="94" t="s">
        <v>120</v>
      </c>
      <c r="C403" s="94">
        <v>10513</v>
      </c>
      <c r="D403" s="94" t="s">
        <v>1274</v>
      </c>
      <c r="E403" s="94" t="s">
        <v>156</v>
      </c>
      <c r="F403" s="94"/>
      <c r="G403" s="91">
        <v>91189</v>
      </c>
      <c r="H403" s="94">
        <v>2</v>
      </c>
      <c r="I403" s="95" t="s">
        <v>1321</v>
      </c>
    </row>
    <row r="404" spans="1:9" x14ac:dyDescent="0.25">
      <c r="A404" s="90">
        <v>3016002</v>
      </c>
      <c r="B404" s="91" t="s">
        <v>121</v>
      </c>
      <c r="C404" s="91">
        <v>11142</v>
      </c>
      <c r="D404" s="91" t="s">
        <v>454</v>
      </c>
      <c r="E404" s="91" t="s">
        <v>156</v>
      </c>
      <c r="F404" s="91" t="s">
        <v>157</v>
      </c>
      <c r="G404" s="91" t="s">
        <v>968</v>
      </c>
      <c r="H404" s="91">
        <v>1</v>
      </c>
      <c r="I404" s="92"/>
    </row>
    <row r="405" spans="1:9" x14ac:dyDescent="0.25">
      <c r="A405" s="93">
        <v>816001</v>
      </c>
      <c r="B405" s="94" t="s">
        <v>122</v>
      </c>
      <c r="C405" s="94">
        <v>10386</v>
      </c>
      <c r="D405" s="94" t="s">
        <v>455</v>
      </c>
      <c r="E405" s="94" t="s">
        <v>156</v>
      </c>
      <c r="F405" s="94" t="s">
        <v>157</v>
      </c>
      <c r="G405" s="94" t="s">
        <v>969</v>
      </c>
      <c r="H405" s="94">
        <v>1</v>
      </c>
      <c r="I405" s="95"/>
    </row>
    <row r="406" spans="1:9" x14ac:dyDescent="0.25">
      <c r="A406" s="90">
        <v>816001</v>
      </c>
      <c r="B406" s="94" t="s">
        <v>122</v>
      </c>
      <c r="C406" s="91">
        <v>10384</v>
      </c>
      <c r="D406" s="91" t="s">
        <v>1275</v>
      </c>
      <c r="E406" s="91" t="s">
        <v>156</v>
      </c>
      <c r="F406" s="91"/>
      <c r="G406" s="91">
        <v>91190</v>
      </c>
      <c r="H406" s="91">
        <v>2</v>
      </c>
      <c r="I406" s="92" t="s">
        <v>1321</v>
      </c>
    </row>
    <row r="407" spans="1:9" x14ac:dyDescent="0.25">
      <c r="A407" s="93">
        <v>2616011</v>
      </c>
      <c r="B407" s="94" t="s">
        <v>12</v>
      </c>
      <c r="C407" s="94">
        <v>11009</v>
      </c>
      <c r="D407" s="94" t="s">
        <v>456</v>
      </c>
      <c r="E407" s="94" t="s">
        <v>156</v>
      </c>
      <c r="F407" s="94" t="s">
        <v>157</v>
      </c>
      <c r="G407" s="94" t="s">
        <v>970</v>
      </c>
      <c r="H407" s="94">
        <v>1</v>
      </c>
      <c r="I407" s="95"/>
    </row>
    <row r="408" spans="1:9" x14ac:dyDescent="0.25">
      <c r="A408" s="90">
        <v>2616011</v>
      </c>
      <c r="B408" s="91" t="s">
        <v>12</v>
      </c>
      <c r="C408" s="91">
        <v>15515</v>
      </c>
      <c r="D408" s="91" t="s">
        <v>457</v>
      </c>
      <c r="E408" s="91" t="s">
        <v>156</v>
      </c>
      <c r="F408" s="91" t="s">
        <v>157</v>
      </c>
      <c r="G408" s="91" t="s">
        <v>971</v>
      </c>
      <c r="H408" s="91">
        <v>1</v>
      </c>
      <c r="I408" s="92"/>
    </row>
    <row r="409" spans="1:9" x14ac:dyDescent="0.25">
      <c r="A409" s="93">
        <v>2616011</v>
      </c>
      <c r="B409" s="94" t="s">
        <v>12</v>
      </c>
      <c r="C409" s="94">
        <v>15514</v>
      </c>
      <c r="D409" s="94" t="s">
        <v>458</v>
      </c>
      <c r="E409" s="94" t="s">
        <v>156</v>
      </c>
      <c r="F409" s="94" t="s">
        <v>157</v>
      </c>
      <c r="G409" s="94" t="s">
        <v>972</v>
      </c>
      <c r="H409" s="94">
        <v>1</v>
      </c>
      <c r="I409" s="95"/>
    </row>
    <row r="410" spans="1:9" x14ac:dyDescent="0.25">
      <c r="A410" s="90">
        <v>2616011</v>
      </c>
      <c r="B410" s="91" t="s">
        <v>12</v>
      </c>
      <c r="C410" s="91">
        <v>10995</v>
      </c>
      <c r="D410" s="91" t="s">
        <v>459</v>
      </c>
      <c r="E410" s="91" t="s">
        <v>156</v>
      </c>
      <c r="F410" s="91" t="s">
        <v>157</v>
      </c>
      <c r="G410" s="91" t="s">
        <v>973</v>
      </c>
      <c r="H410" s="91">
        <v>1</v>
      </c>
      <c r="I410" s="92"/>
    </row>
    <row r="411" spans="1:9" x14ac:dyDescent="0.25">
      <c r="A411" s="93">
        <v>2616011</v>
      </c>
      <c r="B411" s="94" t="s">
        <v>12</v>
      </c>
      <c r="C411" s="94">
        <v>11015</v>
      </c>
      <c r="D411" s="94" t="s">
        <v>460</v>
      </c>
      <c r="E411" s="94" t="s">
        <v>156</v>
      </c>
      <c r="F411" s="94" t="s">
        <v>157</v>
      </c>
      <c r="G411" s="94" t="s">
        <v>974</v>
      </c>
      <c r="H411" s="94">
        <v>1</v>
      </c>
      <c r="I411" s="95"/>
    </row>
    <row r="412" spans="1:9" x14ac:dyDescent="0.25">
      <c r="A412" s="90">
        <v>2616011</v>
      </c>
      <c r="B412" s="91" t="s">
        <v>12</v>
      </c>
      <c r="C412" s="91">
        <v>16456</v>
      </c>
      <c r="D412" s="91" t="s">
        <v>461</v>
      </c>
      <c r="E412" s="91" t="s">
        <v>156</v>
      </c>
      <c r="F412" s="91" t="s">
        <v>156</v>
      </c>
      <c r="G412" s="91" t="s">
        <v>975</v>
      </c>
      <c r="H412" s="91">
        <v>1</v>
      </c>
      <c r="I412" s="92"/>
    </row>
    <row r="413" spans="1:9" x14ac:dyDescent="0.25">
      <c r="A413" s="93">
        <v>2616011</v>
      </c>
      <c r="B413" s="94" t="s">
        <v>12</v>
      </c>
      <c r="C413" s="94">
        <v>11018</v>
      </c>
      <c r="D413" s="94" t="s">
        <v>462</v>
      </c>
      <c r="E413" s="94" t="s">
        <v>156</v>
      </c>
      <c r="F413" s="94" t="s">
        <v>157</v>
      </c>
      <c r="G413" s="94" t="s">
        <v>976</v>
      </c>
      <c r="H413" s="94">
        <v>1</v>
      </c>
      <c r="I413" s="95"/>
    </row>
    <row r="414" spans="1:9" x14ac:dyDescent="0.25">
      <c r="A414" s="90">
        <v>2616011</v>
      </c>
      <c r="B414" s="91" t="s">
        <v>12</v>
      </c>
      <c r="C414" s="91">
        <v>11022</v>
      </c>
      <c r="D414" s="91" t="s">
        <v>463</v>
      </c>
      <c r="E414" s="91" t="s">
        <v>156</v>
      </c>
      <c r="F414" s="91" t="s">
        <v>157</v>
      </c>
      <c r="G414" s="91" t="s">
        <v>977</v>
      </c>
      <c r="H414" s="91">
        <v>1</v>
      </c>
      <c r="I414" s="92"/>
    </row>
    <row r="415" spans="1:9" x14ac:dyDescent="0.25">
      <c r="A415" s="93">
        <v>2616011</v>
      </c>
      <c r="B415" s="94" t="s">
        <v>12</v>
      </c>
      <c r="C415" s="94">
        <v>10986</v>
      </c>
      <c r="D415" s="94" t="s">
        <v>464</v>
      </c>
      <c r="E415" s="94" t="s">
        <v>156</v>
      </c>
      <c r="F415" s="94" t="s">
        <v>157</v>
      </c>
      <c r="G415" s="94" t="s">
        <v>1139</v>
      </c>
      <c r="H415" s="94">
        <v>1</v>
      </c>
      <c r="I415" s="95"/>
    </row>
    <row r="416" spans="1:9" x14ac:dyDescent="0.25">
      <c r="A416" s="90">
        <v>2616011</v>
      </c>
      <c r="B416" s="91" t="s">
        <v>12</v>
      </c>
      <c r="C416" s="91">
        <v>11025</v>
      </c>
      <c r="D416" s="91" t="s">
        <v>465</v>
      </c>
      <c r="E416" s="91" t="s">
        <v>156</v>
      </c>
      <c r="F416" s="91" t="s">
        <v>157</v>
      </c>
      <c r="G416" s="91" t="s">
        <v>978</v>
      </c>
      <c r="H416" s="91">
        <v>1</v>
      </c>
      <c r="I416" s="92"/>
    </row>
    <row r="417" spans="1:9" x14ac:dyDescent="0.25">
      <c r="A417" s="93">
        <v>2616011</v>
      </c>
      <c r="B417" s="94" t="s">
        <v>12</v>
      </c>
      <c r="C417" s="94">
        <v>14257</v>
      </c>
      <c r="D417" s="94" t="s">
        <v>466</v>
      </c>
      <c r="E417" s="94" t="s">
        <v>156</v>
      </c>
      <c r="F417" s="94" t="s">
        <v>157</v>
      </c>
      <c r="G417" s="94" t="s">
        <v>979</v>
      </c>
      <c r="H417" s="94">
        <v>1</v>
      </c>
      <c r="I417" s="95"/>
    </row>
    <row r="418" spans="1:9" x14ac:dyDescent="0.25">
      <c r="A418" s="90">
        <v>2616011</v>
      </c>
      <c r="B418" s="91" t="s">
        <v>12</v>
      </c>
      <c r="C418" s="91">
        <v>11031</v>
      </c>
      <c r="D418" s="91" t="s">
        <v>467</v>
      </c>
      <c r="E418" s="91" t="s">
        <v>156</v>
      </c>
      <c r="F418" s="91" t="s">
        <v>157</v>
      </c>
      <c r="G418" s="91" t="s">
        <v>980</v>
      </c>
      <c r="H418" s="91">
        <v>1</v>
      </c>
      <c r="I418" s="92"/>
    </row>
    <row r="419" spans="1:9" x14ac:dyDescent="0.25">
      <c r="A419" s="93">
        <v>2616011</v>
      </c>
      <c r="B419" s="94" t="s">
        <v>12</v>
      </c>
      <c r="C419" s="94">
        <v>10975</v>
      </c>
      <c r="D419" s="94" t="s">
        <v>320</v>
      </c>
      <c r="E419" s="94" t="s">
        <v>156</v>
      </c>
      <c r="F419" s="94" t="s">
        <v>157</v>
      </c>
      <c r="G419" s="94" t="s">
        <v>981</v>
      </c>
      <c r="H419" s="94">
        <v>1</v>
      </c>
      <c r="I419" s="95"/>
    </row>
    <row r="420" spans="1:9" x14ac:dyDescent="0.25">
      <c r="A420" s="90">
        <v>2616011</v>
      </c>
      <c r="B420" s="91" t="s">
        <v>12</v>
      </c>
      <c r="C420" s="91">
        <v>10991</v>
      </c>
      <c r="D420" s="91" t="s">
        <v>468</v>
      </c>
      <c r="E420" s="91" t="s">
        <v>156</v>
      </c>
      <c r="F420" s="91" t="s">
        <v>157</v>
      </c>
      <c r="G420" s="91" t="s">
        <v>982</v>
      </c>
      <c r="H420" s="91">
        <v>1</v>
      </c>
      <c r="I420" s="92"/>
    </row>
    <row r="421" spans="1:9" x14ac:dyDescent="0.25">
      <c r="A421" s="93">
        <v>2616011</v>
      </c>
      <c r="B421" s="94" t="s">
        <v>12</v>
      </c>
      <c r="C421" s="94">
        <v>11032</v>
      </c>
      <c r="D421" s="94" t="s">
        <v>469</v>
      </c>
      <c r="E421" s="94" t="s">
        <v>156</v>
      </c>
      <c r="F421" s="94" t="s">
        <v>157</v>
      </c>
      <c r="G421" s="94" t="s">
        <v>983</v>
      </c>
      <c r="H421" s="94">
        <v>1</v>
      </c>
      <c r="I421" s="95"/>
    </row>
    <row r="422" spans="1:9" x14ac:dyDescent="0.25">
      <c r="A422" s="90">
        <v>2616011</v>
      </c>
      <c r="B422" s="91" t="s">
        <v>12</v>
      </c>
      <c r="C422" s="91">
        <v>10992</v>
      </c>
      <c r="D422" s="91" t="s">
        <v>470</v>
      </c>
      <c r="E422" s="91" t="s">
        <v>156</v>
      </c>
      <c r="F422" s="91" t="s">
        <v>157</v>
      </c>
      <c r="G422" s="91" t="s">
        <v>984</v>
      </c>
      <c r="H422" s="91">
        <v>1</v>
      </c>
      <c r="I422" s="92"/>
    </row>
    <row r="423" spans="1:9" x14ac:dyDescent="0.25">
      <c r="A423" s="93">
        <v>2616011</v>
      </c>
      <c r="B423" s="94" t="s">
        <v>12</v>
      </c>
      <c r="C423" s="94">
        <v>11036</v>
      </c>
      <c r="D423" s="94" t="s">
        <v>471</v>
      </c>
      <c r="E423" s="94" t="s">
        <v>156</v>
      </c>
      <c r="F423" s="94" t="s">
        <v>157</v>
      </c>
      <c r="G423" s="94" t="s">
        <v>985</v>
      </c>
      <c r="H423" s="94">
        <v>1</v>
      </c>
      <c r="I423" s="95"/>
    </row>
    <row r="424" spans="1:9" x14ac:dyDescent="0.25">
      <c r="A424" s="90">
        <v>2616011</v>
      </c>
      <c r="B424" s="91" t="s">
        <v>12</v>
      </c>
      <c r="C424" s="91">
        <v>11037</v>
      </c>
      <c r="D424" s="91" t="s">
        <v>472</v>
      </c>
      <c r="E424" s="91" t="s">
        <v>156</v>
      </c>
      <c r="F424" s="91" t="s">
        <v>157</v>
      </c>
      <c r="G424" s="91" t="s">
        <v>986</v>
      </c>
      <c r="H424" s="91">
        <v>1</v>
      </c>
      <c r="I424" s="92"/>
    </row>
    <row r="425" spans="1:9" x14ac:dyDescent="0.25">
      <c r="A425" s="93">
        <v>2616011</v>
      </c>
      <c r="B425" s="94" t="s">
        <v>12</v>
      </c>
      <c r="C425" s="94">
        <v>11034</v>
      </c>
      <c r="D425" s="94" t="s">
        <v>473</v>
      </c>
      <c r="E425" s="94" t="s">
        <v>156</v>
      </c>
      <c r="F425" s="94" t="s">
        <v>157</v>
      </c>
      <c r="G425" s="94" t="s">
        <v>987</v>
      </c>
      <c r="H425" s="94">
        <v>1</v>
      </c>
      <c r="I425" s="95"/>
    </row>
    <row r="426" spans="1:9" x14ac:dyDescent="0.25">
      <c r="A426" s="90">
        <v>2616011</v>
      </c>
      <c r="B426" s="91" t="s">
        <v>12</v>
      </c>
      <c r="C426" s="91">
        <v>11042</v>
      </c>
      <c r="D426" s="91" t="s">
        <v>474</v>
      </c>
      <c r="E426" s="91" t="s">
        <v>156</v>
      </c>
      <c r="F426" s="91" t="s">
        <v>157</v>
      </c>
      <c r="G426" s="91" t="s">
        <v>988</v>
      </c>
      <c r="H426" s="91">
        <v>1</v>
      </c>
      <c r="I426" s="92"/>
    </row>
    <row r="427" spans="1:9" x14ac:dyDescent="0.25">
      <c r="A427" s="93">
        <v>2616011</v>
      </c>
      <c r="B427" s="94" t="s">
        <v>12</v>
      </c>
      <c r="C427" s="94">
        <v>13801</v>
      </c>
      <c r="D427" s="94" t="s">
        <v>475</v>
      </c>
      <c r="E427" s="94" t="s">
        <v>156</v>
      </c>
      <c r="F427" s="94" t="s">
        <v>156</v>
      </c>
      <c r="G427" s="94" t="s">
        <v>989</v>
      </c>
      <c r="H427" s="94">
        <v>1</v>
      </c>
      <c r="I427" s="95"/>
    </row>
    <row r="428" spans="1:9" x14ac:dyDescent="0.25">
      <c r="A428" s="90">
        <v>2616011</v>
      </c>
      <c r="B428" s="91" t="s">
        <v>12</v>
      </c>
      <c r="C428" s="91">
        <v>11047</v>
      </c>
      <c r="D428" s="91" t="s">
        <v>476</v>
      </c>
      <c r="E428" s="91" t="s">
        <v>156</v>
      </c>
      <c r="F428" s="91" t="s">
        <v>157</v>
      </c>
      <c r="G428" s="91" t="s">
        <v>990</v>
      </c>
      <c r="H428" s="91">
        <v>1</v>
      </c>
      <c r="I428" s="92"/>
    </row>
    <row r="429" spans="1:9" x14ac:dyDescent="0.25">
      <c r="A429" s="93">
        <v>2616011</v>
      </c>
      <c r="B429" s="94" t="s">
        <v>12</v>
      </c>
      <c r="C429" s="94">
        <v>10980</v>
      </c>
      <c r="D429" s="94" t="s">
        <v>477</v>
      </c>
      <c r="E429" s="94" t="s">
        <v>156</v>
      </c>
      <c r="F429" s="94" t="s">
        <v>157</v>
      </c>
      <c r="G429" s="94" t="s">
        <v>991</v>
      </c>
      <c r="H429" s="94">
        <v>1</v>
      </c>
      <c r="I429" s="95"/>
    </row>
    <row r="430" spans="1:9" x14ac:dyDescent="0.25">
      <c r="A430" s="90">
        <v>2616011</v>
      </c>
      <c r="B430" s="91" t="s">
        <v>12</v>
      </c>
      <c r="C430" s="91">
        <v>13804</v>
      </c>
      <c r="D430" s="91" t="s">
        <v>478</v>
      </c>
      <c r="E430" s="91" t="s">
        <v>156</v>
      </c>
      <c r="F430" s="91" t="s">
        <v>157</v>
      </c>
      <c r="G430" s="91" t="s">
        <v>992</v>
      </c>
      <c r="H430" s="91">
        <v>1</v>
      </c>
      <c r="I430" s="92"/>
    </row>
    <row r="431" spans="1:9" x14ac:dyDescent="0.25">
      <c r="A431" s="93">
        <v>2616011</v>
      </c>
      <c r="B431" s="94" t="s">
        <v>12</v>
      </c>
      <c r="C431" s="94">
        <v>10988</v>
      </c>
      <c r="D431" s="94" t="s">
        <v>479</v>
      </c>
      <c r="E431" s="94" t="s">
        <v>156</v>
      </c>
      <c r="F431" s="94" t="s">
        <v>157</v>
      </c>
      <c r="G431" s="94" t="s">
        <v>993</v>
      </c>
      <c r="H431" s="94">
        <v>1</v>
      </c>
      <c r="I431" s="95"/>
    </row>
    <row r="432" spans="1:9" x14ac:dyDescent="0.25">
      <c r="A432" s="90">
        <v>2616011</v>
      </c>
      <c r="B432" s="91" t="s">
        <v>12</v>
      </c>
      <c r="C432" s="91">
        <v>16074</v>
      </c>
      <c r="D432" s="91" t="s">
        <v>480</v>
      </c>
      <c r="E432" s="91" t="s">
        <v>156</v>
      </c>
      <c r="F432" s="91" t="s">
        <v>156</v>
      </c>
      <c r="G432" s="91" t="s">
        <v>994</v>
      </c>
      <c r="H432" s="91">
        <v>1</v>
      </c>
      <c r="I432" s="92"/>
    </row>
    <row r="433" spans="1:9" x14ac:dyDescent="0.25">
      <c r="A433" s="93">
        <v>2616011</v>
      </c>
      <c r="B433" s="94" t="s">
        <v>12</v>
      </c>
      <c r="C433" s="94">
        <v>11050</v>
      </c>
      <c r="D433" s="94" t="s">
        <v>481</v>
      </c>
      <c r="E433" s="94" t="s">
        <v>156</v>
      </c>
      <c r="F433" s="94" t="s">
        <v>157</v>
      </c>
      <c r="G433" s="94" t="s">
        <v>995</v>
      </c>
      <c r="H433" s="94">
        <v>1</v>
      </c>
      <c r="I433" s="95"/>
    </row>
    <row r="434" spans="1:9" x14ac:dyDescent="0.25">
      <c r="A434" s="90">
        <v>2616011</v>
      </c>
      <c r="B434" s="91" t="s">
        <v>12</v>
      </c>
      <c r="C434" s="91">
        <v>11051</v>
      </c>
      <c r="D434" s="91" t="s">
        <v>482</v>
      </c>
      <c r="E434" s="91" t="s">
        <v>156</v>
      </c>
      <c r="F434" s="91" t="s">
        <v>157</v>
      </c>
      <c r="G434" s="91" t="s">
        <v>996</v>
      </c>
      <c r="H434" s="91">
        <v>1</v>
      </c>
      <c r="I434" s="92"/>
    </row>
    <row r="435" spans="1:9" x14ac:dyDescent="0.25">
      <c r="A435" s="93">
        <v>2616011</v>
      </c>
      <c r="B435" s="94" t="s">
        <v>12</v>
      </c>
      <c r="C435" s="94">
        <v>11057</v>
      </c>
      <c r="D435" s="94" t="s">
        <v>483</v>
      </c>
      <c r="E435" s="94" t="s">
        <v>156</v>
      </c>
      <c r="F435" s="94" t="s">
        <v>157</v>
      </c>
      <c r="G435" s="94" t="s">
        <v>997</v>
      </c>
      <c r="H435" s="94">
        <v>1</v>
      </c>
      <c r="I435" s="95"/>
    </row>
    <row r="436" spans="1:9" x14ac:dyDescent="0.25">
      <c r="A436" s="90">
        <v>2616011</v>
      </c>
      <c r="B436" s="91" t="s">
        <v>12</v>
      </c>
      <c r="C436" s="91">
        <v>11059</v>
      </c>
      <c r="D436" s="91" t="s">
        <v>484</v>
      </c>
      <c r="E436" s="91" t="s">
        <v>156</v>
      </c>
      <c r="F436" s="91" t="s">
        <v>157</v>
      </c>
      <c r="G436" s="91" t="s">
        <v>998</v>
      </c>
      <c r="H436" s="91">
        <v>1</v>
      </c>
      <c r="I436" s="92"/>
    </row>
    <row r="437" spans="1:9" x14ac:dyDescent="0.25">
      <c r="A437" s="93">
        <v>2616011</v>
      </c>
      <c r="B437" s="94" t="s">
        <v>12</v>
      </c>
      <c r="C437" s="94">
        <v>11061</v>
      </c>
      <c r="D437" s="94" t="s">
        <v>485</v>
      </c>
      <c r="E437" s="94" t="s">
        <v>156</v>
      </c>
      <c r="F437" s="94" t="s">
        <v>157</v>
      </c>
      <c r="G437" s="94" t="s">
        <v>999</v>
      </c>
      <c r="H437" s="94">
        <v>1</v>
      </c>
      <c r="I437" s="95"/>
    </row>
    <row r="438" spans="1:9" x14ac:dyDescent="0.25">
      <c r="A438" s="90">
        <v>2616011</v>
      </c>
      <c r="B438" s="91" t="s">
        <v>12</v>
      </c>
      <c r="C438" s="91">
        <v>11064</v>
      </c>
      <c r="D438" s="91" t="s">
        <v>486</v>
      </c>
      <c r="E438" s="91" t="s">
        <v>156</v>
      </c>
      <c r="F438" s="91" t="s">
        <v>157</v>
      </c>
      <c r="G438" s="91" t="s">
        <v>1000</v>
      </c>
      <c r="H438" s="91">
        <v>1</v>
      </c>
      <c r="I438" s="92"/>
    </row>
    <row r="439" spans="1:9" x14ac:dyDescent="0.25">
      <c r="A439" s="93">
        <v>2616011</v>
      </c>
      <c r="B439" s="94" t="s">
        <v>12</v>
      </c>
      <c r="C439" s="94">
        <v>16035</v>
      </c>
      <c r="D439" s="94" t="s">
        <v>487</v>
      </c>
      <c r="E439" s="94" t="s">
        <v>156</v>
      </c>
      <c r="F439" s="94" t="s">
        <v>156</v>
      </c>
      <c r="G439" s="94" t="s">
        <v>1001</v>
      </c>
      <c r="H439" s="94">
        <v>1</v>
      </c>
      <c r="I439" s="95"/>
    </row>
    <row r="440" spans="1:9" x14ac:dyDescent="0.25">
      <c r="A440" s="90">
        <v>2616011</v>
      </c>
      <c r="B440" s="94" t="s">
        <v>12</v>
      </c>
      <c r="C440" s="91">
        <v>11019</v>
      </c>
      <c r="D440" s="91" t="s">
        <v>1276</v>
      </c>
      <c r="E440" s="91" t="s">
        <v>156</v>
      </c>
      <c r="F440" s="91"/>
      <c r="G440" s="91">
        <v>91191</v>
      </c>
      <c r="H440" s="91">
        <v>2</v>
      </c>
      <c r="I440" s="92" t="s">
        <v>1321</v>
      </c>
    </row>
    <row r="441" spans="1:9" x14ac:dyDescent="0.25">
      <c r="A441" s="90">
        <v>2616011</v>
      </c>
      <c r="B441" s="94" t="s">
        <v>12</v>
      </c>
      <c r="C441" s="91">
        <v>16084</v>
      </c>
      <c r="D441" s="91" t="s">
        <v>1277</v>
      </c>
      <c r="E441" s="94" t="s">
        <v>156</v>
      </c>
      <c r="F441" s="94"/>
      <c r="G441" s="91">
        <v>91192</v>
      </c>
      <c r="H441" s="94">
        <v>2</v>
      </c>
      <c r="I441" s="95" t="s">
        <v>1321</v>
      </c>
    </row>
    <row r="442" spans="1:9" x14ac:dyDescent="0.25">
      <c r="A442" s="90">
        <v>2616011</v>
      </c>
      <c r="B442" s="94" t="s">
        <v>12</v>
      </c>
      <c r="C442" s="91">
        <v>10977</v>
      </c>
      <c r="D442" s="91" t="s">
        <v>1278</v>
      </c>
      <c r="E442" s="91" t="s">
        <v>156</v>
      </c>
      <c r="F442" s="91"/>
      <c r="G442" s="91">
        <v>91193</v>
      </c>
      <c r="H442" s="91">
        <v>2</v>
      </c>
      <c r="I442" s="92" t="s">
        <v>1321</v>
      </c>
    </row>
    <row r="443" spans="1:9" x14ac:dyDescent="0.25">
      <c r="A443" s="90">
        <v>2616011</v>
      </c>
      <c r="B443" s="94" t="s">
        <v>12</v>
      </c>
      <c r="C443" s="91">
        <v>17089</v>
      </c>
      <c r="D443" s="91" t="s">
        <v>1279</v>
      </c>
      <c r="E443" s="94" t="s">
        <v>156</v>
      </c>
      <c r="F443" s="94"/>
      <c r="G443" s="91">
        <v>91194</v>
      </c>
      <c r="H443" s="94">
        <v>2</v>
      </c>
      <c r="I443" s="95" t="s">
        <v>1321</v>
      </c>
    </row>
    <row r="444" spans="1:9" x14ac:dyDescent="0.25">
      <c r="A444" s="90">
        <v>1216001</v>
      </c>
      <c r="B444" s="91" t="s">
        <v>1199</v>
      </c>
      <c r="C444" s="91">
        <v>10465</v>
      </c>
      <c r="D444" s="91" t="s">
        <v>1200</v>
      </c>
      <c r="E444" s="91" t="s">
        <v>156</v>
      </c>
      <c r="F444" s="91"/>
      <c r="G444" s="91">
        <v>91122</v>
      </c>
      <c r="H444" s="91">
        <v>2</v>
      </c>
      <c r="I444" s="92" t="s">
        <v>1214</v>
      </c>
    </row>
    <row r="445" spans="1:9" x14ac:dyDescent="0.25">
      <c r="A445" s="93">
        <v>1516002</v>
      </c>
      <c r="B445" s="94" t="s">
        <v>123</v>
      </c>
      <c r="C445" s="94">
        <v>10519</v>
      </c>
      <c r="D445" s="94" t="s">
        <v>488</v>
      </c>
      <c r="E445" s="94" t="s">
        <v>156</v>
      </c>
      <c r="F445" s="94" t="s">
        <v>157</v>
      </c>
      <c r="G445" s="94" t="s">
        <v>1002</v>
      </c>
      <c r="H445" s="94">
        <v>1</v>
      </c>
      <c r="I445" s="95"/>
    </row>
    <row r="446" spans="1:9" x14ac:dyDescent="0.25">
      <c r="A446" s="90">
        <v>518001</v>
      </c>
      <c r="B446" s="91" t="s">
        <v>124</v>
      </c>
      <c r="C446" s="91">
        <v>14196</v>
      </c>
      <c r="D446" s="91" t="s">
        <v>489</v>
      </c>
      <c r="E446" s="91" t="s">
        <v>156</v>
      </c>
      <c r="F446" s="91" t="s">
        <v>157</v>
      </c>
      <c r="G446" s="91" t="s">
        <v>1003</v>
      </c>
      <c r="H446" s="91">
        <v>1</v>
      </c>
      <c r="I446" s="92"/>
    </row>
    <row r="447" spans="1:9" x14ac:dyDescent="0.25">
      <c r="A447" s="93">
        <v>518001</v>
      </c>
      <c r="B447" s="94" t="s">
        <v>124</v>
      </c>
      <c r="C447" s="94">
        <v>10330</v>
      </c>
      <c r="D447" s="94" t="s">
        <v>490</v>
      </c>
      <c r="E447" s="94" t="s">
        <v>156</v>
      </c>
      <c r="F447" s="94" t="s">
        <v>157</v>
      </c>
      <c r="G447" s="94" t="s">
        <v>1004</v>
      </c>
      <c r="H447" s="94">
        <v>1</v>
      </c>
      <c r="I447" s="95"/>
    </row>
    <row r="448" spans="1:9" x14ac:dyDescent="0.25">
      <c r="A448" s="90">
        <v>1018001</v>
      </c>
      <c r="B448" s="91" t="s">
        <v>125</v>
      </c>
      <c r="C448" s="91">
        <v>10426</v>
      </c>
      <c r="D448" s="91" t="s">
        <v>293</v>
      </c>
      <c r="E448" s="91" t="s">
        <v>156</v>
      </c>
      <c r="F448" s="91" t="s">
        <v>157</v>
      </c>
      <c r="G448" s="91" t="s">
        <v>1005</v>
      </c>
      <c r="H448" s="91">
        <v>1</v>
      </c>
      <c r="I448" s="92"/>
    </row>
    <row r="449" spans="1:9" x14ac:dyDescent="0.25">
      <c r="A449" s="93">
        <v>1018001</v>
      </c>
      <c r="B449" s="94" t="s">
        <v>125</v>
      </c>
      <c r="C449" s="94">
        <v>10424</v>
      </c>
      <c r="D449" s="94" t="s">
        <v>491</v>
      </c>
      <c r="E449" s="94" t="s">
        <v>156</v>
      </c>
      <c r="F449" s="94" t="s">
        <v>157</v>
      </c>
      <c r="G449" s="94" t="s">
        <v>1006</v>
      </c>
      <c r="H449" s="94">
        <v>1</v>
      </c>
      <c r="I449" s="95"/>
    </row>
    <row r="450" spans="1:9" x14ac:dyDescent="0.25">
      <c r="A450" s="90">
        <v>2618002</v>
      </c>
      <c r="B450" s="91" t="s">
        <v>126</v>
      </c>
      <c r="C450" s="91">
        <v>11077</v>
      </c>
      <c r="D450" s="91" t="s">
        <v>492</v>
      </c>
      <c r="E450" s="91" t="s">
        <v>156</v>
      </c>
      <c r="F450" s="91" t="s">
        <v>157</v>
      </c>
      <c r="G450" s="91" t="s">
        <v>1007</v>
      </c>
      <c r="H450" s="91">
        <v>1</v>
      </c>
      <c r="I450" s="92"/>
    </row>
    <row r="451" spans="1:9" x14ac:dyDescent="0.25">
      <c r="A451" s="93">
        <v>2618002</v>
      </c>
      <c r="B451" s="94" t="s">
        <v>126</v>
      </c>
      <c r="C451" s="94">
        <v>11078</v>
      </c>
      <c r="D451" s="94" t="s">
        <v>493</v>
      </c>
      <c r="E451" s="94" t="s">
        <v>156</v>
      </c>
      <c r="F451" s="94" t="s">
        <v>157</v>
      </c>
      <c r="G451" s="94" t="s">
        <v>1008</v>
      </c>
      <c r="H451" s="94">
        <v>1</v>
      </c>
      <c r="I451" s="95"/>
    </row>
    <row r="452" spans="1:9" x14ac:dyDescent="0.25">
      <c r="A452" s="90">
        <v>2618002</v>
      </c>
      <c r="B452" s="91" t="s">
        <v>126</v>
      </c>
      <c r="C452" s="91">
        <v>11079</v>
      </c>
      <c r="D452" s="91" t="s">
        <v>494</v>
      </c>
      <c r="E452" s="91" t="s">
        <v>156</v>
      </c>
      <c r="F452" s="91" t="s">
        <v>157</v>
      </c>
      <c r="G452" s="91" t="s">
        <v>1009</v>
      </c>
      <c r="H452" s="91">
        <v>1</v>
      </c>
      <c r="I452" s="92"/>
    </row>
    <row r="453" spans="1:9" x14ac:dyDescent="0.25">
      <c r="A453" s="93">
        <v>2618002</v>
      </c>
      <c r="B453" s="94" t="s">
        <v>126</v>
      </c>
      <c r="C453" s="94">
        <v>11080</v>
      </c>
      <c r="D453" s="94" t="s">
        <v>495</v>
      </c>
      <c r="E453" s="94" t="s">
        <v>156</v>
      </c>
      <c r="F453" s="94" t="s">
        <v>157</v>
      </c>
      <c r="G453" s="94" t="s">
        <v>1010</v>
      </c>
      <c r="H453" s="94">
        <v>1</v>
      </c>
      <c r="I453" s="95"/>
    </row>
    <row r="454" spans="1:9" x14ac:dyDescent="0.25">
      <c r="A454" s="90">
        <v>2618002</v>
      </c>
      <c r="B454" s="91" t="s">
        <v>126</v>
      </c>
      <c r="C454" s="91">
        <v>11081</v>
      </c>
      <c r="D454" s="91" t="s">
        <v>496</v>
      </c>
      <c r="E454" s="91" t="s">
        <v>156</v>
      </c>
      <c r="F454" s="91" t="s">
        <v>157</v>
      </c>
      <c r="G454" s="91" t="s">
        <v>1011</v>
      </c>
      <c r="H454" s="91">
        <v>1</v>
      </c>
      <c r="I454" s="92"/>
    </row>
    <row r="455" spans="1:9" x14ac:dyDescent="0.25">
      <c r="A455" s="93">
        <v>2618002</v>
      </c>
      <c r="B455" s="94" t="s">
        <v>126</v>
      </c>
      <c r="C455" s="94">
        <v>11074</v>
      </c>
      <c r="D455" s="94" t="s">
        <v>497</v>
      </c>
      <c r="E455" s="94" t="s">
        <v>156</v>
      </c>
      <c r="F455" s="94" t="s">
        <v>157</v>
      </c>
      <c r="G455" s="94" t="s">
        <v>1012</v>
      </c>
      <c r="H455" s="94">
        <v>1</v>
      </c>
      <c r="I455" s="95"/>
    </row>
    <row r="456" spans="1:9" x14ac:dyDescent="0.25">
      <c r="A456" s="90">
        <v>2618002</v>
      </c>
      <c r="B456" s="91" t="s">
        <v>126</v>
      </c>
      <c r="C456" s="91">
        <v>11082</v>
      </c>
      <c r="D456" s="91" t="s">
        <v>498</v>
      </c>
      <c r="E456" s="91" t="s">
        <v>156</v>
      </c>
      <c r="F456" s="91" t="s">
        <v>157</v>
      </c>
      <c r="G456" s="91" t="s">
        <v>1013</v>
      </c>
      <c r="H456" s="91">
        <v>1</v>
      </c>
      <c r="I456" s="92"/>
    </row>
    <row r="457" spans="1:9" x14ac:dyDescent="0.25">
      <c r="A457" s="93">
        <v>2618002</v>
      </c>
      <c r="B457" s="94" t="s">
        <v>126</v>
      </c>
      <c r="C457" s="94">
        <v>11073</v>
      </c>
      <c r="D457" s="94" t="s">
        <v>499</v>
      </c>
      <c r="E457" s="94" t="s">
        <v>156</v>
      </c>
      <c r="F457" s="94" t="s">
        <v>157</v>
      </c>
      <c r="G457" s="94" t="s">
        <v>1014</v>
      </c>
      <c r="H457" s="94">
        <v>1</v>
      </c>
      <c r="I457" s="95"/>
    </row>
    <row r="458" spans="1:9" x14ac:dyDescent="0.25">
      <c r="A458" s="90">
        <v>2618002</v>
      </c>
      <c r="B458" s="91" t="s">
        <v>126</v>
      </c>
      <c r="C458" s="91">
        <v>13214</v>
      </c>
      <c r="D458" s="91" t="s">
        <v>500</v>
      </c>
      <c r="E458" s="91" t="s">
        <v>156</v>
      </c>
      <c r="F458" s="91" t="s">
        <v>157</v>
      </c>
      <c r="G458" s="91" t="s">
        <v>1015</v>
      </c>
      <c r="H458" s="91">
        <v>1</v>
      </c>
      <c r="I458" s="92"/>
    </row>
    <row r="459" spans="1:9" x14ac:dyDescent="0.25">
      <c r="A459" s="93">
        <v>2618002</v>
      </c>
      <c r="B459" s="94" t="s">
        <v>126</v>
      </c>
      <c r="C459" s="94">
        <v>11075</v>
      </c>
      <c r="D459" s="94" t="s">
        <v>501</v>
      </c>
      <c r="E459" s="94" t="s">
        <v>156</v>
      </c>
      <c r="F459" s="94" t="s">
        <v>157</v>
      </c>
      <c r="G459" s="94" t="s">
        <v>1016</v>
      </c>
      <c r="H459" s="94">
        <v>1</v>
      </c>
      <c r="I459" s="95"/>
    </row>
    <row r="460" spans="1:9" x14ac:dyDescent="0.25">
      <c r="A460" s="90">
        <v>2618002</v>
      </c>
      <c r="B460" s="91" t="s">
        <v>126</v>
      </c>
      <c r="C460" s="91">
        <v>14801</v>
      </c>
      <c r="D460" s="91" t="s">
        <v>502</v>
      </c>
      <c r="E460" s="91" t="s">
        <v>156</v>
      </c>
      <c r="F460" s="91" t="s">
        <v>157</v>
      </c>
      <c r="G460" s="91" t="s">
        <v>1017</v>
      </c>
      <c r="H460" s="91">
        <v>1</v>
      </c>
      <c r="I460" s="92"/>
    </row>
    <row r="461" spans="1:9" x14ac:dyDescent="0.25">
      <c r="A461" s="93">
        <v>2618002</v>
      </c>
      <c r="B461" s="94" t="s">
        <v>126</v>
      </c>
      <c r="C461" s="94">
        <v>13213</v>
      </c>
      <c r="D461" s="94" t="s">
        <v>503</v>
      </c>
      <c r="E461" s="94" t="s">
        <v>156</v>
      </c>
      <c r="F461" s="94" t="s">
        <v>157</v>
      </c>
      <c r="G461" s="94" t="s">
        <v>1018</v>
      </c>
      <c r="H461" s="94">
        <v>1</v>
      </c>
      <c r="I461" s="95"/>
    </row>
    <row r="462" spans="1:9" x14ac:dyDescent="0.25">
      <c r="A462" s="90">
        <v>2618002</v>
      </c>
      <c r="B462" s="91" t="s">
        <v>126</v>
      </c>
      <c r="C462" s="91">
        <v>11085</v>
      </c>
      <c r="D462" s="91" t="s">
        <v>504</v>
      </c>
      <c r="E462" s="91" t="s">
        <v>156</v>
      </c>
      <c r="F462" s="91" t="s">
        <v>157</v>
      </c>
      <c r="G462" s="91" t="s">
        <v>1019</v>
      </c>
      <c r="H462" s="91">
        <v>1</v>
      </c>
      <c r="I462" s="92"/>
    </row>
    <row r="463" spans="1:9" x14ac:dyDescent="0.25">
      <c r="A463" s="93">
        <v>2618002</v>
      </c>
      <c r="B463" s="94" t="s">
        <v>126</v>
      </c>
      <c r="C463" s="94">
        <v>11086</v>
      </c>
      <c r="D463" s="94" t="s">
        <v>505</v>
      </c>
      <c r="E463" s="94" t="s">
        <v>156</v>
      </c>
      <c r="F463" s="94" t="s">
        <v>157</v>
      </c>
      <c r="G463" s="94" t="s">
        <v>1020</v>
      </c>
      <c r="H463" s="94">
        <v>1</v>
      </c>
      <c r="I463" s="95"/>
    </row>
    <row r="464" spans="1:9" x14ac:dyDescent="0.25">
      <c r="A464" s="90">
        <v>2618002</v>
      </c>
      <c r="B464" s="91" t="s">
        <v>126</v>
      </c>
      <c r="C464" s="91">
        <v>11083</v>
      </c>
      <c r="D464" s="91" t="s">
        <v>1280</v>
      </c>
      <c r="E464" s="91" t="s">
        <v>156</v>
      </c>
      <c r="F464" s="91"/>
      <c r="G464" s="91">
        <v>91195</v>
      </c>
      <c r="H464" s="91">
        <v>2</v>
      </c>
      <c r="I464" s="92" t="s">
        <v>1321</v>
      </c>
    </row>
    <row r="465" spans="1:9" x14ac:dyDescent="0.25">
      <c r="A465" s="90">
        <v>2618002</v>
      </c>
      <c r="B465" s="91" t="s">
        <v>126</v>
      </c>
      <c r="C465" s="91">
        <v>11084</v>
      </c>
      <c r="D465" s="91" t="s">
        <v>1281</v>
      </c>
      <c r="E465" s="94" t="s">
        <v>156</v>
      </c>
      <c r="F465" s="94"/>
      <c r="G465" s="91">
        <v>91196</v>
      </c>
      <c r="H465" s="94">
        <v>2</v>
      </c>
      <c r="I465" s="95" t="s">
        <v>1321</v>
      </c>
    </row>
    <row r="466" spans="1:9" x14ac:dyDescent="0.25">
      <c r="A466" s="90">
        <v>2618002</v>
      </c>
      <c r="B466" s="91" t="s">
        <v>126</v>
      </c>
      <c r="C466" s="91">
        <v>11076</v>
      </c>
      <c r="D466" s="91" t="s">
        <v>1282</v>
      </c>
      <c r="E466" s="91" t="s">
        <v>156</v>
      </c>
      <c r="F466" s="91"/>
      <c r="G466" s="91">
        <v>91197</v>
      </c>
      <c r="H466" s="91">
        <v>2</v>
      </c>
      <c r="I466" s="92" t="s">
        <v>1321</v>
      </c>
    </row>
    <row r="467" spans="1:9" x14ac:dyDescent="0.25">
      <c r="A467" s="90">
        <v>2618002</v>
      </c>
      <c r="B467" s="91" t="s">
        <v>126</v>
      </c>
      <c r="C467" s="91">
        <v>13032</v>
      </c>
      <c r="D467" s="91" t="s">
        <v>1283</v>
      </c>
      <c r="E467" s="94" t="s">
        <v>156</v>
      </c>
      <c r="F467" s="94"/>
      <c r="G467" s="91">
        <v>91198</v>
      </c>
      <c r="H467" s="94">
        <v>2</v>
      </c>
      <c r="I467" s="95" t="s">
        <v>1321</v>
      </c>
    </row>
    <row r="468" spans="1:9" x14ac:dyDescent="0.25">
      <c r="A468" s="90">
        <v>2618002</v>
      </c>
      <c r="B468" s="91" t="s">
        <v>126</v>
      </c>
      <c r="C468" s="91">
        <v>13481</v>
      </c>
      <c r="D468" s="91" t="s">
        <v>1284</v>
      </c>
      <c r="E468" s="91" t="s">
        <v>156</v>
      </c>
      <c r="F468" s="91"/>
      <c r="G468" s="91">
        <v>91199</v>
      </c>
      <c r="H468" s="91">
        <v>2</v>
      </c>
      <c r="I468" s="92" t="s">
        <v>1321</v>
      </c>
    </row>
    <row r="469" spans="1:9" x14ac:dyDescent="0.25">
      <c r="A469" s="90">
        <v>2618002</v>
      </c>
      <c r="B469" s="91" t="s">
        <v>126</v>
      </c>
      <c r="C469" s="91">
        <v>16021</v>
      </c>
      <c r="D469" s="91" t="s">
        <v>1285</v>
      </c>
      <c r="E469" s="94" t="s">
        <v>156</v>
      </c>
      <c r="F469" s="94"/>
      <c r="G469" s="91">
        <v>91200</v>
      </c>
      <c r="H469" s="94">
        <v>2</v>
      </c>
      <c r="I469" s="95" t="s">
        <v>1321</v>
      </c>
    </row>
    <row r="470" spans="1:9" x14ac:dyDescent="0.25">
      <c r="A470" s="90">
        <v>1018002</v>
      </c>
      <c r="B470" s="91" t="s">
        <v>127</v>
      </c>
      <c r="C470" s="91">
        <v>10428</v>
      </c>
      <c r="D470" s="91" t="s">
        <v>506</v>
      </c>
      <c r="E470" s="91" t="s">
        <v>156</v>
      </c>
      <c r="F470" s="91" t="s">
        <v>157</v>
      </c>
      <c r="G470" s="91" t="s">
        <v>1021</v>
      </c>
      <c r="H470" s="91">
        <v>1</v>
      </c>
      <c r="I470" s="92"/>
    </row>
    <row r="471" spans="1:9" x14ac:dyDescent="0.25">
      <c r="A471" s="93">
        <v>1018004</v>
      </c>
      <c r="B471" s="94" t="s">
        <v>128</v>
      </c>
      <c r="C471" s="94">
        <v>10432</v>
      </c>
      <c r="D471" s="94" t="s">
        <v>297</v>
      </c>
      <c r="E471" s="94" t="s">
        <v>156</v>
      </c>
      <c r="F471" s="94" t="s">
        <v>157</v>
      </c>
      <c r="G471" s="94" t="s">
        <v>1022</v>
      </c>
      <c r="H471" s="94">
        <v>1</v>
      </c>
      <c r="I471" s="95"/>
    </row>
    <row r="472" spans="1:9" x14ac:dyDescent="0.25">
      <c r="A472" s="90">
        <v>1018004</v>
      </c>
      <c r="B472" s="91" t="s">
        <v>128</v>
      </c>
      <c r="C472" s="91">
        <v>10433</v>
      </c>
      <c r="D472" s="91" t="s">
        <v>507</v>
      </c>
      <c r="E472" s="91" t="s">
        <v>156</v>
      </c>
      <c r="F472" s="91" t="s">
        <v>157</v>
      </c>
      <c r="G472" s="91" t="s">
        <v>1023</v>
      </c>
      <c r="H472" s="91">
        <v>1</v>
      </c>
      <c r="I472" s="92"/>
    </row>
    <row r="473" spans="1:9" x14ac:dyDescent="0.25">
      <c r="A473" s="93">
        <v>1018004</v>
      </c>
      <c r="B473" s="94" t="s">
        <v>128</v>
      </c>
      <c r="C473" s="94">
        <v>10434</v>
      </c>
      <c r="D473" s="94" t="s">
        <v>508</v>
      </c>
      <c r="E473" s="94" t="s">
        <v>156</v>
      </c>
      <c r="F473" s="94" t="s">
        <v>157</v>
      </c>
      <c r="G473" s="94" t="s">
        <v>1024</v>
      </c>
      <c r="H473" s="94">
        <v>1</v>
      </c>
      <c r="I473" s="95"/>
    </row>
    <row r="474" spans="1:9" x14ac:dyDescent="0.25">
      <c r="A474" s="90">
        <v>1018004</v>
      </c>
      <c r="B474" s="91" t="s">
        <v>128</v>
      </c>
      <c r="C474" s="91">
        <v>10439</v>
      </c>
      <c r="D474" s="91" t="s">
        <v>509</v>
      </c>
      <c r="E474" s="91" t="s">
        <v>156</v>
      </c>
      <c r="F474" s="91" t="s">
        <v>157</v>
      </c>
      <c r="G474" s="91" t="s">
        <v>1025</v>
      </c>
      <c r="H474" s="91">
        <v>1</v>
      </c>
      <c r="I474" s="92"/>
    </row>
    <row r="475" spans="1:9" x14ac:dyDescent="0.25">
      <c r="A475" s="93">
        <v>1018004</v>
      </c>
      <c r="B475" s="94" t="s">
        <v>128</v>
      </c>
      <c r="C475" s="94">
        <v>10440</v>
      </c>
      <c r="D475" s="94" t="s">
        <v>510</v>
      </c>
      <c r="E475" s="94" t="s">
        <v>156</v>
      </c>
      <c r="F475" s="94" t="s">
        <v>157</v>
      </c>
      <c r="G475" s="94" t="s">
        <v>1026</v>
      </c>
      <c r="H475" s="94">
        <v>1</v>
      </c>
      <c r="I475" s="95"/>
    </row>
    <row r="476" spans="1:9" x14ac:dyDescent="0.25">
      <c r="A476" s="90">
        <v>1018004</v>
      </c>
      <c r="B476" s="91" t="s">
        <v>128</v>
      </c>
      <c r="C476" s="91">
        <v>10438</v>
      </c>
      <c r="D476" s="91" t="s">
        <v>511</v>
      </c>
      <c r="E476" s="91" t="s">
        <v>156</v>
      </c>
      <c r="F476" s="91" t="s">
        <v>156</v>
      </c>
      <c r="G476" s="90" t="s">
        <v>1027</v>
      </c>
      <c r="H476" s="91">
        <v>1</v>
      </c>
      <c r="I476" s="92"/>
    </row>
    <row r="477" spans="1:9" x14ac:dyDescent="0.25">
      <c r="A477" s="93">
        <v>2419004</v>
      </c>
      <c r="B477" s="94" t="s">
        <v>129</v>
      </c>
      <c r="C477" s="94">
        <v>10858</v>
      </c>
      <c r="D477" s="94" t="s">
        <v>1291</v>
      </c>
      <c r="E477" s="94" t="s">
        <v>156</v>
      </c>
      <c r="F477" s="94"/>
      <c r="G477" s="90">
        <v>91205</v>
      </c>
      <c r="H477" s="94">
        <v>2</v>
      </c>
      <c r="I477" s="95" t="s">
        <v>1321</v>
      </c>
    </row>
    <row r="478" spans="1:9" x14ac:dyDescent="0.25">
      <c r="A478" s="90">
        <v>2419004</v>
      </c>
      <c r="B478" s="91" t="s">
        <v>129</v>
      </c>
      <c r="C478" s="91">
        <v>10863</v>
      </c>
      <c r="D478" s="91" t="s">
        <v>1292</v>
      </c>
      <c r="E478" s="91" t="s">
        <v>156</v>
      </c>
      <c r="F478" s="91"/>
      <c r="G478" s="90">
        <v>91206</v>
      </c>
      <c r="H478" s="91">
        <v>2</v>
      </c>
      <c r="I478" s="92" t="s">
        <v>1321</v>
      </c>
    </row>
    <row r="479" spans="1:9" x14ac:dyDescent="0.25">
      <c r="A479" s="93">
        <v>2419004</v>
      </c>
      <c r="B479" s="94" t="s">
        <v>129</v>
      </c>
      <c r="C479" s="94">
        <v>10872</v>
      </c>
      <c r="D479" s="94" t="s">
        <v>1293</v>
      </c>
      <c r="E479" s="94" t="s">
        <v>156</v>
      </c>
      <c r="F479" s="94"/>
      <c r="G479" s="90">
        <v>91207</v>
      </c>
      <c r="H479" s="94">
        <v>2</v>
      </c>
      <c r="I479" s="95" t="s">
        <v>1321</v>
      </c>
    </row>
    <row r="480" spans="1:9" x14ac:dyDescent="0.25">
      <c r="A480" s="90">
        <v>2419004</v>
      </c>
      <c r="B480" s="91" t="s">
        <v>129</v>
      </c>
      <c r="C480" s="91">
        <v>10874</v>
      </c>
      <c r="D480" s="91" t="s">
        <v>1294</v>
      </c>
      <c r="E480" s="91" t="s">
        <v>156</v>
      </c>
      <c r="F480" s="91"/>
      <c r="G480" s="90">
        <v>91208</v>
      </c>
      <c r="H480" s="91">
        <v>2</v>
      </c>
      <c r="I480" s="92" t="s">
        <v>1321</v>
      </c>
    </row>
    <row r="481" spans="1:9" x14ac:dyDescent="0.25">
      <c r="A481" s="93">
        <v>2419004</v>
      </c>
      <c r="B481" s="94" t="s">
        <v>129</v>
      </c>
      <c r="C481" s="94">
        <v>10876</v>
      </c>
      <c r="D481" s="94" t="s">
        <v>1295</v>
      </c>
      <c r="E481" s="94" t="s">
        <v>156</v>
      </c>
      <c r="F481" s="94"/>
      <c r="G481" s="90">
        <v>91209</v>
      </c>
      <c r="H481" s="94">
        <v>2</v>
      </c>
      <c r="I481" s="95" t="s">
        <v>1321</v>
      </c>
    </row>
    <row r="482" spans="1:9" x14ac:dyDescent="0.25">
      <c r="A482" s="90">
        <v>2419004</v>
      </c>
      <c r="B482" s="91" t="s">
        <v>129</v>
      </c>
      <c r="C482" s="91">
        <v>10879</v>
      </c>
      <c r="D482" s="91" t="s">
        <v>1296</v>
      </c>
      <c r="E482" s="91" t="s">
        <v>156</v>
      </c>
      <c r="F482" s="91"/>
      <c r="G482" s="90">
        <v>91210</v>
      </c>
      <c r="H482" s="91">
        <v>2</v>
      </c>
      <c r="I482" s="92" t="s">
        <v>1321</v>
      </c>
    </row>
    <row r="483" spans="1:9" x14ac:dyDescent="0.25">
      <c r="A483" s="93">
        <v>2419004</v>
      </c>
      <c r="B483" s="94" t="s">
        <v>129</v>
      </c>
      <c r="C483" s="94">
        <v>10882</v>
      </c>
      <c r="D483" s="94" t="s">
        <v>1297</v>
      </c>
      <c r="E483" s="94" t="s">
        <v>156</v>
      </c>
      <c r="F483" s="94"/>
      <c r="G483" s="90">
        <v>91211</v>
      </c>
      <c r="H483" s="94">
        <v>2</v>
      </c>
      <c r="I483" s="95" t="s">
        <v>1321</v>
      </c>
    </row>
    <row r="484" spans="1:9" x14ac:dyDescent="0.25">
      <c r="A484" s="90">
        <v>2419004</v>
      </c>
      <c r="B484" s="91" t="s">
        <v>129</v>
      </c>
      <c r="C484" s="91">
        <v>10844</v>
      </c>
      <c r="D484" s="91" t="s">
        <v>1298</v>
      </c>
      <c r="E484" s="91" t="s">
        <v>156</v>
      </c>
      <c r="F484" s="91"/>
      <c r="G484" s="90">
        <v>91212</v>
      </c>
      <c r="H484" s="91">
        <v>2</v>
      </c>
      <c r="I484" s="92" t="s">
        <v>1321</v>
      </c>
    </row>
    <row r="485" spans="1:9" x14ac:dyDescent="0.25">
      <c r="A485" s="93">
        <v>2419004</v>
      </c>
      <c r="B485" s="94" t="s">
        <v>129</v>
      </c>
      <c r="C485" s="94">
        <v>10848</v>
      </c>
      <c r="D485" s="94" t="s">
        <v>1299</v>
      </c>
      <c r="E485" s="94" t="s">
        <v>156</v>
      </c>
      <c r="F485" s="94"/>
      <c r="G485" s="90">
        <v>91213</v>
      </c>
      <c r="H485" s="94">
        <v>2</v>
      </c>
      <c r="I485" s="95" t="s">
        <v>1321</v>
      </c>
    </row>
    <row r="486" spans="1:9" x14ac:dyDescent="0.25">
      <c r="A486" s="90">
        <v>2419004</v>
      </c>
      <c r="B486" s="91" t="s">
        <v>129</v>
      </c>
      <c r="C486" s="91">
        <v>10836</v>
      </c>
      <c r="D486" s="91" t="s">
        <v>1300</v>
      </c>
      <c r="E486" s="91" t="s">
        <v>156</v>
      </c>
      <c r="F486" s="91"/>
      <c r="G486" s="90">
        <v>91214</v>
      </c>
      <c r="H486" s="91">
        <v>2</v>
      </c>
      <c r="I486" s="92" t="s">
        <v>1321</v>
      </c>
    </row>
    <row r="487" spans="1:9" x14ac:dyDescent="0.25">
      <c r="A487" s="93">
        <v>2419004</v>
      </c>
      <c r="B487" s="94" t="s">
        <v>129</v>
      </c>
      <c r="C487" s="94">
        <v>12789</v>
      </c>
      <c r="D487" s="94" t="s">
        <v>1301</v>
      </c>
      <c r="E487" s="94" t="s">
        <v>156</v>
      </c>
      <c r="F487" s="94"/>
      <c r="G487" s="90">
        <v>91215</v>
      </c>
      <c r="H487" s="94">
        <v>2</v>
      </c>
      <c r="I487" s="95" t="s">
        <v>1321</v>
      </c>
    </row>
    <row r="488" spans="1:9" x14ac:dyDescent="0.25">
      <c r="A488" s="90">
        <v>2419004</v>
      </c>
      <c r="B488" s="91" t="s">
        <v>129</v>
      </c>
      <c r="C488" s="91">
        <v>15154</v>
      </c>
      <c r="D488" s="91" t="s">
        <v>1302</v>
      </c>
      <c r="E488" s="91" t="s">
        <v>156</v>
      </c>
      <c r="F488" s="91"/>
      <c r="G488" s="90">
        <v>91216</v>
      </c>
      <c r="H488" s="91">
        <v>2</v>
      </c>
      <c r="I488" s="92" t="s">
        <v>1321</v>
      </c>
    </row>
    <row r="489" spans="1:9" x14ac:dyDescent="0.25">
      <c r="A489" s="93">
        <v>2419004</v>
      </c>
      <c r="B489" s="94" t="s">
        <v>129</v>
      </c>
      <c r="C489" s="94">
        <v>10850</v>
      </c>
      <c r="D489" s="94" t="s">
        <v>512</v>
      </c>
      <c r="E489" s="94" t="s">
        <v>156</v>
      </c>
      <c r="F489" s="94" t="s">
        <v>157</v>
      </c>
      <c r="G489" s="93" t="s">
        <v>1028</v>
      </c>
      <c r="H489" s="94">
        <v>1</v>
      </c>
      <c r="I489" s="95"/>
    </row>
    <row r="490" spans="1:9" x14ac:dyDescent="0.25">
      <c r="A490" s="90">
        <v>2419004</v>
      </c>
      <c r="B490" s="91" t="s">
        <v>129</v>
      </c>
      <c r="C490" s="91">
        <v>16856</v>
      </c>
      <c r="D490" s="91" t="s">
        <v>513</v>
      </c>
      <c r="E490" s="91" t="s">
        <v>156</v>
      </c>
      <c r="F490" s="91" t="s">
        <v>157</v>
      </c>
      <c r="G490" s="90" t="s">
        <v>1029</v>
      </c>
      <c r="H490" s="91">
        <v>1</v>
      </c>
      <c r="I490" s="92"/>
    </row>
    <row r="491" spans="1:9" x14ac:dyDescent="0.25">
      <c r="A491" s="93">
        <v>2419004</v>
      </c>
      <c r="B491" s="94" t="s">
        <v>129</v>
      </c>
      <c r="C491" s="94">
        <v>16854</v>
      </c>
      <c r="D491" s="94" t="s">
        <v>514</v>
      </c>
      <c r="E491" s="94" t="s">
        <v>156</v>
      </c>
      <c r="F491" s="94" t="s">
        <v>157</v>
      </c>
      <c r="G491" s="93" t="s">
        <v>1030</v>
      </c>
      <c r="H491" s="94">
        <v>1</v>
      </c>
      <c r="I491" s="95"/>
    </row>
    <row r="492" spans="1:9" x14ac:dyDescent="0.25">
      <c r="A492" s="90">
        <v>2419004</v>
      </c>
      <c r="B492" s="91" t="s">
        <v>129</v>
      </c>
      <c r="C492" s="91">
        <v>10854</v>
      </c>
      <c r="D492" s="91" t="s">
        <v>515</v>
      </c>
      <c r="E492" s="91" t="s">
        <v>156</v>
      </c>
      <c r="F492" s="91" t="s">
        <v>157</v>
      </c>
      <c r="G492" s="90" t="s">
        <v>1031</v>
      </c>
      <c r="H492" s="91">
        <v>1</v>
      </c>
      <c r="I492" s="92"/>
    </row>
    <row r="493" spans="1:9" x14ac:dyDescent="0.25">
      <c r="A493" s="93">
        <v>2419004</v>
      </c>
      <c r="B493" s="94" t="s">
        <v>129</v>
      </c>
      <c r="C493" s="94">
        <v>15153</v>
      </c>
      <c r="D493" s="94" t="s">
        <v>516</v>
      </c>
      <c r="E493" s="94" t="s">
        <v>156</v>
      </c>
      <c r="F493" s="94" t="s">
        <v>157</v>
      </c>
      <c r="G493" s="93" t="s">
        <v>1032</v>
      </c>
      <c r="H493" s="94">
        <v>1</v>
      </c>
      <c r="I493" s="95"/>
    </row>
    <row r="494" spans="1:9" x14ac:dyDescent="0.25">
      <c r="A494" s="90">
        <v>2419004</v>
      </c>
      <c r="B494" s="91" t="s">
        <v>129</v>
      </c>
      <c r="C494" s="91">
        <v>12791</v>
      </c>
      <c r="D494" s="91" t="s">
        <v>517</v>
      </c>
      <c r="E494" s="91" t="s">
        <v>156</v>
      </c>
      <c r="F494" s="91" t="s">
        <v>157</v>
      </c>
      <c r="G494" s="90" t="s">
        <v>1033</v>
      </c>
      <c r="H494" s="91">
        <v>1</v>
      </c>
      <c r="I494" s="92"/>
    </row>
    <row r="495" spans="1:9" x14ac:dyDescent="0.25">
      <c r="A495" s="93">
        <v>2419004</v>
      </c>
      <c r="B495" s="94" t="s">
        <v>129</v>
      </c>
      <c r="C495" s="94">
        <v>13679</v>
      </c>
      <c r="D495" s="94" t="s">
        <v>518</v>
      </c>
      <c r="E495" s="94" t="s">
        <v>156</v>
      </c>
      <c r="F495" s="94" t="s">
        <v>157</v>
      </c>
      <c r="G495" s="93" t="s">
        <v>1034</v>
      </c>
      <c r="H495" s="94">
        <v>1</v>
      </c>
      <c r="I495" s="95"/>
    </row>
    <row r="496" spans="1:9" x14ac:dyDescent="0.25">
      <c r="A496" s="90">
        <v>2419004</v>
      </c>
      <c r="B496" s="91" t="s">
        <v>129</v>
      </c>
      <c r="C496" s="91">
        <v>15617</v>
      </c>
      <c r="D496" s="91" t="s">
        <v>519</v>
      </c>
      <c r="E496" s="91" t="s">
        <v>156</v>
      </c>
      <c r="F496" s="91" t="s">
        <v>157</v>
      </c>
      <c r="G496" s="90" t="s">
        <v>1035</v>
      </c>
      <c r="H496" s="91">
        <v>1</v>
      </c>
      <c r="I496" s="92"/>
    </row>
    <row r="497" spans="1:9" x14ac:dyDescent="0.25">
      <c r="A497" s="93">
        <v>2419004</v>
      </c>
      <c r="B497" s="94" t="s">
        <v>129</v>
      </c>
      <c r="C497" s="94">
        <v>10859</v>
      </c>
      <c r="D497" s="94" t="s">
        <v>520</v>
      </c>
      <c r="E497" s="94" t="s">
        <v>156</v>
      </c>
      <c r="F497" s="94" t="s">
        <v>157</v>
      </c>
      <c r="G497" s="93" t="s">
        <v>1036</v>
      </c>
      <c r="H497" s="94">
        <v>1</v>
      </c>
      <c r="I497" s="95"/>
    </row>
    <row r="498" spans="1:9" x14ac:dyDescent="0.25">
      <c r="A498" s="90">
        <v>2419004</v>
      </c>
      <c r="B498" s="91" t="s">
        <v>129</v>
      </c>
      <c r="C498" s="91">
        <v>10873</v>
      </c>
      <c r="D498" s="91" t="s">
        <v>521</v>
      </c>
      <c r="E498" s="91" t="s">
        <v>156</v>
      </c>
      <c r="F498" s="91" t="s">
        <v>157</v>
      </c>
      <c r="G498" s="90" t="s">
        <v>1037</v>
      </c>
      <c r="H498" s="91">
        <v>1</v>
      </c>
      <c r="I498" s="92"/>
    </row>
    <row r="499" spans="1:9" x14ac:dyDescent="0.25">
      <c r="A499" s="93">
        <v>2419004</v>
      </c>
      <c r="B499" s="94" t="s">
        <v>129</v>
      </c>
      <c r="C499" s="94">
        <v>10861</v>
      </c>
      <c r="D499" s="94" t="s">
        <v>522</v>
      </c>
      <c r="E499" s="94" t="s">
        <v>156</v>
      </c>
      <c r="F499" s="94" t="s">
        <v>157</v>
      </c>
      <c r="G499" s="93" t="s">
        <v>1038</v>
      </c>
      <c r="H499" s="94">
        <v>1</v>
      </c>
      <c r="I499" s="95"/>
    </row>
    <row r="500" spans="1:9" x14ac:dyDescent="0.25">
      <c r="A500" s="90">
        <v>2419004</v>
      </c>
      <c r="B500" s="91" t="s">
        <v>129</v>
      </c>
      <c r="C500" s="91">
        <v>12788</v>
      </c>
      <c r="D500" s="91" t="s">
        <v>523</v>
      </c>
      <c r="E500" s="91" t="s">
        <v>156</v>
      </c>
      <c r="F500" s="91" t="s">
        <v>157</v>
      </c>
      <c r="G500" s="90" t="s">
        <v>1039</v>
      </c>
      <c r="H500" s="91">
        <v>1</v>
      </c>
      <c r="I500" s="92"/>
    </row>
    <row r="501" spans="1:9" x14ac:dyDescent="0.25">
      <c r="A501" s="93">
        <v>2419004</v>
      </c>
      <c r="B501" s="94" t="s">
        <v>129</v>
      </c>
      <c r="C501" s="94">
        <v>13116</v>
      </c>
      <c r="D501" s="94" t="s">
        <v>524</v>
      </c>
      <c r="E501" s="94" t="s">
        <v>156</v>
      </c>
      <c r="F501" s="94" t="s">
        <v>157</v>
      </c>
      <c r="G501" s="93" t="s">
        <v>1040</v>
      </c>
      <c r="H501" s="94">
        <v>1</v>
      </c>
      <c r="I501" s="95"/>
    </row>
    <row r="502" spans="1:9" x14ac:dyDescent="0.25">
      <c r="A502" s="90">
        <v>2419004</v>
      </c>
      <c r="B502" s="91" t="s">
        <v>129</v>
      </c>
      <c r="C502" s="91">
        <v>10865</v>
      </c>
      <c r="D502" s="91" t="s">
        <v>525</v>
      </c>
      <c r="E502" s="91" t="s">
        <v>156</v>
      </c>
      <c r="F502" s="91" t="s">
        <v>157</v>
      </c>
      <c r="G502" s="90" t="s">
        <v>1041</v>
      </c>
      <c r="H502" s="91">
        <v>1</v>
      </c>
      <c r="I502" s="92"/>
    </row>
    <row r="503" spans="1:9" x14ac:dyDescent="0.25">
      <c r="A503" s="93">
        <v>2419004</v>
      </c>
      <c r="B503" s="94" t="s">
        <v>129</v>
      </c>
      <c r="C503" s="94">
        <v>12866</v>
      </c>
      <c r="D503" s="94" t="s">
        <v>526</v>
      </c>
      <c r="E503" s="94" t="s">
        <v>156</v>
      </c>
      <c r="F503" s="94" t="s">
        <v>157</v>
      </c>
      <c r="G503" s="93" t="s">
        <v>1042</v>
      </c>
      <c r="H503" s="94">
        <v>1</v>
      </c>
      <c r="I503" s="95"/>
    </row>
    <row r="504" spans="1:9" x14ac:dyDescent="0.25">
      <c r="A504" s="90">
        <v>2419004</v>
      </c>
      <c r="B504" s="91" t="s">
        <v>129</v>
      </c>
      <c r="C504" s="91">
        <v>10868</v>
      </c>
      <c r="D504" s="91" t="s">
        <v>527</v>
      </c>
      <c r="E504" s="91" t="s">
        <v>156</v>
      </c>
      <c r="F504" s="91" t="s">
        <v>157</v>
      </c>
      <c r="G504" s="90" t="s">
        <v>1043</v>
      </c>
      <c r="H504" s="91">
        <v>1</v>
      </c>
      <c r="I504" s="92"/>
    </row>
    <row r="505" spans="1:9" x14ac:dyDescent="0.25">
      <c r="A505" s="93">
        <v>2419004</v>
      </c>
      <c r="B505" s="94" t="s">
        <v>129</v>
      </c>
      <c r="C505" s="94">
        <v>10842</v>
      </c>
      <c r="D505" s="94" t="s">
        <v>528</v>
      </c>
      <c r="E505" s="94" t="s">
        <v>156</v>
      </c>
      <c r="F505" s="94" t="s">
        <v>157</v>
      </c>
      <c r="G505" s="93" t="s">
        <v>1044</v>
      </c>
      <c r="H505" s="94">
        <v>1</v>
      </c>
      <c r="I505" s="95"/>
    </row>
    <row r="506" spans="1:9" x14ac:dyDescent="0.25">
      <c r="A506" s="90">
        <v>2419004</v>
      </c>
      <c r="B506" s="91" t="s">
        <v>129</v>
      </c>
      <c r="C506" s="91">
        <v>10869</v>
      </c>
      <c r="D506" s="91" t="s">
        <v>529</v>
      </c>
      <c r="E506" s="91" t="s">
        <v>156</v>
      </c>
      <c r="F506" s="91" t="s">
        <v>157</v>
      </c>
      <c r="G506" s="90" t="s">
        <v>1045</v>
      </c>
      <c r="H506" s="91">
        <v>1</v>
      </c>
      <c r="I506" s="92"/>
    </row>
    <row r="507" spans="1:9" x14ac:dyDescent="0.25">
      <c r="A507" s="93">
        <v>2419004</v>
      </c>
      <c r="B507" s="94" t="s">
        <v>129</v>
      </c>
      <c r="C507" s="94">
        <v>10870</v>
      </c>
      <c r="D507" s="94" t="s">
        <v>386</v>
      </c>
      <c r="E507" s="94" t="s">
        <v>156</v>
      </c>
      <c r="F507" s="94" t="s">
        <v>157</v>
      </c>
      <c r="G507" s="93" t="s">
        <v>1046</v>
      </c>
      <c r="H507" s="94">
        <v>1</v>
      </c>
      <c r="I507" s="95"/>
    </row>
    <row r="508" spans="1:9" x14ac:dyDescent="0.25">
      <c r="A508" s="90">
        <v>2419004</v>
      </c>
      <c r="B508" s="91" t="s">
        <v>129</v>
      </c>
      <c r="C508" s="91">
        <v>12787</v>
      </c>
      <c r="D508" s="91" t="s">
        <v>530</v>
      </c>
      <c r="E508" s="91" t="s">
        <v>156</v>
      </c>
      <c r="F508" s="91" t="s">
        <v>157</v>
      </c>
      <c r="G508" s="90" t="s">
        <v>1047</v>
      </c>
      <c r="H508" s="91">
        <v>1</v>
      </c>
      <c r="I508" s="92"/>
    </row>
    <row r="509" spans="1:9" x14ac:dyDescent="0.25">
      <c r="A509" s="93">
        <v>2419004</v>
      </c>
      <c r="B509" s="94" t="s">
        <v>129</v>
      </c>
      <c r="C509" s="94">
        <v>12997</v>
      </c>
      <c r="D509" s="94" t="s">
        <v>531</v>
      </c>
      <c r="E509" s="94" t="s">
        <v>156</v>
      </c>
      <c r="F509" s="94" t="s">
        <v>157</v>
      </c>
      <c r="G509" s="93" t="s">
        <v>1048</v>
      </c>
      <c r="H509" s="94">
        <v>1</v>
      </c>
      <c r="I509" s="95"/>
    </row>
    <row r="510" spans="1:9" x14ac:dyDescent="0.25">
      <c r="A510" s="90">
        <v>2419004</v>
      </c>
      <c r="B510" s="91" t="s">
        <v>129</v>
      </c>
      <c r="C510" s="91">
        <v>10837</v>
      </c>
      <c r="D510" s="91" t="s">
        <v>532</v>
      </c>
      <c r="E510" s="91" t="s">
        <v>156</v>
      </c>
      <c r="F510" s="91" t="s">
        <v>157</v>
      </c>
      <c r="G510" s="90" t="s">
        <v>1049</v>
      </c>
      <c r="H510" s="91">
        <v>1</v>
      </c>
      <c r="I510" s="92"/>
    </row>
    <row r="511" spans="1:9" x14ac:dyDescent="0.25">
      <c r="A511" s="93">
        <v>2419004</v>
      </c>
      <c r="B511" s="94" t="s">
        <v>129</v>
      </c>
      <c r="C511" s="94">
        <v>12515</v>
      </c>
      <c r="D511" s="94" t="s">
        <v>533</v>
      </c>
      <c r="E511" s="94" t="s">
        <v>156</v>
      </c>
      <c r="F511" s="94" t="s">
        <v>157</v>
      </c>
      <c r="G511" s="93" t="s">
        <v>1050</v>
      </c>
      <c r="H511" s="94">
        <v>1</v>
      </c>
      <c r="I511" s="95"/>
    </row>
    <row r="512" spans="1:9" x14ac:dyDescent="0.25">
      <c r="A512" s="90">
        <v>2419004</v>
      </c>
      <c r="B512" s="91" t="s">
        <v>129</v>
      </c>
      <c r="C512" s="91">
        <v>10838</v>
      </c>
      <c r="D512" s="91" t="s">
        <v>534</v>
      </c>
      <c r="E512" s="91" t="s">
        <v>156</v>
      </c>
      <c r="F512" s="91" t="s">
        <v>157</v>
      </c>
      <c r="G512" s="90" t="s">
        <v>1051</v>
      </c>
      <c r="H512" s="91">
        <v>1</v>
      </c>
      <c r="I512" s="92"/>
    </row>
    <row r="513" spans="1:9" x14ac:dyDescent="0.25">
      <c r="A513" s="93">
        <v>2419004</v>
      </c>
      <c r="B513" s="94" t="s">
        <v>129</v>
      </c>
      <c r="C513" s="94">
        <v>10845</v>
      </c>
      <c r="D513" s="94" t="s">
        <v>535</v>
      </c>
      <c r="E513" s="94" t="s">
        <v>156</v>
      </c>
      <c r="F513" s="94" t="s">
        <v>157</v>
      </c>
      <c r="G513" s="93" t="s">
        <v>1052</v>
      </c>
      <c r="H513" s="94">
        <v>1</v>
      </c>
      <c r="I513" s="95"/>
    </row>
    <row r="514" spans="1:9" x14ac:dyDescent="0.25">
      <c r="A514" s="90">
        <v>2419004</v>
      </c>
      <c r="B514" s="91" t="s">
        <v>129</v>
      </c>
      <c r="C514" s="91">
        <v>10880</v>
      </c>
      <c r="D514" s="91" t="s">
        <v>536</v>
      </c>
      <c r="E514" s="91" t="s">
        <v>156</v>
      </c>
      <c r="F514" s="91" t="s">
        <v>157</v>
      </c>
      <c r="G514" s="90" t="s">
        <v>1053</v>
      </c>
      <c r="H514" s="91">
        <v>1</v>
      </c>
      <c r="I514" s="92"/>
    </row>
    <row r="515" spans="1:9" x14ac:dyDescent="0.25">
      <c r="A515" s="93">
        <v>2419004</v>
      </c>
      <c r="B515" s="94" t="s">
        <v>129</v>
      </c>
      <c r="C515" s="94">
        <v>13626</v>
      </c>
      <c r="D515" s="94" t="s">
        <v>537</v>
      </c>
      <c r="E515" s="94" t="s">
        <v>156</v>
      </c>
      <c r="F515" s="94" t="s">
        <v>157</v>
      </c>
      <c r="G515" s="93" t="s">
        <v>1054</v>
      </c>
      <c r="H515" s="94">
        <v>1</v>
      </c>
      <c r="I515" s="95"/>
    </row>
    <row r="516" spans="1:9" x14ac:dyDescent="0.25">
      <c r="A516" s="90">
        <v>2419004</v>
      </c>
      <c r="B516" s="91" t="s">
        <v>129</v>
      </c>
      <c r="C516" s="91">
        <v>16029</v>
      </c>
      <c r="D516" s="91" t="s">
        <v>538</v>
      </c>
      <c r="E516" s="91" t="s">
        <v>156</v>
      </c>
      <c r="F516" s="91" t="s">
        <v>157</v>
      </c>
      <c r="G516" s="90" t="s">
        <v>1055</v>
      </c>
      <c r="H516" s="91">
        <v>1</v>
      </c>
      <c r="I516" s="92"/>
    </row>
    <row r="517" spans="1:9" x14ac:dyDescent="0.25">
      <c r="A517" s="93">
        <v>2419004</v>
      </c>
      <c r="B517" s="94" t="s">
        <v>129</v>
      </c>
      <c r="C517" s="94">
        <v>14834</v>
      </c>
      <c r="D517" s="94" t="s">
        <v>539</v>
      </c>
      <c r="E517" s="94" t="s">
        <v>156</v>
      </c>
      <c r="F517" s="94" t="s">
        <v>157</v>
      </c>
      <c r="G517" s="93" t="s">
        <v>1056</v>
      </c>
      <c r="H517" s="94">
        <v>1</v>
      </c>
      <c r="I517" s="95"/>
    </row>
    <row r="518" spans="1:9" x14ac:dyDescent="0.25">
      <c r="A518" s="90">
        <v>2419004</v>
      </c>
      <c r="B518" s="91" t="s">
        <v>129</v>
      </c>
      <c r="C518" s="91">
        <v>10884</v>
      </c>
      <c r="D518" s="91" t="s">
        <v>481</v>
      </c>
      <c r="E518" s="91" t="s">
        <v>156</v>
      </c>
      <c r="F518" s="91" t="s">
        <v>157</v>
      </c>
      <c r="G518" s="90" t="s">
        <v>1057</v>
      </c>
      <c r="H518" s="91">
        <v>1</v>
      </c>
      <c r="I518" s="92"/>
    </row>
    <row r="519" spans="1:9" x14ac:dyDescent="0.25">
      <c r="A519" s="93">
        <v>2419004</v>
      </c>
      <c r="B519" s="94" t="s">
        <v>129</v>
      </c>
      <c r="C519" s="94">
        <v>10846</v>
      </c>
      <c r="D519" s="94" t="s">
        <v>540</v>
      </c>
      <c r="E519" s="94" t="s">
        <v>156</v>
      </c>
      <c r="F519" s="94" t="s">
        <v>157</v>
      </c>
      <c r="G519" s="93" t="s">
        <v>1058</v>
      </c>
      <c r="H519" s="94">
        <v>1</v>
      </c>
      <c r="I519" s="95"/>
    </row>
    <row r="520" spans="1:9" x14ac:dyDescent="0.25">
      <c r="A520" s="90">
        <v>2419004</v>
      </c>
      <c r="B520" s="91" t="s">
        <v>129</v>
      </c>
      <c r="C520" s="91">
        <v>10886</v>
      </c>
      <c r="D520" s="91" t="s">
        <v>541</v>
      </c>
      <c r="E520" s="91" t="s">
        <v>156</v>
      </c>
      <c r="F520" s="91" t="s">
        <v>157</v>
      </c>
      <c r="G520" s="90" t="s">
        <v>1059</v>
      </c>
      <c r="H520" s="91">
        <v>1</v>
      </c>
      <c r="I520" s="92"/>
    </row>
    <row r="521" spans="1:9" x14ac:dyDescent="0.25">
      <c r="A521" s="93">
        <v>2419004</v>
      </c>
      <c r="B521" s="94" t="s">
        <v>129</v>
      </c>
      <c r="C521" s="94">
        <v>10847</v>
      </c>
      <c r="D521" s="94" t="s">
        <v>542</v>
      </c>
      <c r="E521" s="94" t="s">
        <v>156</v>
      </c>
      <c r="F521" s="94" t="s">
        <v>157</v>
      </c>
      <c r="G521" s="93" t="s">
        <v>1060</v>
      </c>
      <c r="H521" s="94">
        <v>1</v>
      </c>
      <c r="I521" s="95"/>
    </row>
    <row r="522" spans="1:9" x14ac:dyDescent="0.25">
      <c r="A522" s="90">
        <v>2419004</v>
      </c>
      <c r="B522" s="91" t="s">
        <v>129</v>
      </c>
      <c r="C522" s="91">
        <v>10887</v>
      </c>
      <c r="D522" s="91" t="s">
        <v>394</v>
      </c>
      <c r="E522" s="91" t="s">
        <v>156</v>
      </c>
      <c r="F522" s="91" t="s">
        <v>157</v>
      </c>
      <c r="G522" s="90" t="s">
        <v>1061</v>
      </c>
      <c r="H522" s="91">
        <v>1</v>
      </c>
      <c r="I522" s="92"/>
    </row>
    <row r="523" spans="1:9" x14ac:dyDescent="0.25">
      <c r="A523" s="93">
        <v>2419004</v>
      </c>
      <c r="B523" s="94" t="s">
        <v>129</v>
      </c>
      <c r="C523" s="94">
        <v>12790</v>
      </c>
      <c r="D523" s="94" t="s">
        <v>543</v>
      </c>
      <c r="E523" s="94" t="s">
        <v>156</v>
      </c>
      <c r="F523" s="94" t="s">
        <v>157</v>
      </c>
      <c r="G523" s="93" t="s">
        <v>1062</v>
      </c>
      <c r="H523" s="94">
        <v>1</v>
      </c>
      <c r="I523" s="95"/>
    </row>
    <row r="524" spans="1:9" x14ac:dyDescent="0.25">
      <c r="A524" s="90">
        <v>2419004</v>
      </c>
      <c r="B524" s="91" t="s">
        <v>129</v>
      </c>
      <c r="C524" s="91">
        <v>10860</v>
      </c>
      <c r="D524" s="91" t="s">
        <v>544</v>
      </c>
      <c r="E524" s="91" t="s">
        <v>156</v>
      </c>
      <c r="F524" s="91" t="s">
        <v>157</v>
      </c>
      <c r="G524" s="90" t="s">
        <v>1063</v>
      </c>
      <c r="H524" s="91">
        <v>1</v>
      </c>
      <c r="I524" s="92"/>
    </row>
    <row r="525" spans="1:9" x14ac:dyDescent="0.25">
      <c r="A525" s="93">
        <v>2419004</v>
      </c>
      <c r="B525" s="94" t="s">
        <v>129</v>
      </c>
      <c r="C525" s="94">
        <v>10888</v>
      </c>
      <c r="D525" s="94" t="s">
        <v>545</v>
      </c>
      <c r="E525" s="94" t="s">
        <v>156</v>
      </c>
      <c r="F525" s="94" t="s">
        <v>157</v>
      </c>
      <c r="G525" s="93" t="s">
        <v>1064</v>
      </c>
      <c r="H525" s="94">
        <v>1</v>
      </c>
      <c r="I525" s="95"/>
    </row>
    <row r="526" spans="1:9" x14ac:dyDescent="0.25">
      <c r="A526" s="90">
        <v>2219001</v>
      </c>
      <c r="B526" s="91" t="s">
        <v>1201</v>
      </c>
      <c r="C526" s="91">
        <v>10774</v>
      </c>
      <c r="D526" s="91" t="s">
        <v>1202</v>
      </c>
      <c r="E526" s="91" t="s">
        <v>156</v>
      </c>
      <c r="F526" s="91"/>
      <c r="G526" s="90">
        <v>91123</v>
      </c>
      <c r="H526" s="91">
        <v>2</v>
      </c>
      <c r="I526" s="92" t="s">
        <v>1214</v>
      </c>
    </row>
    <row r="527" spans="1:9" x14ac:dyDescent="0.25">
      <c r="A527" s="93">
        <v>519001</v>
      </c>
      <c r="B527" s="94" t="s">
        <v>130</v>
      </c>
      <c r="C527" s="94">
        <v>16144</v>
      </c>
      <c r="D527" s="94" t="s">
        <v>546</v>
      </c>
      <c r="E527" s="94" t="s">
        <v>156</v>
      </c>
      <c r="F527" s="94" t="s">
        <v>157</v>
      </c>
      <c r="G527" s="93" t="s">
        <v>1065</v>
      </c>
      <c r="H527" s="94">
        <v>1</v>
      </c>
      <c r="I527" s="95"/>
    </row>
    <row r="528" spans="1:9" x14ac:dyDescent="0.25">
      <c r="A528" s="90">
        <v>419001</v>
      </c>
      <c r="B528" s="91" t="s">
        <v>1203</v>
      </c>
      <c r="C528" s="91">
        <v>16472</v>
      </c>
      <c r="D528" s="91" t="s">
        <v>1204</v>
      </c>
      <c r="E528" s="91" t="s">
        <v>156</v>
      </c>
      <c r="F528" s="91"/>
      <c r="G528" s="90">
        <v>91124</v>
      </c>
      <c r="H528" s="91">
        <v>2</v>
      </c>
      <c r="I528" s="92" t="s">
        <v>1214</v>
      </c>
    </row>
    <row r="529" spans="1:9" x14ac:dyDescent="0.25">
      <c r="A529" s="93">
        <v>3619001</v>
      </c>
      <c r="B529" s="94" t="s">
        <v>131</v>
      </c>
      <c r="C529" s="94">
        <v>13460</v>
      </c>
      <c r="D529" s="94" t="s">
        <v>547</v>
      </c>
      <c r="E529" s="94" t="s">
        <v>156</v>
      </c>
      <c r="F529" s="94" t="s">
        <v>157</v>
      </c>
      <c r="G529" s="93" t="s">
        <v>1066</v>
      </c>
      <c r="H529" s="94">
        <v>1</v>
      </c>
      <c r="I529" s="95"/>
    </row>
    <row r="530" spans="1:9" x14ac:dyDescent="0.25">
      <c r="A530" s="90">
        <v>3619001</v>
      </c>
      <c r="B530" s="91" t="s">
        <v>131</v>
      </c>
      <c r="C530" s="91">
        <v>17028</v>
      </c>
      <c r="D530" s="91" t="s">
        <v>548</v>
      </c>
      <c r="E530" s="91" t="s">
        <v>156</v>
      </c>
      <c r="F530" s="91" t="s">
        <v>157</v>
      </c>
      <c r="G530" s="90" t="s">
        <v>1067</v>
      </c>
      <c r="H530" s="91">
        <v>1</v>
      </c>
      <c r="I530" s="92"/>
    </row>
    <row r="531" spans="1:9" x14ac:dyDescent="0.25">
      <c r="A531" s="93">
        <v>3619001</v>
      </c>
      <c r="B531" s="94" t="s">
        <v>131</v>
      </c>
      <c r="C531" s="94">
        <v>11318</v>
      </c>
      <c r="D531" s="94" t="s">
        <v>1303</v>
      </c>
      <c r="E531" s="94" t="s">
        <v>156</v>
      </c>
      <c r="F531" s="94"/>
      <c r="G531" s="90">
        <v>91217</v>
      </c>
      <c r="H531" s="94">
        <v>2</v>
      </c>
      <c r="I531" s="95" t="s">
        <v>1321</v>
      </c>
    </row>
    <row r="532" spans="1:9" x14ac:dyDescent="0.25">
      <c r="A532" s="90">
        <v>2419006</v>
      </c>
      <c r="B532" s="91" t="s">
        <v>132</v>
      </c>
      <c r="C532" s="91">
        <v>16735</v>
      </c>
      <c r="D532" s="91" t="s">
        <v>549</v>
      </c>
      <c r="E532" s="91" t="s">
        <v>156</v>
      </c>
      <c r="F532" s="91" t="s">
        <v>156</v>
      </c>
      <c r="G532" s="90" t="s">
        <v>1068</v>
      </c>
      <c r="H532" s="91">
        <v>1</v>
      </c>
      <c r="I532" s="92"/>
    </row>
    <row r="533" spans="1:9" x14ac:dyDescent="0.25">
      <c r="A533" s="93">
        <v>2419006</v>
      </c>
      <c r="B533" s="94" t="s">
        <v>132</v>
      </c>
      <c r="C533" s="94">
        <v>16885</v>
      </c>
      <c r="D533" s="94" t="s">
        <v>550</v>
      </c>
      <c r="E533" s="94" t="s">
        <v>156</v>
      </c>
      <c r="F533" s="94" t="s">
        <v>157</v>
      </c>
      <c r="G533" s="93" t="s">
        <v>1069</v>
      </c>
      <c r="H533" s="94">
        <v>1</v>
      </c>
      <c r="I533" s="95"/>
    </row>
    <row r="534" spans="1:9" x14ac:dyDescent="0.25">
      <c r="A534" s="90">
        <v>2019002</v>
      </c>
      <c r="B534" s="91" t="s">
        <v>133</v>
      </c>
      <c r="C534" s="91">
        <v>10680</v>
      </c>
      <c r="D534" s="91" t="s">
        <v>551</v>
      </c>
      <c r="E534" s="91" t="s">
        <v>156</v>
      </c>
      <c r="F534" s="91" t="s">
        <v>157</v>
      </c>
      <c r="G534" s="90" t="s">
        <v>1070</v>
      </c>
      <c r="H534" s="91">
        <v>1</v>
      </c>
      <c r="I534" s="92"/>
    </row>
    <row r="535" spans="1:9" x14ac:dyDescent="0.25">
      <c r="A535" s="93">
        <v>2019002</v>
      </c>
      <c r="B535" s="94" t="s">
        <v>133</v>
      </c>
      <c r="C535" s="94">
        <v>10678</v>
      </c>
      <c r="D535" s="94" t="s">
        <v>552</v>
      </c>
      <c r="E535" s="94" t="s">
        <v>156</v>
      </c>
      <c r="F535" s="94" t="s">
        <v>157</v>
      </c>
      <c r="G535" s="93" t="s">
        <v>1071</v>
      </c>
      <c r="H535" s="94">
        <v>1</v>
      </c>
      <c r="I535" s="95"/>
    </row>
    <row r="536" spans="1:9" x14ac:dyDescent="0.25">
      <c r="A536" s="90">
        <v>2019002</v>
      </c>
      <c r="B536" s="91" t="s">
        <v>133</v>
      </c>
      <c r="C536" s="91">
        <v>17045</v>
      </c>
      <c r="D536" s="91" t="s">
        <v>553</v>
      </c>
      <c r="E536" s="91" t="s">
        <v>156</v>
      </c>
      <c r="F536" s="91" t="s">
        <v>157</v>
      </c>
      <c r="G536" s="90" t="s">
        <v>1072</v>
      </c>
      <c r="H536" s="91">
        <v>1</v>
      </c>
      <c r="I536" s="92"/>
    </row>
    <row r="537" spans="1:9" x14ac:dyDescent="0.25">
      <c r="A537" s="93">
        <v>2019002</v>
      </c>
      <c r="B537" s="94" t="s">
        <v>133</v>
      </c>
      <c r="C537" s="94">
        <v>10679</v>
      </c>
      <c r="D537" s="94" t="s">
        <v>1304</v>
      </c>
      <c r="E537" s="94" t="s">
        <v>156</v>
      </c>
      <c r="F537" s="94"/>
      <c r="G537" s="90">
        <v>91218</v>
      </c>
      <c r="H537" s="94">
        <v>2</v>
      </c>
      <c r="I537" s="95" t="s">
        <v>1321</v>
      </c>
    </row>
    <row r="538" spans="1:9" x14ac:dyDescent="0.25">
      <c r="A538" s="90">
        <v>1019001</v>
      </c>
      <c r="B538" s="91" t="s">
        <v>134</v>
      </c>
      <c r="C538" s="91">
        <v>10442</v>
      </c>
      <c r="D538" s="91" t="s">
        <v>554</v>
      </c>
      <c r="E538" s="91" t="s">
        <v>156</v>
      </c>
      <c r="F538" s="91" t="s">
        <v>157</v>
      </c>
      <c r="G538" s="90" t="s">
        <v>1073</v>
      </c>
      <c r="H538" s="91">
        <v>1</v>
      </c>
      <c r="I538" s="92"/>
    </row>
    <row r="539" spans="1:9" x14ac:dyDescent="0.25">
      <c r="A539" s="93">
        <v>1019001</v>
      </c>
      <c r="B539" s="94" t="s">
        <v>134</v>
      </c>
      <c r="C539" s="94">
        <v>10443</v>
      </c>
      <c r="D539" s="94" t="s">
        <v>555</v>
      </c>
      <c r="E539" s="94" t="s">
        <v>156</v>
      </c>
      <c r="F539" s="94" t="s">
        <v>157</v>
      </c>
      <c r="G539" s="93" t="s">
        <v>1074</v>
      </c>
      <c r="H539" s="94">
        <v>1</v>
      </c>
      <c r="I539" s="95"/>
    </row>
    <row r="540" spans="1:9" x14ac:dyDescent="0.25">
      <c r="A540" s="90">
        <v>1019001</v>
      </c>
      <c r="B540" s="91" t="s">
        <v>134</v>
      </c>
      <c r="C540" s="91">
        <v>10441</v>
      </c>
      <c r="D540" s="91" t="s">
        <v>556</v>
      </c>
      <c r="E540" s="91" t="s">
        <v>156</v>
      </c>
      <c r="F540" s="91" t="s">
        <v>157</v>
      </c>
      <c r="G540" s="90" t="s">
        <v>1075</v>
      </c>
      <c r="H540" s="91">
        <v>1</v>
      </c>
      <c r="I540" s="92"/>
    </row>
    <row r="541" spans="1:9" x14ac:dyDescent="0.25">
      <c r="A541" s="93">
        <v>1019001</v>
      </c>
      <c r="B541" s="94" t="s">
        <v>134</v>
      </c>
      <c r="C541" s="94">
        <v>10444</v>
      </c>
      <c r="D541" s="94" t="s">
        <v>557</v>
      </c>
      <c r="E541" s="94" t="s">
        <v>156</v>
      </c>
      <c r="F541" s="94" t="s">
        <v>157</v>
      </c>
      <c r="G541" s="93" t="s">
        <v>1076</v>
      </c>
      <c r="H541" s="94">
        <v>1</v>
      </c>
      <c r="I541" s="95"/>
    </row>
    <row r="542" spans="1:9" x14ac:dyDescent="0.25">
      <c r="A542" s="90">
        <v>3319001</v>
      </c>
      <c r="B542" s="91" t="s">
        <v>135</v>
      </c>
      <c r="C542" s="91">
        <v>11184</v>
      </c>
      <c r="D542" s="91" t="s">
        <v>558</v>
      </c>
      <c r="E542" s="91" t="s">
        <v>156</v>
      </c>
      <c r="F542" s="91" t="s">
        <v>156</v>
      </c>
      <c r="G542" s="90" t="s">
        <v>1077</v>
      </c>
      <c r="H542" s="91">
        <v>1</v>
      </c>
      <c r="I542" s="92"/>
    </row>
    <row r="543" spans="1:9" x14ac:dyDescent="0.25">
      <c r="A543" s="93">
        <v>3319001</v>
      </c>
      <c r="B543" s="94" t="s">
        <v>135</v>
      </c>
      <c r="C543" s="94">
        <v>11183</v>
      </c>
      <c r="D543" s="94" t="s">
        <v>559</v>
      </c>
      <c r="E543" s="94" t="s">
        <v>156</v>
      </c>
      <c r="F543" s="94" t="s">
        <v>157</v>
      </c>
      <c r="G543" s="93" t="s">
        <v>1078</v>
      </c>
      <c r="H543" s="94">
        <v>1</v>
      </c>
      <c r="I543" s="95"/>
    </row>
    <row r="544" spans="1:9" x14ac:dyDescent="0.25">
      <c r="A544" s="90">
        <v>3519001</v>
      </c>
      <c r="B544" s="91" t="s">
        <v>1205</v>
      </c>
      <c r="C544" s="91">
        <v>13826</v>
      </c>
      <c r="D544" s="91" t="s">
        <v>1206</v>
      </c>
      <c r="E544" s="91" t="s">
        <v>156</v>
      </c>
      <c r="F544" s="91"/>
      <c r="G544" s="90">
        <v>91125</v>
      </c>
      <c r="H544" s="91">
        <v>2</v>
      </c>
      <c r="I544" s="92" t="s">
        <v>1214</v>
      </c>
    </row>
    <row r="545" spans="1:9" x14ac:dyDescent="0.25">
      <c r="A545" s="93">
        <v>2019007</v>
      </c>
      <c r="B545" s="94" t="s">
        <v>136</v>
      </c>
      <c r="C545" s="94">
        <v>10695</v>
      </c>
      <c r="D545" s="94" t="s">
        <v>560</v>
      </c>
      <c r="E545" s="94" t="s">
        <v>156</v>
      </c>
      <c r="F545" s="94" t="s">
        <v>157</v>
      </c>
      <c r="G545" s="93" t="s">
        <v>1079</v>
      </c>
      <c r="H545" s="94">
        <v>1</v>
      </c>
      <c r="I545" s="95"/>
    </row>
    <row r="546" spans="1:9" x14ac:dyDescent="0.25">
      <c r="A546" s="90">
        <v>2019007</v>
      </c>
      <c r="B546" s="91" t="s">
        <v>136</v>
      </c>
      <c r="C546" s="91">
        <v>10701</v>
      </c>
      <c r="D546" s="91" t="s">
        <v>561</v>
      </c>
      <c r="E546" s="91" t="s">
        <v>156</v>
      </c>
      <c r="F546" s="91" t="s">
        <v>157</v>
      </c>
      <c r="G546" s="90" t="s">
        <v>1080</v>
      </c>
      <c r="H546" s="91">
        <v>1</v>
      </c>
      <c r="I546" s="92"/>
    </row>
    <row r="547" spans="1:9" x14ac:dyDescent="0.25">
      <c r="A547" s="93">
        <v>2019007</v>
      </c>
      <c r="B547" s="94" t="s">
        <v>136</v>
      </c>
      <c r="C547" s="94">
        <v>10702</v>
      </c>
      <c r="D547" s="94" t="s">
        <v>562</v>
      </c>
      <c r="E547" s="94" t="s">
        <v>156</v>
      </c>
      <c r="F547" s="94" t="s">
        <v>157</v>
      </c>
      <c r="G547" s="93" t="s">
        <v>1081</v>
      </c>
      <c r="H547" s="94">
        <v>1</v>
      </c>
      <c r="I547" s="95"/>
    </row>
    <row r="548" spans="1:9" x14ac:dyDescent="0.25">
      <c r="A548" s="90">
        <v>2019007</v>
      </c>
      <c r="B548" s="91" t="s">
        <v>136</v>
      </c>
      <c r="C548" s="91">
        <v>10703</v>
      </c>
      <c r="D548" s="91" t="s">
        <v>563</v>
      </c>
      <c r="E548" s="91" t="s">
        <v>156</v>
      </c>
      <c r="F548" s="91" t="s">
        <v>157</v>
      </c>
      <c r="G548" s="90" t="s">
        <v>1082</v>
      </c>
      <c r="H548" s="91">
        <v>1</v>
      </c>
      <c r="I548" s="92"/>
    </row>
    <row r="549" spans="1:9" x14ac:dyDescent="0.25">
      <c r="A549" s="93">
        <v>2019007</v>
      </c>
      <c r="B549" s="94" t="s">
        <v>136</v>
      </c>
      <c r="C549" s="94">
        <v>14377</v>
      </c>
      <c r="D549" s="94" t="s">
        <v>564</v>
      </c>
      <c r="E549" s="94" t="s">
        <v>156</v>
      </c>
      <c r="F549" s="94" t="s">
        <v>157</v>
      </c>
      <c r="G549" s="93" t="s">
        <v>1083</v>
      </c>
      <c r="H549" s="94">
        <v>1</v>
      </c>
      <c r="I549" s="95"/>
    </row>
    <row r="550" spans="1:9" x14ac:dyDescent="0.25">
      <c r="A550" s="90">
        <v>2019007</v>
      </c>
      <c r="B550" s="91" t="s">
        <v>136</v>
      </c>
      <c r="C550" s="91">
        <v>10705</v>
      </c>
      <c r="D550" s="91" t="s">
        <v>565</v>
      </c>
      <c r="E550" s="91" t="s">
        <v>156</v>
      </c>
      <c r="F550" s="91" t="s">
        <v>157</v>
      </c>
      <c r="G550" s="90" t="s">
        <v>1084</v>
      </c>
      <c r="H550" s="91">
        <v>1</v>
      </c>
      <c r="I550" s="92"/>
    </row>
    <row r="551" spans="1:9" x14ac:dyDescent="0.25">
      <c r="A551" s="93">
        <v>2019007</v>
      </c>
      <c r="B551" s="94" t="s">
        <v>136</v>
      </c>
      <c r="C551" s="94">
        <v>10696</v>
      </c>
      <c r="D551" s="94" t="s">
        <v>566</v>
      </c>
      <c r="E551" s="94" t="s">
        <v>156</v>
      </c>
      <c r="F551" s="94" t="s">
        <v>157</v>
      </c>
      <c r="G551" s="93" t="s">
        <v>1085</v>
      </c>
      <c r="H551" s="94">
        <v>1</v>
      </c>
      <c r="I551" s="95"/>
    </row>
    <row r="552" spans="1:9" x14ac:dyDescent="0.25">
      <c r="A552" s="90">
        <v>2019007</v>
      </c>
      <c r="B552" s="91" t="s">
        <v>136</v>
      </c>
      <c r="C552" s="91">
        <v>10706</v>
      </c>
      <c r="D552" s="91" t="s">
        <v>567</v>
      </c>
      <c r="E552" s="91" t="s">
        <v>156</v>
      </c>
      <c r="F552" s="91" t="s">
        <v>157</v>
      </c>
      <c r="G552" s="90" t="s">
        <v>1086</v>
      </c>
      <c r="H552" s="91">
        <v>1</v>
      </c>
      <c r="I552" s="92"/>
    </row>
    <row r="553" spans="1:9" x14ac:dyDescent="0.25">
      <c r="A553" s="93">
        <v>2019007</v>
      </c>
      <c r="B553" s="94" t="s">
        <v>136</v>
      </c>
      <c r="C553" s="94">
        <v>10709</v>
      </c>
      <c r="D553" s="94" t="s">
        <v>568</v>
      </c>
      <c r="E553" s="94" t="s">
        <v>156</v>
      </c>
      <c r="F553" s="94" t="s">
        <v>157</v>
      </c>
      <c r="G553" s="93" t="s">
        <v>1087</v>
      </c>
      <c r="H553" s="94">
        <v>1</v>
      </c>
      <c r="I553" s="95"/>
    </row>
    <row r="554" spans="1:9" x14ac:dyDescent="0.25">
      <c r="A554" s="90">
        <v>2019007</v>
      </c>
      <c r="B554" s="91" t="s">
        <v>136</v>
      </c>
      <c r="C554" s="91">
        <v>10711</v>
      </c>
      <c r="D554" s="91" t="s">
        <v>569</v>
      </c>
      <c r="E554" s="91" t="s">
        <v>156</v>
      </c>
      <c r="F554" s="91" t="s">
        <v>157</v>
      </c>
      <c r="G554" s="90" t="s">
        <v>1088</v>
      </c>
      <c r="H554" s="91">
        <v>1</v>
      </c>
      <c r="I554" s="92"/>
    </row>
    <row r="555" spans="1:9" x14ac:dyDescent="0.25">
      <c r="A555" s="93">
        <v>2019007</v>
      </c>
      <c r="B555" s="94" t="s">
        <v>136</v>
      </c>
      <c r="C555" s="94">
        <v>15105</v>
      </c>
      <c r="D555" s="94" t="s">
        <v>570</v>
      </c>
      <c r="E555" s="94" t="s">
        <v>156</v>
      </c>
      <c r="F555" s="94" t="s">
        <v>157</v>
      </c>
      <c r="G555" s="93" t="s">
        <v>1089</v>
      </c>
      <c r="H555" s="94">
        <v>1</v>
      </c>
      <c r="I555" s="95"/>
    </row>
    <row r="556" spans="1:9" x14ac:dyDescent="0.25">
      <c r="A556" s="90">
        <v>2019007</v>
      </c>
      <c r="B556" s="91" t="s">
        <v>136</v>
      </c>
      <c r="C556" s="91">
        <v>15162</v>
      </c>
      <c r="D556" s="91" t="s">
        <v>571</v>
      </c>
      <c r="E556" s="91" t="s">
        <v>156</v>
      </c>
      <c r="F556" s="91" t="s">
        <v>157</v>
      </c>
      <c r="G556" s="90" t="s">
        <v>1090</v>
      </c>
      <c r="H556" s="91">
        <v>1</v>
      </c>
      <c r="I556" s="92"/>
    </row>
    <row r="557" spans="1:9" x14ac:dyDescent="0.25">
      <c r="A557" s="90">
        <v>2019007</v>
      </c>
      <c r="B557" s="91" t="s">
        <v>136</v>
      </c>
      <c r="C557" s="91">
        <v>10692</v>
      </c>
      <c r="D557" s="91" t="s">
        <v>1305</v>
      </c>
      <c r="E557" s="94" t="s">
        <v>156</v>
      </c>
      <c r="F557" s="94"/>
      <c r="G557" s="90">
        <v>91219</v>
      </c>
      <c r="H557" s="94">
        <v>2</v>
      </c>
      <c r="I557" s="95" t="s">
        <v>1321</v>
      </c>
    </row>
    <row r="558" spans="1:9" x14ac:dyDescent="0.25">
      <c r="A558" s="90">
        <v>2019007</v>
      </c>
      <c r="B558" s="91" t="s">
        <v>136</v>
      </c>
      <c r="C558" s="91">
        <v>10694</v>
      </c>
      <c r="D558" s="91" t="s">
        <v>1306</v>
      </c>
      <c r="E558" s="91" t="s">
        <v>156</v>
      </c>
      <c r="F558" s="91"/>
      <c r="G558" s="90">
        <v>91220</v>
      </c>
      <c r="H558" s="91">
        <v>2</v>
      </c>
      <c r="I558" s="92" t="s">
        <v>1321</v>
      </c>
    </row>
    <row r="559" spans="1:9" x14ac:dyDescent="0.25">
      <c r="A559" s="90">
        <v>2019007</v>
      </c>
      <c r="B559" s="91" t="s">
        <v>136</v>
      </c>
      <c r="C559" s="91">
        <v>14375</v>
      </c>
      <c r="D559" s="91" t="s">
        <v>1307</v>
      </c>
      <c r="E559" s="94" t="s">
        <v>156</v>
      </c>
      <c r="F559" s="94"/>
      <c r="G559" s="90">
        <v>91221</v>
      </c>
      <c r="H559" s="94">
        <v>2</v>
      </c>
      <c r="I559" s="95" t="s">
        <v>1321</v>
      </c>
    </row>
    <row r="560" spans="1:9" x14ac:dyDescent="0.25">
      <c r="A560" s="90">
        <v>2019007</v>
      </c>
      <c r="B560" s="91" t="s">
        <v>136</v>
      </c>
      <c r="C560" s="91">
        <v>10710</v>
      </c>
      <c r="D560" s="91" t="s">
        <v>1285</v>
      </c>
      <c r="E560" s="91" t="s">
        <v>156</v>
      </c>
      <c r="F560" s="91"/>
      <c r="G560" s="90">
        <v>91222</v>
      </c>
      <c r="H560" s="91">
        <v>2</v>
      </c>
      <c r="I560" s="92" t="s">
        <v>1321</v>
      </c>
    </row>
    <row r="561" spans="1:9" x14ac:dyDescent="0.25">
      <c r="A561" s="93">
        <v>519003</v>
      </c>
      <c r="B561" s="94" t="s">
        <v>137</v>
      </c>
      <c r="C561" s="94">
        <v>10343</v>
      </c>
      <c r="D561" s="94" t="s">
        <v>572</v>
      </c>
      <c r="E561" s="94" t="s">
        <v>156</v>
      </c>
      <c r="F561" s="94" t="s">
        <v>157</v>
      </c>
      <c r="G561" s="93" t="s">
        <v>1091</v>
      </c>
      <c r="H561" s="94">
        <v>1</v>
      </c>
      <c r="I561" s="95"/>
    </row>
    <row r="562" spans="1:9" x14ac:dyDescent="0.25">
      <c r="A562" s="90">
        <v>519003</v>
      </c>
      <c r="B562" s="91" t="s">
        <v>137</v>
      </c>
      <c r="C562" s="91">
        <v>10344</v>
      </c>
      <c r="D562" s="91" t="s">
        <v>573</v>
      </c>
      <c r="E562" s="91" t="s">
        <v>156</v>
      </c>
      <c r="F562" s="91" t="s">
        <v>157</v>
      </c>
      <c r="G562" s="90" t="s">
        <v>1092</v>
      </c>
      <c r="H562" s="91">
        <v>1</v>
      </c>
      <c r="I562" s="92"/>
    </row>
    <row r="563" spans="1:9" x14ac:dyDescent="0.25">
      <c r="A563" s="93">
        <v>519003</v>
      </c>
      <c r="B563" s="94" t="s">
        <v>137</v>
      </c>
      <c r="C563" s="94">
        <v>10346</v>
      </c>
      <c r="D563" s="94" t="s">
        <v>574</v>
      </c>
      <c r="E563" s="94" t="s">
        <v>156</v>
      </c>
      <c r="F563" s="94" t="s">
        <v>157</v>
      </c>
      <c r="G563" s="93" t="s">
        <v>1093</v>
      </c>
      <c r="H563" s="94">
        <v>1</v>
      </c>
      <c r="I563" s="95"/>
    </row>
    <row r="564" spans="1:9" x14ac:dyDescent="0.25">
      <c r="A564" s="90">
        <v>519003</v>
      </c>
      <c r="B564" s="91" t="s">
        <v>137</v>
      </c>
      <c r="C564" s="91">
        <v>10348</v>
      </c>
      <c r="D564" s="91" t="s">
        <v>575</v>
      </c>
      <c r="E564" s="91" t="s">
        <v>156</v>
      </c>
      <c r="F564" s="91" t="s">
        <v>157</v>
      </c>
      <c r="G564" s="90" t="s">
        <v>1094</v>
      </c>
      <c r="H564" s="91">
        <v>1</v>
      </c>
      <c r="I564" s="92"/>
    </row>
    <row r="565" spans="1:9" x14ac:dyDescent="0.25">
      <c r="A565" s="93">
        <v>519003</v>
      </c>
      <c r="B565" s="94" t="s">
        <v>137</v>
      </c>
      <c r="C565" s="94">
        <v>10342</v>
      </c>
      <c r="D565" s="94" t="s">
        <v>576</v>
      </c>
      <c r="E565" s="94" t="s">
        <v>156</v>
      </c>
      <c r="F565" s="94" t="s">
        <v>157</v>
      </c>
      <c r="G565" s="93" t="s">
        <v>1095</v>
      </c>
      <c r="H565" s="94">
        <v>1</v>
      </c>
      <c r="I565" s="95"/>
    </row>
    <row r="566" spans="1:9" x14ac:dyDescent="0.25">
      <c r="A566" s="90">
        <v>3019001</v>
      </c>
      <c r="B566" s="91" t="s">
        <v>138</v>
      </c>
      <c r="C566" s="91">
        <v>11144</v>
      </c>
      <c r="D566" s="91" t="s">
        <v>577</v>
      </c>
      <c r="E566" s="91" t="s">
        <v>156</v>
      </c>
      <c r="F566" s="91" t="s">
        <v>157</v>
      </c>
      <c r="G566" s="90" t="s">
        <v>1096</v>
      </c>
      <c r="H566" s="91">
        <v>1</v>
      </c>
      <c r="I566" s="92"/>
    </row>
    <row r="567" spans="1:9" x14ac:dyDescent="0.25">
      <c r="A567" s="93">
        <v>3019001</v>
      </c>
      <c r="B567" s="94" t="s">
        <v>138</v>
      </c>
      <c r="C567" s="94">
        <v>11143</v>
      </c>
      <c r="D567" s="94" t="s">
        <v>578</v>
      </c>
      <c r="E567" s="94" t="s">
        <v>156</v>
      </c>
      <c r="F567" s="94" t="s">
        <v>157</v>
      </c>
      <c r="G567" s="93" t="s">
        <v>1097</v>
      </c>
      <c r="H567" s="94">
        <v>1</v>
      </c>
      <c r="I567" s="95"/>
    </row>
    <row r="568" spans="1:9" x14ac:dyDescent="0.25">
      <c r="A568" s="90">
        <v>1019003</v>
      </c>
      <c r="B568" s="91" t="s">
        <v>139</v>
      </c>
      <c r="C568" s="91">
        <v>10448</v>
      </c>
      <c r="D568" s="91" t="s">
        <v>579</v>
      </c>
      <c r="E568" s="91" t="s">
        <v>156</v>
      </c>
      <c r="F568" s="91" t="s">
        <v>157</v>
      </c>
      <c r="G568" s="90" t="s">
        <v>1098</v>
      </c>
      <c r="H568" s="91">
        <v>1</v>
      </c>
      <c r="I568" s="92"/>
    </row>
    <row r="569" spans="1:9" x14ac:dyDescent="0.25">
      <c r="A569" s="93">
        <v>1019003</v>
      </c>
      <c r="B569" s="94" t="s">
        <v>139</v>
      </c>
      <c r="C569" s="94">
        <v>10449</v>
      </c>
      <c r="D569" s="94" t="s">
        <v>580</v>
      </c>
      <c r="E569" s="94" t="s">
        <v>156</v>
      </c>
      <c r="F569" s="94" t="s">
        <v>157</v>
      </c>
      <c r="G569" s="93" t="s">
        <v>1099</v>
      </c>
      <c r="H569" s="94">
        <v>1</v>
      </c>
      <c r="I569" s="95"/>
    </row>
    <row r="570" spans="1:9" x14ac:dyDescent="0.25">
      <c r="A570" s="90">
        <v>2219004</v>
      </c>
      <c r="B570" s="91" t="s">
        <v>140</v>
      </c>
      <c r="C570" s="91">
        <v>10785</v>
      </c>
      <c r="D570" s="91" t="s">
        <v>581</v>
      </c>
      <c r="E570" s="91" t="s">
        <v>156</v>
      </c>
      <c r="F570" s="91" t="s">
        <v>157</v>
      </c>
      <c r="G570" s="90" t="s">
        <v>1100</v>
      </c>
      <c r="H570" s="91">
        <v>1</v>
      </c>
      <c r="I570" s="92"/>
    </row>
    <row r="571" spans="1:9" x14ac:dyDescent="0.25">
      <c r="A571" s="93">
        <v>2219004</v>
      </c>
      <c r="B571" s="94" t="s">
        <v>140</v>
      </c>
      <c r="C571" s="94">
        <v>10786</v>
      </c>
      <c r="D571" s="94" t="s">
        <v>582</v>
      </c>
      <c r="E571" s="94" t="s">
        <v>156</v>
      </c>
      <c r="F571" s="94" t="s">
        <v>157</v>
      </c>
      <c r="G571" s="93" t="s">
        <v>1101</v>
      </c>
      <c r="H571" s="94">
        <v>1</v>
      </c>
      <c r="I571" s="95"/>
    </row>
    <row r="572" spans="1:9" x14ac:dyDescent="0.25">
      <c r="A572" s="90">
        <v>2219004</v>
      </c>
      <c r="B572" s="91" t="s">
        <v>140</v>
      </c>
      <c r="C572" s="91">
        <v>10788</v>
      </c>
      <c r="D572" s="91" t="s">
        <v>583</v>
      </c>
      <c r="E572" s="91" t="s">
        <v>156</v>
      </c>
      <c r="F572" s="91" t="s">
        <v>157</v>
      </c>
      <c r="G572" s="90" t="s">
        <v>1102</v>
      </c>
      <c r="H572" s="91">
        <v>1</v>
      </c>
      <c r="I572" s="92"/>
    </row>
    <row r="573" spans="1:9" x14ac:dyDescent="0.25">
      <c r="A573" s="93">
        <v>2219004</v>
      </c>
      <c r="B573" s="94" t="s">
        <v>140</v>
      </c>
      <c r="C573" s="94">
        <v>10783</v>
      </c>
      <c r="D573" s="94" t="s">
        <v>584</v>
      </c>
      <c r="E573" s="94" t="s">
        <v>156</v>
      </c>
      <c r="F573" s="94" t="s">
        <v>157</v>
      </c>
      <c r="G573" s="93" t="s">
        <v>1103</v>
      </c>
      <c r="H573" s="94">
        <v>1</v>
      </c>
      <c r="I573" s="95"/>
    </row>
    <row r="574" spans="1:9" x14ac:dyDescent="0.25">
      <c r="A574" s="90">
        <v>1720001</v>
      </c>
      <c r="B574" s="91" t="s">
        <v>141</v>
      </c>
      <c r="C574" s="91">
        <v>10537</v>
      </c>
      <c r="D574" s="91" t="s">
        <v>215</v>
      </c>
      <c r="E574" s="91" t="s">
        <v>156</v>
      </c>
      <c r="F574" s="91" t="s">
        <v>157</v>
      </c>
      <c r="G574" s="90" t="s">
        <v>1104</v>
      </c>
      <c r="H574" s="91">
        <v>1</v>
      </c>
      <c r="I574" s="92"/>
    </row>
    <row r="575" spans="1:9" x14ac:dyDescent="0.25">
      <c r="A575" s="93">
        <v>1720001</v>
      </c>
      <c r="B575" s="94" t="s">
        <v>141</v>
      </c>
      <c r="C575" s="94">
        <v>10538</v>
      </c>
      <c r="D575" s="94" t="s">
        <v>585</v>
      </c>
      <c r="E575" s="94" t="s">
        <v>156</v>
      </c>
      <c r="F575" s="94" t="s">
        <v>157</v>
      </c>
      <c r="G575" s="93" t="s">
        <v>1105</v>
      </c>
      <c r="H575" s="94">
        <v>1</v>
      </c>
      <c r="I575" s="95"/>
    </row>
    <row r="576" spans="1:9" x14ac:dyDescent="0.25">
      <c r="A576" s="90">
        <v>1720001</v>
      </c>
      <c r="B576" s="91" t="s">
        <v>141</v>
      </c>
      <c r="C576" s="91">
        <v>10540</v>
      </c>
      <c r="D576" s="91" t="s">
        <v>586</v>
      </c>
      <c r="E576" s="91" t="s">
        <v>156</v>
      </c>
      <c r="F576" s="91" t="s">
        <v>157</v>
      </c>
      <c r="G576" s="90" t="s">
        <v>1106</v>
      </c>
      <c r="H576" s="91">
        <v>1</v>
      </c>
      <c r="I576" s="92"/>
    </row>
    <row r="577" spans="1:9" x14ac:dyDescent="0.25">
      <c r="A577" s="93">
        <v>1720001</v>
      </c>
      <c r="B577" s="94" t="s">
        <v>141</v>
      </c>
      <c r="C577" s="94">
        <v>10539</v>
      </c>
      <c r="D577" s="94" t="s">
        <v>587</v>
      </c>
      <c r="E577" s="94" t="s">
        <v>156</v>
      </c>
      <c r="F577" s="94" t="s">
        <v>157</v>
      </c>
      <c r="G577" s="93" t="s">
        <v>1107</v>
      </c>
      <c r="H577" s="94">
        <v>1</v>
      </c>
      <c r="I577" s="95"/>
    </row>
    <row r="578" spans="1:9" x14ac:dyDescent="0.25">
      <c r="A578" s="90">
        <v>1720001</v>
      </c>
      <c r="B578" s="91" t="s">
        <v>141</v>
      </c>
      <c r="C578" s="91">
        <v>10533</v>
      </c>
      <c r="D578" s="91" t="s">
        <v>588</v>
      </c>
      <c r="E578" s="91" t="s">
        <v>156</v>
      </c>
      <c r="F578" s="91" t="s">
        <v>157</v>
      </c>
      <c r="G578" s="90" t="s">
        <v>1108</v>
      </c>
      <c r="H578" s="91">
        <v>1</v>
      </c>
      <c r="I578" s="92"/>
    </row>
    <row r="579" spans="1:9" x14ac:dyDescent="0.25">
      <c r="A579" s="93">
        <v>1720001</v>
      </c>
      <c r="B579" s="94" t="s">
        <v>141</v>
      </c>
      <c r="C579" s="94">
        <v>10535</v>
      </c>
      <c r="D579" s="94" t="s">
        <v>589</v>
      </c>
      <c r="E579" s="94" t="s">
        <v>156</v>
      </c>
      <c r="F579" s="94" t="s">
        <v>157</v>
      </c>
      <c r="G579" s="93" t="s">
        <v>1109</v>
      </c>
      <c r="H579" s="94">
        <v>1</v>
      </c>
      <c r="I579" s="95"/>
    </row>
    <row r="580" spans="1:9" x14ac:dyDescent="0.25">
      <c r="A580" s="90">
        <v>1720001</v>
      </c>
      <c r="B580" s="91" t="s">
        <v>141</v>
      </c>
      <c r="C580" s="91">
        <v>10536</v>
      </c>
      <c r="D580" s="91" t="s">
        <v>590</v>
      </c>
      <c r="E580" s="91" t="s">
        <v>156</v>
      </c>
      <c r="F580" s="91" t="s">
        <v>157</v>
      </c>
      <c r="G580" s="90" t="s">
        <v>1110</v>
      </c>
      <c r="H580" s="91">
        <v>1</v>
      </c>
      <c r="I580" s="92"/>
    </row>
    <row r="581" spans="1:9" x14ac:dyDescent="0.25">
      <c r="A581" s="93">
        <v>1720001</v>
      </c>
      <c r="B581" s="94" t="s">
        <v>141</v>
      </c>
      <c r="C581" s="94">
        <v>10542</v>
      </c>
      <c r="D581" s="94" t="s">
        <v>591</v>
      </c>
      <c r="E581" s="94" t="s">
        <v>156</v>
      </c>
      <c r="F581" s="94" t="s">
        <v>157</v>
      </c>
      <c r="G581" s="93" t="s">
        <v>1111</v>
      </c>
      <c r="H581" s="94">
        <v>1</v>
      </c>
      <c r="I581" s="95"/>
    </row>
    <row r="582" spans="1:9" x14ac:dyDescent="0.25">
      <c r="A582" s="90">
        <v>1720001</v>
      </c>
      <c r="B582" s="91" t="s">
        <v>141</v>
      </c>
      <c r="C582" s="91">
        <v>13727</v>
      </c>
      <c r="D582" s="91" t="s">
        <v>592</v>
      </c>
      <c r="E582" s="91" t="s">
        <v>156</v>
      </c>
      <c r="F582" s="91" t="s">
        <v>157</v>
      </c>
      <c r="G582" s="90" t="s">
        <v>1112</v>
      </c>
      <c r="H582" s="91">
        <v>1</v>
      </c>
      <c r="I582" s="92"/>
    </row>
    <row r="583" spans="1:9" x14ac:dyDescent="0.25">
      <c r="A583" s="93">
        <v>1720001</v>
      </c>
      <c r="B583" s="94" t="s">
        <v>141</v>
      </c>
      <c r="C583" s="94">
        <v>16706</v>
      </c>
      <c r="D583" s="94" t="s">
        <v>593</v>
      </c>
      <c r="E583" s="94" t="s">
        <v>156</v>
      </c>
      <c r="F583" s="94" t="s">
        <v>157</v>
      </c>
      <c r="G583" s="93" t="s">
        <v>1113</v>
      </c>
      <c r="H583" s="94">
        <v>1</v>
      </c>
      <c r="I583" s="95"/>
    </row>
    <row r="584" spans="1:9" x14ac:dyDescent="0.25">
      <c r="A584" s="90">
        <v>1720001</v>
      </c>
      <c r="B584" s="91" t="s">
        <v>141</v>
      </c>
      <c r="C584" s="91">
        <v>10546</v>
      </c>
      <c r="D584" s="91" t="s">
        <v>594</v>
      </c>
      <c r="E584" s="91" t="s">
        <v>156</v>
      </c>
      <c r="F584" s="91" t="s">
        <v>157</v>
      </c>
      <c r="G584" s="90" t="s">
        <v>1114</v>
      </c>
      <c r="H584" s="91">
        <v>1</v>
      </c>
      <c r="I584" s="92"/>
    </row>
    <row r="585" spans="1:9" x14ac:dyDescent="0.25">
      <c r="A585" s="90">
        <v>1720001</v>
      </c>
      <c r="B585" s="91" t="s">
        <v>141</v>
      </c>
      <c r="C585" s="91">
        <v>10532</v>
      </c>
      <c r="D585" s="91" t="s">
        <v>1308</v>
      </c>
      <c r="E585" s="94" t="s">
        <v>156</v>
      </c>
      <c r="F585" s="94"/>
      <c r="G585" s="90">
        <v>91223</v>
      </c>
      <c r="H585" s="94">
        <v>2</v>
      </c>
      <c r="I585" s="95" t="s">
        <v>1321</v>
      </c>
    </row>
    <row r="586" spans="1:9" x14ac:dyDescent="0.25">
      <c r="A586" s="90">
        <v>1720001</v>
      </c>
      <c r="B586" s="94" t="s">
        <v>141</v>
      </c>
      <c r="C586" s="91">
        <v>10148</v>
      </c>
      <c r="D586" s="91" t="s">
        <v>1309</v>
      </c>
      <c r="E586" s="91" t="s">
        <v>156</v>
      </c>
      <c r="F586" s="91"/>
      <c r="G586" s="90">
        <v>91224</v>
      </c>
      <c r="H586" s="91">
        <v>2</v>
      </c>
      <c r="I586" s="92" t="s">
        <v>1321</v>
      </c>
    </row>
    <row r="587" spans="1:9" x14ac:dyDescent="0.25">
      <c r="A587" s="90">
        <v>1720001</v>
      </c>
      <c r="B587" s="91" t="s">
        <v>141</v>
      </c>
      <c r="C587" s="91">
        <v>16705</v>
      </c>
      <c r="D587" s="91" t="s">
        <v>1310</v>
      </c>
      <c r="E587" s="94" t="s">
        <v>156</v>
      </c>
      <c r="F587" s="94"/>
      <c r="G587" s="90">
        <v>91225</v>
      </c>
      <c r="H587" s="94">
        <v>2</v>
      </c>
      <c r="I587" s="95" t="s">
        <v>1321</v>
      </c>
    </row>
    <row r="588" spans="1:9" x14ac:dyDescent="0.25">
      <c r="A588" s="90">
        <v>1720001</v>
      </c>
      <c r="B588" s="91" t="s">
        <v>141</v>
      </c>
      <c r="C588" s="91">
        <v>10534</v>
      </c>
      <c r="D588" s="91" t="s">
        <v>1311</v>
      </c>
      <c r="E588" s="91" t="s">
        <v>156</v>
      </c>
      <c r="F588" s="91"/>
      <c r="G588" s="90">
        <v>91226</v>
      </c>
      <c r="H588" s="91">
        <v>2</v>
      </c>
      <c r="I588" s="92" t="s">
        <v>1321</v>
      </c>
    </row>
    <row r="589" spans="1:9" x14ac:dyDescent="0.25">
      <c r="A589" s="93">
        <v>3420001</v>
      </c>
      <c r="B589" s="94" t="s">
        <v>142</v>
      </c>
      <c r="C589" s="94">
        <v>15619</v>
      </c>
      <c r="D589" s="94" t="s">
        <v>595</v>
      </c>
      <c r="E589" s="94" t="s">
        <v>156</v>
      </c>
      <c r="F589" s="94" t="s">
        <v>157</v>
      </c>
      <c r="G589" s="93" t="s">
        <v>1115</v>
      </c>
      <c r="H589" s="94">
        <v>1</v>
      </c>
      <c r="I589" s="95"/>
    </row>
    <row r="590" spans="1:9" x14ac:dyDescent="0.25">
      <c r="A590" s="90">
        <v>3420001</v>
      </c>
      <c r="B590" s="91" t="s">
        <v>142</v>
      </c>
      <c r="C590" s="91">
        <v>11285</v>
      </c>
      <c r="D590" s="91" t="s">
        <v>596</v>
      </c>
      <c r="E590" s="91" t="s">
        <v>156</v>
      </c>
      <c r="F590" s="91" t="s">
        <v>157</v>
      </c>
      <c r="G590" s="90" t="s">
        <v>1116</v>
      </c>
      <c r="H590" s="91">
        <v>1</v>
      </c>
      <c r="I590" s="92"/>
    </row>
    <row r="591" spans="1:9" x14ac:dyDescent="0.25">
      <c r="A591" s="93">
        <v>3420001</v>
      </c>
      <c r="B591" s="94" t="s">
        <v>142</v>
      </c>
      <c r="C591" s="94">
        <v>16877</v>
      </c>
      <c r="D591" s="94" t="s">
        <v>597</v>
      </c>
      <c r="E591" s="94" t="s">
        <v>156</v>
      </c>
      <c r="F591" s="94" t="s">
        <v>157</v>
      </c>
      <c r="G591" s="93" t="s">
        <v>1117</v>
      </c>
      <c r="H591" s="94">
        <v>1</v>
      </c>
      <c r="I591" s="95"/>
    </row>
    <row r="592" spans="1:9" x14ac:dyDescent="0.25">
      <c r="A592" s="90">
        <v>3420001</v>
      </c>
      <c r="B592" s="91" t="s">
        <v>142</v>
      </c>
      <c r="C592" s="91">
        <v>11281</v>
      </c>
      <c r="D592" s="91" t="s">
        <v>1312</v>
      </c>
      <c r="E592" s="91" t="s">
        <v>156</v>
      </c>
      <c r="F592" s="91"/>
      <c r="G592" s="90">
        <v>91227</v>
      </c>
      <c r="H592" s="91">
        <v>2</v>
      </c>
      <c r="I592" s="92" t="s">
        <v>1321</v>
      </c>
    </row>
    <row r="593" spans="1:9" x14ac:dyDescent="0.25">
      <c r="A593" s="93">
        <v>3420001</v>
      </c>
      <c r="B593" s="94" t="s">
        <v>142</v>
      </c>
      <c r="C593" s="94">
        <v>11287</v>
      </c>
      <c r="D593" s="94" t="s">
        <v>1313</v>
      </c>
      <c r="E593" s="94" t="s">
        <v>156</v>
      </c>
      <c r="F593" s="94"/>
      <c r="G593" s="90">
        <v>91228</v>
      </c>
      <c r="H593" s="94">
        <v>2</v>
      </c>
      <c r="I593" s="95" t="s">
        <v>1321</v>
      </c>
    </row>
    <row r="594" spans="1:9" x14ac:dyDescent="0.25">
      <c r="A594" s="90">
        <v>3420001</v>
      </c>
      <c r="B594" s="91" t="s">
        <v>142</v>
      </c>
      <c r="C594" s="91">
        <v>16859</v>
      </c>
      <c r="D594" s="91" t="s">
        <v>1314</v>
      </c>
      <c r="E594" s="91" t="s">
        <v>156</v>
      </c>
      <c r="F594" s="91"/>
      <c r="G594" s="90">
        <v>91229</v>
      </c>
      <c r="H594" s="91">
        <v>2</v>
      </c>
      <c r="I594" s="92" t="s">
        <v>1321</v>
      </c>
    </row>
    <row r="595" spans="1:9" x14ac:dyDescent="0.25">
      <c r="A595" s="93">
        <v>3420001</v>
      </c>
      <c r="B595" s="94" t="s">
        <v>142</v>
      </c>
      <c r="C595" s="94">
        <v>11280</v>
      </c>
      <c r="D595" s="94" t="s">
        <v>1315</v>
      </c>
      <c r="E595" s="94" t="s">
        <v>156</v>
      </c>
      <c r="F595" s="94"/>
      <c r="G595" s="90">
        <v>91230</v>
      </c>
      <c r="H595" s="94">
        <v>2</v>
      </c>
      <c r="I595" s="95" t="s">
        <v>1321</v>
      </c>
    </row>
    <row r="596" spans="1:9" x14ac:dyDescent="0.25">
      <c r="A596" s="90">
        <v>3021002</v>
      </c>
      <c r="B596" s="91" t="s">
        <v>143</v>
      </c>
      <c r="C596" s="91">
        <v>11148</v>
      </c>
      <c r="D596" s="91" t="s">
        <v>598</v>
      </c>
      <c r="E596" s="91" t="s">
        <v>156</v>
      </c>
      <c r="F596" s="91" t="s">
        <v>157</v>
      </c>
      <c r="G596" s="90" t="s">
        <v>1118</v>
      </c>
      <c r="H596" s="91">
        <v>1</v>
      </c>
      <c r="I596" s="92"/>
    </row>
    <row r="597" spans="1:9" x14ac:dyDescent="0.25">
      <c r="A597" s="93">
        <v>3021002</v>
      </c>
      <c r="B597" s="94" t="s">
        <v>143</v>
      </c>
      <c r="C597" s="94">
        <v>11149</v>
      </c>
      <c r="D597" s="94" t="s">
        <v>599</v>
      </c>
      <c r="E597" s="94" t="s">
        <v>156</v>
      </c>
      <c r="F597" s="94" t="s">
        <v>157</v>
      </c>
      <c r="G597" s="93" t="s">
        <v>1119</v>
      </c>
      <c r="H597" s="94">
        <v>1</v>
      </c>
      <c r="I597" s="95"/>
    </row>
    <row r="598" spans="1:9" x14ac:dyDescent="0.25">
      <c r="A598" s="90">
        <v>3021002</v>
      </c>
      <c r="B598" s="91" t="s">
        <v>143</v>
      </c>
      <c r="C598" s="91">
        <v>11147</v>
      </c>
      <c r="D598" s="91" t="s">
        <v>1316</v>
      </c>
      <c r="E598" s="91" t="s">
        <v>156</v>
      </c>
      <c r="F598" s="91"/>
      <c r="G598" s="90">
        <v>91231</v>
      </c>
      <c r="H598" s="91">
        <v>2</v>
      </c>
      <c r="I598" s="92" t="s">
        <v>1321</v>
      </c>
    </row>
    <row r="599" spans="1:9" x14ac:dyDescent="0.25">
      <c r="A599" s="90">
        <v>3121001</v>
      </c>
      <c r="B599" s="91" t="s">
        <v>1207</v>
      </c>
      <c r="C599" s="91">
        <v>14207</v>
      </c>
      <c r="D599" s="91" t="s">
        <v>1208</v>
      </c>
      <c r="E599" s="94" t="s">
        <v>156</v>
      </c>
      <c r="F599" s="94"/>
      <c r="G599" s="93">
        <v>91126</v>
      </c>
      <c r="H599" s="94">
        <v>2</v>
      </c>
      <c r="I599" s="95" t="s">
        <v>1214</v>
      </c>
    </row>
    <row r="600" spans="1:9" x14ac:dyDescent="0.25">
      <c r="A600" s="90">
        <v>2322001</v>
      </c>
      <c r="B600" s="91" t="s">
        <v>144</v>
      </c>
      <c r="C600" s="91">
        <v>14204</v>
      </c>
      <c r="D600" s="91" t="s">
        <v>600</v>
      </c>
      <c r="E600" s="91" t="s">
        <v>156</v>
      </c>
      <c r="F600" s="91" t="s">
        <v>156</v>
      </c>
      <c r="G600" s="90" t="s">
        <v>1120</v>
      </c>
      <c r="H600" s="91">
        <v>1</v>
      </c>
      <c r="I600" s="92"/>
    </row>
    <row r="601" spans="1:9" x14ac:dyDescent="0.25">
      <c r="A601" s="93">
        <v>2322001</v>
      </c>
      <c r="B601" s="94" t="s">
        <v>144</v>
      </c>
      <c r="C601" s="94">
        <v>10808</v>
      </c>
      <c r="D601" s="94" t="s">
        <v>1317</v>
      </c>
      <c r="E601" s="94" t="s">
        <v>156</v>
      </c>
      <c r="F601" s="94"/>
      <c r="G601" s="90">
        <v>91232</v>
      </c>
      <c r="H601" s="94">
        <v>2</v>
      </c>
      <c r="I601" s="95" t="s">
        <v>1321</v>
      </c>
    </row>
    <row r="602" spans="1:9" x14ac:dyDescent="0.25">
      <c r="A602" s="90">
        <v>2322001</v>
      </c>
      <c r="B602" s="91" t="s">
        <v>144</v>
      </c>
      <c r="C602" s="91">
        <v>10811</v>
      </c>
      <c r="D602" s="91" t="s">
        <v>1318</v>
      </c>
      <c r="E602" s="91" t="s">
        <v>156</v>
      </c>
      <c r="F602" s="91"/>
      <c r="G602" s="90">
        <v>91233</v>
      </c>
      <c r="H602" s="91">
        <v>2</v>
      </c>
      <c r="I602" s="92" t="s">
        <v>1321</v>
      </c>
    </row>
    <row r="603" spans="1:9" x14ac:dyDescent="0.25">
      <c r="A603" s="93">
        <v>2322001</v>
      </c>
      <c r="B603" s="94" t="s">
        <v>144</v>
      </c>
      <c r="C603" s="94">
        <v>10810</v>
      </c>
      <c r="D603" s="94" t="s">
        <v>1319</v>
      </c>
      <c r="E603" s="94" t="s">
        <v>156</v>
      </c>
      <c r="F603" s="94"/>
      <c r="G603" s="90">
        <v>91234</v>
      </c>
      <c r="H603" s="94">
        <v>2</v>
      </c>
      <c r="I603" s="95" t="s">
        <v>1321</v>
      </c>
    </row>
    <row r="604" spans="1:9" x14ac:dyDescent="0.25">
      <c r="A604" s="90">
        <v>522001</v>
      </c>
      <c r="B604" s="91" t="s">
        <v>145</v>
      </c>
      <c r="C604" s="91">
        <v>10352</v>
      </c>
      <c r="D604" s="91" t="s">
        <v>601</v>
      </c>
      <c r="E604" s="91" t="s">
        <v>156</v>
      </c>
      <c r="F604" s="91" t="s">
        <v>157</v>
      </c>
      <c r="G604" s="90" t="s">
        <v>1121</v>
      </c>
      <c r="H604" s="91">
        <v>1</v>
      </c>
      <c r="I604" s="92"/>
    </row>
    <row r="605" spans="1:9" x14ac:dyDescent="0.25">
      <c r="A605" s="93">
        <v>522001</v>
      </c>
      <c r="B605" s="94" t="s">
        <v>145</v>
      </c>
      <c r="C605" s="94">
        <v>13645</v>
      </c>
      <c r="D605" s="94" t="s">
        <v>602</v>
      </c>
      <c r="E605" s="94" t="s">
        <v>156</v>
      </c>
      <c r="F605" s="94" t="s">
        <v>157</v>
      </c>
      <c r="G605" s="93" t="s">
        <v>1122</v>
      </c>
      <c r="H605" s="94">
        <v>1</v>
      </c>
      <c r="I605" s="95"/>
    </row>
    <row r="606" spans="1:9" x14ac:dyDescent="0.25">
      <c r="A606" s="90">
        <v>3223001</v>
      </c>
      <c r="B606" s="91" t="s">
        <v>1209</v>
      </c>
      <c r="C606" s="91">
        <v>14190</v>
      </c>
      <c r="D606" s="91" t="s">
        <v>1210</v>
      </c>
      <c r="E606" s="91" t="s">
        <v>156</v>
      </c>
      <c r="F606" s="91"/>
      <c r="G606" s="90">
        <v>91127</v>
      </c>
      <c r="H606" s="91">
        <v>2</v>
      </c>
      <c r="I606" s="92" t="s">
        <v>1214</v>
      </c>
    </row>
    <row r="607" spans="1:9" x14ac:dyDescent="0.25">
      <c r="A607" s="90">
        <v>3223001</v>
      </c>
      <c r="B607" s="91" t="s">
        <v>1209</v>
      </c>
      <c r="C607" s="91">
        <v>11174</v>
      </c>
      <c r="D607" s="91" t="s">
        <v>1211</v>
      </c>
      <c r="E607" s="94" t="s">
        <v>156</v>
      </c>
      <c r="F607" s="94"/>
      <c r="G607" s="93">
        <v>91128</v>
      </c>
      <c r="H607" s="94">
        <v>2</v>
      </c>
      <c r="I607" s="95" t="s">
        <v>1214</v>
      </c>
    </row>
    <row r="608" spans="1:9" x14ac:dyDescent="0.25">
      <c r="A608" s="90">
        <v>323001</v>
      </c>
      <c r="B608" s="97" t="s">
        <v>1212</v>
      </c>
      <c r="C608" s="91">
        <v>16997</v>
      </c>
      <c r="D608" s="91" t="s">
        <v>1213</v>
      </c>
      <c r="E608" s="91" t="s">
        <v>156</v>
      </c>
      <c r="F608" s="91"/>
      <c r="G608" s="90">
        <v>91129</v>
      </c>
      <c r="H608" s="91">
        <v>2</v>
      </c>
      <c r="I608" s="92" t="s">
        <v>1214</v>
      </c>
    </row>
    <row r="609" spans="1:9" x14ac:dyDescent="0.25">
      <c r="A609" s="93">
        <v>3623002</v>
      </c>
      <c r="B609" s="94" t="s">
        <v>146</v>
      </c>
      <c r="C609" s="94">
        <v>11326</v>
      </c>
      <c r="D609" s="94" t="s">
        <v>603</v>
      </c>
      <c r="E609" s="94" t="s">
        <v>156</v>
      </c>
      <c r="F609" s="94" t="s">
        <v>157</v>
      </c>
      <c r="G609" s="93" t="s">
        <v>1123</v>
      </c>
      <c r="H609" s="94">
        <v>1</v>
      </c>
      <c r="I609" s="95"/>
    </row>
    <row r="610" spans="1:9" x14ac:dyDescent="0.25">
      <c r="A610" s="90">
        <v>3623002</v>
      </c>
      <c r="B610" s="91" t="s">
        <v>146</v>
      </c>
      <c r="C610" s="91">
        <v>11323</v>
      </c>
      <c r="D610" s="91" t="s">
        <v>1320</v>
      </c>
      <c r="E610" s="91" t="s">
        <v>156</v>
      </c>
      <c r="F610" s="91"/>
      <c r="G610" s="90">
        <v>91235</v>
      </c>
      <c r="H610" s="91">
        <v>2</v>
      </c>
      <c r="I610" s="92" t="s">
        <v>1321</v>
      </c>
    </row>
    <row r="611" spans="1:9" x14ac:dyDescent="0.25">
      <c r="A611" s="93">
        <v>1023001</v>
      </c>
      <c r="B611" s="94" t="s">
        <v>147</v>
      </c>
      <c r="C611" s="94">
        <v>13049</v>
      </c>
      <c r="D611" s="94" t="s">
        <v>604</v>
      </c>
      <c r="E611" s="94" t="s">
        <v>156</v>
      </c>
      <c r="F611" s="94" t="s">
        <v>157</v>
      </c>
      <c r="G611" s="93" t="s">
        <v>1124</v>
      </c>
      <c r="H611" s="94">
        <v>1</v>
      </c>
      <c r="I611" s="95"/>
    </row>
    <row r="612" spans="1:9" x14ac:dyDescent="0.25">
      <c r="A612" s="90">
        <v>1023001</v>
      </c>
      <c r="B612" s="91" t="s">
        <v>147</v>
      </c>
      <c r="C612" s="91">
        <v>15345</v>
      </c>
      <c r="D612" s="91" t="s">
        <v>605</v>
      </c>
      <c r="E612" s="91" t="s">
        <v>156</v>
      </c>
      <c r="F612" s="91" t="s">
        <v>157</v>
      </c>
      <c r="G612" s="90" t="s">
        <v>1125</v>
      </c>
      <c r="H612" s="91">
        <v>1</v>
      </c>
      <c r="I612" s="92"/>
    </row>
    <row r="613" spans="1:9" x14ac:dyDescent="0.25">
      <c r="A613" s="93">
        <v>1023001</v>
      </c>
      <c r="B613" s="94" t="s">
        <v>147</v>
      </c>
      <c r="C613" s="94">
        <v>10453</v>
      </c>
      <c r="D613" s="94" t="s">
        <v>606</v>
      </c>
      <c r="E613" s="94" t="s">
        <v>156</v>
      </c>
      <c r="F613" s="94" t="s">
        <v>156</v>
      </c>
      <c r="G613" s="93" t="s">
        <v>1126</v>
      </c>
      <c r="H613" s="94">
        <v>1</v>
      </c>
      <c r="I613" s="95"/>
    </row>
    <row r="614" spans="1:9" x14ac:dyDescent="0.25">
      <c r="A614" s="90">
        <v>1023001</v>
      </c>
      <c r="B614" s="91" t="s">
        <v>147</v>
      </c>
      <c r="C614" s="91">
        <v>10451</v>
      </c>
      <c r="D614" s="91" t="s">
        <v>607</v>
      </c>
      <c r="E614" s="91" t="s">
        <v>156</v>
      </c>
      <c r="F614" s="91" t="s">
        <v>157</v>
      </c>
      <c r="G614" s="90" t="s">
        <v>1127</v>
      </c>
      <c r="H614" s="91">
        <v>1</v>
      </c>
      <c r="I614" s="92"/>
    </row>
    <row r="615" spans="1:9" x14ac:dyDescent="0.25">
      <c r="A615" s="93">
        <v>2423006</v>
      </c>
      <c r="B615" s="94" t="s">
        <v>148</v>
      </c>
      <c r="C615" s="94">
        <v>14006</v>
      </c>
      <c r="D615" s="94" t="s">
        <v>608</v>
      </c>
      <c r="E615" s="94" t="s">
        <v>156</v>
      </c>
      <c r="F615" s="94" t="s">
        <v>157</v>
      </c>
      <c r="G615" s="93" t="s">
        <v>1128</v>
      </c>
      <c r="H615" s="94">
        <v>1</v>
      </c>
      <c r="I615" s="95"/>
    </row>
    <row r="616" spans="1:9" x14ac:dyDescent="0.25">
      <c r="A616" s="90">
        <v>2423006</v>
      </c>
      <c r="B616" s="91" t="s">
        <v>148</v>
      </c>
      <c r="C616" s="91">
        <v>10908</v>
      </c>
      <c r="D616" s="91" t="s">
        <v>609</v>
      </c>
      <c r="E616" s="91" t="s">
        <v>156</v>
      </c>
      <c r="F616" s="91" t="s">
        <v>157</v>
      </c>
      <c r="G616" s="90" t="s">
        <v>1129</v>
      </c>
      <c r="H616" s="91">
        <v>1</v>
      </c>
      <c r="I616" s="92"/>
    </row>
    <row r="617" spans="1:9" x14ac:dyDescent="0.25">
      <c r="A617" s="93">
        <v>2423006</v>
      </c>
      <c r="B617" s="94" t="s">
        <v>148</v>
      </c>
      <c r="C617" s="94">
        <v>10910</v>
      </c>
      <c r="D617" s="94" t="s">
        <v>610</v>
      </c>
      <c r="E617" s="94" t="s">
        <v>156</v>
      </c>
      <c r="F617" s="94" t="s">
        <v>157</v>
      </c>
      <c r="G617" s="93" t="s">
        <v>1130</v>
      </c>
      <c r="H617" s="94">
        <v>1</v>
      </c>
      <c r="I617" s="95"/>
    </row>
    <row r="618" spans="1:9" x14ac:dyDescent="0.25">
      <c r="A618" s="90">
        <v>2423006</v>
      </c>
      <c r="B618" s="91" t="s">
        <v>148</v>
      </c>
      <c r="C618" s="91">
        <v>10911</v>
      </c>
      <c r="D618" s="91" t="s">
        <v>212</v>
      </c>
      <c r="E618" s="91" t="s">
        <v>156</v>
      </c>
      <c r="F618" s="91" t="s">
        <v>157</v>
      </c>
      <c r="G618" s="90" t="s">
        <v>1131</v>
      </c>
      <c r="H618" s="91">
        <v>1</v>
      </c>
      <c r="I618" s="92"/>
    </row>
    <row r="619" spans="1:9" x14ac:dyDescent="0.25">
      <c r="A619" s="93">
        <v>2423006</v>
      </c>
      <c r="B619" s="94" t="s">
        <v>148</v>
      </c>
      <c r="C619" s="94">
        <v>10912</v>
      </c>
      <c r="D619" s="94" t="s">
        <v>611</v>
      </c>
      <c r="E619" s="94" t="s">
        <v>156</v>
      </c>
      <c r="F619" s="94" t="s">
        <v>157</v>
      </c>
      <c r="G619" s="93" t="s">
        <v>1132</v>
      </c>
      <c r="H619" s="94">
        <v>1</v>
      </c>
      <c r="I619" s="95"/>
    </row>
    <row r="620" spans="1:9" x14ac:dyDescent="0.25">
      <c r="A620" s="90">
        <v>2423006</v>
      </c>
      <c r="B620" s="91" t="s">
        <v>148</v>
      </c>
      <c r="C620" s="91">
        <v>13840</v>
      </c>
      <c r="D620" s="91" t="s">
        <v>612</v>
      </c>
      <c r="E620" s="91" t="s">
        <v>156</v>
      </c>
      <c r="F620" s="91" t="s">
        <v>157</v>
      </c>
      <c r="G620" s="90" t="s">
        <v>1133</v>
      </c>
      <c r="H620" s="91">
        <v>1</v>
      </c>
      <c r="I620" s="92"/>
    </row>
    <row r="621" spans="1:9" x14ac:dyDescent="0.25">
      <c r="A621" s="93">
        <v>2423006</v>
      </c>
      <c r="B621" s="94" t="s">
        <v>148</v>
      </c>
      <c r="C621" s="94">
        <v>10909</v>
      </c>
      <c r="D621" s="94" t="s">
        <v>613</v>
      </c>
      <c r="E621" s="94" t="s">
        <v>156</v>
      </c>
      <c r="F621" s="94" t="s">
        <v>157</v>
      </c>
      <c r="G621" s="93" t="s">
        <v>1134</v>
      </c>
      <c r="H621" s="94">
        <v>1</v>
      </c>
      <c r="I621" s="95"/>
    </row>
    <row r="622" spans="1:9" x14ac:dyDescent="0.25">
      <c r="A622" s="90">
        <v>2423006</v>
      </c>
      <c r="B622" s="91" t="s">
        <v>148</v>
      </c>
      <c r="C622" s="91">
        <v>10913</v>
      </c>
      <c r="D622" s="91" t="s">
        <v>394</v>
      </c>
      <c r="E622" s="91" t="s">
        <v>156</v>
      </c>
      <c r="F622" s="91" t="s">
        <v>157</v>
      </c>
      <c r="G622" s="90" t="s">
        <v>1135</v>
      </c>
      <c r="H622" s="91">
        <v>1</v>
      </c>
      <c r="I622" s="92"/>
    </row>
    <row r="623" spans="1:9" x14ac:dyDescent="0.25">
      <c r="A623" s="93">
        <v>1025001</v>
      </c>
      <c r="B623" s="94" t="s">
        <v>149</v>
      </c>
      <c r="C623" s="94">
        <v>10456</v>
      </c>
      <c r="D623" s="94" t="s">
        <v>614</v>
      </c>
      <c r="E623" s="94" t="s">
        <v>156</v>
      </c>
      <c r="F623" s="94" t="s">
        <v>157</v>
      </c>
      <c r="G623" s="93" t="s">
        <v>1136</v>
      </c>
      <c r="H623" s="94">
        <v>1</v>
      </c>
      <c r="I623" s="95"/>
    </row>
    <row r="624" spans="1:9" x14ac:dyDescent="0.25">
      <c r="A624" s="98">
        <v>1025001</v>
      </c>
      <c r="B624" s="99" t="s">
        <v>149</v>
      </c>
      <c r="C624" s="99">
        <v>10455</v>
      </c>
      <c r="D624" s="99" t="s">
        <v>615</v>
      </c>
      <c r="E624" s="99" t="s">
        <v>156</v>
      </c>
      <c r="F624" s="99" t="s">
        <v>157</v>
      </c>
      <c r="G624" s="98" t="s">
        <v>1137</v>
      </c>
      <c r="H624" s="99">
        <v>1</v>
      </c>
      <c r="I624" s="100"/>
    </row>
  </sheetData>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7457C9221D0340B8D5CA9726A131CC" ma:contentTypeVersion="11" ma:contentTypeDescription="Create a new document." ma:contentTypeScope="" ma:versionID="59a4007f81d6894144c0d35730365fa6">
  <xsd:schema xmlns:xsd="http://www.w3.org/2001/XMLSchema" xmlns:xs="http://www.w3.org/2001/XMLSchema" xmlns:p="http://schemas.microsoft.com/office/2006/metadata/properties" xmlns:ns1="http://schemas.microsoft.com/sharepoint/v3" xmlns:ns2="5555b13e-5550-4a64-82c9-4795d4b5fce9" xmlns:ns3="54031767-dd6d-417c-ab73-583408f47564" targetNamespace="http://schemas.microsoft.com/office/2006/metadata/properties" ma:root="true" ma:fieldsID="9b1b5435e81c095c80bce3896ba3a049" ns1:_="" ns2:_="" ns3:_="">
    <xsd:import namespace="http://schemas.microsoft.com/sharepoint/v3"/>
    <xsd:import namespace="5555b13e-5550-4a64-82c9-4795d4b5fce9"/>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55b13e-5550-4a64-82c9-4795d4b5fce9"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stimated_x0020_Creation_x0020_Date xmlns="5555b13e-5550-4a64-82c9-4795d4b5fce9" xsi:nil="true"/>
    <Priority xmlns="5555b13e-5550-4a64-82c9-4795d4b5fce9">New</Priority>
    <Remediation_x0020_Date xmlns="5555b13e-5550-4a64-82c9-4795d4b5fce9">2024-07-09T16:50:48+00:00</Remediation_x0020_Dat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48259F2-AC36-4541-9731-65760DDF5897}"/>
</file>

<file path=customXml/itemProps2.xml><?xml version="1.0" encoding="utf-8"?>
<ds:datastoreItem xmlns:ds="http://schemas.openxmlformats.org/officeDocument/2006/customXml" ds:itemID="{20FAEE96-26EE-4450-A21A-FBF4BD20B3A8}">
  <ds:schemaRefs>
    <ds:schemaRef ds:uri="http://schemas.microsoft.com/DataMashup"/>
  </ds:schemaRefs>
</ds:datastoreItem>
</file>

<file path=customXml/itemProps3.xml><?xml version="1.0" encoding="utf-8"?>
<ds:datastoreItem xmlns:ds="http://schemas.openxmlformats.org/officeDocument/2006/customXml" ds:itemID="{5B59C07E-5F01-4BD3-8556-C50ECAF13DCC}">
  <ds:schemaRefs>
    <ds:schemaRef ds:uri="http://schemas.microsoft.com/sharepoint/v3/contenttype/forms"/>
  </ds:schemaRefs>
</ds:datastoreItem>
</file>

<file path=customXml/itemProps4.xml><?xml version="1.0" encoding="utf-8"?>
<ds:datastoreItem xmlns:ds="http://schemas.openxmlformats.org/officeDocument/2006/customXml" ds:itemID="{56EC774A-B700-4820-8279-EE8E2764F7BE}">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4031767-dd6d-417c-ab73-583408f47564"/>
    <ds:schemaRef ds:uri="5555b13e-5550-4a64-82c9-4795d4b5fce9"/>
    <ds:schemaRef ds:uri="http://schemas.microsoft.com/sharepoint/v3"/>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Claim Entry Example</vt:lpstr>
      <vt:lpstr>Claim Totals Example</vt:lpstr>
      <vt:lpstr>Claim Entry</vt:lpstr>
      <vt:lpstr>Claim Totals</vt:lpstr>
      <vt:lpstr>sponsor dropdowns</vt:lpstr>
      <vt:lpstr>BATB Reqd</vt:lpstr>
      <vt:lpstr>reasons</vt:lpstr>
      <vt:lpstr>Sponsor_Name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BAtB Equipment Grant Claim Form - Sponsor (requires Excel 365)</dc:title>
  <dc:subject/>
  <dc:creator>ALLRAN Laura * ODE</dc:creator>
  <cp:keywords/>
  <dc:description/>
  <cp:lastModifiedBy>MABALE Jon * ODE</cp:lastModifiedBy>
  <cp:revision/>
  <dcterms:created xsi:type="dcterms:W3CDTF">2024-02-13T23:09:55Z</dcterms:created>
  <dcterms:modified xsi:type="dcterms:W3CDTF">2026-09-10T14:37:49Z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2024-02-13T23:40:59Z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72451872-41e0-4d86-a974-9c799a27b2b1</vt:lpwstr>
  </property>
  <property fmtid="{D5CDD505-2E9C-101B-9397-08002B2CF9AE}" pid="8" name="MSIP_Label_7730ea53-6f5e-4160-81a5-992a9105450a_ContentBits">
    <vt:lpwstr>0</vt:lpwstr>
  </property>
  <property fmtid="{D5CDD505-2E9C-101B-9397-08002B2CF9AE}" pid="9" name="ContentTypeId">
    <vt:lpwstr>0x010100FC7457C9221D0340B8D5CA9726A131CC</vt:lpwstr>
  </property>
</Properties>
</file>