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EE27EC8E-878F-426E-A5FC-F34429AA34F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ignature Form" sheetId="6" r:id="rId1"/>
    <sheet name="110227 Potatoes" sheetId="1" r:id="rId2"/>
    <sheet name="110381 Beans " sheetId="7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5" i="7" l="1"/>
  <c r="V15" i="7" s="1"/>
  <c r="Z15" i="7" s="1"/>
  <c r="R14" i="7"/>
  <c r="V14" i="7" s="1"/>
  <c r="Z14" i="7" s="1"/>
  <c r="R13" i="7"/>
  <c r="V13" i="7" s="1"/>
  <c r="Z13" i="7" s="1"/>
  <c r="R12" i="7"/>
  <c r="V12" i="7" s="1"/>
  <c r="Z12" i="7" s="1"/>
  <c r="R11" i="7"/>
  <c r="V11" i="7" s="1"/>
  <c r="Z11" i="7" s="1"/>
  <c r="R10" i="7"/>
  <c r="V10" i="7" s="1"/>
  <c r="Z10" i="7" s="1"/>
  <c r="R9" i="7"/>
  <c r="V9" i="7" s="1"/>
  <c r="Z9" i="7" s="1"/>
  <c r="R8" i="7"/>
  <c r="V8" i="7" s="1"/>
  <c r="Z8" i="7" s="1"/>
  <c r="Q4" i="7"/>
  <c r="R27" i="1"/>
  <c r="V27" i="1" s="1"/>
  <c r="Z27" i="1" s="1"/>
  <c r="R14" i="1"/>
  <c r="V14" i="1" s="1"/>
  <c r="Z14" i="1" s="1"/>
  <c r="R15" i="1"/>
  <c r="V15" i="1" s="1"/>
  <c r="Z15" i="1" s="1"/>
  <c r="R17" i="1"/>
  <c r="V17" i="1" s="1"/>
  <c r="Z17" i="1" s="1"/>
  <c r="R18" i="1"/>
  <c r="V18" i="1" s="1"/>
  <c r="Z18" i="1" s="1"/>
  <c r="R11" i="1"/>
  <c r="V11" i="1" s="1"/>
  <c r="Z11" i="1" s="1"/>
  <c r="R34" i="1"/>
  <c r="V34" i="1" s="1"/>
  <c r="Z34" i="1" s="1"/>
  <c r="R35" i="1"/>
  <c r="V35" i="1" s="1"/>
  <c r="Z35" i="1" s="1"/>
  <c r="R36" i="1"/>
  <c r="V36" i="1" s="1"/>
  <c r="Z36" i="1" s="1"/>
  <c r="R37" i="1"/>
  <c r="V37" i="1" s="1"/>
  <c r="Z37" i="1" s="1"/>
  <c r="R33" i="1"/>
  <c r="V33" i="1" s="1"/>
  <c r="Z33" i="1" s="1"/>
  <c r="R30" i="1"/>
  <c r="V30" i="1" s="1"/>
  <c r="Z30" i="1" s="1"/>
  <c r="R31" i="1"/>
  <c r="V31" i="1" s="1"/>
  <c r="Z31" i="1" s="1"/>
  <c r="R29" i="1"/>
  <c r="V29" i="1" s="1"/>
  <c r="Z29" i="1" s="1"/>
  <c r="R26" i="1"/>
  <c r="V26" i="1" s="1"/>
  <c r="Z26" i="1" s="1"/>
  <c r="R23" i="1"/>
  <c r="V23" i="1" s="1"/>
  <c r="Z23" i="1" s="1"/>
  <c r="R24" i="1"/>
  <c r="V24" i="1" s="1"/>
  <c r="Z24" i="1" s="1"/>
  <c r="R22" i="1"/>
  <c r="V22" i="1" s="1"/>
  <c r="Z22" i="1" s="1"/>
  <c r="R8" i="1"/>
  <c r="V8" i="1" s="1"/>
  <c r="Z8" i="1" s="1"/>
  <c r="R20" i="1"/>
  <c r="V20" i="1" s="1"/>
  <c r="Z20" i="1" s="1"/>
  <c r="R12" i="1"/>
  <c r="V12" i="1" s="1"/>
  <c r="Z12" i="1" s="1"/>
  <c r="R13" i="1"/>
  <c r="V13" i="1" s="1"/>
  <c r="Z13" i="1" s="1"/>
  <c r="R16" i="1"/>
  <c r="V16" i="1" s="1"/>
  <c r="Z16" i="1" s="1"/>
  <c r="R19" i="1"/>
  <c r="V19" i="1" s="1"/>
  <c r="Z19" i="1" s="1"/>
  <c r="Z40" i="1" l="1"/>
  <c r="S4" i="1" s="1"/>
  <c r="Y4" i="1" s="1"/>
  <c r="Z18" i="7"/>
  <c r="S4" i="7" s="1"/>
  <c r="Y4" i="7" s="1"/>
  <c r="W4" i="1" l="1"/>
  <c r="Z4" i="1" s="1"/>
  <c r="W4" i="7"/>
  <c r="Z4" i="7" s="1"/>
</calcChain>
</file>

<file path=xl/sharedStrings.xml><?xml version="1.0" encoding="utf-8"?>
<sst xmlns="http://schemas.openxmlformats.org/spreadsheetml/2006/main" count="399" uniqueCount="131">
  <si>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</si>
  <si>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</si>
  <si>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</si>
  <si>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</si>
  <si>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</si>
  <si>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</si>
  <si>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</si>
  <si>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</si>
  <si>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</si>
  <si>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</si>
  <si>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</si>
  <si>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</si>
  <si>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</si>
  <si>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</si>
  <si>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</si>
  <si>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</si>
  <si>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</si>
  <si>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</si>
  <si>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</si>
  <si>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</si>
  <si>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</si>
  <si>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</si>
  <si>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</si>
  <si>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</si>
  <si>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</si>
  <si>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</si>
  <si>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</si>
  <si>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 xml:space="preserve">Instant Mashed Potatoes Complete w/Vit C - Low Sodium </t>
  </si>
  <si>
    <t xml:space="preserve">Instant Mashed Potatoes w/Vit C - Low Sodium </t>
  </si>
  <si>
    <t>Mashed Potatoes</t>
  </si>
  <si>
    <t>Au Gratin Potato Casserole - Reduced Sodium</t>
  </si>
  <si>
    <t>Shredded Potato Cheese Bake - Reduced Sodium</t>
  </si>
  <si>
    <t>Fully Flavored</t>
  </si>
  <si>
    <t>Lower Sodium</t>
  </si>
  <si>
    <t>HASHBROWNS: Golden Grill® - 3x More Benefits Than Frozen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</si>
  <si>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</si>
  <si>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</si>
  <si>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</si>
  <si>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</si>
  <si>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</si>
  <si>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</si>
  <si>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</si>
  <si>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</si>
  <si>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</si>
  <si>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</si>
  <si>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</si>
  <si>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</si>
  <si>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</si>
  <si>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</si>
  <si>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</si>
  <si>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</si>
  <si>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</si>
  <si>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</si>
  <si>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</si>
  <si>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</si>
  <si>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</si>
  <si>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</si>
  <si>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</si>
  <si>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</si>
  <si>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</si>
  <si>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</si>
  <si>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</si>
  <si>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</si>
  <si>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</si>
  <si>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</si>
  <si>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</si>
  <si>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</si>
  <si>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</si>
  <si>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</si>
  <si>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</si>
  <si>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</si>
  <si>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</si>
  <si>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</si>
  <si>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</si>
  <si>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</si>
  <si>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</si>
  <si>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</si>
  <si>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</si>
  <si>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BEANS: Santiago® - No preservatives, artificial colors or flavors.  Authentic taste and texture.</t>
  </si>
  <si>
    <t>Total 110381 - USDA Beans Pinto Dry Tote (Price/lb.)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</si>
  <si>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</si>
  <si>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</si>
  <si>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</si>
  <si>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</si>
  <si>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COMMODITY TO ORDER:   110381, BEANS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</si>
  <si>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</si>
  <si>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</si>
  <si>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</si>
  <si>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</si>
  <si>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</si>
  <si>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</si>
  <si>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</si>
  <si>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</si>
  <si>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</si>
  <si>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</si>
  <si>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</si>
  <si>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Bid Sales Analyst</t>
  </si>
  <si>
    <t>6/28.1 oz</t>
  </si>
  <si>
    <t>6/20.8 oz</t>
  </si>
  <si>
    <t xml:space="preserve">6/26.25 oz </t>
  </si>
  <si>
    <t>6/27.09 oz</t>
  </si>
  <si>
    <t>6/26.9 oz</t>
  </si>
  <si>
    <t>6/29.77 oz</t>
  </si>
  <si>
    <t>1676 N. California Blvd. Suite 525</t>
  </si>
  <si>
    <t>Walnut Creek, CA 94596</t>
  </si>
  <si>
    <t xml:space="preserve">Santiago® Seasoned Vegetarian Refried Beans </t>
  </si>
  <si>
    <t>Santiago® QUICK-START® Vegetarian Chili w/Red Beans</t>
  </si>
  <si>
    <t>Santiago® Smart Servings™ Vegetarian Refried Beans - Low Sodium</t>
  </si>
  <si>
    <t>Santiago® EXCEL®  Refried Beans - Smooth</t>
  </si>
  <si>
    <t>Santiago®  Vegetarian Refried Beans</t>
  </si>
  <si>
    <t>Santiago® Seasoned Vegetarian Black Beans</t>
  </si>
  <si>
    <t>Santiago® Refried Beans</t>
  </si>
  <si>
    <t>Santiago® EXCEL® Refried Beans - Smooth</t>
  </si>
  <si>
    <t>Potato Pearls® EXCEL® Original Butter Mashed</t>
  </si>
  <si>
    <t>Potato Pearls® EXCEL® Original Butter Recipe Mashed</t>
  </si>
  <si>
    <t>Potato Pearls® EXCEL® Creamy Butter Mashed Potatoes w/Skins</t>
  </si>
  <si>
    <t>Potato Pearls® EXCEL® Redskin Mashed</t>
  </si>
  <si>
    <t>Potato Pearls® EXCEL® Gold Mashed</t>
  </si>
  <si>
    <t>Potato Pearls® Nature's Own Mashed</t>
  </si>
  <si>
    <t>Potato Pearls® Country Style Mashed</t>
  </si>
  <si>
    <t>Potato Pearls® Golden Extra Rich Mashed</t>
  </si>
  <si>
    <t>Potato Pearls®Golden Extra Rich Mashed</t>
  </si>
  <si>
    <t>Potato Pearls® EXCEL® Original Butter Mashed - Reduced Sodium</t>
  </si>
  <si>
    <t>Potato Pearls® Smart Servings™ Mashed w/Vit C - Low Sodium</t>
  </si>
  <si>
    <t>Potato Pearls® Extra Rich Mashed - Low Sodium</t>
  </si>
  <si>
    <t>Scalloped Potato Casserole - Reduced Sodium</t>
  </si>
  <si>
    <t>Golden Grill ® Potato Pancake Mix</t>
  </si>
  <si>
    <t>Golden Grill ® Russet Hashbrowns</t>
  </si>
  <si>
    <t>Golden Grill ® Redi-Shred® Hashbrowns</t>
  </si>
  <si>
    <t>Golden Grill ® Seasoned Hashbrowns</t>
  </si>
  <si>
    <t>SY 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</si>
</sst>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b/>
      <sz val="12"/>
      <color indexed="9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sz val="11"/>
      <color rgb="FFC00000"/>
      <name val="Aptos Narrow"/>
      <family val="2"/>
    </font>
    <font>
      <sz val="11"/>
      <name val="Aptos Narrow"/>
      <family val="2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3" fillId="0" borderId="1" xfId="0" applyFont="1" applyBorder="1" applyAlignment="1">
      <alignment horizontal="center" vertical="center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23" fillId="0" borderId="0" xfId="0" applyFont="1"/>
    <xf numFmtId="0" fontId="1" fillId="0" borderId="0" xfId="0" applyFont="1"/>
    <xf numFmtId="0" fontId="27" fillId="0" borderId="0" xfId="0" applyFont="1"/>
    <xf numFmtId="0" fontId="8" fillId="0" borderId="0" xfId="0" applyFont="1" applyAlignment="1">
      <alignment wrapText="1"/>
    </xf>
    <xf numFmtId="3" fontId="23" fillId="0" borderId="0" xfId="0" applyNumberFormat="1" applyFont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14" fillId="0" borderId="0" xfId="0" applyFont="1"/>
    <xf numFmtId="167" fontId="14" fillId="0" borderId="0" xfId="0" applyNumberFormat="1" applyFont="1" applyAlignment="1">
      <alignment horizontal="left"/>
    </xf>
    <xf numFmtId="0" fontId="9" fillId="0" borderId="0" xfId="0" applyFont="1" applyProtection="1">
      <protection locked="0"/>
    </xf>
    <xf numFmtId="2" fontId="15" fillId="2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0" fillId="3" borderId="3" xfId="0" applyFont="1" applyFill="1" applyBorder="1"/>
    <xf numFmtId="0" fontId="19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44" fontId="6" fillId="8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Protection="1"/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2" xfId="0" applyFont="1" applyBorder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2" fontId="15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9" fontId="7" fillId="0" borderId="0" xfId="0" applyNumberFormat="1" applyFont="1"/>
    <xf numFmtId="49" fontId="8" fillId="9" borderId="10" xfId="0" applyNumberFormat="1" applyFont="1" applyFill="1" applyBorder="1" applyProtection="1">
      <protection locked="0"/>
    </xf>
    <xf numFmtId="49" fontId="8" fillId="9" borderId="2" xfId="0" applyNumberFormat="1" applyFont="1" applyFill="1" applyBorder="1" applyProtection="1">
      <protection locked="0"/>
    </xf>
    <xf numFmtId="49" fontId="8" fillId="9" borderId="11" xfId="0" applyNumberFormat="1" applyFont="1" applyFill="1" applyBorder="1" applyProtection="1">
      <protection locked="0"/>
    </xf>
    <xf numFmtId="49" fontId="8" fillId="9" borderId="10" xfId="0" applyNumberFormat="1" applyFont="1" applyFill="1" applyBorder="1"/>
    <xf numFmtId="49" fontId="8" fillId="9" borderId="2" xfId="0" applyNumberFormat="1" applyFont="1" applyFill="1" applyBorder="1"/>
    <xf numFmtId="49" fontId="8" fillId="9" borderId="11" xfId="0" applyNumberFormat="1" applyFont="1" applyFill="1" applyBorder="1"/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0" fontId="7" fillId="0" borderId="15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4" fontId="29" fillId="3" borderId="1" xfId="0" applyNumberFormat="1" applyFont="1" applyFill="1" applyBorder="1" applyAlignment="1">
      <alignment horizontal="right" vertical="center" wrapText="1"/>
    </xf>
    <xf numFmtId="0" fontId="30" fillId="3" borderId="1" xfId="0" applyFont="1" applyFill="1" applyBorder="1"/>
    <xf numFmtId="0" fontId="29" fillId="3" borderId="1" xfId="0" applyFont="1" applyFill="1" applyBorder="1" applyAlignment="1">
      <alignment horizontal="center"/>
    </xf>
    <xf numFmtId="0" fontId="30" fillId="3" borderId="3" xfId="0" applyFont="1" applyFill="1" applyBorder="1"/>
    <xf numFmtId="0" fontId="29" fillId="3" borderId="3" xfId="0" applyFont="1" applyFill="1" applyBorder="1"/>
    <xf numFmtId="0" fontId="30" fillId="3" borderId="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2" fontId="30" fillId="3" borderId="3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left"/>
    </xf>
    <xf numFmtId="4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 wrapText="1"/>
    </xf>
    <xf numFmtId="0" fontId="34" fillId="0" borderId="0" xfId="0" applyFont="1"/>
    <xf numFmtId="0" fontId="35" fillId="7" borderId="9" xfId="0" applyFont="1" applyFill="1" applyBorder="1"/>
    <xf numFmtId="0" fontId="35" fillId="7" borderId="0" xfId="0" applyFont="1" applyFill="1"/>
    <xf numFmtId="0" fontId="30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1" xfId="3" applyFont="1" applyBorder="1" applyAlignment="1">
      <alignment horizontal="left" vertical="center" wrapText="1"/>
    </xf>
    <xf numFmtId="0" fontId="34" fillId="0" borderId="1" xfId="3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164" fontId="32" fillId="4" borderId="3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/>
    </xf>
    <xf numFmtId="0" fontId="32" fillId="5" borderId="3" xfId="0" applyFont="1" applyFill="1" applyBorder="1" applyAlignment="1" applyProtection="1">
      <alignment horizontal="center"/>
      <protection locked="0"/>
    </xf>
    <xf numFmtId="164" fontId="32" fillId="4" borderId="3" xfId="1" applyNumberFormat="1" applyFont="1" applyFill="1" applyBorder="1" applyAlignment="1" applyProtection="1">
      <alignment horizontal="center"/>
      <protection locked="0"/>
    </xf>
    <xf numFmtId="164" fontId="32" fillId="0" borderId="3" xfId="1" applyNumberFormat="1" applyFont="1" applyBorder="1" applyAlignment="1" applyProtection="1">
      <alignment horizontal="center"/>
    </xf>
    <xf numFmtId="0" fontId="32" fillId="0" borderId="3" xfId="0" applyFont="1" applyBorder="1" applyAlignment="1">
      <alignment horizontal="center" wrapText="1"/>
    </xf>
    <xf numFmtId="0" fontId="36" fillId="0" borderId="1" xfId="3" applyFont="1" applyBorder="1" applyAlignment="1">
      <alignment horizontal="center" vertical="center"/>
    </xf>
    <xf numFmtId="2" fontId="32" fillId="0" borderId="1" xfId="3" applyNumberFormat="1" applyFont="1" applyBorder="1" applyAlignment="1">
      <alignment horizontal="center"/>
    </xf>
    <xf numFmtId="164" fontId="32" fillId="0" borderId="3" xfId="1" applyNumberFormat="1" applyFont="1" applyBorder="1" applyProtection="1"/>
    <xf numFmtId="0" fontId="32" fillId="0" borderId="1" xfId="0" applyFont="1" applyBorder="1" applyAlignment="1">
      <alignment horizontal="center"/>
    </xf>
    <xf numFmtId="0" fontId="32" fillId="5" borderId="1" xfId="0" applyFont="1" applyFill="1" applyBorder="1" applyAlignment="1" applyProtection="1">
      <alignment horizontal="center"/>
      <protection locked="0"/>
    </xf>
    <xf numFmtId="164" fontId="32" fillId="4" borderId="1" xfId="1" applyNumberFormat="1" applyFont="1" applyFill="1" applyBorder="1" applyAlignment="1" applyProtection="1">
      <alignment horizontal="center"/>
      <protection locked="0"/>
    </xf>
    <xf numFmtId="0" fontId="32" fillId="0" borderId="0" xfId="0" applyFont="1"/>
    <xf numFmtId="14" fontId="34" fillId="0" borderId="0" xfId="0" applyNumberFormat="1" applyFont="1" applyAlignment="1">
      <alignment horizontal="left"/>
    </xf>
    <xf numFmtId="4" fontId="34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2" xfId="0" applyFont="1" applyBorder="1"/>
    <xf numFmtId="0" fontId="32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164" fontId="32" fillId="0" borderId="1" xfId="1" applyNumberFormat="1" applyFont="1" applyBorder="1" applyAlignment="1" applyProtection="1">
      <alignment horizontal="center" vertical="center"/>
    </xf>
    <xf numFmtId="0" fontId="34" fillId="0" borderId="0" xfId="0" applyFont="1" applyAlignment="1">
      <alignment wrapText="1"/>
    </xf>
    <xf numFmtId="49" fontId="24" fillId="7" borderId="1" xfId="0" applyNumberFormat="1" applyFont="1" applyFill="1" applyBorder="1" applyAlignment="1">
      <alignment vertical="top"/>
    </xf>
    <xf numFmtId="0" fontId="24" fillId="7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 applyProtection="1">
      <protection locked="0"/>
    </xf>
    <xf numFmtId="0" fontId="23" fillId="6" borderId="1" xfId="0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165" fontId="8" fillId="6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1847850</xdr:colOff>
      <xdr:row>0</xdr:row>
      <xdr:rowOff>678102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2514600" cy="611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10083800" y="1473200"/>
          <a:ext cx="2162175" cy="368300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164523</xdr:colOff>
      <xdr:row>1</xdr:row>
      <xdr:rowOff>190499</xdr:rowOff>
    </xdr:from>
    <xdr:to>
      <xdr:col>17</xdr:col>
      <xdr:colOff>631248</xdr:colOff>
      <xdr:row>4</xdr:row>
      <xdr:rowOff>164775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88A5545F-8CD0-4D99-AC5B-C1C161B5B2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5500" y="1073726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Text 37">
          <a:extLst>
            <a:ext uri="{FF2B5EF4-FFF2-40B4-BE49-F238E27FC236}">
              <a16:creationId xmlns:a16="http://schemas.microsoft.com/office/drawing/2014/main" id="{4F6615BF-7459-407F-AF62-25181D5E18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26428ECF-C2B1-4DD7-BBBC-4299A788D4A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Text 37">
          <a:extLst>
            <a:ext uri="{FF2B5EF4-FFF2-40B4-BE49-F238E27FC236}">
              <a16:creationId xmlns:a16="http://schemas.microsoft.com/office/drawing/2014/main" id="{F1D81249-F0A3-42EC-8216-7E252B9E32A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Text 37">
          <a:extLst>
            <a:ext uri="{FF2B5EF4-FFF2-40B4-BE49-F238E27FC236}">
              <a16:creationId xmlns:a16="http://schemas.microsoft.com/office/drawing/2014/main" id="{1710FD73-2CA7-4D0E-86A5-DCA510CC90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90A75C3-306E-4E16-8149-8EC57B408A3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8" name="Text 37">
          <a:extLst>
            <a:ext uri="{FF2B5EF4-FFF2-40B4-BE49-F238E27FC236}">
              <a16:creationId xmlns:a16="http://schemas.microsoft.com/office/drawing/2014/main" id="{49D17F47-92DA-4C1E-B389-3DE6B72FC4F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Text 37">
          <a:extLst>
            <a:ext uri="{FF2B5EF4-FFF2-40B4-BE49-F238E27FC236}">
              <a16:creationId xmlns:a16="http://schemas.microsoft.com/office/drawing/2014/main" id="{DCA011CD-56A2-4026-A08F-272E70942B2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" name="Text 37">
          <a:extLst>
            <a:ext uri="{FF2B5EF4-FFF2-40B4-BE49-F238E27FC236}">
              <a16:creationId xmlns:a16="http://schemas.microsoft.com/office/drawing/2014/main" id="{3AE2FDF7-D8CF-494E-8C9F-EB17B28ED5A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1" name="Text 37">
          <a:extLst>
            <a:ext uri="{FF2B5EF4-FFF2-40B4-BE49-F238E27FC236}">
              <a16:creationId xmlns:a16="http://schemas.microsoft.com/office/drawing/2014/main" id="{859037B8-FDE0-4FF7-887A-416444D3F47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2" name="Text 37">
          <a:extLst>
            <a:ext uri="{FF2B5EF4-FFF2-40B4-BE49-F238E27FC236}">
              <a16:creationId xmlns:a16="http://schemas.microsoft.com/office/drawing/2014/main" id="{6A5728AC-1400-4049-9101-DBD06EE93EF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4" name="Text 37">
          <a:extLst>
            <a:ext uri="{FF2B5EF4-FFF2-40B4-BE49-F238E27FC236}">
              <a16:creationId xmlns:a16="http://schemas.microsoft.com/office/drawing/2014/main" id="{5D91D80A-55AF-4623-8084-17098CA7E60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5" name="Text 37">
          <a:extLst>
            <a:ext uri="{FF2B5EF4-FFF2-40B4-BE49-F238E27FC236}">
              <a16:creationId xmlns:a16="http://schemas.microsoft.com/office/drawing/2014/main" id="{139E5B9C-F465-48BE-BB9D-26C8F74E83C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6" name="Text 37">
          <a:extLst>
            <a:ext uri="{FF2B5EF4-FFF2-40B4-BE49-F238E27FC236}">
              <a16:creationId xmlns:a16="http://schemas.microsoft.com/office/drawing/2014/main" id="{597F4A4F-E00B-42CA-AC73-9335EEACD79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9" name="Text 37">
          <a:extLst>
            <a:ext uri="{FF2B5EF4-FFF2-40B4-BE49-F238E27FC236}">
              <a16:creationId xmlns:a16="http://schemas.microsoft.com/office/drawing/2014/main" id="{9277D375-7BC8-4AEE-A64C-32C18CB9833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5</xdr:row>
      <xdr:rowOff>523875</xdr:rowOff>
    </xdr:from>
    <xdr:to>
      <xdr:col>18</xdr:col>
      <xdr:colOff>9525</xdr:colOff>
      <xdr:row>5</xdr:row>
      <xdr:rowOff>523875</xdr:rowOff>
    </xdr:to>
    <xdr:sp macro="" textlink="">
      <xdr:nvSpPr>
        <xdr:cNvPr id="20" name="Text 37">
          <a:extLst>
            <a:ext uri="{FF2B5EF4-FFF2-40B4-BE49-F238E27FC236}">
              <a16:creationId xmlns:a16="http://schemas.microsoft.com/office/drawing/2014/main" id="{1B1103D2-7CC9-4B04-8974-92160DDA715B}"/>
            </a:ext>
          </a:extLst>
        </xdr:cNvPr>
        <xdr:cNvSpPr txBox="1">
          <a:spLocks noChangeArrowheads="1"/>
        </xdr:cNvSpPr>
      </xdr:nvSpPr>
      <xdr:spPr bwMode="auto">
        <a:xfrm>
          <a:off x="0" y="2838450"/>
          <a:ext cx="11020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21" name="Text 37">
          <a:extLst>
            <a:ext uri="{FF2B5EF4-FFF2-40B4-BE49-F238E27FC236}">
              <a16:creationId xmlns:a16="http://schemas.microsoft.com/office/drawing/2014/main" id="{230003F8-67FA-47CA-8E52-4FB201FF604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3" name="Text 37">
          <a:extLst>
            <a:ext uri="{FF2B5EF4-FFF2-40B4-BE49-F238E27FC236}">
              <a16:creationId xmlns:a16="http://schemas.microsoft.com/office/drawing/2014/main" id="{E502D9CE-6DD6-4442-94CC-E762CBFA503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8" name="Text 37">
          <a:extLst>
            <a:ext uri="{FF2B5EF4-FFF2-40B4-BE49-F238E27FC236}">
              <a16:creationId xmlns:a16="http://schemas.microsoft.com/office/drawing/2014/main" id="{1FC40296-BBB5-4C52-B0E3-78201B5D2B6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30" name="Text 37">
          <a:extLst>
            <a:ext uri="{FF2B5EF4-FFF2-40B4-BE49-F238E27FC236}">
              <a16:creationId xmlns:a16="http://schemas.microsoft.com/office/drawing/2014/main" id="{FC6838B2-AAEE-4515-BA33-0E17D17BCEB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9744" name="AutoShape 53" descr="School Year 2022-2023&#10;">
          <a:extLst>
            <a:ext uri="{FF2B5EF4-FFF2-40B4-BE49-F238E27FC236}">
              <a16:creationId xmlns:a16="http://schemas.microsoft.com/office/drawing/2014/main" id="{74F81F46-A4AF-467C-8294-7DF41AC6E691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9745" name="Picture 1">
          <a:extLst>
            <a:ext uri="{FF2B5EF4-FFF2-40B4-BE49-F238E27FC236}">
              <a16:creationId xmlns:a16="http://schemas.microsoft.com/office/drawing/2014/main" id="{BF532851-ED7F-4055-A095-6FBF2062E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228600</xdr:rowOff>
    </xdr:from>
    <xdr:to>
      <xdr:col>18</xdr:col>
      <xdr:colOff>85725</xdr:colOff>
      <xdr:row>3</xdr:row>
      <xdr:rowOff>209550</xdr:rowOff>
    </xdr:to>
    <xdr:grpSp>
      <xdr:nvGrpSpPr>
        <xdr:cNvPr id="19747" name="Group 41" descr="Check the pounds here">
          <a:extLst>
            <a:ext uri="{FF2B5EF4-FFF2-40B4-BE49-F238E27FC236}">
              <a16:creationId xmlns:a16="http://schemas.microsoft.com/office/drawing/2014/main" id="{6392F7DA-0738-45BA-B5F4-5A7402F7979E}"/>
            </a:ext>
          </a:extLst>
        </xdr:cNvPr>
        <xdr:cNvGrpSpPr>
          <a:grpSpLocks/>
        </xdr:cNvGrpSpPr>
      </xdr:nvGrpSpPr>
      <xdr:grpSpPr bwMode="auto">
        <a:xfrm>
          <a:off x="9696450" y="1485900"/>
          <a:ext cx="2162175" cy="368300"/>
          <a:chOff x="240660" y="411585"/>
          <a:chExt cx="2455851" cy="812842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EFA2E848-25AF-48E0-AEA4-2F3766374353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DBF931C-AA31-40D5-8410-E223E7D92CCE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4D70618-B662-4438-ABE9-F367B6D78538}"/>
            </a:ext>
          </a:extLst>
        </xdr:cNvPr>
        <xdr:cNvSpPr txBox="1"/>
      </xdr:nvSpPr>
      <xdr:spPr>
        <a:xfrm>
          <a:off x="0" y="619125"/>
          <a:ext cx="931545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bean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6"/>
  <sheetViews>
    <sheetView tabSelected="1" workbookViewId="0">
      <selection activeCell="B48" sqref="B48"/>
    </sheetView>
  </sheetViews>
  <sheetFormatPr defaultColWidth="9.1796875" defaultRowHeight="14" x14ac:dyDescent="0.3"/>
  <cols>
    <col min="1" max="1" width="19.54296875" style="10" customWidth="1"/>
    <col min="2" max="2" width="23.81640625" style="10" customWidth="1"/>
    <col min="3" max="3" width="15.453125" style="10" bestFit="1" customWidth="1"/>
    <col min="4" max="4" width="6.453125" style="10" bestFit="1" customWidth="1"/>
    <col min="5" max="5" width="9.1796875" style="10"/>
    <col min="6" max="6" width="9.1796875" style="10" customWidth="1"/>
    <col min="7" max="10" width="9.7265625" style="10" customWidth="1"/>
    <col min="11" max="16384" width="9.1796875" style="10"/>
  </cols>
  <sheetData>
    <row r="6" spans="1:8" ht="14.5" x14ac:dyDescent="0.35">
      <c r="A6" s="9" t="s">
        <v>73</v>
      </c>
      <c r="C6" s="11"/>
      <c r="D6" s="12"/>
      <c r="E6" s="13"/>
      <c r="F6" s="13"/>
      <c r="G6" s="13"/>
      <c r="H6" s="13"/>
    </row>
    <row r="7" spans="1:8" ht="14.5" x14ac:dyDescent="0.35">
      <c r="A7" s="14" t="s">
        <v>75</v>
      </c>
      <c r="B7" s="14"/>
      <c r="C7" s="14"/>
      <c r="D7" s="14"/>
      <c r="E7" s="14"/>
      <c r="F7" s="14"/>
      <c r="G7" s="14"/>
      <c r="H7" s="14"/>
    </row>
    <row r="9" spans="1:8" ht="14.5" x14ac:dyDescent="0.35">
      <c r="A9" s="20" t="s">
        <v>63</v>
      </c>
      <c r="B9" s="99"/>
      <c r="C9" s="100"/>
      <c r="D9" s="100"/>
      <c r="E9" s="100"/>
      <c r="F9" s="101"/>
    </row>
    <row r="10" spans="1:8" ht="14.5" x14ac:dyDescent="0.35">
      <c r="A10" s="20" t="s">
        <v>65</v>
      </c>
      <c r="B10" s="99"/>
      <c r="C10" s="100"/>
      <c r="D10" s="100"/>
      <c r="E10" s="100"/>
      <c r="F10" s="101"/>
    </row>
    <row r="11" spans="1:8" ht="14.5" x14ac:dyDescent="0.35">
      <c r="A11" s="20" t="s">
        <v>67</v>
      </c>
      <c r="B11" s="99"/>
      <c r="C11" s="100"/>
      <c r="D11" s="100"/>
      <c r="E11" s="100"/>
      <c r="F11" s="101"/>
    </row>
    <row r="12" spans="1:8" ht="14.5" x14ac:dyDescent="0.35">
      <c r="A12" s="20" t="s">
        <v>69</v>
      </c>
      <c r="B12" s="99"/>
      <c r="C12" s="100"/>
      <c r="D12" s="100"/>
      <c r="E12" s="100"/>
      <c r="F12" s="101"/>
    </row>
    <row r="13" spans="1:8" ht="14.5" x14ac:dyDescent="0.35">
      <c r="A13" s="20" t="s">
        <v>71</v>
      </c>
      <c r="B13" s="99"/>
      <c r="C13" s="100"/>
      <c r="D13" s="100"/>
      <c r="E13" s="100"/>
      <c r="F13" s="101"/>
    </row>
    <row r="14" spans="1:8" ht="14.5" x14ac:dyDescent="0.35">
      <c r="A14" s="21" t="s">
        <v>64</v>
      </c>
      <c r="B14" s="99"/>
      <c r="C14" s="100"/>
      <c r="D14" s="100"/>
      <c r="E14" s="100"/>
      <c r="F14" s="101"/>
    </row>
    <row r="15" spans="1:8" ht="14.5" x14ac:dyDescent="0.35">
      <c r="A15" s="21" t="s">
        <v>66</v>
      </c>
      <c r="B15" s="99"/>
      <c r="C15" s="100"/>
      <c r="D15" s="100"/>
      <c r="E15" s="100"/>
      <c r="F15" s="101"/>
    </row>
    <row r="16" spans="1:8" ht="14.5" x14ac:dyDescent="0.35">
      <c r="A16" s="21" t="s">
        <v>68</v>
      </c>
      <c r="B16" s="99"/>
      <c r="C16" s="100"/>
      <c r="D16" s="100"/>
      <c r="E16" s="100"/>
      <c r="F16" s="101"/>
    </row>
    <row r="17" spans="1:15" ht="14.5" x14ac:dyDescent="0.35">
      <c r="A17" s="21" t="s">
        <v>70</v>
      </c>
      <c r="B17" s="99"/>
      <c r="C17" s="100"/>
      <c r="D17" s="100"/>
      <c r="E17" s="100"/>
      <c r="F17" s="101"/>
    </row>
    <row r="19" spans="1:15" ht="15" customHeight="1" x14ac:dyDescent="0.35">
      <c r="A19" s="9" t="s">
        <v>86</v>
      </c>
      <c r="B19" s="7"/>
      <c r="C19" s="7"/>
      <c r="D19" s="7"/>
      <c r="E19" s="7"/>
    </row>
    <row r="20" spans="1:15" ht="15" customHeight="1" x14ac:dyDescent="0.35">
      <c r="A20" s="9" t="s">
        <v>87</v>
      </c>
      <c r="B20" s="8"/>
      <c r="C20" s="8"/>
      <c r="D20" s="8"/>
      <c r="E20" s="8"/>
    </row>
    <row r="21" spans="1:15" ht="15" customHeight="1" x14ac:dyDescent="0.35">
      <c r="A21" s="9" t="s">
        <v>88</v>
      </c>
      <c r="B21" s="8"/>
      <c r="C21" s="8"/>
      <c r="D21" s="8"/>
      <c r="E21" s="8"/>
    </row>
    <row r="22" spans="1:15" ht="14.5" x14ac:dyDescent="0.35">
      <c r="B22" s="15"/>
    </row>
    <row r="23" spans="1:15" ht="14.5" x14ac:dyDescent="0.35">
      <c r="A23" s="20" t="s">
        <v>72</v>
      </c>
      <c r="B23" s="99"/>
      <c r="C23" s="100"/>
      <c r="D23" s="100"/>
      <c r="E23" s="100"/>
      <c r="F23" s="101"/>
    </row>
    <row r="24" spans="1:15" ht="14.5" x14ac:dyDescent="0.35">
      <c r="A24" s="20" t="s">
        <v>74</v>
      </c>
      <c r="B24" s="99"/>
      <c r="C24" s="100"/>
      <c r="D24" s="100"/>
      <c r="E24" s="100"/>
      <c r="F24" s="101"/>
    </row>
    <row r="25" spans="1:15" ht="14.5" x14ac:dyDescent="0.35">
      <c r="A25" s="20" t="s">
        <v>76</v>
      </c>
      <c r="B25" s="99"/>
      <c r="C25" s="100"/>
      <c r="D25" s="100"/>
      <c r="E25" s="100"/>
      <c r="F25" s="101"/>
      <c r="G25" s="9"/>
      <c r="H25" s="11"/>
      <c r="I25" s="11"/>
      <c r="J25" s="13"/>
      <c r="K25" s="16"/>
      <c r="L25" s="13"/>
      <c r="M25" s="13"/>
      <c r="N25" s="13"/>
      <c r="O25" s="13"/>
    </row>
    <row r="26" spans="1:15" ht="14.5" x14ac:dyDescent="0.35">
      <c r="D26" s="11"/>
      <c r="E26" s="11"/>
      <c r="F26" s="11"/>
    </row>
    <row r="27" spans="1:15" ht="14.5" x14ac:dyDescent="0.35">
      <c r="A27" s="22" t="s">
        <v>92</v>
      </c>
      <c r="D27" s="11"/>
      <c r="E27" s="11"/>
      <c r="F27" s="11"/>
    </row>
    <row r="28" spans="1:15" ht="14.5" x14ac:dyDescent="0.35">
      <c r="A28" s="20" t="s">
        <v>93</v>
      </c>
      <c r="B28" s="102" t="s">
        <v>89</v>
      </c>
      <c r="C28" s="103"/>
      <c r="D28" s="103"/>
      <c r="E28" s="103"/>
      <c r="F28" s="104"/>
      <c r="M28" s="19"/>
    </row>
    <row r="29" spans="1:15" ht="14.5" x14ac:dyDescent="0.35">
      <c r="A29" s="20" t="s">
        <v>94</v>
      </c>
      <c r="B29" s="102" t="s">
        <v>96</v>
      </c>
      <c r="C29" s="103"/>
      <c r="D29" s="103"/>
      <c r="E29" s="103"/>
      <c r="F29" s="104"/>
    </row>
    <row r="30" spans="1:15" ht="14.5" x14ac:dyDescent="0.35">
      <c r="A30" s="20" t="s">
        <v>65</v>
      </c>
      <c r="B30" s="102" t="s">
        <v>103</v>
      </c>
      <c r="C30" s="103"/>
      <c r="D30" s="103"/>
      <c r="E30" s="103"/>
      <c r="F30" s="104"/>
    </row>
    <row r="31" spans="1:15" ht="14.5" x14ac:dyDescent="0.35">
      <c r="A31" s="20" t="s">
        <v>67</v>
      </c>
      <c r="B31" s="102" t="s">
        <v>104</v>
      </c>
      <c r="C31" s="103"/>
      <c r="D31" s="103"/>
      <c r="E31" s="103"/>
      <c r="F31" s="104"/>
    </row>
    <row r="32" spans="1:15" ht="14.5" x14ac:dyDescent="0.35">
      <c r="A32" s="20" t="s">
        <v>95</v>
      </c>
      <c r="B32" s="102" t="s">
        <v>91</v>
      </c>
      <c r="C32" s="103"/>
      <c r="D32" s="103"/>
      <c r="E32" s="103"/>
      <c r="F32" s="104"/>
    </row>
    <row r="33" spans="1:6" ht="14.5" x14ac:dyDescent="0.35">
      <c r="A33" s="20" t="s">
        <v>66</v>
      </c>
      <c r="B33" s="102" t="s">
        <v>90</v>
      </c>
      <c r="C33" s="103"/>
      <c r="D33" s="103"/>
      <c r="E33" s="103"/>
      <c r="F33" s="104"/>
    </row>
    <row r="35" spans="1:6" x14ac:dyDescent="0.3">
      <c r="A35" s="23" t="s">
        <v>77</v>
      </c>
    </row>
    <row r="36" spans="1:6" x14ac:dyDescent="0.3">
      <c r="A36" s="24">
        <v>45996</v>
      </c>
    </row>
  </sheetData>
  <hyperlinks>
    <hyperlink ref="B33" r:id="rId1" xr:uid="{4FEB87AA-F2C4-4071-8A8D-E7100874FB7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Z49"/>
  <sheetViews>
    <sheetView showGridLines="0" zoomScaleNormal="100" workbookViewId="0">
      <selection activeCell="E11" sqref="E11:E21"/>
    </sheetView>
  </sheetViews>
  <sheetFormatPr defaultColWidth="9.1796875" defaultRowHeight="13" x14ac:dyDescent="0.3"/>
  <cols>
    <col min="1" max="1" width="10.81640625" style="41" customWidth="1"/>
    <col min="2" max="2" width="58.7265625" style="42" customWidth="1"/>
    <col min="3" max="3" width="11.7265625" style="43" bestFit="1" customWidth="1"/>
    <col min="4" max="4" width="9" style="43" bestFit="1" customWidth="1"/>
    <col min="5" max="5" width="9" style="27" bestFit="1" customWidth="1"/>
    <col min="6" max="6" width="10.7265625" style="44" customWidth="1"/>
    <col min="7" max="15" width="5.26953125" style="44" customWidth="1"/>
    <col min="16" max="16" width="5.26953125" style="27" bestFit="1" customWidth="1"/>
    <col min="17" max="17" width="3" style="27" customWidth="1"/>
    <col min="18" max="18" width="9.453125" style="44" customWidth="1"/>
    <col min="19" max="19" width="3.26953125" style="27" customWidth="1"/>
    <col min="20" max="20" width="11.1796875" style="45" customWidth="1"/>
    <col min="21" max="21" width="2.54296875" style="46" customWidth="1"/>
    <col min="22" max="22" width="10.26953125" style="44" customWidth="1"/>
    <col min="23" max="23" width="4.1796875" style="27" customWidth="1"/>
    <col min="24" max="24" width="9.453125" style="44" customWidth="1"/>
    <col min="25" max="25" width="11.7265625" style="47" customWidth="1"/>
    <col min="26" max="26" width="14.54296875" style="44" customWidth="1"/>
    <col min="27" max="27" width="10.453125" style="27" customWidth="1"/>
    <col min="28" max="16384" width="9.1796875" style="27"/>
  </cols>
  <sheetData>
    <row r="1" spans="1:26" ht="69.75" customHeight="1" x14ac:dyDescent="0.3">
      <c r="A1" s="26"/>
      <c r="B1" s="58"/>
      <c r="C1" s="166" t="s">
        <v>59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58"/>
      <c r="Y1" s="66" t="s">
        <v>130</v>
      </c>
      <c r="Z1" s="67"/>
    </row>
    <row r="2" spans="1:26" ht="31.5" customHeight="1" thickBot="1" x14ac:dyDescent="0.35">
      <c r="A2" s="2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0" t="s">
        <v>80</v>
      </c>
      <c r="T2" s="171"/>
      <c r="U2" s="171"/>
      <c r="V2" s="171"/>
      <c r="W2" s="171"/>
      <c r="X2" s="171"/>
      <c r="Y2" s="172"/>
      <c r="Z2" s="109">
        <v>0.1089</v>
      </c>
    </row>
    <row r="3" spans="1:26" ht="30.75" customHeight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7"/>
      <c r="P3" s="30"/>
      <c r="R3" s="27"/>
      <c r="S3" s="175" t="s">
        <v>44</v>
      </c>
      <c r="T3" s="175"/>
      <c r="U3" s="173" t="s">
        <v>58</v>
      </c>
      <c r="V3" s="173"/>
      <c r="W3" s="168" t="s">
        <v>43</v>
      </c>
      <c r="X3" s="168"/>
      <c r="Y3" s="63" t="s">
        <v>45</v>
      </c>
      <c r="Z3" s="108" t="s">
        <v>60</v>
      </c>
    </row>
    <row r="4" spans="1:26" ht="35.25" customHeight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7"/>
      <c r="P4" s="31"/>
      <c r="Q4" s="32">
        <f>AM1</f>
        <v>0</v>
      </c>
      <c r="R4" s="27"/>
      <c r="S4" s="169">
        <f>Z40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58" customFormat="1" ht="15.5" x14ac:dyDescent="0.35">
      <c r="A5" s="48" t="s">
        <v>25</v>
      </c>
      <c r="B5" s="49"/>
      <c r="C5" s="50"/>
      <c r="D5" s="50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3"/>
      <c r="R5" s="52"/>
      <c r="S5" s="53"/>
      <c r="T5" s="54"/>
      <c r="U5" s="55"/>
      <c r="V5" s="56"/>
      <c r="W5" s="53"/>
      <c r="X5" s="56"/>
      <c r="Y5" s="57"/>
      <c r="Z5" s="56"/>
    </row>
    <row r="6" spans="1:26" s="11" customFormat="1" ht="29" x14ac:dyDescent="0.35">
      <c r="A6" s="59" t="s">
        <v>0</v>
      </c>
      <c r="B6" s="20" t="s">
        <v>1</v>
      </c>
      <c r="C6" s="60" t="s">
        <v>8</v>
      </c>
      <c r="D6" s="60" t="s">
        <v>61</v>
      </c>
      <c r="E6" s="61" t="s">
        <v>2</v>
      </c>
      <c r="F6" s="59" t="s">
        <v>3</v>
      </c>
      <c r="G6" s="61" t="s">
        <v>55</v>
      </c>
      <c r="H6" s="61" t="s">
        <v>57</v>
      </c>
      <c r="I6" s="61" t="s">
        <v>56</v>
      </c>
      <c r="J6" s="61" t="s">
        <v>48</v>
      </c>
      <c r="K6" s="61" t="s">
        <v>49</v>
      </c>
      <c r="L6" s="61" t="s">
        <v>50</v>
      </c>
      <c r="M6" s="61" t="s">
        <v>51</v>
      </c>
      <c r="N6" s="61" t="s">
        <v>52</v>
      </c>
      <c r="O6" s="61" t="s">
        <v>53</v>
      </c>
      <c r="P6" s="61" t="s">
        <v>54</v>
      </c>
      <c r="Q6" s="59" t="s">
        <v>5</v>
      </c>
      <c r="R6" s="59" t="s">
        <v>46</v>
      </c>
      <c r="S6" s="59" t="s">
        <v>6</v>
      </c>
      <c r="T6" s="59" t="s">
        <v>12</v>
      </c>
      <c r="U6" s="59" t="s">
        <v>5</v>
      </c>
      <c r="V6" s="59" t="s">
        <v>47</v>
      </c>
      <c r="W6" s="59" t="s">
        <v>4</v>
      </c>
      <c r="X6" s="62" t="s">
        <v>7</v>
      </c>
      <c r="Y6" s="59" t="s">
        <v>5</v>
      </c>
      <c r="Z6" s="59" t="s">
        <v>11</v>
      </c>
    </row>
    <row r="7" spans="1:26" s="98" customFormat="1" ht="15.5" hidden="1" x14ac:dyDescent="0.35">
      <c r="A7" s="158" t="s">
        <v>81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s="33" customFormat="1" ht="20.149999999999999" hidden="1" customHeight="1" x14ac:dyDescent="0.35">
      <c r="A8" s="1">
        <v>10630</v>
      </c>
      <c r="B8" s="2" t="s">
        <v>29</v>
      </c>
      <c r="C8" s="69" t="s">
        <v>40</v>
      </c>
      <c r="D8" s="69" t="s">
        <v>62</v>
      </c>
      <c r="E8" s="3"/>
      <c r="F8" s="70" t="s">
        <v>4</v>
      </c>
      <c r="G8" s="17"/>
      <c r="H8" s="17"/>
      <c r="I8" s="17"/>
      <c r="J8" s="17"/>
      <c r="K8" s="17"/>
      <c r="L8" s="17"/>
      <c r="M8" s="17"/>
      <c r="N8" s="17"/>
      <c r="O8" s="17"/>
      <c r="P8" s="3"/>
      <c r="Q8" s="70" t="s">
        <v>5</v>
      </c>
      <c r="R8" s="71">
        <f>E8*SUM(G8:P8)</f>
        <v>0</v>
      </c>
      <c r="S8" s="59" t="s">
        <v>6</v>
      </c>
      <c r="T8" s="4">
        <v>180</v>
      </c>
      <c r="U8" s="70" t="s">
        <v>5</v>
      </c>
      <c r="V8" s="71">
        <f>R8/T8</f>
        <v>0</v>
      </c>
      <c r="W8" s="70" t="s">
        <v>4</v>
      </c>
      <c r="X8" s="72">
        <v>48.75</v>
      </c>
      <c r="Y8" s="70" t="s">
        <v>5</v>
      </c>
      <c r="Z8" s="73">
        <f>V8*X8</f>
        <v>0</v>
      </c>
    </row>
    <row r="9" spans="1:26" s="34" customFormat="1" ht="18" customHeight="1" x14ac:dyDescent="0.35">
      <c r="A9" s="159" t="s">
        <v>82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33" customFormat="1" ht="18" customHeight="1" x14ac:dyDescent="0.35">
      <c r="A10" s="160" t="s">
        <v>32</v>
      </c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2"/>
      <c r="V10" s="163"/>
      <c r="W10" s="163"/>
      <c r="X10" s="163"/>
      <c r="Y10" s="163"/>
      <c r="Z10" s="163"/>
    </row>
    <row r="11" spans="1:26" s="33" customFormat="1" ht="28" customHeight="1" x14ac:dyDescent="0.35">
      <c r="A11" s="1">
        <v>76468</v>
      </c>
      <c r="B11" s="2" t="s">
        <v>113</v>
      </c>
      <c r="C11" s="69" t="s">
        <v>10</v>
      </c>
      <c r="D11" s="69" t="s">
        <v>62</v>
      </c>
      <c r="E11" s="6"/>
      <c r="F11" s="70" t="s">
        <v>4</v>
      </c>
      <c r="G11" s="17"/>
      <c r="H11" s="17"/>
      <c r="I11" s="17"/>
      <c r="J11" s="17"/>
      <c r="K11" s="17"/>
      <c r="L11" s="17"/>
      <c r="M11" s="17"/>
      <c r="N11" s="17"/>
      <c r="O11" s="17"/>
      <c r="P11" s="5"/>
      <c r="Q11" s="70" t="s">
        <v>5</v>
      </c>
      <c r="R11" s="71">
        <f t="shared" ref="R11:R20" si="0">E11*(SUM(G11:P11))</f>
        <v>0</v>
      </c>
      <c r="S11" s="59" t="s">
        <v>6</v>
      </c>
      <c r="T11" s="4">
        <v>504</v>
      </c>
      <c r="U11" s="70" t="s">
        <v>5</v>
      </c>
      <c r="V11" s="71">
        <f>R11/T11</f>
        <v>0</v>
      </c>
      <c r="W11" s="70" t="s">
        <v>4</v>
      </c>
      <c r="X11" s="72">
        <v>105</v>
      </c>
      <c r="Y11" s="70" t="s">
        <v>5</v>
      </c>
      <c r="Z11" s="73">
        <f>X11*V11</f>
        <v>0</v>
      </c>
    </row>
    <row r="12" spans="1:26" s="33" customFormat="1" ht="28" customHeight="1" x14ac:dyDescent="0.35">
      <c r="A12" s="1">
        <v>10056</v>
      </c>
      <c r="B12" s="2" t="s">
        <v>114</v>
      </c>
      <c r="C12" s="69" t="s">
        <v>35</v>
      </c>
      <c r="D12" s="69" t="s">
        <v>62</v>
      </c>
      <c r="E12" s="6"/>
      <c r="F12" s="70" t="s">
        <v>4</v>
      </c>
      <c r="G12" s="17"/>
      <c r="H12" s="17"/>
      <c r="I12" s="17"/>
      <c r="J12" s="17"/>
      <c r="K12" s="17"/>
      <c r="L12" s="17"/>
      <c r="M12" s="17"/>
      <c r="N12" s="17"/>
      <c r="O12" s="17"/>
      <c r="P12" s="5"/>
      <c r="Q12" s="70" t="s">
        <v>5</v>
      </c>
      <c r="R12" s="71">
        <f t="shared" si="0"/>
        <v>0</v>
      </c>
      <c r="S12" s="59" t="s">
        <v>6</v>
      </c>
      <c r="T12" s="4">
        <v>949</v>
      </c>
      <c r="U12" s="70" t="s">
        <v>5</v>
      </c>
      <c r="V12" s="71">
        <f t="shared" ref="V12:V19" si="1">R12/T12</f>
        <v>0</v>
      </c>
      <c r="W12" s="70" t="s">
        <v>4</v>
      </c>
      <c r="X12" s="72">
        <v>200</v>
      </c>
      <c r="Y12" s="70" t="s">
        <v>5</v>
      </c>
      <c r="Z12" s="73">
        <f>X12*V12</f>
        <v>0</v>
      </c>
    </row>
    <row r="13" spans="1:26" s="33" customFormat="1" ht="28" customHeight="1" x14ac:dyDescent="0.35">
      <c r="A13" s="1">
        <v>10040</v>
      </c>
      <c r="B13" s="2" t="s">
        <v>115</v>
      </c>
      <c r="C13" s="69" t="s">
        <v>17</v>
      </c>
      <c r="D13" s="69" t="s">
        <v>62</v>
      </c>
      <c r="E13" s="6"/>
      <c r="F13" s="70" t="s">
        <v>4</v>
      </c>
      <c r="G13" s="17"/>
      <c r="H13" s="17"/>
      <c r="I13" s="17"/>
      <c r="J13" s="17"/>
      <c r="K13" s="17"/>
      <c r="L13" s="17"/>
      <c r="M13" s="17"/>
      <c r="N13" s="17"/>
      <c r="O13" s="17"/>
      <c r="P13" s="5"/>
      <c r="Q13" s="70" t="s">
        <v>5</v>
      </c>
      <c r="R13" s="71">
        <f t="shared" si="0"/>
        <v>0</v>
      </c>
      <c r="S13" s="59" t="s">
        <v>6</v>
      </c>
      <c r="T13" s="4">
        <v>468</v>
      </c>
      <c r="U13" s="70" t="s">
        <v>5</v>
      </c>
      <c r="V13" s="71">
        <f t="shared" si="1"/>
        <v>0</v>
      </c>
      <c r="W13" s="70" t="s">
        <v>4</v>
      </c>
      <c r="X13" s="72">
        <v>101.85</v>
      </c>
      <c r="Y13" s="70" t="s">
        <v>5</v>
      </c>
      <c r="Z13" s="73">
        <f t="shared" ref="Z13:Z20" si="2">X13*V13</f>
        <v>0</v>
      </c>
    </row>
    <row r="14" spans="1:26" s="33" customFormat="1" ht="28" customHeight="1" x14ac:dyDescent="0.35">
      <c r="A14" s="1">
        <v>10349</v>
      </c>
      <c r="B14" s="2" t="s">
        <v>116</v>
      </c>
      <c r="C14" s="69" t="s">
        <v>26</v>
      </c>
      <c r="D14" s="69" t="s">
        <v>62</v>
      </c>
      <c r="E14" s="6"/>
      <c r="F14" s="70" t="s">
        <v>4</v>
      </c>
      <c r="G14" s="17"/>
      <c r="H14" s="17"/>
      <c r="I14" s="17"/>
      <c r="J14" s="17"/>
      <c r="K14" s="17"/>
      <c r="L14" s="17"/>
      <c r="M14" s="17"/>
      <c r="N14" s="17"/>
      <c r="O14" s="17"/>
      <c r="P14" s="5"/>
      <c r="Q14" s="70" t="s">
        <v>5</v>
      </c>
      <c r="R14" s="71">
        <f t="shared" si="0"/>
        <v>0</v>
      </c>
      <c r="S14" s="59" t="s">
        <v>6</v>
      </c>
      <c r="T14" s="4">
        <v>336</v>
      </c>
      <c r="U14" s="70" t="s">
        <v>5</v>
      </c>
      <c r="V14" s="71">
        <f t="shared" si="1"/>
        <v>0</v>
      </c>
      <c r="W14" s="70" t="s">
        <v>4</v>
      </c>
      <c r="X14" s="72">
        <v>81.25</v>
      </c>
      <c r="Y14" s="70" t="s">
        <v>5</v>
      </c>
      <c r="Z14" s="73">
        <f t="shared" si="2"/>
        <v>0</v>
      </c>
    </row>
    <row r="15" spans="1:26" s="33" customFormat="1" ht="28" customHeight="1" x14ac:dyDescent="0.35">
      <c r="A15" s="1">
        <v>10379</v>
      </c>
      <c r="B15" s="2" t="s">
        <v>117</v>
      </c>
      <c r="C15" s="69" t="s">
        <v>16</v>
      </c>
      <c r="D15" s="69" t="s">
        <v>62</v>
      </c>
      <c r="E15" s="6"/>
      <c r="F15" s="70" t="s">
        <v>4</v>
      </c>
      <c r="G15" s="17"/>
      <c r="H15" s="17"/>
      <c r="I15" s="17"/>
      <c r="J15" s="17"/>
      <c r="K15" s="17"/>
      <c r="L15" s="17"/>
      <c r="M15" s="17"/>
      <c r="N15" s="17"/>
      <c r="O15" s="17"/>
      <c r="P15" s="5"/>
      <c r="Q15" s="70" t="s">
        <v>5</v>
      </c>
      <c r="R15" s="71">
        <f t="shared" si="0"/>
        <v>0</v>
      </c>
      <c r="S15" s="59" t="s">
        <v>6</v>
      </c>
      <c r="T15" s="4">
        <v>336</v>
      </c>
      <c r="U15" s="70" t="s">
        <v>5</v>
      </c>
      <c r="V15" s="71">
        <f t="shared" si="1"/>
        <v>0</v>
      </c>
      <c r="W15" s="70" t="s">
        <v>4</v>
      </c>
      <c r="X15" s="72">
        <v>79.75</v>
      </c>
      <c r="Y15" s="70" t="s">
        <v>5</v>
      </c>
      <c r="Z15" s="73">
        <f t="shared" si="2"/>
        <v>0</v>
      </c>
    </row>
    <row r="16" spans="1:26" s="33" customFormat="1" ht="28" customHeight="1" x14ac:dyDescent="0.35">
      <c r="A16" s="1">
        <v>10169</v>
      </c>
      <c r="B16" s="2" t="s">
        <v>118</v>
      </c>
      <c r="C16" s="69" t="s">
        <v>13</v>
      </c>
      <c r="D16" s="69" t="s">
        <v>62</v>
      </c>
      <c r="E16" s="6"/>
      <c r="F16" s="70" t="s">
        <v>4</v>
      </c>
      <c r="G16" s="17"/>
      <c r="H16" s="17"/>
      <c r="I16" s="17"/>
      <c r="J16" s="17"/>
      <c r="K16" s="17"/>
      <c r="L16" s="17"/>
      <c r="M16" s="17"/>
      <c r="N16" s="17"/>
      <c r="O16" s="17"/>
      <c r="P16" s="5"/>
      <c r="Q16" s="70" t="s">
        <v>5</v>
      </c>
      <c r="R16" s="71">
        <f t="shared" si="0"/>
        <v>0</v>
      </c>
      <c r="S16" s="59" t="s">
        <v>6</v>
      </c>
      <c r="T16" s="4">
        <v>400</v>
      </c>
      <c r="U16" s="70" t="s">
        <v>5</v>
      </c>
      <c r="V16" s="71">
        <f t="shared" si="1"/>
        <v>0</v>
      </c>
      <c r="W16" s="70" t="s">
        <v>4</v>
      </c>
      <c r="X16" s="72">
        <v>91.55</v>
      </c>
      <c r="Y16" s="70" t="s">
        <v>5</v>
      </c>
      <c r="Z16" s="73">
        <f t="shared" si="2"/>
        <v>0</v>
      </c>
    </row>
    <row r="17" spans="1:26" s="33" customFormat="1" ht="28" customHeight="1" x14ac:dyDescent="0.35">
      <c r="A17" s="1">
        <v>81056</v>
      </c>
      <c r="B17" s="2" t="s">
        <v>119</v>
      </c>
      <c r="C17" s="69" t="s">
        <v>15</v>
      </c>
      <c r="D17" s="69" t="s">
        <v>62</v>
      </c>
      <c r="E17" s="6"/>
      <c r="F17" s="70" t="s">
        <v>4</v>
      </c>
      <c r="G17" s="17"/>
      <c r="H17" s="17"/>
      <c r="I17" s="17"/>
      <c r="J17" s="17"/>
      <c r="K17" s="17"/>
      <c r="L17" s="17"/>
      <c r="M17" s="17"/>
      <c r="N17" s="17"/>
      <c r="O17" s="17"/>
      <c r="P17" s="5"/>
      <c r="Q17" s="70" t="s">
        <v>5</v>
      </c>
      <c r="R17" s="71">
        <f t="shared" si="0"/>
        <v>0</v>
      </c>
      <c r="S17" s="59" t="s">
        <v>6</v>
      </c>
      <c r="T17" s="4">
        <v>480</v>
      </c>
      <c r="U17" s="70" t="s">
        <v>5</v>
      </c>
      <c r="V17" s="71">
        <f t="shared" si="1"/>
        <v>0</v>
      </c>
      <c r="W17" s="70" t="s">
        <v>4</v>
      </c>
      <c r="X17" s="72">
        <v>115.15</v>
      </c>
      <c r="Y17" s="70" t="s">
        <v>5</v>
      </c>
      <c r="Z17" s="73">
        <f t="shared" si="2"/>
        <v>0</v>
      </c>
    </row>
    <row r="18" spans="1:26" s="33" customFormat="1" ht="28" customHeight="1" x14ac:dyDescent="0.35">
      <c r="A18" s="1">
        <v>53498</v>
      </c>
      <c r="B18" s="2" t="s">
        <v>120</v>
      </c>
      <c r="C18" s="69" t="s">
        <v>14</v>
      </c>
      <c r="D18" s="69" t="s">
        <v>62</v>
      </c>
      <c r="E18" s="6"/>
      <c r="F18" s="70" t="s">
        <v>4</v>
      </c>
      <c r="G18" s="17"/>
      <c r="H18" s="17"/>
      <c r="I18" s="17"/>
      <c r="J18" s="17"/>
      <c r="K18" s="17"/>
      <c r="L18" s="17"/>
      <c r="M18" s="17"/>
      <c r="N18" s="17"/>
      <c r="O18" s="17"/>
      <c r="P18" s="5"/>
      <c r="Q18" s="70" t="s">
        <v>5</v>
      </c>
      <c r="R18" s="71">
        <f t="shared" si="0"/>
        <v>0</v>
      </c>
      <c r="S18" s="59" t="s">
        <v>6</v>
      </c>
      <c r="T18" s="4">
        <v>480</v>
      </c>
      <c r="U18" s="70" t="s">
        <v>5</v>
      </c>
      <c r="V18" s="71">
        <f t="shared" si="1"/>
        <v>0</v>
      </c>
      <c r="W18" s="70" t="s">
        <v>4</v>
      </c>
      <c r="X18" s="72">
        <v>110.99999999999999</v>
      </c>
      <c r="Y18" s="70" t="s">
        <v>5</v>
      </c>
      <c r="Z18" s="73">
        <f t="shared" si="2"/>
        <v>0</v>
      </c>
    </row>
    <row r="19" spans="1:26" s="33" customFormat="1" ht="28" customHeight="1" x14ac:dyDescent="0.35">
      <c r="A19" s="1">
        <v>14110</v>
      </c>
      <c r="B19" s="95" t="s">
        <v>121</v>
      </c>
      <c r="C19" s="69" t="s">
        <v>41</v>
      </c>
      <c r="D19" s="69" t="s">
        <v>62</v>
      </c>
      <c r="E19" s="6"/>
      <c r="F19" s="70" t="s">
        <v>4</v>
      </c>
      <c r="G19" s="17"/>
      <c r="H19" s="17"/>
      <c r="I19" s="17"/>
      <c r="J19" s="17"/>
      <c r="K19" s="17"/>
      <c r="L19" s="17"/>
      <c r="M19" s="17"/>
      <c r="N19" s="17"/>
      <c r="O19" s="17"/>
      <c r="P19" s="5"/>
      <c r="Q19" s="70" t="s">
        <v>5</v>
      </c>
      <c r="R19" s="71">
        <f t="shared" si="0"/>
        <v>0</v>
      </c>
      <c r="S19" s="59" t="s">
        <v>6</v>
      </c>
      <c r="T19" s="4">
        <v>474</v>
      </c>
      <c r="U19" s="70" t="s">
        <v>5</v>
      </c>
      <c r="V19" s="71">
        <f t="shared" si="1"/>
        <v>0</v>
      </c>
      <c r="W19" s="70" t="s">
        <v>4</v>
      </c>
      <c r="X19" s="72">
        <v>110.99999999999999</v>
      </c>
      <c r="Y19" s="70" t="s">
        <v>5</v>
      </c>
      <c r="Z19" s="73">
        <f t="shared" si="2"/>
        <v>0</v>
      </c>
    </row>
    <row r="20" spans="1:26" s="33" customFormat="1" ht="28" customHeight="1" x14ac:dyDescent="0.35">
      <c r="A20" s="1">
        <v>70659</v>
      </c>
      <c r="B20" s="2" t="s">
        <v>120</v>
      </c>
      <c r="C20" s="69" t="s">
        <v>42</v>
      </c>
      <c r="D20" s="69" t="s">
        <v>62</v>
      </c>
      <c r="E20" s="6"/>
      <c r="F20" s="70" t="s">
        <v>4</v>
      </c>
      <c r="G20" s="17"/>
      <c r="H20" s="17"/>
      <c r="I20" s="17"/>
      <c r="J20" s="17"/>
      <c r="K20" s="17"/>
      <c r="L20" s="17"/>
      <c r="M20" s="17"/>
      <c r="N20" s="17"/>
      <c r="O20" s="17"/>
      <c r="P20" s="5"/>
      <c r="Q20" s="70" t="s">
        <v>5</v>
      </c>
      <c r="R20" s="71">
        <f t="shared" si="0"/>
        <v>0</v>
      </c>
      <c r="S20" s="59" t="s">
        <v>6</v>
      </c>
      <c r="T20" s="4">
        <v>1064</v>
      </c>
      <c r="U20" s="70" t="s">
        <v>5</v>
      </c>
      <c r="V20" s="71">
        <f>R20/T20</f>
        <v>0</v>
      </c>
      <c r="W20" s="70" t="s">
        <v>4</v>
      </c>
      <c r="X20" s="72">
        <v>250</v>
      </c>
      <c r="Y20" s="70" t="s">
        <v>5</v>
      </c>
      <c r="Z20" s="73">
        <f t="shared" si="2"/>
        <v>0</v>
      </c>
    </row>
    <row r="21" spans="1:26" s="33" customFormat="1" ht="18" customHeight="1" x14ac:dyDescent="0.35">
      <c r="A21" s="167" t="s">
        <v>33</v>
      </c>
      <c r="B21" s="167"/>
      <c r="C21" s="161"/>
      <c r="D21" s="161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/>
      <c r="Q21" s="164"/>
      <c r="R21" s="161"/>
      <c r="S21" s="161"/>
      <c r="T21" s="162"/>
      <c r="U21" s="162"/>
      <c r="V21" s="163"/>
      <c r="W21" s="163"/>
      <c r="X21" s="163"/>
      <c r="Y21" s="163"/>
      <c r="Z21" s="163"/>
    </row>
    <row r="22" spans="1:26" s="33" customFormat="1" ht="28" customHeight="1" x14ac:dyDescent="0.35">
      <c r="A22" s="1">
        <v>10799</v>
      </c>
      <c r="B22" s="2" t="s">
        <v>122</v>
      </c>
      <c r="C22" s="69" t="s">
        <v>10</v>
      </c>
      <c r="D22" s="69" t="s">
        <v>62</v>
      </c>
      <c r="E22" s="5"/>
      <c r="F22" s="70" t="s">
        <v>4</v>
      </c>
      <c r="G22" s="17"/>
      <c r="H22" s="17"/>
      <c r="I22" s="17"/>
      <c r="J22" s="17"/>
      <c r="K22" s="17"/>
      <c r="L22" s="17"/>
      <c r="M22" s="17"/>
      <c r="N22" s="17"/>
      <c r="O22" s="17"/>
      <c r="P22" s="5"/>
      <c r="Q22" s="70" t="s">
        <v>5</v>
      </c>
      <c r="R22" s="71">
        <f t="shared" ref="R22:R23" si="3">E22*SUM(G22:P22)</f>
        <v>0</v>
      </c>
      <c r="S22" s="59" t="s">
        <v>6</v>
      </c>
      <c r="T22" s="4">
        <v>504</v>
      </c>
      <c r="U22" s="70" t="s">
        <v>5</v>
      </c>
      <c r="V22" s="71">
        <f t="shared" ref="V22:V23" si="4">ROUNDUP(R22/T22,0)</f>
        <v>0</v>
      </c>
      <c r="W22" s="70" t="s">
        <v>4</v>
      </c>
      <c r="X22" s="72">
        <v>105</v>
      </c>
      <c r="Y22" s="70" t="s">
        <v>5</v>
      </c>
      <c r="Z22" s="73">
        <f t="shared" ref="Z22:Z23" si="5">V22*X22</f>
        <v>0</v>
      </c>
    </row>
    <row r="23" spans="1:26" s="33" customFormat="1" ht="28" customHeight="1" x14ac:dyDescent="0.35">
      <c r="A23" s="1">
        <v>10426</v>
      </c>
      <c r="B23" s="2" t="s">
        <v>123</v>
      </c>
      <c r="C23" s="69" t="s">
        <v>18</v>
      </c>
      <c r="D23" s="69" t="s">
        <v>62</v>
      </c>
      <c r="E23" s="5"/>
      <c r="F23" s="70" t="s">
        <v>4</v>
      </c>
      <c r="G23" s="17"/>
      <c r="H23" s="17"/>
      <c r="I23" s="17"/>
      <c r="J23" s="17"/>
      <c r="K23" s="17"/>
      <c r="L23" s="17"/>
      <c r="M23" s="17"/>
      <c r="N23" s="17"/>
      <c r="O23" s="17"/>
      <c r="P23" s="5"/>
      <c r="Q23" s="70" t="s">
        <v>5</v>
      </c>
      <c r="R23" s="71">
        <f t="shared" si="3"/>
        <v>0</v>
      </c>
      <c r="S23" s="59" t="s">
        <v>6</v>
      </c>
      <c r="T23" s="4">
        <v>492</v>
      </c>
      <c r="U23" s="70" t="s">
        <v>5</v>
      </c>
      <c r="V23" s="71">
        <f t="shared" si="4"/>
        <v>0</v>
      </c>
      <c r="W23" s="70" t="s">
        <v>4</v>
      </c>
      <c r="X23" s="72">
        <v>99.4</v>
      </c>
      <c r="Y23" s="70" t="s">
        <v>5</v>
      </c>
      <c r="Z23" s="73">
        <f t="shared" si="5"/>
        <v>0</v>
      </c>
    </row>
    <row r="24" spans="1:26" s="33" customFormat="1" ht="28" customHeight="1" x14ac:dyDescent="0.35">
      <c r="A24" s="1">
        <v>81837</v>
      </c>
      <c r="B24" s="2" t="s">
        <v>124</v>
      </c>
      <c r="C24" s="69" t="s">
        <v>36</v>
      </c>
      <c r="D24" s="69" t="s">
        <v>62</v>
      </c>
      <c r="E24" s="5"/>
      <c r="F24" s="70" t="s">
        <v>4</v>
      </c>
      <c r="G24" s="17"/>
      <c r="H24" s="17"/>
      <c r="I24" s="17"/>
      <c r="J24" s="17"/>
      <c r="K24" s="17"/>
      <c r="L24" s="17"/>
      <c r="M24" s="17"/>
      <c r="N24" s="17"/>
      <c r="O24" s="17"/>
      <c r="P24" s="5"/>
      <c r="Q24" s="70" t="s">
        <v>5</v>
      </c>
      <c r="R24" s="71">
        <f>E24*SUM(G24:P24)</f>
        <v>0</v>
      </c>
      <c r="S24" s="59" t="s">
        <v>6</v>
      </c>
      <c r="T24" s="4">
        <v>468</v>
      </c>
      <c r="U24" s="70" t="s">
        <v>5</v>
      </c>
      <c r="V24" s="71">
        <f>ROUNDUP(R24/T24,0)</f>
        <v>0</v>
      </c>
      <c r="W24" s="70" t="s">
        <v>4</v>
      </c>
      <c r="X24" s="72">
        <v>106.5</v>
      </c>
      <c r="Y24" s="70" t="s">
        <v>5</v>
      </c>
      <c r="Z24" s="73">
        <f>V24*X24</f>
        <v>0</v>
      </c>
    </row>
    <row r="25" spans="1:26" s="33" customFormat="1" ht="18" customHeight="1" x14ac:dyDescent="0.35">
      <c r="A25" s="159" t="s">
        <v>83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6" s="33" customFormat="1" ht="28" customHeight="1" x14ac:dyDescent="0.35">
      <c r="A26" s="1">
        <v>10215</v>
      </c>
      <c r="B26" s="2" t="s">
        <v>27</v>
      </c>
      <c r="C26" s="69" t="s">
        <v>37</v>
      </c>
      <c r="D26" s="69" t="s">
        <v>62</v>
      </c>
      <c r="E26" s="3"/>
      <c r="F26" s="70" t="s">
        <v>4</v>
      </c>
      <c r="G26" s="17"/>
      <c r="H26" s="17"/>
      <c r="I26" s="17"/>
      <c r="J26" s="17"/>
      <c r="K26" s="17"/>
      <c r="L26" s="17"/>
      <c r="M26" s="17"/>
      <c r="N26" s="17"/>
      <c r="O26" s="17"/>
      <c r="P26" s="3"/>
      <c r="Q26" s="70" t="s">
        <v>5</v>
      </c>
      <c r="R26" s="71">
        <f t="shared" ref="R26:R27" si="6">E26*SUM(G26:P26)</f>
        <v>0</v>
      </c>
      <c r="S26" s="59" t="s">
        <v>6</v>
      </c>
      <c r="T26" s="4">
        <v>720</v>
      </c>
      <c r="U26" s="70" t="s">
        <v>5</v>
      </c>
      <c r="V26" s="71">
        <f t="shared" ref="V26:V27" si="7">ROUNDUP(R26/T26,0)</f>
        <v>0</v>
      </c>
      <c r="W26" s="70" t="s">
        <v>4</v>
      </c>
      <c r="X26" s="72">
        <v>159.29999999999998</v>
      </c>
      <c r="Y26" s="70" t="s">
        <v>5</v>
      </c>
      <c r="Z26" s="73">
        <f t="shared" ref="Z26:Z27" si="8">V26*X26</f>
        <v>0</v>
      </c>
    </row>
    <row r="27" spans="1:26" s="33" customFormat="1" ht="28" customHeight="1" x14ac:dyDescent="0.35">
      <c r="A27" s="1">
        <v>10217</v>
      </c>
      <c r="B27" s="2" t="s">
        <v>28</v>
      </c>
      <c r="C27" s="69" t="s">
        <v>38</v>
      </c>
      <c r="D27" s="69" t="s">
        <v>62</v>
      </c>
      <c r="E27" s="3"/>
      <c r="F27" s="70" t="s">
        <v>4</v>
      </c>
      <c r="G27" s="17"/>
      <c r="H27" s="17"/>
      <c r="I27" s="17"/>
      <c r="J27" s="17"/>
      <c r="K27" s="17"/>
      <c r="L27" s="17"/>
      <c r="M27" s="17"/>
      <c r="N27" s="17"/>
      <c r="O27" s="17"/>
      <c r="P27" s="3"/>
      <c r="Q27" s="70" t="s">
        <v>5</v>
      </c>
      <c r="R27" s="71">
        <f t="shared" si="6"/>
        <v>0</v>
      </c>
      <c r="S27" s="59" t="s">
        <v>6</v>
      </c>
      <c r="T27" s="4">
        <v>834</v>
      </c>
      <c r="U27" s="70" t="s">
        <v>5</v>
      </c>
      <c r="V27" s="71">
        <f t="shared" si="7"/>
        <v>0</v>
      </c>
      <c r="W27" s="70" t="s">
        <v>4</v>
      </c>
      <c r="X27" s="72">
        <v>172.5</v>
      </c>
      <c r="Y27" s="70" t="s">
        <v>5</v>
      </c>
      <c r="Z27" s="73">
        <f t="shared" si="8"/>
        <v>0</v>
      </c>
    </row>
    <row r="28" spans="1:26" s="33" customFormat="1" ht="18" customHeight="1" x14ac:dyDescent="0.35">
      <c r="A28" s="159" t="s">
        <v>85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</row>
    <row r="29" spans="1:26" s="33" customFormat="1" ht="28" customHeight="1" x14ac:dyDescent="0.35">
      <c r="A29" s="1">
        <v>20922</v>
      </c>
      <c r="B29" s="2" t="s">
        <v>30</v>
      </c>
      <c r="C29" s="69" t="s">
        <v>19</v>
      </c>
      <c r="D29" s="69" t="s">
        <v>62</v>
      </c>
      <c r="E29" s="3"/>
      <c r="F29" s="70" t="s">
        <v>4</v>
      </c>
      <c r="G29" s="17"/>
      <c r="H29" s="17"/>
      <c r="I29" s="17"/>
      <c r="J29" s="17"/>
      <c r="K29" s="17"/>
      <c r="L29" s="17"/>
      <c r="M29" s="17"/>
      <c r="N29" s="17"/>
      <c r="O29" s="17"/>
      <c r="P29" s="3"/>
      <c r="Q29" s="70" t="s">
        <v>5</v>
      </c>
      <c r="R29" s="78">
        <f t="shared" ref="R29:R31" si="9">E29*SUM(G29:P29)</f>
        <v>0</v>
      </c>
      <c r="S29" s="59" t="s">
        <v>6</v>
      </c>
      <c r="T29" s="4">
        <v>264</v>
      </c>
      <c r="U29" s="70" t="s">
        <v>5</v>
      </c>
      <c r="V29" s="71">
        <f t="shared" ref="V29:V31" si="10">ROUNDUP(R29/T29,0)</f>
        <v>0</v>
      </c>
      <c r="W29" s="70" t="s">
        <v>4</v>
      </c>
      <c r="X29" s="72">
        <v>67.5</v>
      </c>
      <c r="Y29" s="70" t="s">
        <v>5</v>
      </c>
      <c r="Z29" s="73">
        <f t="shared" ref="Z29:Z31" si="11">V29*X29</f>
        <v>0</v>
      </c>
    </row>
    <row r="30" spans="1:26" s="33" customFormat="1" ht="28" customHeight="1" x14ac:dyDescent="0.35">
      <c r="A30" s="1">
        <v>94595</v>
      </c>
      <c r="B30" s="2" t="s">
        <v>125</v>
      </c>
      <c r="C30" s="69" t="s">
        <v>19</v>
      </c>
      <c r="D30" s="69" t="s">
        <v>62</v>
      </c>
      <c r="E30" s="3"/>
      <c r="F30" s="70" t="s">
        <v>4</v>
      </c>
      <c r="G30" s="17"/>
      <c r="H30" s="17"/>
      <c r="I30" s="17"/>
      <c r="J30" s="17"/>
      <c r="K30" s="17"/>
      <c r="L30" s="17"/>
      <c r="M30" s="17"/>
      <c r="N30" s="17"/>
      <c r="O30" s="17"/>
      <c r="P30" s="3"/>
      <c r="Q30" s="70" t="s">
        <v>5</v>
      </c>
      <c r="R30" s="78">
        <f t="shared" si="9"/>
        <v>0</v>
      </c>
      <c r="S30" s="59" t="s">
        <v>6</v>
      </c>
      <c r="T30" s="4">
        <v>264</v>
      </c>
      <c r="U30" s="70" t="s">
        <v>5</v>
      </c>
      <c r="V30" s="71">
        <f t="shared" si="10"/>
        <v>0</v>
      </c>
      <c r="W30" s="70" t="s">
        <v>4</v>
      </c>
      <c r="X30" s="72">
        <v>67.5</v>
      </c>
      <c r="Y30" s="70" t="s">
        <v>5</v>
      </c>
      <c r="Z30" s="73">
        <f t="shared" si="11"/>
        <v>0</v>
      </c>
    </row>
    <row r="31" spans="1:26" s="33" customFormat="1" ht="28" customHeight="1" x14ac:dyDescent="0.35">
      <c r="A31" s="1">
        <v>33787</v>
      </c>
      <c r="B31" s="2" t="s">
        <v>31</v>
      </c>
      <c r="C31" s="69" t="s">
        <v>22</v>
      </c>
      <c r="D31" s="69" t="s">
        <v>62</v>
      </c>
      <c r="E31" s="3"/>
      <c r="F31" s="70" t="s">
        <v>4</v>
      </c>
      <c r="G31" s="17"/>
      <c r="H31" s="17"/>
      <c r="I31" s="17"/>
      <c r="J31" s="17"/>
      <c r="K31" s="17"/>
      <c r="L31" s="17"/>
      <c r="M31" s="17"/>
      <c r="N31" s="17"/>
      <c r="O31" s="17"/>
      <c r="P31" s="3"/>
      <c r="Q31" s="70" t="s">
        <v>5</v>
      </c>
      <c r="R31" s="78">
        <f t="shared" si="9"/>
        <v>0</v>
      </c>
      <c r="S31" s="59" t="s">
        <v>6</v>
      </c>
      <c r="T31" s="4">
        <v>240</v>
      </c>
      <c r="U31" s="70" t="s">
        <v>5</v>
      </c>
      <c r="V31" s="71">
        <f t="shared" si="10"/>
        <v>0</v>
      </c>
      <c r="W31" s="70" t="s">
        <v>4</v>
      </c>
      <c r="X31" s="72">
        <v>63.75</v>
      </c>
      <c r="Y31" s="70" t="s">
        <v>5</v>
      </c>
      <c r="Z31" s="73">
        <f t="shared" si="11"/>
        <v>0</v>
      </c>
    </row>
    <row r="32" spans="1:26" s="33" customFormat="1" ht="18" customHeight="1" x14ac:dyDescent="0.35">
      <c r="A32" s="159" t="s">
        <v>34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:26" s="33" customFormat="1" ht="28" customHeight="1" x14ac:dyDescent="0.35">
      <c r="A33" s="1">
        <v>10017</v>
      </c>
      <c r="B33" s="2" t="s">
        <v>126</v>
      </c>
      <c r="C33" s="69" t="s">
        <v>20</v>
      </c>
      <c r="D33" s="69" t="s">
        <v>62</v>
      </c>
      <c r="E33" s="3"/>
      <c r="F33" s="70" t="s">
        <v>4</v>
      </c>
      <c r="G33" s="17"/>
      <c r="H33" s="17"/>
      <c r="I33" s="17"/>
      <c r="J33" s="17"/>
      <c r="K33" s="17"/>
      <c r="L33" s="17"/>
      <c r="M33" s="17"/>
      <c r="N33" s="17"/>
      <c r="O33" s="17"/>
      <c r="P33" s="3"/>
      <c r="Q33" s="70" t="s">
        <v>5</v>
      </c>
      <c r="R33" s="71">
        <f t="shared" ref="R33:R37" si="12">E33*SUM(G33:P33)</f>
        <v>0</v>
      </c>
      <c r="S33" s="59" t="s">
        <v>6</v>
      </c>
      <c r="T33" s="4">
        <v>108</v>
      </c>
      <c r="U33" s="70" t="s">
        <v>5</v>
      </c>
      <c r="V33" s="71">
        <f t="shared" ref="V33:V37" si="13">ROUNDUP(R33/T33,0)</f>
        <v>0</v>
      </c>
      <c r="W33" s="70" t="s">
        <v>4</v>
      </c>
      <c r="X33" s="72">
        <v>45.5</v>
      </c>
      <c r="Y33" s="70" t="s">
        <v>5</v>
      </c>
      <c r="Z33" s="73">
        <f t="shared" ref="Z33:Z37" si="14">V33*X33</f>
        <v>0</v>
      </c>
    </row>
    <row r="34" spans="1:26" s="33" customFormat="1" ht="28" customHeight="1" x14ac:dyDescent="0.35">
      <c r="A34" s="1">
        <v>10084</v>
      </c>
      <c r="B34" s="2" t="s">
        <v>127</v>
      </c>
      <c r="C34" s="69" t="s">
        <v>24</v>
      </c>
      <c r="D34" s="69" t="s">
        <v>62</v>
      </c>
      <c r="E34" s="3"/>
      <c r="F34" s="70" t="s">
        <v>4</v>
      </c>
      <c r="G34" s="17"/>
      <c r="H34" s="17"/>
      <c r="I34" s="17"/>
      <c r="J34" s="17"/>
      <c r="K34" s="17"/>
      <c r="L34" s="17"/>
      <c r="M34" s="17"/>
      <c r="N34" s="17"/>
      <c r="O34" s="17"/>
      <c r="P34" s="3"/>
      <c r="Q34" s="70" t="s">
        <v>5</v>
      </c>
      <c r="R34" s="71">
        <f t="shared" si="12"/>
        <v>0</v>
      </c>
      <c r="S34" s="59" t="s">
        <v>6</v>
      </c>
      <c r="T34" s="4">
        <v>258</v>
      </c>
      <c r="U34" s="70" t="s">
        <v>5</v>
      </c>
      <c r="V34" s="71">
        <f t="shared" si="13"/>
        <v>0</v>
      </c>
      <c r="W34" s="70" t="s">
        <v>4</v>
      </c>
      <c r="X34" s="72">
        <v>75.999999999999986</v>
      </c>
      <c r="Y34" s="70" t="s">
        <v>5</v>
      </c>
      <c r="Z34" s="73">
        <f t="shared" si="14"/>
        <v>0</v>
      </c>
    </row>
    <row r="35" spans="1:26" s="33" customFormat="1" ht="28" customHeight="1" x14ac:dyDescent="0.35">
      <c r="A35" s="1">
        <v>25122</v>
      </c>
      <c r="B35" s="2" t="s">
        <v>128</v>
      </c>
      <c r="C35" s="69" t="s">
        <v>23</v>
      </c>
      <c r="D35" s="69" t="s">
        <v>62</v>
      </c>
      <c r="E35" s="3"/>
      <c r="F35" s="70" t="s">
        <v>4</v>
      </c>
      <c r="G35" s="17"/>
      <c r="H35" s="17"/>
      <c r="I35" s="17"/>
      <c r="J35" s="17"/>
      <c r="K35" s="17"/>
      <c r="L35" s="17"/>
      <c r="M35" s="17"/>
      <c r="N35" s="17"/>
      <c r="O35" s="17"/>
      <c r="P35" s="3"/>
      <c r="Q35" s="70" t="s">
        <v>5</v>
      </c>
      <c r="R35" s="71">
        <f t="shared" si="12"/>
        <v>0</v>
      </c>
      <c r="S35" s="59" t="s">
        <v>6</v>
      </c>
      <c r="T35" s="4">
        <v>324</v>
      </c>
      <c r="U35" s="70" t="s">
        <v>5</v>
      </c>
      <c r="V35" s="71">
        <f t="shared" si="13"/>
        <v>0</v>
      </c>
      <c r="W35" s="70" t="s">
        <v>4</v>
      </c>
      <c r="X35" s="72">
        <v>150</v>
      </c>
      <c r="Y35" s="70" t="s">
        <v>5</v>
      </c>
      <c r="Z35" s="73">
        <f t="shared" si="14"/>
        <v>0</v>
      </c>
    </row>
    <row r="36" spans="1:26" s="33" customFormat="1" ht="28" customHeight="1" x14ac:dyDescent="0.35">
      <c r="A36" s="1">
        <v>71341</v>
      </c>
      <c r="B36" s="2" t="s">
        <v>128</v>
      </c>
      <c r="C36" s="69" t="s">
        <v>21</v>
      </c>
      <c r="D36" s="69" t="s">
        <v>62</v>
      </c>
      <c r="E36" s="3"/>
      <c r="F36" s="70" t="s">
        <v>4</v>
      </c>
      <c r="G36" s="17"/>
      <c r="H36" s="17"/>
      <c r="I36" s="17"/>
      <c r="J36" s="17"/>
      <c r="K36" s="17"/>
      <c r="L36" s="17"/>
      <c r="M36" s="17"/>
      <c r="N36" s="17"/>
      <c r="O36" s="17"/>
      <c r="P36" s="3"/>
      <c r="Q36" s="70" t="s">
        <v>5</v>
      </c>
      <c r="R36" s="71">
        <f t="shared" si="12"/>
        <v>0</v>
      </c>
      <c r="S36" s="59" t="s">
        <v>6</v>
      </c>
      <c r="T36" s="4">
        <v>180</v>
      </c>
      <c r="U36" s="70" t="s">
        <v>5</v>
      </c>
      <c r="V36" s="71">
        <f t="shared" si="13"/>
        <v>0</v>
      </c>
      <c r="W36" s="70" t="s">
        <v>4</v>
      </c>
      <c r="X36" s="72">
        <v>75</v>
      </c>
      <c r="Y36" s="70" t="s">
        <v>5</v>
      </c>
      <c r="Z36" s="73">
        <f t="shared" si="14"/>
        <v>0</v>
      </c>
    </row>
    <row r="37" spans="1:26" s="33" customFormat="1" ht="28" customHeight="1" x14ac:dyDescent="0.35">
      <c r="A37" s="1">
        <v>91291</v>
      </c>
      <c r="B37" s="2" t="s">
        <v>129</v>
      </c>
      <c r="C37" s="69" t="s">
        <v>39</v>
      </c>
      <c r="D37" s="69" t="s">
        <v>62</v>
      </c>
      <c r="E37" s="3"/>
      <c r="F37" s="70" t="s">
        <v>4</v>
      </c>
      <c r="G37" s="17"/>
      <c r="H37" s="17"/>
      <c r="I37" s="17"/>
      <c r="J37" s="17"/>
      <c r="K37" s="17"/>
      <c r="L37" s="17"/>
      <c r="M37" s="17"/>
      <c r="N37" s="17"/>
      <c r="O37" s="17"/>
      <c r="P37" s="3"/>
      <c r="Q37" s="70" t="s">
        <v>5</v>
      </c>
      <c r="R37" s="71">
        <f t="shared" si="12"/>
        <v>0</v>
      </c>
      <c r="S37" s="59" t="s">
        <v>6</v>
      </c>
      <c r="T37" s="4">
        <v>210</v>
      </c>
      <c r="U37" s="70" t="s">
        <v>5</v>
      </c>
      <c r="V37" s="71">
        <f t="shared" si="13"/>
        <v>0</v>
      </c>
      <c r="W37" s="70" t="s">
        <v>4</v>
      </c>
      <c r="X37" s="72">
        <v>70.3</v>
      </c>
      <c r="Y37" s="70" t="s">
        <v>5</v>
      </c>
      <c r="Z37" s="73">
        <f t="shared" si="14"/>
        <v>0</v>
      </c>
    </row>
    <row r="38" spans="1:26" s="33" customFormat="1" ht="14.5" x14ac:dyDescent="0.35">
      <c r="A38" s="25"/>
      <c r="B38" s="35"/>
      <c r="C38" s="18"/>
      <c r="D38" s="18"/>
      <c r="F38" s="36"/>
      <c r="G38" s="36"/>
      <c r="H38" s="36"/>
      <c r="I38" s="36"/>
      <c r="J38" s="36"/>
      <c r="K38" s="36"/>
      <c r="L38" s="36"/>
      <c r="M38" s="36"/>
      <c r="N38" s="36"/>
      <c r="O38" s="36"/>
      <c r="Q38" s="11"/>
      <c r="R38" s="74"/>
      <c r="S38" s="11"/>
      <c r="T38" s="11"/>
      <c r="U38" s="97"/>
      <c r="V38" s="74"/>
      <c r="W38" s="11"/>
      <c r="X38" s="74"/>
      <c r="Y38" s="75"/>
      <c r="Z38" s="74"/>
    </row>
    <row r="39" spans="1:26" s="33" customFormat="1" ht="14.5" x14ac:dyDescent="0.35">
      <c r="A39" s="96"/>
      <c r="B39" s="38"/>
      <c r="C39" s="18"/>
      <c r="D39" s="18"/>
      <c r="F39" s="36"/>
      <c r="G39" s="36"/>
      <c r="H39" s="36"/>
      <c r="I39" s="36"/>
      <c r="J39" s="36"/>
      <c r="K39" s="36"/>
      <c r="L39" s="36"/>
      <c r="M39" s="36"/>
      <c r="N39" s="36"/>
      <c r="O39" s="36"/>
      <c r="Q39" s="11"/>
      <c r="R39" s="74"/>
      <c r="S39" s="11"/>
      <c r="T39" s="9"/>
      <c r="U39" s="97"/>
      <c r="V39" s="74"/>
      <c r="W39" s="11"/>
      <c r="X39" s="74"/>
      <c r="Y39" s="75"/>
      <c r="Z39" s="76"/>
    </row>
    <row r="40" spans="1:26" s="33" customFormat="1" ht="26.25" customHeight="1" x14ac:dyDescent="0.35">
      <c r="A40" s="96"/>
      <c r="B40" s="38"/>
      <c r="C40" s="18"/>
      <c r="D40" s="18"/>
      <c r="Q40" s="11"/>
      <c r="R40" s="11"/>
      <c r="S40" s="11"/>
      <c r="T40" s="9"/>
      <c r="U40" s="97"/>
      <c r="V40" s="11"/>
      <c r="W40" s="105" t="s">
        <v>9</v>
      </c>
      <c r="X40" s="105"/>
      <c r="Y40" s="106"/>
      <c r="Z40" s="77">
        <f>SUM(Z33:Z37,Z29:Z31,Z26:Z27,Z22:Z24,Z11:Z20,Z8)</f>
        <v>0</v>
      </c>
    </row>
    <row r="41" spans="1:26" s="33" customFormat="1" ht="14.5" x14ac:dyDescent="0.35">
      <c r="A41" s="96"/>
      <c r="B41" s="38"/>
      <c r="C41" s="18"/>
      <c r="D41" s="18"/>
      <c r="P41" s="96"/>
      <c r="Q41" s="107"/>
      <c r="R41" s="107"/>
      <c r="T41" s="25"/>
      <c r="U41" s="96"/>
      <c r="V41" s="36"/>
      <c r="X41" s="36"/>
      <c r="Y41" s="37"/>
      <c r="Z41" s="36"/>
    </row>
    <row r="42" spans="1:26" s="33" customFormat="1" ht="14.5" x14ac:dyDescent="0.35">
      <c r="A42" s="96"/>
      <c r="B42" s="38"/>
      <c r="C42" s="18"/>
      <c r="D42" s="18"/>
      <c r="G42" s="96"/>
      <c r="H42" s="96"/>
      <c r="I42" s="96"/>
      <c r="J42" s="96"/>
      <c r="K42" s="96"/>
      <c r="L42" s="96"/>
      <c r="M42" s="96"/>
      <c r="N42" s="96"/>
      <c r="O42" s="96"/>
      <c r="P42" s="39"/>
      <c r="Q42" s="40"/>
      <c r="R42" s="40"/>
      <c r="S42" s="40"/>
      <c r="T42" s="25"/>
      <c r="U42" s="96"/>
      <c r="V42" s="36"/>
      <c r="X42" s="36"/>
      <c r="Y42" s="37"/>
      <c r="Z42" s="36"/>
    </row>
    <row r="43" spans="1:26" s="33" customFormat="1" ht="14.5" x14ac:dyDescent="0.35">
      <c r="A43" s="96"/>
      <c r="B43" s="38"/>
      <c r="C43" s="18"/>
      <c r="D43" s="18"/>
      <c r="F43" s="36"/>
      <c r="G43" s="36"/>
      <c r="H43" s="36"/>
      <c r="I43" s="36"/>
      <c r="J43" s="36"/>
      <c r="K43" s="36"/>
      <c r="L43" s="36"/>
      <c r="M43" s="36"/>
      <c r="N43" s="36"/>
      <c r="O43" s="36"/>
      <c r="R43" s="36"/>
      <c r="T43" s="25"/>
      <c r="U43" s="96"/>
      <c r="V43" s="36"/>
      <c r="X43" s="36"/>
      <c r="Y43" s="37"/>
      <c r="Z43" s="36"/>
    </row>
    <row r="44" spans="1:26" s="33" customFormat="1" ht="14.5" x14ac:dyDescent="0.35">
      <c r="A44" s="96"/>
      <c r="B44" s="38"/>
      <c r="C44" s="18"/>
      <c r="D44" s="18"/>
      <c r="F44" s="36"/>
      <c r="G44" s="36"/>
      <c r="H44" s="36"/>
      <c r="I44" s="36"/>
      <c r="J44" s="36"/>
      <c r="K44" s="36"/>
      <c r="L44" s="36"/>
      <c r="M44" s="36"/>
      <c r="N44" s="36"/>
      <c r="O44" s="36"/>
      <c r="R44" s="36"/>
      <c r="T44" s="25"/>
      <c r="U44" s="96"/>
      <c r="V44" s="36"/>
      <c r="X44" s="36"/>
      <c r="Y44" s="37"/>
      <c r="Z44" s="36"/>
    </row>
    <row r="45" spans="1:26" s="33" customFormat="1" ht="14.5" x14ac:dyDescent="0.35">
      <c r="A45" s="96"/>
      <c r="B45" s="38"/>
      <c r="C45" s="18"/>
      <c r="D45" s="18"/>
      <c r="F45" s="36"/>
      <c r="G45" s="36"/>
      <c r="H45" s="36"/>
      <c r="I45" s="36"/>
      <c r="J45" s="36"/>
      <c r="K45" s="36"/>
      <c r="L45" s="36"/>
      <c r="M45" s="36"/>
      <c r="N45" s="36"/>
      <c r="O45" s="36"/>
      <c r="R45" s="36"/>
      <c r="T45" s="25"/>
      <c r="U45" s="96"/>
      <c r="V45" s="36"/>
      <c r="X45" s="36"/>
      <c r="Y45" s="37"/>
      <c r="Z45" s="36"/>
    </row>
    <row r="46" spans="1:26" s="33" customFormat="1" ht="14.5" x14ac:dyDescent="0.35">
      <c r="A46" s="96"/>
      <c r="B46" s="38"/>
      <c r="C46" s="18"/>
      <c r="D46" s="18"/>
      <c r="F46" s="36"/>
      <c r="G46" s="36"/>
      <c r="H46" s="36"/>
      <c r="I46" s="36"/>
      <c r="J46" s="36"/>
      <c r="K46" s="36"/>
      <c r="L46" s="36"/>
      <c r="M46" s="36"/>
      <c r="N46" s="36"/>
      <c r="O46" s="36"/>
      <c r="R46" s="36"/>
      <c r="T46" s="25"/>
      <c r="U46" s="96"/>
      <c r="V46" s="36"/>
      <c r="X46" s="36"/>
      <c r="Y46" s="37"/>
      <c r="Z46" s="36"/>
    </row>
    <row r="47" spans="1:26" s="33" customFormat="1" ht="14.5" x14ac:dyDescent="0.35">
      <c r="A47" s="96"/>
      <c r="B47" s="38"/>
      <c r="C47" s="18"/>
      <c r="D47" s="18"/>
      <c r="F47" s="36"/>
      <c r="G47" s="36"/>
      <c r="H47" s="36"/>
      <c r="I47" s="36"/>
      <c r="J47" s="36"/>
      <c r="K47" s="36"/>
      <c r="L47" s="36"/>
      <c r="M47" s="36"/>
      <c r="N47" s="36"/>
      <c r="O47" s="36"/>
      <c r="R47" s="36"/>
      <c r="T47" s="25"/>
      <c r="U47" s="96"/>
      <c r="V47" s="36"/>
      <c r="X47" s="36"/>
      <c r="Y47" s="37"/>
      <c r="Z47" s="36"/>
    </row>
    <row r="48" spans="1:26" s="33" customFormat="1" ht="14.5" x14ac:dyDescent="0.35">
      <c r="A48" s="96"/>
      <c r="B48" s="38"/>
      <c r="C48" s="18"/>
      <c r="D48" s="18"/>
      <c r="F48" s="36"/>
      <c r="G48" s="36"/>
      <c r="H48" s="36"/>
      <c r="I48" s="36"/>
      <c r="J48" s="36"/>
      <c r="K48" s="36"/>
      <c r="L48" s="36"/>
      <c r="M48" s="36"/>
      <c r="N48" s="36"/>
      <c r="O48" s="36"/>
      <c r="R48" s="36"/>
      <c r="T48" s="25"/>
      <c r="U48" s="96"/>
      <c r="V48" s="36"/>
      <c r="X48" s="36"/>
      <c r="Y48" s="37"/>
      <c r="Z48" s="36"/>
    </row>
    <row r="49" spans="1:26" s="33" customFormat="1" ht="14.5" x14ac:dyDescent="0.35">
      <c r="A49" s="96"/>
      <c r="B49" s="38"/>
      <c r="C49" s="18"/>
      <c r="D49" s="18"/>
      <c r="F49" s="36"/>
      <c r="G49" s="36"/>
      <c r="H49" s="36"/>
      <c r="I49" s="36"/>
      <c r="J49" s="36"/>
      <c r="K49" s="36"/>
      <c r="L49" s="36"/>
      <c r="M49" s="36"/>
      <c r="N49" s="36"/>
      <c r="O49" s="36"/>
      <c r="R49" s="36"/>
      <c r="T49" s="25"/>
      <c r="U49" s="96"/>
      <c r="V49" s="36"/>
      <c r="X49" s="36"/>
      <c r="Y49" s="37"/>
      <c r="Z49" s="36"/>
    </row>
  </sheetData>
  <sheetProtection algorithmName="SHA-512" hashValue="2a4ht2vNAQqv6I3f1G7taz+WhCZf+8AKmB1G88EfQ4bhuUwqZihxHWgviXTo2Zsjd3/MWO545WhNO7Pt7x/z0w==" saltValue="ZeQgekIygjXwR5KUw8JyfQ==" spinCount="100000" sheet="1" selectLockedCells="1"/>
  <mergeCells count="9">
    <mergeCell ref="C1:W1"/>
    <mergeCell ref="A21:B21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7" orientation="landscape" r:id="rId1"/>
  <headerFooter alignWithMargins="0">
    <oddFooter>&amp;L&amp;F&amp;R&amp;A</oddFooter>
  </headerFooter>
  <rowBreaks count="1" manualBreakCount="1">
    <brk id="16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7"/>
  <sheetViews>
    <sheetView showGridLines="0" view="pageLayout" zoomScaleNormal="100" workbookViewId="0">
      <selection activeCell="I13" sqref="I13"/>
    </sheetView>
  </sheetViews>
  <sheetFormatPr defaultColWidth="9.1796875" defaultRowHeight="13" x14ac:dyDescent="0.3"/>
  <cols>
    <col min="1" max="1" width="10.81640625" style="88" customWidth="1"/>
    <col min="2" max="2" width="52.1796875" style="89" customWidth="1"/>
    <col min="3" max="3" width="11.7265625" style="90" bestFit="1" customWidth="1"/>
    <col min="4" max="4" width="9" style="90" bestFit="1" customWidth="1"/>
    <col min="5" max="5" width="9" style="58" bestFit="1" customWidth="1"/>
    <col min="6" max="6" width="10.7265625" style="91" customWidth="1"/>
    <col min="7" max="15" width="5.26953125" style="91" customWidth="1"/>
    <col min="16" max="16" width="5.26953125" style="58" bestFit="1" customWidth="1"/>
    <col min="17" max="17" width="3" style="58" customWidth="1"/>
    <col min="18" max="18" width="9.453125" style="91" customWidth="1"/>
    <col min="19" max="19" width="3.26953125" style="58" customWidth="1"/>
    <col min="20" max="20" width="11.1796875" style="92" customWidth="1"/>
    <col min="21" max="21" width="2.54296875" style="93" customWidth="1"/>
    <col min="22" max="22" width="10.81640625" style="91" customWidth="1"/>
    <col min="23" max="23" width="4.1796875" style="58" customWidth="1"/>
    <col min="24" max="24" width="8.1796875" style="91" customWidth="1"/>
    <col min="25" max="25" width="15.26953125" style="94" bestFit="1" customWidth="1"/>
    <col min="26" max="26" width="14.54296875" style="91" customWidth="1"/>
    <col min="27" max="27" width="10.453125" style="58" customWidth="1"/>
    <col min="28" max="16384" width="9.1796875" style="58"/>
  </cols>
  <sheetData>
    <row r="1" spans="1:26" ht="67.5" customHeight="1" x14ac:dyDescent="0.3">
      <c r="A1" s="79"/>
      <c r="B1" s="58"/>
      <c r="C1" s="166" t="s">
        <v>59</v>
      </c>
      <c r="D1" s="16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58"/>
      <c r="Y1" s="66" t="s">
        <v>130</v>
      </c>
      <c r="Z1" s="67"/>
    </row>
    <row r="2" spans="1:26" ht="31.5" customHeight="1" thickBot="1" x14ac:dyDescent="0.35">
      <c r="A2" s="8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7" t="s">
        <v>79</v>
      </c>
      <c r="T2" s="178"/>
      <c r="U2" s="178"/>
      <c r="V2" s="178"/>
      <c r="W2" s="178"/>
      <c r="X2" s="178"/>
      <c r="Y2" s="179"/>
      <c r="Z2" s="109">
        <v>0.42420000000000002</v>
      </c>
    </row>
    <row r="3" spans="1:26" ht="30.75" customHeight="1" thickBo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8"/>
      <c r="P3" s="81"/>
      <c r="R3" s="58"/>
      <c r="S3" s="175" t="s">
        <v>44</v>
      </c>
      <c r="T3" s="175"/>
      <c r="U3" s="180" t="s">
        <v>58</v>
      </c>
      <c r="V3" s="180"/>
      <c r="W3" s="168" t="s">
        <v>43</v>
      </c>
      <c r="X3" s="168"/>
      <c r="Y3" s="63" t="s">
        <v>45</v>
      </c>
      <c r="Z3" s="108" t="s">
        <v>60</v>
      </c>
    </row>
    <row r="4" spans="1:26" ht="34.5" customHeight="1" thickBo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8"/>
      <c r="P4" s="82"/>
      <c r="Q4" s="83">
        <f>AM1</f>
        <v>0</v>
      </c>
      <c r="R4" s="58"/>
      <c r="S4" s="169">
        <f>Z18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120" customFormat="1" ht="16" x14ac:dyDescent="0.4">
      <c r="A5" s="110" t="s">
        <v>84</v>
      </c>
      <c r="B5" s="111"/>
      <c r="C5" s="112"/>
      <c r="D5" s="112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5"/>
      <c r="R5" s="114"/>
      <c r="S5" s="115"/>
      <c r="T5" s="116"/>
      <c r="U5" s="117"/>
      <c r="V5" s="118"/>
      <c r="W5" s="115"/>
      <c r="X5" s="118"/>
      <c r="Y5" s="119"/>
      <c r="Z5" s="118"/>
    </row>
    <row r="6" spans="1:26" s="126" customFormat="1" ht="29" x14ac:dyDescent="0.35">
      <c r="A6" s="121" t="s">
        <v>0</v>
      </c>
      <c r="B6" s="122" t="s">
        <v>1</v>
      </c>
      <c r="C6" s="123" t="s">
        <v>8</v>
      </c>
      <c r="D6" s="123" t="s">
        <v>61</v>
      </c>
      <c r="E6" s="124" t="s">
        <v>2</v>
      </c>
      <c r="F6" s="121" t="s">
        <v>3</v>
      </c>
      <c r="G6" s="124" t="s">
        <v>55</v>
      </c>
      <c r="H6" s="124" t="s">
        <v>57</v>
      </c>
      <c r="I6" s="124" t="s">
        <v>56</v>
      </c>
      <c r="J6" s="124" t="s">
        <v>48</v>
      </c>
      <c r="K6" s="124" t="s">
        <v>49</v>
      </c>
      <c r="L6" s="124" t="s">
        <v>50</v>
      </c>
      <c r="M6" s="124" t="s">
        <v>51</v>
      </c>
      <c r="N6" s="124" t="s">
        <v>52</v>
      </c>
      <c r="O6" s="124" t="s">
        <v>53</v>
      </c>
      <c r="P6" s="124" t="s">
        <v>54</v>
      </c>
      <c r="Q6" s="121" t="s">
        <v>5</v>
      </c>
      <c r="R6" s="121" t="s">
        <v>46</v>
      </c>
      <c r="S6" s="121" t="s">
        <v>6</v>
      </c>
      <c r="T6" s="121" t="s">
        <v>12</v>
      </c>
      <c r="U6" s="121" t="s">
        <v>5</v>
      </c>
      <c r="V6" s="121" t="s">
        <v>47</v>
      </c>
      <c r="W6" s="121" t="s">
        <v>4</v>
      </c>
      <c r="X6" s="125" t="s">
        <v>7</v>
      </c>
      <c r="Y6" s="121" t="s">
        <v>5</v>
      </c>
      <c r="Z6" s="121" t="s">
        <v>11</v>
      </c>
    </row>
    <row r="7" spans="1:26" s="129" customFormat="1" ht="17.149999999999999" customHeight="1" x14ac:dyDescent="0.4">
      <c r="A7" s="127" t="s">
        <v>78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s="126" customFormat="1" ht="30" customHeight="1" x14ac:dyDescent="0.35">
      <c r="A8" s="130">
        <v>10166</v>
      </c>
      <c r="B8" s="131" t="s">
        <v>105</v>
      </c>
      <c r="C8" s="132" t="s">
        <v>97</v>
      </c>
      <c r="D8" s="133" t="s">
        <v>62</v>
      </c>
      <c r="E8" s="134"/>
      <c r="F8" s="135" t="s">
        <v>4</v>
      </c>
      <c r="G8" s="136"/>
      <c r="H8" s="136"/>
      <c r="I8" s="136"/>
      <c r="J8" s="136"/>
      <c r="K8" s="136"/>
      <c r="L8" s="136"/>
      <c r="M8" s="136"/>
      <c r="N8" s="136"/>
      <c r="O8" s="136"/>
      <c r="P8" s="137"/>
      <c r="Q8" s="135" t="s">
        <v>5</v>
      </c>
      <c r="R8" s="138">
        <f t="shared" ref="R8:R15" si="0">E8*(SUM(G8:P8))</f>
        <v>0</v>
      </c>
      <c r="S8" s="139" t="s">
        <v>6</v>
      </c>
      <c r="T8" s="140">
        <v>138</v>
      </c>
      <c r="U8" s="135" t="s">
        <v>5</v>
      </c>
      <c r="V8" s="138">
        <f>R8/T8</f>
        <v>0</v>
      </c>
      <c r="W8" s="135" t="s">
        <v>4</v>
      </c>
      <c r="X8" s="141">
        <v>8.66</v>
      </c>
      <c r="Y8" s="135" t="s">
        <v>5</v>
      </c>
      <c r="Z8" s="142">
        <f>X8*V8</f>
        <v>0</v>
      </c>
    </row>
    <row r="9" spans="1:26" s="126" customFormat="1" ht="30" customHeight="1" x14ac:dyDescent="0.35">
      <c r="A9" s="130">
        <v>10298</v>
      </c>
      <c r="B9" s="131" t="s">
        <v>106</v>
      </c>
      <c r="C9" s="132" t="s">
        <v>98</v>
      </c>
      <c r="D9" s="133" t="s">
        <v>62</v>
      </c>
      <c r="E9" s="134"/>
      <c r="F9" s="135" t="s">
        <v>4</v>
      </c>
      <c r="G9" s="136"/>
      <c r="H9" s="136"/>
      <c r="I9" s="136"/>
      <c r="J9" s="136"/>
      <c r="K9" s="136"/>
      <c r="L9" s="136"/>
      <c r="M9" s="136"/>
      <c r="N9" s="136"/>
      <c r="O9" s="136"/>
      <c r="P9" s="137"/>
      <c r="Q9" s="135" t="s">
        <v>5</v>
      </c>
      <c r="R9" s="138">
        <f>E9*(SUM(G9:P9))</f>
        <v>0</v>
      </c>
      <c r="S9" s="139" t="s">
        <v>6</v>
      </c>
      <c r="T9" s="140">
        <v>150</v>
      </c>
      <c r="U9" s="135" t="s">
        <v>5</v>
      </c>
      <c r="V9" s="138">
        <f>R9/T9</f>
        <v>0</v>
      </c>
      <c r="W9" s="135" t="s">
        <v>4</v>
      </c>
      <c r="X9" s="141">
        <v>5.12</v>
      </c>
      <c r="Y9" s="135" t="s">
        <v>5</v>
      </c>
      <c r="Z9" s="142">
        <f>X9*V9</f>
        <v>0</v>
      </c>
    </row>
    <row r="10" spans="1:26" s="126" customFormat="1" ht="30" customHeight="1" x14ac:dyDescent="0.35">
      <c r="A10" s="130">
        <v>10302</v>
      </c>
      <c r="B10" s="131" t="s">
        <v>107</v>
      </c>
      <c r="C10" s="132" t="s">
        <v>99</v>
      </c>
      <c r="D10" s="133" t="s">
        <v>62</v>
      </c>
      <c r="E10" s="134"/>
      <c r="F10" s="143" t="s">
        <v>4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135" t="s">
        <v>5</v>
      </c>
      <c r="R10" s="138">
        <f t="shared" si="0"/>
        <v>0</v>
      </c>
      <c r="S10" s="139" t="s">
        <v>6</v>
      </c>
      <c r="T10" s="140">
        <v>138</v>
      </c>
      <c r="U10" s="135" t="s">
        <v>5</v>
      </c>
      <c r="V10" s="138">
        <f t="shared" ref="V10:V15" si="1">R10/T10</f>
        <v>0</v>
      </c>
      <c r="W10" s="135" t="s">
        <v>4</v>
      </c>
      <c r="X10" s="141">
        <v>8.86</v>
      </c>
      <c r="Y10" s="135" t="s">
        <v>5</v>
      </c>
      <c r="Z10" s="142">
        <f>X10*V10</f>
        <v>0</v>
      </c>
    </row>
    <row r="11" spans="1:26" s="126" customFormat="1" ht="30" customHeight="1" x14ac:dyDescent="0.35">
      <c r="A11" s="130">
        <v>11398</v>
      </c>
      <c r="B11" s="131" t="s">
        <v>108</v>
      </c>
      <c r="C11" s="132" t="s">
        <v>42</v>
      </c>
      <c r="D11" s="133" t="s">
        <v>62</v>
      </c>
      <c r="E11" s="134"/>
      <c r="F11" s="143" t="s">
        <v>4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135" t="s">
        <v>5</v>
      </c>
      <c r="R11" s="138">
        <f t="shared" si="0"/>
        <v>0</v>
      </c>
      <c r="S11" s="139" t="s">
        <v>6</v>
      </c>
      <c r="T11" s="140">
        <v>630</v>
      </c>
      <c r="U11" s="135" t="s">
        <v>5</v>
      </c>
      <c r="V11" s="138">
        <f t="shared" si="1"/>
        <v>0</v>
      </c>
      <c r="W11" s="135" t="s">
        <v>4</v>
      </c>
      <c r="X11" s="141">
        <v>39.43</v>
      </c>
      <c r="Y11" s="135" t="s">
        <v>5</v>
      </c>
      <c r="Z11" s="142">
        <f t="shared" ref="Z11:Z15" si="2">X11*V11</f>
        <v>0</v>
      </c>
    </row>
    <row r="12" spans="1:26" s="126" customFormat="1" ht="30" customHeight="1" x14ac:dyDescent="0.35">
      <c r="A12" s="130">
        <v>54914</v>
      </c>
      <c r="B12" s="131" t="s">
        <v>109</v>
      </c>
      <c r="C12" s="132" t="s">
        <v>100</v>
      </c>
      <c r="D12" s="133" t="s">
        <v>62</v>
      </c>
      <c r="E12" s="134"/>
      <c r="F12" s="143" t="s">
        <v>4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Q12" s="135" t="s">
        <v>5</v>
      </c>
      <c r="R12" s="138">
        <f t="shared" si="0"/>
        <v>0</v>
      </c>
      <c r="S12" s="139" t="s">
        <v>6</v>
      </c>
      <c r="T12" s="140">
        <v>138</v>
      </c>
      <c r="U12" s="135" t="s">
        <v>5</v>
      </c>
      <c r="V12" s="138">
        <f t="shared" si="1"/>
        <v>0</v>
      </c>
      <c r="W12" s="135" t="s">
        <v>4</v>
      </c>
      <c r="X12" s="141">
        <v>8.7200000000000006</v>
      </c>
      <c r="Y12" s="135" t="s">
        <v>5</v>
      </c>
      <c r="Z12" s="142">
        <f t="shared" si="2"/>
        <v>0</v>
      </c>
    </row>
    <row r="13" spans="1:26" s="126" customFormat="1" ht="30" customHeight="1" x14ac:dyDescent="0.35">
      <c r="A13" s="130">
        <v>60045</v>
      </c>
      <c r="B13" s="131" t="s">
        <v>110</v>
      </c>
      <c r="C13" s="132" t="s">
        <v>101</v>
      </c>
      <c r="D13" s="133" t="s">
        <v>62</v>
      </c>
      <c r="E13" s="134"/>
      <c r="F13" s="143" t="s">
        <v>4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135" t="s">
        <v>5</v>
      </c>
      <c r="R13" s="138">
        <f t="shared" si="0"/>
        <v>0</v>
      </c>
      <c r="S13" s="139" t="s">
        <v>6</v>
      </c>
      <c r="T13" s="140">
        <v>138</v>
      </c>
      <c r="U13" s="135" t="s">
        <v>5</v>
      </c>
      <c r="V13" s="138">
        <f t="shared" si="1"/>
        <v>0</v>
      </c>
      <c r="W13" s="135" t="s">
        <v>4</v>
      </c>
      <c r="X13" s="141">
        <v>8.5</v>
      </c>
      <c r="Y13" s="135" t="s">
        <v>5</v>
      </c>
      <c r="Z13" s="142">
        <f t="shared" si="2"/>
        <v>0</v>
      </c>
    </row>
    <row r="14" spans="1:26" s="126" customFormat="1" ht="30" customHeight="1" x14ac:dyDescent="0.35">
      <c r="A14" s="130">
        <v>67245</v>
      </c>
      <c r="B14" s="131" t="s">
        <v>111</v>
      </c>
      <c r="C14" s="132" t="s">
        <v>102</v>
      </c>
      <c r="D14" s="133" t="s">
        <v>62</v>
      </c>
      <c r="E14" s="134"/>
      <c r="F14" s="143" t="s">
        <v>4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5"/>
      <c r="Q14" s="135" t="s">
        <v>5</v>
      </c>
      <c r="R14" s="138">
        <f t="shared" si="0"/>
        <v>0</v>
      </c>
      <c r="S14" s="139" t="s">
        <v>6</v>
      </c>
      <c r="T14" s="140">
        <v>138</v>
      </c>
      <c r="U14" s="135" t="s">
        <v>5</v>
      </c>
      <c r="V14" s="138">
        <f t="shared" si="1"/>
        <v>0</v>
      </c>
      <c r="W14" s="135" t="s">
        <v>4</v>
      </c>
      <c r="X14" s="141">
        <v>8.82</v>
      </c>
      <c r="Y14" s="135" t="s">
        <v>5</v>
      </c>
      <c r="Z14" s="142">
        <f t="shared" si="2"/>
        <v>0</v>
      </c>
    </row>
    <row r="15" spans="1:26" s="126" customFormat="1" ht="30" customHeight="1" x14ac:dyDescent="0.35">
      <c r="A15" s="130">
        <v>82948</v>
      </c>
      <c r="B15" s="131" t="s">
        <v>112</v>
      </c>
      <c r="C15" s="132" t="s">
        <v>102</v>
      </c>
      <c r="D15" s="133" t="s">
        <v>62</v>
      </c>
      <c r="E15" s="134"/>
      <c r="F15" s="143" t="s">
        <v>4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5"/>
      <c r="Q15" s="135" t="s">
        <v>5</v>
      </c>
      <c r="R15" s="138">
        <f t="shared" si="0"/>
        <v>0</v>
      </c>
      <c r="S15" s="139" t="s">
        <v>6</v>
      </c>
      <c r="T15" s="140">
        <v>138</v>
      </c>
      <c r="U15" s="135" t="s">
        <v>5</v>
      </c>
      <c r="V15" s="138">
        <f t="shared" si="1"/>
        <v>0</v>
      </c>
      <c r="W15" s="135" t="s">
        <v>4</v>
      </c>
      <c r="X15" s="141">
        <v>8.8000000000000007</v>
      </c>
      <c r="Y15" s="135" t="s">
        <v>5</v>
      </c>
      <c r="Z15" s="142">
        <f t="shared" si="2"/>
        <v>0</v>
      </c>
    </row>
    <row r="16" spans="1:26" s="126" customFormat="1" ht="25" customHeight="1" x14ac:dyDescent="0.35">
      <c r="A16" s="146"/>
      <c r="B16" s="147"/>
      <c r="C16" s="148"/>
      <c r="D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R16" s="149"/>
      <c r="U16" s="150"/>
      <c r="V16" s="149"/>
      <c r="X16" s="149"/>
      <c r="Y16" s="151"/>
      <c r="Z16" s="149"/>
    </row>
    <row r="17" spans="1:26" s="126" customFormat="1" ht="25" customHeight="1" x14ac:dyDescent="0.35">
      <c r="A17" s="150"/>
      <c r="B17" s="152"/>
      <c r="C17" s="148"/>
      <c r="D17" s="148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R17" s="149"/>
      <c r="T17" s="146"/>
      <c r="U17" s="150"/>
      <c r="V17" s="149"/>
      <c r="X17" s="149"/>
      <c r="Y17" s="151"/>
      <c r="Z17" s="153"/>
    </row>
    <row r="18" spans="1:26" s="126" customFormat="1" ht="25" customHeight="1" x14ac:dyDescent="0.35">
      <c r="A18" s="150"/>
      <c r="B18" s="152"/>
      <c r="C18" s="148"/>
      <c r="D18" s="148"/>
      <c r="T18" s="146"/>
      <c r="U18" s="150"/>
      <c r="W18" s="154" t="s">
        <v>9</v>
      </c>
      <c r="X18" s="154"/>
      <c r="Y18" s="155"/>
      <c r="Z18" s="156">
        <f>SUM(Z8:Z15)</f>
        <v>0</v>
      </c>
    </row>
    <row r="19" spans="1:26" s="126" customFormat="1" ht="14.5" x14ac:dyDescent="0.35">
      <c r="A19" s="150"/>
      <c r="B19" s="152"/>
      <c r="C19" s="148"/>
      <c r="D19" s="148"/>
      <c r="P19" s="150"/>
      <c r="Q19" s="157"/>
      <c r="R19" s="157"/>
      <c r="T19" s="146"/>
      <c r="U19" s="150"/>
      <c r="V19" s="149"/>
      <c r="X19" s="149"/>
      <c r="Y19" s="151"/>
      <c r="Z19" s="149"/>
    </row>
    <row r="20" spans="1:26" s="11" customFormat="1" ht="14.5" x14ac:dyDescent="0.35">
      <c r="A20" s="97"/>
      <c r="B20" s="85"/>
      <c r="C20" s="84"/>
      <c r="D20" s="84"/>
      <c r="G20" s="97"/>
      <c r="H20" s="97"/>
      <c r="I20" s="97"/>
      <c r="J20" s="97"/>
      <c r="K20" s="97"/>
      <c r="L20" s="97"/>
      <c r="M20" s="97"/>
      <c r="N20" s="97"/>
      <c r="O20" s="97"/>
      <c r="P20" s="86"/>
      <c r="Q20" s="87"/>
      <c r="R20" s="87"/>
      <c r="S20" s="87"/>
      <c r="T20" s="9"/>
      <c r="U20" s="97"/>
      <c r="V20" s="74"/>
      <c r="X20" s="74"/>
      <c r="Y20" s="75"/>
      <c r="Z20" s="74"/>
    </row>
    <row r="21" spans="1:26" s="11" customFormat="1" ht="14.5" x14ac:dyDescent="0.35">
      <c r="A21" s="97"/>
      <c r="B21" s="85"/>
      <c r="C21" s="84"/>
      <c r="D21" s="84"/>
      <c r="F21" s="74"/>
      <c r="G21" s="74"/>
      <c r="H21" s="74"/>
      <c r="I21" s="74"/>
      <c r="J21" s="74"/>
      <c r="K21" s="74"/>
      <c r="L21" s="74"/>
      <c r="M21" s="74"/>
      <c r="N21" s="74"/>
      <c r="O21" s="74"/>
      <c r="R21" s="74"/>
      <c r="T21" s="9"/>
      <c r="U21" s="97"/>
      <c r="V21" s="74"/>
      <c r="X21" s="74"/>
      <c r="Y21" s="75"/>
      <c r="Z21" s="74"/>
    </row>
    <row r="22" spans="1:26" s="11" customFormat="1" ht="14.5" x14ac:dyDescent="0.35">
      <c r="A22" s="97"/>
      <c r="B22" s="85"/>
      <c r="C22" s="84"/>
      <c r="D22" s="84"/>
      <c r="F22" s="74"/>
      <c r="G22" s="74"/>
      <c r="H22" s="74"/>
      <c r="I22" s="74"/>
      <c r="J22" s="74"/>
      <c r="K22" s="74"/>
      <c r="L22" s="74"/>
      <c r="M22" s="74"/>
      <c r="N22" s="74"/>
      <c r="O22" s="74"/>
      <c r="R22" s="74"/>
      <c r="T22" s="9"/>
      <c r="U22" s="97"/>
      <c r="V22" s="74"/>
      <c r="X22" s="74"/>
      <c r="Y22" s="75"/>
      <c r="Z22" s="74"/>
    </row>
    <row r="23" spans="1:26" s="11" customFormat="1" ht="14.5" x14ac:dyDescent="0.35">
      <c r="A23" s="97"/>
      <c r="B23" s="85"/>
      <c r="C23" s="84"/>
      <c r="D23" s="84"/>
      <c r="F23" s="74"/>
      <c r="G23" s="74"/>
      <c r="H23" s="74"/>
      <c r="I23" s="74"/>
      <c r="J23" s="74"/>
      <c r="K23" s="74"/>
      <c r="L23" s="74"/>
      <c r="M23" s="74"/>
      <c r="N23" s="74"/>
      <c r="O23" s="74"/>
      <c r="R23" s="74"/>
      <c r="T23" s="9"/>
      <c r="U23" s="97"/>
      <c r="V23" s="74"/>
      <c r="X23" s="74"/>
      <c r="Y23" s="75"/>
      <c r="Z23" s="74"/>
    </row>
    <row r="24" spans="1:26" s="11" customFormat="1" ht="14.5" x14ac:dyDescent="0.35">
      <c r="A24" s="97"/>
      <c r="B24" s="85"/>
      <c r="C24" s="84"/>
      <c r="D24" s="84"/>
      <c r="F24" s="74"/>
      <c r="G24" s="74"/>
      <c r="H24" s="74"/>
      <c r="I24" s="74"/>
      <c r="J24" s="74"/>
      <c r="K24" s="74"/>
      <c r="L24" s="74"/>
      <c r="M24" s="74"/>
      <c r="N24" s="74"/>
      <c r="O24" s="74"/>
      <c r="R24" s="74"/>
      <c r="T24" s="9"/>
      <c r="U24" s="97"/>
      <c r="V24" s="74"/>
      <c r="X24" s="74"/>
      <c r="Y24" s="75"/>
      <c r="Z24" s="74"/>
    </row>
    <row r="25" spans="1:26" s="11" customFormat="1" ht="14.5" x14ac:dyDescent="0.35">
      <c r="A25" s="97"/>
      <c r="B25" s="85"/>
      <c r="C25" s="84"/>
      <c r="D25" s="84"/>
      <c r="F25" s="74"/>
      <c r="G25" s="74"/>
      <c r="H25" s="74"/>
      <c r="I25" s="74"/>
      <c r="J25" s="74"/>
      <c r="K25" s="74"/>
      <c r="L25" s="74"/>
      <c r="M25" s="74"/>
      <c r="N25" s="74"/>
      <c r="O25" s="74"/>
      <c r="R25" s="74"/>
      <c r="T25" s="9"/>
      <c r="U25" s="97"/>
      <c r="V25" s="74"/>
      <c r="X25" s="74"/>
      <c r="Y25" s="75"/>
      <c r="Z25" s="74"/>
    </row>
    <row r="26" spans="1:26" s="11" customFormat="1" ht="14.5" x14ac:dyDescent="0.35">
      <c r="A26" s="97"/>
      <c r="B26" s="85"/>
      <c r="C26" s="84"/>
      <c r="D26" s="84"/>
      <c r="F26" s="74"/>
      <c r="G26" s="74"/>
      <c r="H26" s="74"/>
      <c r="I26" s="74"/>
      <c r="J26" s="74"/>
      <c r="K26" s="74"/>
      <c r="L26" s="74"/>
      <c r="M26" s="74"/>
      <c r="N26" s="74"/>
      <c r="O26" s="74"/>
      <c r="R26" s="74"/>
      <c r="T26" s="9"/>
      <c r="U26" s="97"/>
      <c r="V26" s="74"/>
      <c r="X26" s="74"/>
      <c r="Y26" s="75"/>
      <c r="Z26" s="74"/>
    </row>
    <row r="27" spans="1:26" s="11" customFormat="1" ht="14.5" x14ac:dyDescent="0.35">
      <c r="A27" s="97"/>
      <c r="B27" s="85"/>
      <c r="C27" s="84"/>
      <c r="D27" s="84"/>
      <c r="F27" s="74"/>
      <c r="G27" s="74"/>
      <c r="H27" s="74"/>
      <c r="I27" s="74"/>
      <c r="J27" s="74"/>
      <c r="K27" s="74"/>
      <c r="L27" s="74"/>
      <c r="M27" s="74"/>
      <c r="N27" s="74"/>
      <c r="O27" s="74"/>
      <c r="R27" s="74"/>
      <c r="T27" s="9"/>
      <c r="U27" s="97"/>
      <c r="V27" s="74"/>
      <c r="X27" s="74"/>
      <c r="Y27" s="75"/>
      <c r="Z27" s="74"/>
    </row>
  </sheetData>
  <sheetProtection selectLockedCells="1"/>
  <mergeCells count="8">
    <mergeCell ref="S4:T4"/>
    <mergeCell ref="U4:V4"/>
    <mergeCell ref="W4:X4"/>
    <mergeCell ref="C1:W1"/>
    <mergeCell ref="S2:Y2"/>
    <mergeCell ref="S3:T3"/>
    <mergeCell ref="U3:V3"/>
    <mergeCell ref="W3:X3"/>
  </mergeCells>
  <printOptions horizontalCentered="1"/>
  <pageMargins left="0" right="0" top="0.30729166666666669" bottom="0.42" header="0" footer="0"/>
  <pageSetup scale="59" orientation="landscape" r:id="rId1"/>
  <headerFooter alignWithMargins="0">
    <oddFooter>&amp;L&amp;F&amp;C&amp;D&amp;R&amp;A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Props1.xml><?xml version="1.0" encoding="utf-8"?>
<ds:datastoreItem xmlns:ds="http://schemas.openxmlformats.org/officeDocument/2006/customXml" ds:itemID="{9388BFEA-BB5E-4E29-8D24-5515FED6B538}"/>
</file>

<file path=customXml/itemProps2.xml><?xml version="1.0" encoding="utf-8"?>
<ds:datastoreItem xmlns:ds="http://schemas.openxmlformats.org/officeDocument/2006/customXml" ds:itemID="{ED1ADBC2-9C2A-4E7F-9FDB-8F02E962994A}"/>
</file>

<file path=customXml/itemProps3.xml><?xml version="1.0" encoding="utf-8"?>
<ds:datastoreItem xmlns:ds="http://schemas.openxmlformats.org/officeDocument/2006/customXml" ds:itemID="{34E31974-5280-4F13-98E6-2D91B7F87B1E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Signature Form</vt:lpstr>
      <vt:lpstr>110227 Potatoes</vt:lpstr>
      <vt:lpstr>110381 Beans 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CAMERON Beatrice * ODE</cp:lastModifiedBy>
  <cp:lastPrinted>2024-10-29T19:00:06Z</cp:lastPrinted>
  <dcterms:created xsi:type="dcterms:W3CDTF">2006-10-10T19:31:22Z</dcterms:created>
  <dcterms:modified xsi:type="dcterms:W3CDTF">2025-12-08T19:00:26Z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