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13_ncr:1_{20D61E50-4CF8-47B9-8449-EE02B058B68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Enter in Cases" sheetId="1" r:id="rId1"/>
    <sheet name="Monthly-Cases" sheetId="3" r:id="rId2"/>
    <sheet name="Enter in Servings" sheetId="2" r:id="rId3"/>
  </sheets>
  <definedNames>
    <definedName name="_xlnm.Print_Area" localSheetId="0">'Enter in Cases'!$A$1:$K$41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3" i="2"/>
  <c r="J24" i="2"/>
  <c r="J25" i="2"/>
  <c r="J26" i="2"/>
  <c r="J27" i="2"/>
  <c r="J28" i="2"/>
  <c r="J30" i="2"/>
  <c r="J31" i="2"/>
  <c r="J32" i="2"/>
  <c r="J33" i="2"/>
  <c r="J34" i="2"/>
  <c r="J35" i="2"/>
  <c r="J36" i="2"/>
  <c r="J37" i="2"/>
  <c r="J10" i="2"/>
  <c r="J11" i="3"/>
  <c r="J12" i="3"/>
  <c r="J13" i="3"/>
  <c r="J14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10" i="3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10" i="1"/>
  <c r="I30" i="1"/>
  <c r="K30" i="1"/>
  <c r="K12" i="2"/>
  <c r="I12" i="2"/>
  <c r="X12" i="3"/>
  <c r="H12" i="3"/>
  <c r="I12" i="3"/>
  <c r="I12" i="1"/>
  <c r="K12" i="1"/>
  <c r="X14" i="3"/>
  <c r="H14" i="3"/>
  <c r="I14" i="3"/>
  <c r="K14" i="2"/>
  <c r="I14" i="2"/>
  <c r="I14" i="1"/>
  <c r="K14" i="1"/>
  <c r="I32" i="2"/>
  <c r="I33" i="2"/>
  <c r="I34" i="2"/>
  <c r="I35" i="2"/>
  <c r="I15" i="2"/>
  <c r="K36" i="2"/>
  <c r="K37" i="2"/>
  <c r="I36" i="2"/>
  <c r="I37" i="2"/>
  <c r="X36" i="3"/>
  <c r="H36" i="3"/>
  <c r="X37" i="3"/>
  <c r="H37" i="3"/>
  <c r="I37" i="1"/>
  <c r="K37" i="1"/>
  <c r="X35" i="3"/>
  <c r="H35" i="3"/>
  <c r="K35" i="3"/>
  <c r="X34" i="3"/>
  <c r="H34" i="3"/>
  <c r="I34" i="3"/>
  <c r="X33" i="3"/>
  <c r="H33" i="3"/>
  <c r="X32" i="3"/>
  <c r="H32" i="3"/>
  <c r="X31" i="3"/>
  <c r="H31" i="3"/>
  <c r="X30" i="3"/>
  <c r="H30" i="3"/>
  <c r="X28" i="3"/>
  <c r="H28" i="3"/>
  <c r="X27" i="3"/>
  <c r="H27" i="3"/>
  <c r="X26" i="3"/>
  <c r="H26" i="3"/>
  <c r="X25" i="3"/>
  <c r="H25" i="3"/>
  <c r="I25" i="3"/>
  <c r="X24" i="3"/>
  <c r="H24" i="3"/>
  <c r="X23" i="3"/>
  <c r="X21" i="3"/>
  <c r="H21" i="3"/>
  <c r="X20" i="3"/>
  <c r="H20" i="3"/>
  <c r="X19" i="3"/>
  <c r="H19" i="3"/>
  <c r="X18" i="3"/>
  <c r="H18" i="3"/>
  <c r="X17" i="3"/>
  <c r="H17" i="3"/>
  <c r="X16" i="3"/>
  <c r="H16" i="3"/>
  <c r="X15" i="3"/>
  <c r="H15" i="3"/>
  <c r="X13" i="3"/>
  <c r="H13" i="3"/>
  <c r="X11" i="3"/>
  <c r="H11" i="3"/>
  <c r="X10" i="3"/>
  <c r="I13" i="2"/>
  <c r="K35" i="2"/>
  <c r="K34" i="2"/>
  <c r="K33" i="2"/>
  <c r="K32" i="2"/>
  <c r="K31" i="2"/>
  <c r="I31" i="2"/>
  <c r="K30" i="2"/>
  <c r="I30" i="2"/>
  <c r="K28" i="2"/>
  <c r="I28" i="2"/>
  <c r="K27" i="2"/>
  <c r="I27" i="2"/>
  <c r="K26" i="2"/>
  <c r="I26" i="2"/>
  <c r="K25" i="2"/>
  <c r="I25" i="2"/>
  <c r="K24" i="2"/>
  <c r="I24" i="2"/>
  <c r="K23" i="2"/>
  <c r="I23" i="2"/>
  <c r="K21" i="2"/>
  <c r="I21" i="2"/>
  <c r="K20" i="2"/>
  <c r="I20" i="2"/>
  <c r="K19" i="2"/>
  <c r="I19" i="2"/>
  <c r="K18" i="2"/>
  <c r="I18" i="2"/>
  <c r="K17" i="2"/>
  <c r="I17" i="2"/>
  <c r="K16" i="2"/>
  <c r="I16" i="2"/>
  <c r="K15" i="2"/>
  <c r="K13" i="2"/>
  <c r="K11" i="2"/>
  <c r="I11" i="2"/>
  <c r="K10" i="2"/>
  <c r="I10" i="2"/>
  <c r="I32" i="1"/>
  <c r="K32" i="1"/>
  <c r="I34" i="1"/>
  <c r="K34" i="1"/>
  <c r="K33" i="1"/>
  <c r="I33" i="1"/>
  <c r="K31" i="1"/>
  <c r="I31" i="1"/>
  <c r="K36" i="1"/>
  <c r="I36" i="1"/>
  <c r="K35" i="1"/>
  <c r="I35" i="1"/>
  <c r="I24" i="1"/>
  <c r="K24" i="1"/>
  <c r="I25" i="1"/>
  <c r="K25" i="1"/>
  <c r="I26" i="1"/>
  <c r="K26" i="1"/>
  <c r="I27" i="1"/>
  <c r="K27" i="1"/>
  <c r="I28" i="1"/>
  <c r="K28" i="1"/>
  <c r="K23" i="1"/>
  <c r="I23" i="1"/>
  <c r="I10" i="1"/>
  <c r="K10" i="1"/>
  <c r="I11" i="1"/>
  <c r="K11" i="1"/>
  <c r="I13" i="1"/>
  <c r="K13" i="1"/>
  <c r="I15" i="1"/>
  <c r="K15" i="1"/>
  <c r="I16" i="1"/>
  <c r="K16" i="1"/>
  <c r="I17" i="1"/>
  <c r="K17" i="1"/>
  <c r="I18" i="1"/>
  <c r="K18" i="1"/>
  <c r="I19" i="1"/>
  <c r="K19" i="1"/>
  <c r="I20" i="1"/>
  <c r="K20" i="1"/>
  <c r="I21" i="1"/>
  <c r="K21" i="1"/>
  <c r="K19" i="3"/>
  <c r="I19" i="3"/>
  <c r="K24" i="3"/>
  <c r="I24" i="3"/>
  <c r="K33" i="3"/>
  <c r="I33" i="3"/>
  <c r="K38" i="2"/>
  <c r="K14" i="3"/>
  <c r="K38" i="1"/>
  <c r="I38" i="1"/>
  <c r="K36" i="3"/>
  <c r="I36" i="3"/>
  <c r="K18" i="3"/>
  <c r="I18" i="3"/>
  <c r="I11" i="3"/>
  <c r="K11" i="3"/>
  <c r="I30" i="3"/>
  <c r="K30" i="3"/>
  <c r="I23" i="3"/>
  <c r="K23" i="3"/>
  <c r="K32" i="3"/>
  <c r="I32" i="3"/>
  <c r="I15" i="3"/>
  <c r="K15" i="3"/>
  <c r="K28" i="3"/>
  <c r="I28" i="3"/>
  <c r="K20" i="3"/>
  <c r="I20" i="3"/>
  <c r="J38" i="2"/>
  <c r="K16" i="3"/>
  <c r="I16" i="3"/>
  <c r="K21" i="3"/>
  <c r="I21" i="3"/>
  <c r="I27" i="3"/>
  <c r="K27" i="3"/>
  <c r="I13" i="3"/>
  <c r="K13" i="3"/>
  <c r="K31" i="3"/>
  <c r="I31" i="3"/>
  <c r="I37" i="3"/>
  <c r="K37" i="3"/>
  <c r="J38" i="1"/>
  <c r="I10" i="3"/>
  <c r="K10" i="3"/>
  <c r="I17" i="3"/>
  <c r="K17" i="3"/>
  <c r="K26" i="3"/>
  <c r="I26" i="3"/>
  <c r="I38" i="2"/>
  <c r="K25" i="3"/>
  <c r="I35" i="3"/>
  <c r="K12" i="3"/>
  <c r="K34" i="3"/>
  <c r="K38" i="3"/>
  <c r="J38" i="3"/>
  <c r="I38" i="3"/>
</calcChain>
</file>

<file path=xl/sharedStrings.xml><?xml version="1.0" encoding="utf-8"?>
<sst xmlns="http://schemas.openxmlformats.org/spreadsheetml/2006/main" count="267" uniqueCount="76">
  <si>
    <t>Description</t>
  </si>
  <si>
    <t>Value</t>
  </si>
  <si>
    <t>1oz</t>
  </si>
  <si>
    <t>.5oz</t>
  </si>
  <si>
    <t>Code #</t>
  </si>
  <si>
    <t>Total</t>
  </si>
  <si>
    <t>Needed</t>
  </si>
  <si>
    <t>110242 Barrel Cheese</t>
  </si>
  <si>
    <t>SLICES</t>
  </si>
  <si>
    <t>SHREDS</t>
  </si>
  <si>
    <t>Jill.Ponder@Bongards.com</t>
  </si>
  <si>
    <t>Commodity Processing Calculator</t>
  </si>
  <si>
    <t>Donated 
Foods Value</t>
  </si>
  <si>
    <t>per Case</t>
  </si>
  <si>
    <t xml:space="preserve">Yellow Reduced Fat American Slice - 160 H - 6/5# </t>
  </si>
  <si>
    <t>Natural Blended Cheddar Slices - 160 P - 4/5#</t>
  </si>
  <si>
    <t>Natural Blended Red. Fat Cheddar Slice - 160 P - 4/5#</t>
  </si>
  <si>
    <t>Natural Blended Swiss Slice - 160 P - 4/5#</t>
  </si>
  <si>
    <t>Natural Blended Pepper Jack Slices - 160 P - 4/5#</t>
  </si>
  <si>
    <t>Natural Blended LMPS Mozzarella Slice - 160 P - 4/5#</t>
  </si>
  <si>
    <t>Natural Blended Provolone Slice - 160 P - 4/5#</t>
  </si>
  <si>
    <t>Cheddar Stick - 168/1 oz</t>
  </si>
  <si>
    <t>Reduced Fat Cheddar Stick - 168/1 oz</t>
  </si>
  <si>
    <t>Marble Stick - 168/1 oz</t>
  </si>
  <si>
    <t>Reduced Fat Marble Stick - 168/1 oz</t>
  </si>
  <si>
    <t>Mozzarella String Stick - 168/1 oz</t>
  </si>
  <si>
    <t>Reduced Fat Mozzarella String Stick - 168/1 oz</t>
  </si>
  <si>
    <t>Yellow Cheddar Feather Shred - 4/5#</t>
  </si>
  <si>
    <t>Yellow Reduced Fat Cheddar Feather Shred - 4/5#</t>
  </si>
  <si>
    <t>LMPS Mozzarella Feather Shred - 6/5#</t>
  </si>
  <si>
    <t>Monterey Jack and Cheddar Fancy Shred - 4/5#</t>
  </si>
  <si>
    <t>LMPS Mozzarella Feather Shred - 4/5#</t>
  </si>
  <si>
    <t>Net Weight per Case</t>
  </si>
  <si>
    <t>(Ounces)</t>
  </si>
  <si>
    <t>(Pounds)</t>
  </si>
  <si>
    <t>Net Weight per Serving</t>
  </si>
  <si>
    <t>Annual Estimated Servings</t>
  </si>
  <si>
    <t>Annual Estimated Cases</t>
  </si>
  <si>
    <t>Annual Estimated Pounds of Donated Food</t>
  </si>
  <si>
    <t>Annual Estimated Donated 
Foods</t>
  </si>
  <si>
    <t>These columns will populate automatically</t>
  </si>
  <si>
    <t>Enter number here</t>
  </si>
  <si>
    <t>For assistance contact:</t>
  </si>
  <si>
    <t>Jill Ponder, Director of K12 Sales</t>
  </si>
  <si>
    <t>612-720-3823</t>
  </si>
  <si>
    <t>Donated Food Amount per Case</t>
  </si>
  <si>
    <t>Servings</t>
  </si>
  <si>
    <t>Italian Blend Feather Shred - 4/5#</t>
  </si>
  <si>
    <t>Annual Estimated Cases
Total</t>
  </si>
  <si>
    <t>AnnualCases Total</t>
  </si>
  <si>
    <t>Order for cases in Jan.</t>
  </si>
  <si>
    <t>Order for cases in Feb.</t>
  </si>
  <si>
    <t>Order for cases in Mar.</t>
  </si>
  <si>
    <t>Order for cases in Apr.</t>
  </si>
  <si>
    <t>Order for cases in May</t>
  </si>
  <si>
    <t>Order for cases in Jun.</t>
  </si>
  <si>
    <t>Order for cases in Jul.</t>
  </si>
  <si>
    <t>Order for cases in Aug.</t>
  </si>
  <si>
    <t>Order for cases in Oct.</t>
  </si>
  <si>
    <t>Order for cases in Nov.</t>
  </si>
  <si>
    <t>Order for cases in Dec.</t>
  </si>
  <si>
    <t>Contact Information:</t>
  </si>
  <si>
    <t>Order for cases in Sept.</t>
  </si>
  <si>
    <t>Enter numbers here</t>
  </si>
  <si>
    <t>Yellow 30% Red. Fat/Sod. American Slice - 160 H - 4/5#</t>
  </si>
  <si>
    <t>Yellow 50% Red. Fat/Sod. American Slice - 160 H - 6/5#</t>
  </si>
  <si>
    <t>Yellow 30% Red. Fat/Sod. American Slice - 160 H - 6/5#</t>
  </si>
  <si>
    <t>White 50% Red. Fat/Sod. American Slice - 160 H - 6/5#</t>
  </si>
  <si>
    <t>Natural Reduced Fat Cheddar Slices - 48 SOS - 8/1.5#</t>
  </si>
  <si>
    <t xml:space="preserve">Super Melt Yel. Red.Fat/Sod. Am. Feather Shred - 4/5# </t>
  </si>
  <si>
    <t xml:space="preserve">Mozzarella, Provolone, Cheddar Feather Shred - 4/5# </t>
  </si>
  <si>
    <t>STICKS</t>
  </si>
  <si>
    <t>Updated 12.9.25</t>
  </si>
  <si>
    <t>Updated: 12.9.25</t>
  </si>
  <si>
    <t>School Year 2026-2027</t>
  </si>
  <si>
    <t>Price Per Pound $2.0537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</si>
</sst>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4" x14ac:knownFonts="1"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2"/>
      <name val="Cambria"/>
      <family val="1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</font>
    <font>
      <b/>
      <sz val="20"/>
      <name val="Calibri"/>
      <family val="2"/>
    </font>
    <font>
      <b/>
      <u/>
      <sz val="12"/>
      <name val="Calibri"/>
      <family val="2"/>
    </font>
    <font>
      <b/>
      <sz val="12"/>
      <color rgb="FF24406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2"/>
      <color rgb="FF24406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rgb="FF1F497D"/>
      <name val="Calibri"/>
      <family val="2"/>
    </font>
    <font>
      <b/>
      <sz val="16"/>
      <color rgb="FFFFFFFF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BE0D5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B590"/>
        <bgColor indexed="64"/>
      </patternFill>
    </fill>
    <fill>
      <patternFill patternType="solid">
        <fgColor rgb="FF7FC8B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A272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0B590"/>
        <bgColor rgb="FF000000"/>
      </patternFill>
    </fill>
    <fill>
      <patternFill patternType="solid">
        <fgColor rgb="FFEBE0D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7FC8B3"/>
        <bgColor rgb="FF000000"/>
      </patternFill>
    </fill>
    <fill>
      <patternFill patternType="solid">
        <fgColor theme="4" tint="0.79998168889431442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5" borderId="0" xfId="0" applyFont="1" applyFill="1"/>
    <xf numFmtId="0" fontId="12" fillId="5" borderId="0" xfId="0" applyFont="1" applyFill="1"/>
    <xf numFmtId="0" fontId="7" fillId="5" borderId="0" xfId="0" applyFont="1" applyFill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8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0" xfId="0" applyFont="1"/>
    <xf numFmtId="0" fontId="2" fillId="5" borderId="0" xfId="0" applyFont="1" applyFill="1"/>
    <xf numFmtId="0" fontId="2" fillId="5" borderId="0" xfId="0" applyFont="1" applyFill="1" applyProtection="1">
      <protection locked="0"/>
    </xf>
    <xf numFmtId="0" fontId="4" fillId="0" borderId="12" xfId="0" applyFont="1" applyBorder="1"/>
    <xf numFmtId="0" fontId="4" fillId="2" borderId="12" xfId="0" applyFont="1" applyFill="1" applyBorder="1" applyProtection="1">
      <protection locked="0"/>
    </xf>
    <xf numFmtId="0" fontId="13" fillId="8" borderId="2" xfId="0" applyFont="1" applyFill="1" applyBorder="1" applyAlignment="1">
      <alignment horizontal="center" vertical="top" wrapText="1"/>
    </xf>
    <xf numFmtId="0" fontId="16" fillId="9" borderId="0" xfId="0" applyFont="1" applyFill="1"/>
    <xf numFmtId="0" fontId="1" fillId="9" borderId="0" xfId="0" applyFont="1" applyFill="1" applyProtection="1">
      <protection locked="0"/>
    </xf>
    <xf numFmtId="0" fontId="17" fillId="9" borderId="0" xfId="0" applyFont="1" applyFill="1" applyAlignment="1">
      <alignment horizontal="left"/>
    </xf>
    <xf numFmtId="0" fontId="18" fillId="9" borderId="0" xfId="0" applyFont="1" applyFill="1"/>
    <xf numFmtId="0" fontId="19" fillId="9" borderId="0" xfId="0" applyFont="1" applyFill="1"/>
    <xf numFmtId="0" fontId="1" fillId="9" borderId="0" xfId="0" applyFont="1" applyFill="1"/>
    <xf numFmtId="0" fontId="20" fillId="9" borderId="0" xfId="0" applyFont="1" applyFill="1" applyAlignment="1">
      <alignment horizontal="left"/>
    </xf>
    <xf numFmtId="0" fontId="22" fillId="9" borderId="0" xfId="0" applyFont="1" applyFill="1" applyAlignment="1">
      <alignment horizontal="left"/>
    </xf>
    <xf numFmtId="0" fontId="23" fillId="9" borderId="0" xfId="0" applyFont="1" applyFill="1"/>
    <xf numFmtId="0" fontId="21" fillId="9" borderId="0" xfId="0" applyFont="1" applyFill="1" applyAlignment="1">
      <alignment horizontal="left"/>
    </xf>
    <xf numFmtId="0" fontId="26" fillId="9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22" fillId="9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27" fillId="10" borderId="3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 wrapText="1"/>
    </xf>
    <xf numFmtId="0" fontId="28" fillId="11" borderId="2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 wrapText="1"/>
    </xf>
    <xf numFmtId="0" fontId="22" fillId="0" borderId="1" xfId="0" applyFont="1" applyBorder="1"/>
    <xf numFmtId="2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2" fillId="14" borderId="1" xfId="0" applyFont="1" applyFill="1" applyBorder="1" applyProtection="1">
      <protection locked="0"/>
    </xf>
    <xf numFmtId="8" fontId="22" fillId="15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wrapText="1"/>
    </xf>
    <xf numFmtId="0" fontId="29" fillId="0" borderId="1" xfId="0" applyFont="1" applyBorder="1"/>
    <xf numFmtId="0" fontId="22" fillId="0" borderId="1" xfId="0" applyFont="1" applyBorder="1" applyAlignment="1">
      <alignment horizontal="left"/>
    </xf>
    <xf numFmtId="0" fontId="22" fillId="0" borderId="12" xfId="0" applyFont="1" applyBorder="1"/>
    <xf numFmtId="4" fontId="22" fillId="0" borderId="12" xfId="0" applyNumberFormat="1" applyFont="1" applyBorder="1" applyAlignment="1">
      <alignment horizontal="center"/>
    </xf>
    <xf numFmtId="0" fontId="2" fillId="9" borderId="0" xfId="0" applyFont="1" applyFill="1"/>
    <xf numFmtId="0" fontId="2" fillId="9" borderId="0" xfId="0" applyFont="1" applyFill="1" applyProtection="1">
      <protection locked="0"/>
    </xf>
    <xf numFmtId="0" fontId="0" fillId="5" borderId="0" xfId="0" applyFill="1"/>
    <xf numFmtId="0" fontId="16" fillId="15" borderId="21" xfId="0" applyFont="1" applyFill="1" applyBorder="1" applyAlignment="1">
      <alignment horizontal="center"/>
    </xf>
    <xf numFmtId="0" fontId="27" fillId="10" borderId="13" xfId="0" applyFont="1" applyFill="1" applyBorder="1" applyAlignment="1">
      <alignment horizontal="center" wrapText="1"/>
    </xf>
    <xf numFmtId="0" fontId="1" fillId="16" borderId="14" xfId="0" applyFont="1" applyFill="1" applyBorder="1"/>
    <xf numFmtId="0" fontId="1" fillId="16" borderId="15" xfId="0" applyFont="1" applyFill="1" applyBorder="1"/>
    <xf numFmtId="0" fontId="1" fillId="16" borderId="13" xfId="0" applyFont="1" applyFill="1" applyBorder="1"/>
    <xf numFmtId="0" fontId="1" fillId="16" borderId="16" xfId="0" applyFont="1" applyFill="1" applyBorder="1" applyProtection="1">
      <protection locked="0"/>
    </xf>
    <xf numFmtId="0" fontId="1" fillId="16" borderId="0" xfId="0" applyFont="1" applyFill="1" applyProtection="1">
      <protection locked="0"/>
    </xf>
    <xf numFmtId="0" fontId="1" fillId="16" borderId="17" xfId="0" applyFont="1" applyFill="1" applyBorder="1"/>
    <xf numFmtId="0" fontId="0" fillId="2" borderId="16" xfId="0" applyFill="1" applyBorder="1"/>
    <xf numFmtId="0" fontId="1" fillId="16" borderId="17" xfId="0" applyFont="1" applyFill="1" applyBorder="1" applyProtection="1">
      <protection locked="0"/>
    </xf>
    <xf numFmtId="0" fontId="1" fillId="16" borderId="18" xfId="0" applyFont="1" applyFill="1" applyBorder="1" applyProtection="1">
      <protection locked="0"/>
    </xf>
    <xf numFmtId="0" fontId="1" fillId="16" borderId="19" xfId="0" applyFont="1" applyFill="1" applyBorder="1" applyProtection="1">
      <protection locked="0"/>
    </xf>
    <xf numFmtId="0" fontId="1" fillId="16" borderId="20" xfId="0" applyFont="1" applyFill="1" applyBorder="1" applyProtection="1">
      <protection locked="0"/>
    </xf>
    <xf numFmtId="8" fontId="31" fillId="4" borderId="11" xfId="0" applyNumberFormat="1" applyFont="1" applyFill="1" applyBorder="1" applyAlignment="1">
      <alignment horizontal="center"/>
    </xf>
    <xf numFmtId="0" fontId="22" fillId="0" borderId="5" xfId="0" applyFont="1" applyBorder="1" applyAlignment="1">
      <alignment vertical="center"/>
    </xf>
    <xf numFmtId="8" fontId="31" fillId="4" borderId="11" xfId="0" applyNumberFormat="1" applyFont="1" applyFill="1" applyBorder="1" applyAlignment="1">
      <alignment horizontal="center" vertical="center"/>
    </xf>
    <xf numFmtId="0" fontId="22" fillId="0" borderId="5" xfId="0" applyFont="1" applyBorder="1"/>
    <xf numFmtId="8" fontId="32" fillId="10" borderId="11" xfId="0" applyNumberFormat="1" applyFont="1" applyFill="1" applyBorder="1" applyAlignment="1">
      <alignment horizontal="center"/>
    </xf>
    <xf numFmtId="38" fontId="32" fillId="10" borderId="22" xfId="0" applyNumberFormat="1" applyFont="1" applyFill="1" applyBorder="1" applyAlignment="1">
      <alignment horizontal="center"/>
    </xf>
    <xf numFmtId="0" fontId="11" fillId="5" borderId="0" xfId="0" applyFont="1" applyFill="1" applyAlignment="1">
      <alignment wrapText="1"/>
    </xf>
    <xf numFmtId="0" fontId="1" fillId="16" borderId="1" xfId="0" applyFont="1" applyFill="1" applyBorder="1" applyProtection="1">
      <protection locked="0"/>
    </xf>
    <xf numFmtId="0" fontId="1" fillId="16" borderId="1" xfId="0" applyFont="1" applyFill="1" applyBorder="1"/>
    <xf numFmtId="0" fontId="4" fillId="0" borderId="1" xfId="0" applyFont="1" applyBorder="1" applyProtection="1">
      <protection locked="0"/>
    </xf>
    <xf numFmtId="38" fontId="31" fillId="4" borderId="26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22" fillId="13" borderId="30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22" fillId="13" borderId="31" xfId="0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0" fontId="5" fillId="7" borderId="32" xfId="0" applyFont="1" applyFill="1" applyBorder="1" applyAlignment="1">
      <alignment horizontal="center"/>
    </xf>
    <xf numFmtId="0" fontId="4" fillId="0" borderId="33" xfId="0" applyFont="1" applyBorder="1"/>
    <xf numFmtId="38" fontId="31" fillId="4" borderId="26" xfId="0" applyNumberFormat="1" applyFont="1" applyFill="1" applyBorder="1" applyAlignment="1">
      <alignment horizontal="center"/>
    </xf>
    <xf numFmtId="0" fontId="1" fillId="12" borderId="1" xfId="0" applyFont="1" applyFill="1" applyBorder="1" applyProtection="1">
      <protection locked="0"/>
    </xf>
    <xf numFmtId="0" fontId="1" fillId="12" borderId="1" xfId="0" applyFont="1" applyFill="1" applyBorder="1"/>
    <xf numFmtId="0" fontId="1" fillId="12" borderId="28" xfId="0" applyFont="1" applyFill="1" applyBorder="1" applyProtection="1">
      <protection locked="0"/>
    </xf>
    <xf numFmtId="0" fontId="1" fillId="12" borderId="28" xfId="0" applyFont="1" applyFill="1" applyBorder="1"/>
    <xf numFmtId="0" fontId="1" fillId="12" borderId="29" xfId="0" applyFont="1" applyFill="1" applyBorder="1"/>
    <xf numFmtId="0" fontId="1" fillId="15" borderId="21" xfId="0" applyFont="1" applyFill="1" applyBorder="1" applyAlignment="1">
      <alignment horizontal="center"/>
    </xf>
    <xf numFmtId="0" fontId="1" fillId="12" borderId="21" xfId="0" applyFont="1" applyFill="1" applyBorder="1"/>
    <xf numFmtId="0" fontId="4" fillId="0" borderId="12" xfId="0" applyFont="1" applyBorder="1" applyProtection="1">
      <protection locked="0"/>
    </xf>
    <xf numFmtId="0" fontId="5" fillId="7" borderId="12" xfId="0" applyFont="1" applyFill="1" applyBorder="1" applyAlignment="1">
      <alignment horizontal="center"/>
    </xf>
    <xf numFmtId="0" fontId="1" fillId="16" borderId="12" xfId="0" applyFont="1" applyFill="1" applyBorder="1" applyProtection="1">
      <protection locked="0"/>
    </xf>
    <xf numFmtId="0" fontId="1" fillId="16" borderId="12" xfId="0" applyFont="1" applyFill="1" applyBorder="1"/>
    <xf numFmtId="0" fontId="1" fillId="15" borderId="32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  <xf numFmtId="0" fontId="27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7" fillId="10" borderId="17" xfId="0" applyFont="1" applyFill="1" applyBorder="1" applyAlignment="1">
      <alignment horizontal="center"/>
    </xf>
    <xf numFmtId="0" fontId="22" fillId="12" borderId="1" xfId="0" applyFont="1" applyFill="1" applyBorder="1" applyAlignment="1">
      <alignment horizontal="center"/>
    </xf>
    <xf numFmtId="0" fontId="22" fillId="12" borderId="1" xfId="0" applyFont="1" applyFill="1" applyBorder="1" applyAlignment="1" applyProtection="1">
      <alignment horizontal="center"/>
      <protection locked="0"/>
    </xf>
    <xf numFmtId="0" fontId="22" fillId="12" borderId="27" xfId="0" applyFont="1" applyFill="1" applyBorder="1" applyAlignment="1">
      <alignment horizontal="center"/>
    </xf>
    <xf numFmtId="0" fontId="22" fillId="12" borderId="28" xfId="0" applyFont="1" applyFill="1" applyBorder="1" applyAlignment="1">
      <alignment horizontal="center"/>
    </xf>
    <xf numFmtId="0" fontId="16" fillId="12" borderId="29" xfId="0" applyFont="1" applyFill="1" applyBorder="1" applyAlignment="1">
      <alignment horizontal="center"/>
    </xf>
    <xf numFmtId="0" fontId="22" fillId="12" borderId="30" xfId="0" applyFont="1" applyFill="1" applyBorder="1" applyAlignment="1">
      <alignment horizontal="center"/>
    </xf>
    <xf numFmtId="0" fontId="16" fillId="12" borderId="21" xfId="0" applyFont="1" applyFill="1" applyBorder="1" applyAlignment="1">
      <alignment horizontal="center"/>
    </xf>
    <xf numFmtId="0" fontId="22" fillId="14" borderId="12" xfId="0" applyFont="1" applyFill="1" applyBorder="1" applyProtection="1">
      <protection locked="0"/>
    </xf>
    <xf numFmtId="0" fontId="16" fillId="15" borderId="32" xfId="0" applyFont="1" applyFill="1" applyBorder="1" applyAlignment="1">
      <alignment horizontal="center"/>
    </xf>
    <xf numFmtId="164" fontId="33" fillId="0" borderId="1" xfId="0" applyNumberFormat="1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1" fillId="5" borderId="0" xfId="0" applyFont="1" applyFill="1" applyAlignment="1">
      <alignment horizontal="center" wrapText="1"/>
    </xf>
    <xf numFmtId="0" fontId="10" fillId="5" borderId="0" xfId="0" applyFont="1" applyFill="1" applyAlignment="1">
      <alignment horizontal="right"/>
    </xf>
    <xf numFmtId="0" fontId="14" fillId="5" borderId="0" xfId="0" applyFont="1" applyFill="1" applyAlignment="1">
      <alignment horizontal="right"/>
    </xf>
    <xf numFmtId="0" fontId="15" fillId="5" borderId="0" xfId="1" applyFont="1" applyFill="1" applyAlignment="1" applyProtection="1">
      <alignment horizontal="right"/>
    </xf>
    <xf numFmtId="0" fontId="9" fillId="4" borderId="2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28" fillId="16" borderId="15" xfId="0" applyFont="1" applyFill="1" applyBorder="1" applyAlignment="1" applyProtection="1">
      <alignment horizontal="center" vertical="top" wrapText="1"/>
      <protection locked="0"/>
    </xf>
    <xf numFmtId="0" fontId="28" fillId="16" borderId="0" xfId="0" applyFont="1" applyFill="1" applyAlignment="1" applyProtection="1">
      <alignment horizontal="center" vertical="top" wrapText="1"/>
      <protection locked="0"/>
    </xf>
    <xf numFmtId="0" fontId="30" fillId="10" borderId="13" xfId="0" applyFont="1" applyFill="1" applyBorder="1" applyAlignment="1">
      <alignment horizontal="center" wrapText="1"/>
    </xf>
    <xf numFmtId="0" fontId="30" fillId="10" borderId="17" xfId="0" applyFont="1" applyFill="1" applyBorder="1" applyAlignment="1">
      <alignment horizontal="center" wrapText="1"/>
    </xf>
    <xf numFmtId="0" fontId="10" fillId="5" borderId="23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10" fillId="5" borderId="25" xfId="0" applyFont="1" applyFill="1" applyBorder="1" applyAlignment="1">
      <alignment horizontal="center"/>
    </xf>
    <xf numFmtId="0" fontId="21" fillId="9" borderId="0" xfId="0" applyFont="1" applyFill="1" applyAlignment="1">
      <alignment horizontal="right"/>
    </xf>
    <xf numFmtId="0" fontId="24" fillId="9" borderId="0" xfId="0" applyFont="1" applyFill="1" applyAlignment="1">
      <alignment horizontal="right"/>
    </xf>
    <xf numFmtId="0" fontId="25" fillId="9" borderId="0" xfId="1" applyFont="1" applyFill="1" applyBorder="1" applyAlignment="1" applyProtection="1">
      <alignment horizontal="right"/>
    </xf>
    <xf numFmtId="0" fontId="11" fillId="0" borderId="0" xfId="0" applyFont="1" applyAlignment="1">
      <alignment horizontal="center" wrapText="1"/>
    </xf>
    <xf numFmtId="0" fontId="21" fillId="9" borderId="8" xfId="0" applyFont="1" applyFill="1" applyBorder="1" applyAlignment="1">
      <alignment horizontal="center"/>
    </xf>
    <xf numFmtId="0" fontId="21" fillId="9" borderId="9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0" fontId="20" fillId="9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B590"/>
      <color rgb="FF7FC8B3"/>
      <color rgb="FFAA272F"/>
      <color rgb="FF32689A"/>
      <color rgb="FFEBE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338365</xdr:colOff>
      <xdr:row>3</xdr:row>
      <xdr:rowOff>31751</xdr:rowOff>
    </xdr:from>
    <xdr:to>
      <xdr:col>7</xdr:col>
      <xdr:colOff>664937</xdr:colOff>
      <xdr:row>6</xdr:row>
      <xdr:rowOff>68037</xdr:rowOff>
    </xdr:to>
    <xdr:sp macro="" textlink="">
      <xdr:nvSpPr>
        <xdr:cNvPr id="2" name="Down Arrow 1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86422" y="880837"/>
          <a:ext cx="326572" cy="73297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5" name="Picture 4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381909</xdr:colOff>
      <xdr:row>7</xdr:row>
      <xdr:rowOff>17928</xdr:rowOff>
    </xdr:from>
    <xdr:to>
      <xdr:col>7</xdr:col>
      <xdr:colOff>633293</xdr:colOff>
      <xdr:row>7</xdr:row>
      <xdr:rowOff>401976</xdr:rowOff>
    </xdr:to>
    <xdr:sp macro="" textlink="">
      <xdr:nvSpPr>
        <xdr:cNvPr id="6" name="Down Arrow 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29966" y="2641385"/>
          <a:ext cx="251384" cy="38404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572727</xdr:colOff>
      <xdr:row>2</xdr:row>
      <xdr:rowOff>31750</xdr:rowOff>
    </xdr:from>
    <xdr:to>
      <xdr:col>17</xdr:col>
      <xdr:colOff>155228</xdr:colOff>
      <xdr:row>5</xdr:row>
      <xdr:rowOff>68036</xdr:rowOff>
    </xdr:to>
    <xdr:sp macro="" textlink="">
      <xdr:nvSpPr>
        <xdr:cNvPr id="2" name="Down Arrow 1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641527" y="650315"/>
          <a:ext cx="326572" cy="70863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4" name="Picture 3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60312" cy="131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250372</xdr:colOff>
      <xdr:row>7</xdr:row>
      <xdr:rowOff>32659</xdr:rowOff>
    </xdr:from>
    <xdr:to>
      <xdr:col>11</xdr:col>
      <xdr:colOff>501756</xdr:colOff>
      <xdr:row>7</xdr:row>
      <xdr:rowOff>215539</xdr:rowOff>
    </xdr:to>
    <xdr:sp macro="" textlink="">
      <xdr:nvSpPr>
        <xdr:cNvPr id="5" name="Down Arrow 4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585372" y="2590802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250373</xdr:colOff>
      <xdr:row>7</xdr:row>
      <xdr:rowOff>54430</xdr:rowOff>
    </xdr:from>
    <xdr:to>
      <xdr:col>12</xdr:col>
      <xdr:colOff>501757</xdr:colOff>
      <xdr:row>7</xdr:row>
      <xdr:rowOff>237310</xdr:rowOff>
    </xdr:to>
    <xdr:sp macro="" textlink="">
      <xdr:nvSpPr>
        <xdr:cNvPr id="6" name="Down Arrow 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336487" y="2612573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262933</xdr:colOff>
      <xdr:row>7</xdr:row>
      <xdr:rowOff>39358</xdr:rowOff>
    </xdr:from>
    <xdr:to>
      <xdr:col>13</xdr:col>
      <xdr:colOff>514317</xdr:colOff>
      <xdr:row>7</xdr:row>
      <xdr:rowOff>222238</xdr:rowOff>
    </xdr:to>
    <xdr:sp macro="" textlink="">
      <xdr:nvSpPr>
        <xdr:cNvPr id="7" name="Down Arrow 6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5098487" y="2600850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257072</xdr:colOff>
      <xdr:row>7</xdr:row>
      <xdr:rowOff>45219</xdr:rowOff>
    </xdr:from>
    <xdr:to>
      <xdr:col>14</xdr:col>
      <xdr:colOff>508456</xdr:colOff>
      <xdr:row>7</xdr:row>
      <xdr:rowOff>228099</xdr:rowOff>
    </xdr:to>
    <xdr:sp macro="" textlink="">
      <xdr:nvSpPr>
        <xdr:cNvPr id="8" name="Down Arrow 7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37041" y="260671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245349</xdr:colOff>
      <xdr:row>7</xdr:row>
      <xdr:rowOff>39357</xdr:rowOff>
    </xdr:from>
    <xdr:to>
      <xdr:col>15</xdr:col>
      <xdr:colOff>496733</xdr:colOff>
      <xdr:row>7</xdr:row>
      <xdr:rowOff>222237</xdr:rowOff>
    </xdr:to>
    <xdr:sp macro="" textlink="">
      <xdr:nvSpPr>
        <xdr:cNvPr id="9" name="Down Arrow 8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569734" y="2600849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251211</xdr:colOff>
      <xdr:row>7</xdr:row>
      <xdr:rowOff>42460</xdr:rowOff>
    </xdr:from>
    <xdr:to>
      <xdr:col>16</xdr:col>
      <xdr:colOff>502595</xdr:colOff>
      <xdr:row>7</xdr:row>
      <xdr:rowOff>225340</xdr:rowOff>
    </xdr:to>
    <xdr:sp macro="" textlink="">
      <xdr:nvSpPr>
        <xdr:cNvPr id="10" name="Down Arrow 9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7320011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245350</xdr:colOff>
      <xdr:row>7</xdr:row>
      <xdr:rowOff>45563</xdr:rowOff>
    </xdr:from>
    <xdr:to>
      <xdr:col>17</xdr:col>
      <xdr:colOff>496734</xdr:colOff>
      <xdr:row>7</xdr:row>
      <xdr:rowOff>228443</xdr:rowOff>
    </xdr:to>
    <xdr:sp macro="" textlink="">
      <xdr:nvSpPr>
        <xdr:cNvPr id="11" name="Down Arrow 10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8058221" y="2618434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262934</xdr:colOff>
      <xdr:row>7</xdr:row>
      <xdr:rowOff>42460</xdr:rowOff>
    </xdr:from>
    <xdr:to>
      <xdr:col>18</xdr:col>
      <xdr:colOff>514318</xdr:colOff>
      <xdr:row>7</xdr:row>
      <xdr:rowOff>225340</xdr:rowOff>
    </xdr:to>
    <xdr:sp macro="" textlink="">
      <xdr:nvSpPr>
        <xdr:cNvPr id="12" name="Down Arrow 11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8819875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233627</xdr:colOff>
      <xdr:row>7</xdr:row>
      <xdr:rowOff>39356</xdr:rowOff>
    </xdr:from>
    <xdr:to>
      <xdr:col>19</xdr:col>
      <xdr:colOff>485011</xdr:colOff>
      <xdr:row>7</xdr:row>
      <xdr:rowOff>222236</xdr:rowOff>
    </xdr:to>
    <xdr:sp macro="" textlink="">
      <xdr:nvSpPr>
        <xdr:cNvPr id="13" name="Down Arrow 12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9535673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239488</xdr:colOff>
      <xdr:row>7</xdr:row>
      <xdr:rowOff>51079</xdr:rowOff>
    </xdr:from>
    <xdr:to>
      <xdr:col>20</xdr:col>
      <xdr:colOff>490872</xdr:colOff>
      <xdr:row>7</xdr:row>
      <xdr:rowOff>233959</xdr:rowOff>
    </xdr:to>
    <xdr:sp macro="" textlink="">
      <xdr:nvSpPr>
        <xdr:cNvPr id="14" name="Down Arrow 13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0285950" y="261257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239489</xdr:colOff>
      <xdr:row>7</xdr:row>
      <xdr:rowOff>39356</xdr:rowOff>
    </xdr:from>
    <xdr:to>
      <xdr:col>21</xdr:col>
      <xdr:colOff>490873</xdr:colOff>
      <xdr:row>7</xdr:row>
      <xdr:rowOff>222236</xdr:rowOff>
    </xdr:to>
    <xdr:sp macro="" textlink="">
      <xdr:nvSpPr>
        <xdr:cNvPr id="15" name="Down Arrow 14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1030366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251212</xdr:colOff>
      <xdr:row>7</xdr:row>
      <xdr:rowOff>33494</xdr:rowOff>
    </xdr:from>
    <xdr:to>
      <xdr:col>22</xdr:col>
      <xdr:colOff>502596</xdr:colOff>
      <xdr:row>7</xdr:row>
      <xdr:rowOff>216374</xdr:rowOff>
    </xdr:to>
    <xdr:sp macro="" textlink="">
      <xdr:nvSpPr>
        <xdr:cNvPr id="16" name="Down Arrow 1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1786504" y="2594986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286411</xdr:colOff>
      <xdr:row>0</xdr:row>
      <xdr:rowOff>137833</xdr:rowOff>
    </xdr:from>
    <xdr:to>
      <xdr:col>1</xdr:col>
      <xdr:colOff>1928118</xdr:colOff>
      <xdr:row>5</xdr:row>
      <xdr:rowOff>163286</xdr:rowOff>
    </xdr:to>
    <xdr:pic>
      <xdr:nvPicPr>
        <xdr:cNvPr id="5" name="Picture 4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6411" y="137833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335643</xdr:colOff>
      <xdr:row>3</xdr:row>
      <xdr:rowOff>99786</xdr:rowOff>
    </xdr:from>
    <xdr:to>
      <xdr:col>7</xdr:col>
      <xdr:colOff>662215</xdr:colOff>
      <xdr:row>6</xdr:row>
      <xdr:rowOff>136072</xdr:rowOff>
    </xdr:to>
    <xdr:sp macro="" textlink="">
      <xdr:nvSpPr>
        <xdr:cNvPr id="6" name="Down Arrow 5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041493" y="957036"/>
          <a:ext cx="326572" cy="750661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376464</xdr:colOff>
      <xdr:row>6</xdr:row>
      <xdr:rowOff>961573</xdr:rowOff>
    </xdr:from>
    <xdr:to>
      <xdr:col>7</xdr:col>
      <xdr:colOff>621392</xdr:colOff>
      <xdr:row>7</xdr:row>
      <xdr:rowOff>244929</xdr:rowOff>
    </xdr:to>
    <xdr:sp macro="" textlink="">
      <xdr:nvSpPr>
        <xdr:cNvPr id="7" name="Down Arrow 6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180285" y="2540002"/>
          <a:ext cx="244928" cy="358320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ll.Ponder@Bongard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ll.Ponder@Bongard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ill.Ponder@Bongar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="70" zoomScaleNormal="70" workbookViewId="0">
      <pane ySplit="8" topLeftCell="A9" activePane="bottomLeft" state="frozen"/>
      <selection pane="bottomLeft" activeCell="C39" sqref="C39"/>
    </sheetView>
  </sheetViews>
  <sheetFormatPr defaultColWidth="9.1796875" defaultRowHeight="12.5" x14ac:dyDescent="0.25"/>
  <cols>
    <col min="1" max="1" width="12.453125" style="6" bestFit="1" customWidth="1"/>
    <col min="2" max="2" width="54" style="6" bestFit="1" customWidth="1"/>
    <col min="3" max="3" width="14.54296875" style="6" customWidth="1"/>
    <col min="4" max="4" width="12.1796875" style="6" bestFit="1" customWidth="1"/>
    <col min="5" max="5" width="12.453125" style="6" customWidth="1"/>
    <col min="6" max="7" width="12.54296875" style="6" customWidth="1"/>
    <col min="8" max="8" width="14.453125" style="6" customWidth="1"/>
    <col min="9" max="9" width="19.54296875" style="6" customWidth="1"/>
    <col min="10" max="10" width="16.54296875" style="6" customWidth="1"/>
    <col min="11" max="11" width="14.54296875" style="10" customWidth="1"/>
    <col min="12" max="12" width="9.1796875" style="6"/>
    <col min="13" max="16384" width="9.1796875" style="1"/>
  </cols>
  <sheetData>
    <row r="1" spans="1:14" ht="26.25" customHeight="1" x14ac:dyDescent="0.6">
      <c r="A1" s="11"/>
      <c r="B1" s="5"/>
      <c r="C1" s="30" t="s">
        <v>74</v>
      </c>
      <c r="D1" s="11"/>
      <c r="E1" s="5"/>
      <c r="F1" s="12"/>
      <c r="G1" s="13"/>
      <c r="H1" s="139" t="s">
        <v>41</v>
      </c>
      <c r="I1" s="140" t="s">
        <v>42</v>
      </c>
      <c r="J1" s="140"/>
      <c r="K1" s="140"/>
      <c r="L1" s="5"/>
      <c r="M1" s="3"/>
      <c r="N1" s="3"/>
    </row>
    <row r="2" spans="1:14" ht="21" customHeight="1" x14ac:dyDescent="0.55000000000000004">
      <c r="A2" s="11"/>
      <c r="B2" s="5"/>
      <c r="C2" s="34" t="s">
        <v>11</v>
      </c>
      <c r="D2" s="11"/>
      <c r="E2" s="5"/>
      <c r="F2" s="14"/>
      <c r="G2" s="15"/>
      <c r="H2" s="139"/>
      <c r="I2" s="141" t="s">
        <v>43</v>
      </c>
      <c r="J2" s="141"/>
      <c r="K2" s="141"/>
      <c r="L2" s="5"/>
      <c r="M2" s="3"/>
      <c r="N2" s="3"/>
    </row>
    <row r="3" spans="1:14" ht="20.25" customHeight="1" x14ac:dyDescent="0.45">
      <c r="A3" s="11"/>
      <c r="B3" s="5"/>
      <c r="C3" s="37" t="s">
        <v>7</v>
      </c>
      <c r="D3" s="11"/>
      <c r="E3" s="5"/>
      <c r="F3" s="14"/>
      <c r="G3" s="13"/>
      <c r="H3" s="139"/>
      <c r="I3" s="142" t="s">
        <v>10</v>
      </c>
      <c r="J3" s="142"/>
      <c r="K3" s="142"/>
      <c r="L3" s="5"/>
      <c r="M3" s="3"/>
      <c r="N3" s="3"/>
    </row>
    <row r="4" spans="1:14" ht="20.25" customHeight="1" x14ac:dyDescent="0.45">
      <c r="A4" s="11"/>
      <c r="B4" s="5"/>
      <c r="C4" s="37" t="s">
        <v>75</v>
      </c>
      <c r="D4" s="11"/>
      <c r="E4" s="5"/>
      <c r="F4" s="14"/>
      <c r="G4" s="13"/>
      <c r="H4" s="5"/>
      <c r="I4" s="141" t="s">
        <v>44</v>
      </c>
      <c r="J4" s="141"/>
      <c r="K4" s="141"/>
      <c r="L4" s="5"/>
      <c r="M4" s="3"/>
      <c r="N4" s="3"/>
    </row>
    <row r="5" spans="1:14" ht="20.25" customHeight="1" thickBot="1" x14ac:dyDescent="0.4">
      <c r="A5" s="11"/>
      <c r="B5" s="11"/>
      <c r="C5" s="11"/>
      <c r="D5" s="11"/>
      <c r="E5" s="11"/>
      <c r="F5" s="16"/>
      <c r="G5" s="13"/>
      <c r="H5" s="11"/>
      <c r="I5" s="13"/>
      <c r="J5" s="13"/>
      <c r="K5" s="4"/>
      <c r="L5" s="5"/>
      <c r="M5" s="3"/>
      <c r="N5" s="3"/>
    </row>
    <row r="6" spans="1:14" s="2" customFormat="1" ht="15.75" customHeight="1" thickBot="1" x14ac:dyDescent="0.5">
      <c r="A6" s="17"/>
      <c r="B6" s="17"/>
      <c r="C6" s="17"/>
      <c r="D6" s="17"/>
      <c r="E6" s="17"/>
      <c r="F6" s="17"/>
      <c r="G6" s="17"/>
      <c r="H6" s="17"/>
      <c r="I6" s="136" t="s">
        <v>40</v>
      </c>
      <c r="J6" s="137"/>
      <c r="K6" s="138"/>
      <c r="L6" s="7"/>
      <c r="M6" s="4"/>
      <c r="N6" s="4"/>
    </row>
    <row r="7" spans="1:14" s="2" customFormat="1" ht="84.5" thickTop="1" x14ac:dyDescent="0.5">
      <c r="A7" s="18"/>
      <c r="B7" s="19"/>
      <c r="C7" s="20" t="s">
        <v>32</v>
      </c>
      <c r="D7" s="20" t="s">
        <v>46</v>
      </c>
      <c r="E7" s="20" t="s">
        <v>35</v>
      </c>
      <c r="F7" s="20" t="s">
        <v>45</v>
      </c>
      <c r="G7" s="20" t="s">
        <v>12</v>
      </c>
      <c r="H7" s="27" t="s">
        <v>48</v>
      </c>
      <c r="I7" s="20" t="s">
        <v>38</v>
      </c>
      <c r="J7" s="20" t="s">
        <v>39</v>
      </c>
      <c r="K7" s="134" t="s">
        <v>36</v>
      </c>
      <c r="L7" s="7"/>
      <c r="M7" s="4"/>
      <c r="N7" s="4"/>
    </row>
    <row r="8" spans="1:14" ht="33.65" customHeight="1" thickBot="1" x14ac:dyDescent="0.55000000000000004">
      <c r="A8" s="90" t="s">
        <v>4</v>
      </c>
      <c r="B8" s="91" t="s">
        <v>0</v>
      </c>
      <c r="C8" s="91" t="s">
        <v>34</v>
      </c>
      <c r="D8" s="91" t="s">
        <v>13</v>
      </c>
      <c r="E8" s="91" t="s">
        <v>33</v>
      </c>
      <c r="F8" s="91" t="s">
        <v>34</v>
      </c>
      <c r="G8" s="91" t="s">
        <v>13</v>
      </c>
      <c r="H8" s="92"/>
      <c r="I8" s="91" t="s">
        <v>6</v>
      </c>
      <c r="J8" s="91" t="s">
        <v>1</v>
      </c>
      <c r="K8" s="135"/>
      <c r="L8" s="5"/>
      <c r="M8" s="3"/>
      <c r="N8" s="3"/>
    </row>
    <row r="9" spans="1:14" ht="15.75" customHeight="1" x14ac:dyDescent="0.35">
      <c r="A9" s="93" t="s">
        <v>8</v>
      </c>
      <c r="B9" s="94"/>
      <c r="C9" s="94"/>
      <c r="D9" s="94"/>
      <c r="E9" s="94"/>
      <c r="F9" s="94"/>
      <c r="G9" s="94"/>
      <c r="H9" s="94"/>
      <c r="I9" s="94"/>
      <c r="J9" s="94"/>
      <c r="K9" s="95"/>
      <c r="L9" s="5"/>
      <c r="M9" s="3"/>
      <c r="N9" s="3"/>
    </row>
    <row r="10" spans="1:14" ht="15.75" customHeight="1" x14ac:dyDescent="0.35">
      <c r="A10" s="96">
        <v>110541</v>
      </c>
      <c r="B10" s="47" t="s">
        <v>64</v>
      </c>
      <c r="C10" s="48">
        <v>20</v>
      </c>
      <c r="D10" s="49">
        <v>640</v>
      </c>
      <c r="E10" s="48" t="s">
        <v>3</v>
      </c>
      <c r="F10" s="50">
        <v>15.41</v>
      </c>
      <c r="G10" s="51">
        <v>31.65</v>
      </c>
      <c r="H10" s="8"/>
      <c r="I10" s="21">
        <f t="shared" ref="I10:I21" si="0">H10*F10</f>
        <v>0</v>
      </c>
      <c r="J10" s="53">
        <f>SUM(I10*2.0537)</f>
        <v>0</v>
      </c>
      <c r="K10" s="97">
        <f t="shared" ref="K10:K21" si="1">SUM(H10*D10)</f>
        <v>0</v>
      </c>
      <c r="L10" s="5"/>
      <c r="M10" s="3"/>
      <c r="N10" s="3"/>
    </row>
    <row r="11" spans="1:14" ht="15.75" customHeight="1" x14ac:dyDescent="0.35">
      <c r="A11" s="96">
        <v>111321</v>
      </c>
      <c r="B11" s="54" t="s">
        <v>14</v>
      </c>
      <c r="C11" s="48">
        <v>30</v>
      </c>
      <c r="D11" s="49">
        <v>960</v>
      </c>
      <c r="E11" s="48" t="s">
        <v>3</v>
      </c>
      <c r="F11" s="50">
        <v>22.53</v>
      </c>
      <c r="G11" s="51">
        <v>46.27</v>
      </c>
      <c r="H11" s="8"/>
      <c r="I11" s="21">
        <f t="shared" si="0"/>
        <v>0</v>
      </c>
      <c r="J11" s="53">
        <f t="shared" ref="J11:J37" si="2">SUM(I11*2.0537)</f>
        <v>0</v>
      </c>
      <c r="K11" s="97">
        <f t="shared" si="1"/>
        <v>0</v>
      </c>
      <c r="L11" s="5"/>
      <c r="M11" s="3"/>
      <c r="N11" s="3"/>
    </row>
    <row r="12" spans="1:14" ht="15.75" customHeight="1" x14ac:dyDescent="0.35">
      <c r="A12" s="96">
        <v>111331</v>
      </c>
      <c r="B12" s="47" t="s">
        <v>65</v>
      </c>
      <c r="C12" s="48">
        <v>30</v>
      </c>
      <c r="D12" s="49">
        <v>960</v>
      </c>
      <c r="E12" s="48" t="s">
        <v>3</v>
      </c>
      <c r="F12" s="50">
        <v>23.4</v>
      </c>
      <c r="G12" s="51">
        <v>48.06</v>
      </c>
      <c r="H12" s="8"/>
      <c r="I12" s="21">
        <f t="shared" si="0"/>
        <v>0</v>
      </c>
      <c r="J12" s="53">
        <f t="shared" si="2"/>
        <v>0</v>
      </c>
      <c r="K12" s="97">
        <f t="shared" si="1"/>
        <v>0</v>
      </c>
      <c r="L12" s="5"/>
      <c r="M12" s="3"/>
      <c r="N12" s="3"/>
    </row>
    <row r="13" spans="1:14" ht="15.75" customHeight="1" x14ac:dyDescent="0.35">
      <c r="A13" s="96">
        <v>111351</v>
      </c>
      <c r="B13" s="47" t="s">
        <v>66</v>
      </c>
      <c r="C13" s="48">
        <v>30</v>
      </c>
      <c r="D13" s="49">
        <v>960</v>
      </c>
      <c r="E13" s="48" t="s">
        <v>3</v>
      </c>
      <c r="F13" s="50">
        <v>23.17</v>
      </c>
      <c r="G13" s="51">
        <v>47.58</v>
      </c>
      <c r="H13" s="8"/>
      <c r="I13" s="21">
        <f t="shared" si="0"/>
        <v>0</v>
      </c>
      <c r="J13" s="53">
        <f t="shared" si="2"/>
        <v>0</v>
      </c>
      <c r="K13" s="97">
        <f t="shared" si="1"/>
        <v>0</v>
      </c>
      <c r="L13" s="5"/>
      <c r="M13" s="3"/>
      <c r="N13" s="3"/>
    </row>
    <row r="14" spans="1:14" ht="15.75" customHeight="1" x14ac:dyDescent="0.35">
      <c r="A14" s="96">
        <v>111431</v>
      </c>
      <c r="B14" s="54" t="s">
        <v>67</v>
      </c>
      <c r="C14" s="48">
        <v>30</v>
      </c>
      <c r="D14" s="49">
        <v>960</v>
      </c>
      <c r="E14" s="48" t="s">
        <v>3</v>
      </c>
      <c r="F14" s="50">
        <v>23.17</v>
      </c>
      <c r="G14" s="51">
        <v>47.58</v>
      </c>
      <c r="H14" s="8"/>
      <c r="I14" s="21">
        <f t="shared" si="0"/>
        <v>0</v>
      </c>
      <c r="J14" s="53">
        <f t="shared" si="2"/>
        <v>0</v>
      </c>
      <c r="K14" s="97">
        <f t="shared" si="1"/>
        <v>0</v>
      </c>
      <c r="L14" s="5"/>
      <c r="M14" s="3"/>
      <c r="N14" s="3"/>
    </row>
    <row r="15" spans="1:14" ht="15.75" customHeight="1" x14ac:dyDescent="0.35">
      <c r="A15" s="96">
        <v>114411</v>
      </c>
      <c r="B15" s="55" t="s">
        <v>15</v>
      </c>
      <c r="C15" s="48">
        <v>20</v>
      </c>
      <c r="D15" s="49">
        <v>640</v>
      </c>
      <c r="E15" s="48" t="s">
        <v>3</v>
      </c>
      <c r="F15" s="48">
        <v>20</v>
      </c>
      <c r="G15" s="51">
        <v>41.07</v>
      </c>
      <c r="H15" s="8"/>
      <c r="I15" s="21">
        <f t="shared" si="0"/>
        <v>0</v>
      </c>
      <c r="J15" s="53">
        <f t="shared" si="2"/>
        <v>0</v>
      </c>
      <c r="K15" s="97">
        <f t="shared" si="1"/>
        <v>0</v>
      </c>
      <c r="L15" s="5"/>
      <c r="M15" s="3"/>
      <c r="N15" s="3"/>
    </row>
    <row r="16" spans="1:14" ht="15.75" customHeight="1" x14ac:dyDescent="0.35">
      <c r="A16" s="96">
        <v>114421</v>
      </c>
      <c r="B16" s="55" t="s">
        <v>16</v>
      </c>
      <c r="C16" s="48">
        <v>20</v>
      </c>
      <c r="D16" s="49">
        <v>640</v>
      </c>
      <c r="E16" s="48" t="s">
        <v>3</v>
      </c>
      <c r="F16" s="48">
        <v>20</v>
      </c>
      <c r="G16" s="51">
        <v>41.07</v>
      </c>
      <c r="H16" s="8"/>
      <c r="I16" s="21">
        <f t="shared" si="0"/>
        <v>0</v>
      </c>
      <c r="J16" s="53">
        <f t="shared" si="2"/>
        <v>0</v>
      </c>
      <c r="K16" s="97">
        <f t="shared" si="1"/>
        <v>0</v>
      </c>
      <c r="L16" s="5"/>
      <c r="M16" s="3"/>
      <c r="N16" s="3"/>
    </row>
    <row r="17" spans="1:14" ht="15.75" customHeight="1" x14ac:dyDescent="0.35">
      <c r="A17" s="96">
        <v>114431</v>
      </c>
      <c r="B17" s="55" t="s">
        <v>17</v>
      </c>
      <c r="C17" s="48">
        <v>20</v>
      </c>
      <c r="D17" s="49">
        <v>640</v>
      </c>
      <c r="E17" s="48" t="s">
        <v>3</v>
      </c>
      <c r="F17" s="48">
        <v>20</v>
      </c>
      <c r="G17" s="51">
        <v>41.07</v>
      </c>
      <c r="H17" s="8"/>
      <c r="I17" s="21">
        <f t="shared" si="0"/>
        <v>0</v>
      </c>
      <c r="J17" s="53">
        <f t="shared" si="2"/>
        <v>0</v>
      </c>
      <c r="K17" s="97">
        <f t="shared" si="1"/>
        <v>0</v>
      </c>
      <c r="L17" s="5"/>
      <c r="M17" s="3"/>
      <c r="N17" s="3"/>
    </row>
    <row r="18" spans="1:14" ht="15.75" customHeight="1" x14ac:dyDescent="0.35">
      <c r="A18" s="96">
        <v>114441</v>
      </c>
      <c r="B18" s="55" t="s">
        <v>18</v>
      </c>
      <c r="C18" s="48">
        <v>20</v>
      </c>
      <c r="D18" s="49">
        <v>640</v>
      </c>
      <c r="E18" s="48" t="s">
        <v>3</v>
      </c>
      <c r="F18" s="48">
        <v>20</v>
      </c>
      <c r="G18" s="51">
        <v>41.07</v>
      </c>
      <c r="H18" s="8"/>
      <c r="I18" s="21">
        <f t="shared" si="0"/>
        <v>0</v>
      </c>
      <c r="J18" s="53">
        <f t="shared" si="2"/>
        <v>0</v>
      </c>
      <c r="K18" s="97">
        <f t="shared" si="1"/>
        <v>0</v>
      </c>
      <c r="L18" s="5"/>
      <c r="M18" s="3"/>
      <c r="N18" s="3"/>
    </row>
    <row r="19" spans="1:14" ht="15.75" customHeight="1" x14ac:dyDescent="0.35">
      <c r="A19" s="96">
        <v>114451</v>
      </c>
      <c r="B19" s="56" t="s">
        <v>19</v>
      </c>
      <c r="C19" s="48">
        <v>20</v>
      </c>
      <c r="D19" s="49">
        <v>640</v>
      </c>
      <c r="E19" s="49" t="s">
        <v>3</v>
      </c>
      <c r="F19" s="48">
        <v>20</v>
      </c>
      <c r="G19" s="51">
        <v>41.07</v>
      </c>
      <c r="H19" s="9"/>
      <c r="I19" s="21">
        <f t="shared" si="0"/>
        <v>0</v>
      </c>
      <c r="J19" s="53">
        <f t="shared" si="2"/>
        <v>0</v>
      </c>
      <c r="K19" s="97">
        <f t="shared" si="1"/>
        <v>0</v>
      </c>
      <c r="L19" s="5"/>
      <c r="M19" s="3"/>
      <c r="N19" s="3"/>
    </row>
    <row r="20" spans="1:14" ht="15.75" customHeight="1" x14ac:dyDescent="0.35">
      <c r="A20" s="96">
        <v>114461</v>
      </c>
      <c r="B20" s="47" t="s">
        <v>20</v>
      </c>
      <c r="C20" s="48">
        <v>20</v>
      </c>
      <c r="D20" s="49">
        <v>640</v>
      </c>
      <c r="E20" s="48" t="s">
        <v>3</v>
      </c>
      <c r="F20" s="50">
        <v>20</v>
      </c>
      <c r="G20" s="51">
        <v>41.07</v>
      </c>
      <c r="H20" s="8"/>
      <c r="I20" s="21">
        <f t="shared" si="0"/>
        <v>0</v>
      </c>
      <c r="J20" s="53">
        <f t="shared" si="2"/>
        <v>0</v>
      </c>
      <c r="K20" s="97">
        <f t="shared" si="1"/>
        <v>0</v>
      </c>
      <c r="L20" s="5"/>
      <c r="M20" s="3"/>
      <c r="N20" s="3"/>
    </row>
    <row r="21" spans="1:14" ht="15.75" customHeight="1" x14ac:dyDescent="0.35">
      <c r="A21" s="98">
        <v>752491</v>
      </c>
      <c r="B21" s="47" t="s">
        <v>68</v>
      </c>
      <c r="C21" s="48">
        <v>12</v>
      </c>
      <c r="D21" s="49">
        <v>384</v>
      </c>
      <c r="E21" s="48" t="s">
        <v>3</v>
      </c>
      <c r="F21" s="50">
        <v>12</v>
      </c>
      <c r="G21" s="51">
        <v>24.64</v>
      </c>
      <c r="H21" s="8"/>
      <c r="I21" s="21">
        <f t="shared" si="0"/>
        <v>0</v>
      </c>
      <c r="J21" s="53">
        <f t="shared" si="2"/>
        <v>0</v>
      </c>
      <c r="K21" s="97">
        <f t="shared" si="1"/>
        <v>0</v>
      </c>
      <c r="L21" s="5"/>
      <c r="M21" s="3"/>
      <c r="N21" s="3"/>
    </row>
    <row r="22" spans="1:14" ht="15.75" customHeight="1" x14ac:dyDescent="0.35">
      <c r="A22" s="99" t="s">
        <v>71</v>
      </c>
      <c r="B22" s="87"/>
      <c r="C22" s="87"/>
      <c r="D22" s="87"/>
      <c r="E22" s="87"/>
      <c r="F22" s="87"/>
      <c r="G22" s="87"/>
      <c r="H22" s="88"/>
      <c r="I22" s="87"/>
      <c r="J22" s="100"/>
      <c r="K22" s="100"/>
      <c r="L22" s="5"/>
      <c r="M22" s="3"/>
      <c r="N22" s="3"/>
    </row>
    <row r="23" spans="1:14" ht="15.75" customHeight="1" x14ac:dyDescent="0.35">
      <c r="A23" s="98">
        <v>402911</v>
      </c>
      <c r="B23" s="47" t="s">
        <v>21</v>
      </c>
      <c r="C23" s="48">
        <v>10.5</v>
      </c>
      <c r="D23" s="49">
        <v>168</v>
      </c>
      <c r="E23" s="48" t="s">
        <v>2</v>
      </c>
      <c r="F23" s="50">
        <v>10.5</v>
      </c>
      <c r="G23" s="51">
        <v>21.56</v>
      </c>
      <c r="H23" s="8"/>
      <c r="I23" s="21">
        <f t="shared" ref="I23" si="3">H23*F23</f>
        <v>0</v>
      </c>
      <c r="J23" s="53">
        <f t="shared" si="2"/>
        <v>0</v>
      </c>
      <c r="K23" s="97">
        <f t="shared" ref="K23" si="4">SUM(H23*D23)</f>
        <v>0</v>
      </c>
      <c r="L23" s="5"/>
      <c r="M23" s="3"/>
      <c r="N23" s="3"/>
    </row>
    <row r="24" spans="1:14" ht="15.75" customHeight="1" x14ac:dyDescent="0.35">
      <c r="A24" s="98">
        <v>402921</v>
      </c>
      <c r="B24" s="47" t="s">
        <v>22</v>
      </c>
      <c r="C24" s="48">
        <v>10.5</v>
      </c>
      <c r="D24" s="49">
        <v>168</v>
      </c>
      <c r="E24" s="48" t="s">
        <v>2</v>
      </c>
      <c r="F24" s="50">
        <v>10.5</v>
      </c>
      <c r="G24" s="51">
        <v>21.56</v>
      </c>
      <c r="H24" s="8"/>
      <c r="I24" s="21">
        <f t="shared" ref="I24:I28" si="5">H24*F24</f>
        <v>0</v>
      </c>
      <c r="J24" s="53">
        <f t="shared" si="2"/>
        <v>0</v>
      </c>
      <c r="K24" s="97">
        <f t="shared" ref="K24:K28" si="6">SUM(H24*D24)</f>
        <v>0</v>
      </c>
      <c r="L24" s="5"/>
      <c r="M24" s="3"/>
      <c r="N24" s="3"/>
    </row>
    <row r="25" spans="1:14" ht="15.75" customHeight="1" x14ac:dyDescent="0.35">
      <c r="A25" s="98">
        <v>402931</v>
      </c>
      <c r="B25" s="47" t="s">
        <v>23</v>
      </c>
      <c r="C25" s="48">
        <v>10.5</v>
      </c>
      <c r="D25" s="49">
        <v>168</v>
      </c>
      <c r="E25" s="48" t="s">
        <v>2</v>
      </c>
      <c r="F25" s="50">
        <v>10.5</v>
      </c>
      <c r="G25" s="51">
        <v>21.56</v>
      </c>
      <c r="H25" s="8"/>
      <c r="I25" s="21">
        <f t="shared" si="5"/>
        <v>0</v>
      </c>
      <c r="J25" s="53">
        <f t="shared" si="2"/>
        <v>0</v>
      </c>
      <c r="K25" s="97">
        <f t="shared" si="6"/>
        <v>0</v>
      </c>
      <c r="L25" s="5"/>
      <c r="M25" s="3"/>
      <c r="N25" s="3"/>
    </row>
    <row r="26" spans="1:14" ht="15.75" customHeight="1" x14ac:dyDescent="0.35">
      <c r="A26" s="98">
        <v>402941</v>
      </c>
      <c r="B26" s="47" t="s">
        <v>24</v>
      </c>
      <c r="C26" s="48">
        <v>10.5</v>
      </c>
      <c r="D26" s="49">
        <v>168</v>
      </c>
      <c r="E26" s="48" t="s">
        <v>2</v>
      </c>
      <c r="F26" s="50">
        <v>10.5</v>
      </c>
      <c r="G26" s="51">
        <v>21.56</v>
      </c>
      <c r="H26" s="8"/>
      <c r="I26" s="21">
        <f t="shared" si="5"/>
        <v>0</v>
      </c>
      <c r="J26" s="53">
        <f t="shared" si="2"/>
        <v>0</v>
      </c>
      <c r="K26" s="97">
        <f t="shared" si="6"/>
        <v>0</v>
      </c>
      <c r="L26" s="5"/>
      <c r="M26" s="3"/>
      <c r="N26" s="3"/>
    </row>
    <row r="27" spans="1:14" ht="15.75" customHeight="1" x14ac:dyDescent="0.35">
      <c r="A27" s="98">
        <v>402951</v>
      </c>
      <c r="B27" s="47" t="s">
        <v>25</v>
      </c>
      <c r="C27" s="48">
        <v>10.5</v>
      </c>
      <c r="D27" s="49">
        <v>168</v>
      </c>
      <c r="E27" s="48" t="s">
        <v>2</v>
      </c>
      <c r="F27" s="50">
        <v>10.5</v>
      </c>
      <c r="G27" s="51">
        <v>21.56</v>
      </c>
      <c r="H27" s="8"/>
      <c r="I27" s="21">
        <f t="shared" si="5"/>
        <v>0</v>
      </c>
      <c r="J27" s="53">
        <f t="shared" si="2"/>
        <v>0</v>
      </c>
      <c r="K27" s="97">
        <f t="shared" si="6"/>
        <v>0</v>
      </c>
      <c r="L27" s="5"/>
      <c r="M27" s="3"/>
      <c r="N27" s="3"/>
    </row>
    <row r="28" spans="1:14" ht="15.75" customHeight="1" x14ac:dyDescent="0.35">
      <c r="A28" s="98">
        <v>402991</v>
      </c>
      <c r="B28" s="47" t="s">
        <v>26</v>
      </c>
      <c r="C28" s="48">
        <v>10.5</v>
      </c>
      <c r="D28" s="49">
        <v>168</v>
      </c>
      <c r="E28" s="48" t="s">
        <v>2</v>
      </c>
      <c r="F28" s="50">
        <v>10.5</v>
      </c>
      <c r="G28" s="51">
        <v>21.56</v>
      </c>
      <c r="H28" s="8"/>
      <c r="I28" s="21">
        <f t="shared" si="5"/>
        <v>0</v>
      </c>
      <c r="J28" s="53">
        <f t="shared" si="2"/>
        <v>0</v>
      </c>
      <c r="K28" s="97">
        <f t="shared" si="6"/>
        <v>0</v>
      </c>
      <c r="L28" s="5"/>
      <c r="M28" s="3"/>
      <c r="N28" s="3"/>
    </row>
    <row r="29" spans="1:14" ht="15.75" customHeight="1" x14ac:dyDescent="0.35">
      <c r="A29" s="99" t="s">
        <v>9</v>
      </c>
      <c r="B29" s="87"/>
      <c r="C29" s="87"/>
      <c r="D29" s="87"/>
      <c r="E29" s="87"/>
      <c r="F29" s="87"/>
      <c r="G29" s="87"/>
      <c r="H29" s="88"/>
      <c r="I29" s="87"/>
      <c r="J29" s="100"/>
      <c r="K29" s="100"/>
      <c r="L29" s="5"/>
      <c r="M29" s="3"/>
      <c r="N29" s="3"/>
    </row>
    <row r="30" spans="1:14" ht="15.75" customHeight="1" x14ac:dyDescent="0.35">
      <c r="A30" s="98">
        <v>755261</v>
      </c>
      <c r="B30" s="47" t="s">
        <v>70</v>
      </c>
      <c r="C30" s="48">
        <v>20</v>
      </c>
      <c r="D30" s="49">
        <v>320</v>
      </c>
      <c r="E30" s="48" t="s">
        <v>2</v>
      </c>
      <c r="F30" s="50">
        <v>20</v>
      </c>
      <c r="G30" s="133">
        <v>41.07</v>
      </c>
      <c r="H30" s="8"/>
      <c r="I30" s="21">
        <f t="shared" ref="I30:I33" si="7">H30*F30</f>
        <v>0</v>
      </c>
      <c r="J30" s="53">
        <f t="shared" si="2"/>
        <v>0</v>
      </c>
      <c r="K30" s="97">
        <f t="shared" ref="K30:K33" si="8">SUM(H30*D30)</f>
        <v>0</v>
      </c>
      <c r="L30" s="5"/>
      <c r="M30" s="3"/>
      <c r="N30" s="3"/>
    </row>
    <row r="31" spans="1:14" ht="15.75" customHeight="1" x14ac:dyDescent="0.35">
      <c r="A31" s="98">
        <v>755361</v>
      </c>
      <c r="B31" s="47" t="s">
        <v>47</v>
      </c>
      <c r="C31" s="48">
        <v>20</v>
      </c>
      <c r="D31" s="49">
        <v>320</v>
      </c>
      <c r="E31" s="48" t="s">
        <v>2</v>
      </c>
      <c r="F31" s="50">
        <v>20.329999999999998</v>
      </c>
      <c r="G31" s="133">
        <v>41.75</v>
      </c>
      <c r="H31" s="8"/>
      <c r="I31" s="21">
        <f t="shared" si="7"/>
        <v>0</v>
      </c>
      <c r="J31" s="53">
        <f t="shared" si="2"/>
        <v>0</v>
      </c>
      <c r="K31" s="97">
        <f t="shared" si="8"/>
        <v>0</v>
      </c>
      <c r="L31" s="5"/>
      <c r="M31" s="3"/>
      <c r="N31" s="3"/>
    </row>
    <row r="32" spans="1:14" ht="15.75" customHeight="1" x14ac:dyDescent="0.35">
      <c r="A32" s="98">
        <v>755531</v>
      </c>
      <c r="B32" s="47" t="s">
        <v>29</v>
      </c>
      <c r="C32" s="48">
        <v>30</v>
      </c>
      <c r="D32" s="49">
        <v>480</v>
      </c>
      <c r="E32" s="48" t="s">
        <v>2</v>
      </c>
      <c r="F32" s="50">
        <v>30</v>
      </c>
      <c r="G32" s="133">
        <v>61.61</v>
      </c>
      <c r="H32" s="8"/>
      <c r="I32" s="21">
        <f t="shared" ref="I32" si="9">H32*F32</f>
        <v>0</v>
      </c>
      <c r="J32" s="53">
        <f t="shared" si="2"/>
        <v>0</v>
      </c>
      <c r="K32" s="97">
        <f t="shared" ref="K32" si="10">SUM(H32*D32)</f>
        <v>0</v>
      </c>
      <c r="L32" s="5"/>
      <c r="M32" s="3"/>
      <c r="N32" s="3"/>
    </row>
    <row r="33" spans="1:14" ht="15.75" customHeight="1" x14ac:dyDescent="0.35">
      <c r="A33" s="98">
        <v>755711</v>
      </c>
      <c r="B33" s="47" t="s">
        <v>28</v>
      </c>
      <c r="C33" s="48">
        <v>20</v>
      </c>
      <c r="D33" s="49">
        <v>320</v>
      </c>
      <c r="E33" s="48" t="s">
        <v>2</v>
      </c>
      <c r="F33" s="50">
        <v>20</v>
      </c>
      <c r="G33" s="133">
        <v>41.07</v>
      </c>
      <c r="H33" s="8"/>
      <c r="I33" s="21">
        <f t="shared" si="7"/>
        <v>0</v>
      </c>
      <c r="J33" s="53">
        <f t="shared" si="2"/>
        <v>0</v>
      </c>
      <c r="K33" s="97">
        <f t="shared" si="8"/>
        <v>0</v>
      </c>
      <c r="L33" s="5"/>
      <c r="M33" s="3"/>
      <c r="N33" s="3"/>
    </row>
    <row r="34" spans="1:14" ht="15.75" customHeight="1" x14ac:dyDescent="0.35">
      <c r="A34" s="98">
        <v>771031</v>
      </c>
      <c r="B34" s="47" t="s">
        <v>30</v>
      </c>
      <c r="C34" s="48">
        <v>20</v>
      </c>
      <c r="D34" s="49">
        <v>320</v>
      </c>
      <c r="E34" s="48" t="s">
        <v>2</v>
      </c>
      <c r="F34" s="50">
        <v>20</v>
      </c>
      <c r="G34" s="133">
        <v>41.07</v>
      </c>
      <c r="H34" s="8"/>
      <c r="I34" s="21">
        <f>H34*F34</f>
        <v>0</v>
      </c>
      <c r="J34" s="53">
        <f t="shared" si="2"/>
        <v>0</v>
      </c>
      <c r="K34" s="97">
        <f>SUM(H34*D34)</f>
        <v>0</v>
      </c>
      <c r="L34" s="5"/>
      <c r="M34" s="3"/>
      <c r="N34" s="3"/>
    </row>
    <row r="35" spans="1:14" ht="15.75" customHeight="1" x14ac:dyDescent="0.35">
      <c r="A35" s="98">
        <v>775071</v>
      </c>
      <c r="B35" s="47" t="s">
        <v>31</v>
      </c>
      <c r="C35" s="48">
        <v>20</v>
      </c>
      <c r="D35" s="49">
        <v>320</v>
      </c>
      <c r="E35" s="48" t="s">
        <v>2</v>
      </c>
      <c r="F35" s="50">
        <v>20</v>
      </c>
      <c r="G35" s="133">
        <v>41.07</v>
      </c>
      <c r="H35" s="8"/>
      <c r="I35" s="21">
        <f>H35*F35</f>
        <v>0</v>
      </c>
      <c r="J35" s="53">
        <f t="shared" si="2"/>
        <v>0</v>
      </c>
      <c r="K35" s="97">
        <f>SUM(H35*D35)</f>
        <v>0</v>
      </c>
      <c r="L35" s="5"/>
      <c r="M35" s="3"/>
      <c r="N35" s="3"/>
    </row>
    <row r="36" spans="1:14" ht="15.75" customHeight="1" x14ac:dyDescent="0.35">
      <c r="A36" s="98">
        <v>775191</v>
      </c>
      <c r="B36" s="47" t="s">
        <v>27</v>
      </c>
      <c r="C36" s="48">
        <v>20</v>
      </c>
      <c r="D36" s="49">
        <v>320</v>
      </c>
      <c r="E36" s="48" t="s">
        <v>2</v>
      </c>
      <c r="F36" s="50">
        <v>20</v>
      </c>
      <c r="G36" s="133">
        <v>41.07</v>
      </c>
      <c r="H36" s="8"/>
      <c r="I36" s="21">
        <f>H36*F36</f>
        <v>0</v>
      </c>
      <c r="J36" s="53">
        <f t="shared" si="2"/>
        <v>0</v>
      </c>
      <c r="K36" s="97">
        <f>SUM(H36*D36)</f>
        <v>0</v>
      </c>
      <c r="L36" s="5"/>
      <c r="M36" s="3"/>
      <c r="N36" s="3"/>
    </row>
    <row r="37" spans="1:14" ht="15.75" customHeight="1" thickBot="1" x14ac:dyDescent="0.4">
      <c r="A37" s="101">
        <v>775821</v>
      </c>
      <c r="B37" s="25" t="s">
        <v>69</v>
      </c>
      <c r="C37" s="102">
        <v>20</v>
      </c>
      <c r="D37" s="103">
        <v>320</v>
      </c>
      <c r="E37" s="102" t="s">
        <v>2</v>
      </c>
      <c r="F37" s="58">
        <v>15.38</v>
      </c>
      <c r="G37" s="133">
        <v>31.59</v>
      </c>
      <c r="H37" s="26"/>
      <c r="I37" s="25">
        <f>H37*F37</f>
        <v>0</v>
      </c>
      <c r="J37" s="53">
        <f t="shared" si="2"/>
        <v>0</v>
      </c>
      <c r="K37" s="105">
        <f>SUM(H37*D37)</f>
        <v>0</v>
      </c>
      <c r="L37" s="5"/>
      <c r="M37" s="3"/>
      <c r="N37" s="3"/>
    </row>
    <row r="38" spans="1:14" ht="22.5" customHeight="1" thickBot="1" x14ac:dyDescent="0.35">
      <c r="A38" s="23"/>
      <c r="B38" s="23"/>
      <c r="C38" s="23"/>
      <c r="D38" s="23"/>
      <c r="E38" s="23"/>
      <c r="F38" s="23"/>
      <c r="G38" s="22"/>
      <c r="H38" s="24"/>
      <c r="I38" s="76">
        <f>SUM(I10:I35)</f>
        <v>0</v>
      </c>
      <c r="J38" s="77">
        <f>SUM(J10:J35)</f>
        <v>0</v>
      </c>
      <c r="K38" s="85">
        <f>SUM(K10:K35)</f>
        <v>0</v>
      </c>
      <c r="L38" s="5"/>
      <c r="M38" s="3"/>
      <c r="N38" s="3"/>
    </row>
    <row r="39" spans="1:14" ht="18.75" customHeight="1" thickTop="1" x14ac:dyDescent="0.25">
      <c r="A39" s="3"/>
      <c r="B39" s="3"/>
      <c r="C39" s="3"/>
      <c r="D39" s="3"/>
      <c r="E39" s="3"/>
      <c r="F39" s="3"/>
      <c r="G39" s="3"/>
      <c r="H39" s="5"/>
      <c r="I39" s="3"/>
      <c r="J39" s="3"/>
      <c r="K39" s="4"/>
      <c r="L39" s="5"/>
      <c r="M39" s="3"/>
      <c r="N39" s="3"/>
    </row>
    <row r="40" spans="1:14" x14ac:dyDescent="0.25">
      <c r="A40" s="5"/>
      <c r="B40" s="5"/>
      <c r="C40" s="5"/>
      <c r="D40" s="3"/>
      <c r="E40" s="5"/>
      <c r="F40" s="3"/>
      <c r="G40" s="3"/>
      <c r="H40" s="5"/>
      <c r="I40" s="3"/>
      <c r="J40" s="3"/>
      <c r="K40" s="7"/>
      <c r="L40" s="5"/>
      <c r="M40" s="3"/>
      <c r="N40" s="3"/>
    </row>
    <row r="41" spans="1:14" x14ac:dyDescent="0.25">
      <c r="A41" s="29" t="s">
        <v>73</v>
      </c>
      <c r="B41" s="5"/>
      <c r="C41" s="5"/>
      <c r="D41" s="5"/>
      <c r="E41" s="5"/>
      <c r="F41" s="5"/>
      <c r="G41" s="5"/>
      <c r="H41" s="5"/>
      <c r="I41" s="5"/>
      <c r="J41" s="5"/>
      <c r="K41" s="7"/>
      <c r="L41" s="5"/>
      <c r="M41" s="3"/>
      <c r="N41" s="3"/>
    </row>
    <row r="42" spans="1:14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7"/>
      <c r="L42" s="5"/>
      <c r="M42" s="3"/>
      <c r="N42" s="3"/>
    </row>
    <row r="43" spans="1:14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7"/>
      <c r="L43" s="5"/>
      <c r="M43" s="3"/>
      <c r="N43" s="3"/>
    </row>
    <row r="44" spans="1:14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7"/>
      <c r="L44" s="5"/>
      <c r="M44" s="3"/>
      <c r="N44" s="3"/>
    </row>
    <row r="45" spans="1:14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7"/>
      <c r="L45" s="5"/>
      <c r="M45" s="3"/>
      <c r="N45" s="3"/>
    </row>
  </sheetData>
  <protectedRanges>
    <protectedRange sqref="H10:H37" name="Range1"/>
  </protectedRanges>
  <mergeCells count="7">
    <mergeCell ref="K7:K8"/>
    <mergeCell ref="I6:K6"/>
    <mergeCell ref="H1:H3"/>
    <mergeCell ref="I1:K1"/>
    <mergeCell ref="I2:K2"/>
    <mergeCell ref="I3:K3"/>
    <mergeCell ref="I4:K4"/>
  </mergeCells>
  <phoneticPr fontId="0" type="noConversion"/>
  <hyperlinks>
    <hyperlink ref="I3" r:id="rId1" xr:uid="{00000000-0004-0000-0000-000000000000}"/>
  </hyperlinks>
  <pageMargins left="0.7" right="0.7" top="0.75" bottom="0.75" header="0.3" footer="0.3"/>
  <pageSetup scale="4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"/>
  <sheetViews>
    <sheetView zoomScale="70" zoomScaleNormal="70" workbookViewId="0">
      <pane ySplit="8" topLeftCell="A28" activePane="bottomLeft" state="frozen"/>
      <selection pane="bottomLeft" activeCell="J45" sqref="J45"/>
    </sheetView>
  </sheetViews>
  <sheetFormatPr defaultRowHeight="14.5" x14ac:dyDescent="0.35"/>
  <cols>
    <col min="1" max="1" width="12.453125" customWidth="1"/>
    <col min="2" max="2" width="56.1796875" bestFit="1" customWidth="1"/>
    <col min="3" max="3" width="14.54296875" customWidth="1"/>
    <col min="4" max="5" width="12.1796875" customWidth="1"/>
    <col min="6" max="7" width="12.54296875" customWidth="1"/>
    <col min="8" max="8" width="14.453125" customWidth="1"/>
    <col min="9" max="9" width="19.54296875" customWidth="1"/>
    <col min="10" max="10" width="16.54296875" customWidth="1"/>
    <col min="11" max="11" width="14.54296875" customWidth="1"/>
    <col min="12" max="24" width="10.7265625" customWidth="1"/>
  </cols>
  <sheetData>
    <row r="1" spans="1:24" ht="25.75" customHeight="1" x14ac:dyDescent="0.6">
      <c r="A1" s="11"/>
      <c r="B1" s="5"/>
      <c r="C1" s="30" t="s">
        <v>74</v>
      </c>
      <c r="D1" s="11"/>
      <c r="E1" s="5"/>
      <c r="F1" s="12"/>
      <c r="G1" s="13"/>
      <c r="H1" s="139"/>
      <c r="I1" s="140"/>
      <c r="J1" s="140"/>
      <c r="K1" s="140"/>
      <c r="L1" s="29"/>
      <c r="M1" s="29"/>
      <c r="N1" s="29"/>
      <c r="O1" s="29"/>
      <c r="P1" s="29"/>
      <c r="Q1" s="155" t="s">
        <v>63</v>
      </c>
      <c r="R1" s="155"/>
      <c r="S1" s="29"/>
      <c r="T1" s="29"/>
      <c r="U1" s="33"/>
      <c r="V1" s="152" t="s">
        <v>42</v>
      </c>
      <c r="W1" s="152"/>
      <c r="X1" s="152"/>
    </row>
    <row r="2" spans="1:24" ht="23.5" x14ac:dyDescent="0.55000000000000004">
      <c r="A2" s="11"/>
      <c r="B2" s="5"/>
      <c r="C2" s="34" t="s">
        <v>11</v>
      </c>
      <c r="D2" s="11"/>
      <c r="E2" s="5"/>
      <c r="F2" s="14"/>
      <c r="G2" s="15"/>
      <c r="H2" s="139"/>
      <c r="I2" s="141"/>
      <c r="J2" s="141"/>
      <c r="K2" s="141"/>
      <c r="L2" s="29"/>
      <c r="M2" s="29"/>
      <c r="N2" s="29"/>
      <c r="O2" s="29"/>
      <c r="P2" s="29"/>
      <c r="Q2" s="155"/>
      <c r="R2" s="155"/>
      <c r="S2" s="29"/>
      <c r="T2" s="29"/>
      <c r="U2" s="33"/>
      <c r="V2" s="153" t="s">
        <v>43</v>
      </c>
      <c r="W2" s="153"/>
      <c r="X2" s="153"/>
    </row>
    <row r="3" spans="1:24" ht="18" customHeight="1" x14ac:dyDescent="0.55000000000000004">
      <c r="A3" s="11"/>
      <c r="B3" s="5"/>
      <c r="C3" s="37" t="s">
        <v>7</v>
      </c>
      <c r="D3" s="11"/>
      <c r="E3" s="5"/>
      <c r="F3" s="14"/>
      <c r="G3" s="13"/>
      <c r="H3" s="139"/>
      <c r="I3" s="142"/>
      <c r="J3" s="142"/>
      <c r="K3" s="142"/>
      <c r="L3" s="29"/>
      <c r="M3" s="29"/>
      <c r="N3" s="29"/>
      <c r="O3" s="29"/>
      <c r="P3" s="29"/>
      <c r="Q3" s="81"/>
      <c r="R3" s="29"/>
      <c r="S3" s="29"/>
      <c r="T3" s="29"/>
      <c r="U3" s="33"/>
      <c r="V3" s="154" t="s">
        <v>10</v>
      </c>
      <c r="W3" s="153"/>
      <c r="X3" s="153"/>
    </row>
    <row r="4" spans="1:24" ht="18.5" x14ac:dyDescent="0.45">
      <c r="A4" s="11"/>
      <c r="B4" s="5"/>
      <c r="C4" s="37" t="s">
        <v>75</v>
      </c>
      <c r="D4" s="11"/>
      <c r="E4" s="5"/>
      <c r="F4" s="14"/>
      <c r="G4" s="13"/>
      <c r="H4" s="5"/>
      <c r="I4" s="141"/>
      <c r="J4" s="141"/>
      <c r="K4" s="141"/>
      <c r="L4" s="29"/>
      <c r="M4" s="29"/>
      <c r="N4" s="29"/>
      <c r="O4" s="29"/>
      <c r="P4" s="29"/>
      <c r="Q4" s="29"/>
      <c r="R4" s="29"/>
      <c r="S4" s="29"/>
      <c r="T4" s="29"/>
      <c r="U4" s="33"/>
      <c r="V4" s="153" t="s">
        <v>44</v>
      </c>
      <c r="W4" s="153"/>
      <c r="X4" s="153"/>
    </row>
    <row r="5" spans="1:24" ht="16" thickBot="1" x14ac:dyDescent="0.4">
      <c r="A5" s="11"/>
      <c r="B5" s="11"/>
      <c r="C5" s="11"/>
      <c r="D5" s="11"/>
      <c r="E5" s="11"/>
      <c r="F5" s="16"/>
      <c r="G5" s="13"/>
      <c r="H5" s="11"/>
      <c r="I5" s="13"/>
      <c r="J5" s="13"/>
      <c r="K5" s="4"/>
      <c r="L5" s="29"/>
      <c r="M5" s="29"/>
      <c r="N5" s="29"/>
      <c r="O5" s="29"/>
      <c r="P5" s="29"/>
      <c r="Q5" s="29"/>
      <c r="R5" s="29"/>
      <c r="S5" s="29"/>
      <c r="T5" s="29"/>
      <c r="U5" s="33"/>
      <c r="V5" s="33"/>
      <c r="W5" s="33"/>
      <c r="X5" s="33"/>
    </row>
    <row r="6" spans="1:24" ht="16.149999999999999" customHeight="1" thickTop="1" thickBot="1" x14ac:dyDescent="0.5">
      <c r="A6" s="17"/>
      <c r="B6" s="17"/>
      <c r="C6" s="17"/>
      <c r="D6" s="17"/>
      <c r="E6" s="17"/>
      <c r="F6" s="17"/>
      <c r="G6" s="17"/>
      <c r="H6" s="149" t="s">
        <v>40</v>
      </c>
      <c r="I6" s="150"/>
      <c r="J6" s="150"/>
      <c r="K6" s="151"/>
      <c r="L6" s="41"/>
      <c r="M6" s="41"/>
      <c r="N6" s="41"/>
      <c r="O6" s="41"/>
      <c r="P6" s="41"/>
      <c r="Q6" s="41"/>
      <c r="R6" s="41"/>
      <c r="S6" s="41"/>
      <c r="T6" s="41"/>
      <c r="U6" s="39"/>
      <c r="V6" s="39"/>
      <c r="W6" s="39"/>
      <c r="X6" s="39"/>
    </row>
    <row r="7" spans="1:24" ht="84.5" thickTop="1" x14ac:dyDescent="0.5">
      <c r="A7" s="18"/>
      <c r="B7" s="19"/>
      <c r="C7" s="20" t="s">
        <v>32</v>
      </c>
      <c r="D7" s="20" t="s">
        <v>46</v>
      </c>
      <c r="E7" s="20" t="s">
        <v>35</v>
      </c>
      <c r="F7" s="20" t="s">
        <v>45</v>
      </c>
      <c r="G7" s="20" t="s">
        <v>12</v>
      </c>
      <c r="H7" s="20" t="s">
        <v>48</v>
      </c>
      <c r="I7" s="20" t="s">
        <v>38</v>
      </c>
      <c r="J7" s="20" t="s">
        <v>39</v>
      </c>
      <c r="K7" s="143" t="s">
        <v>36</v>
      </c>
      <c r="L7" s="145" t="s">
        <v>56</v>
      </c>
      <c r="M7" s="145" t="s">
        <v>57</v>
      </c>
      <c r="N7" s="145" t="s">
        <v>62</v>
      </c>
      <c r="O7" s="145" t="s">
        <v>58</v>
      </c>
      <c r="P7" s="145" t="s">
        <v>59</v>
      </c>
      <c r="Q7" s="145" t="s">
        <v>60</v>
      </c>
      <c r="R7" s="145" t="s">
        <v>50</v>
      </c>
      <c r="S7" s="145" t="s">
        <v>51</v>
      </c>
      <c r="T7" s="145" t="s">
        <v>52</v>
      </c>
      <c r="U7" s="145" t="s">
        <v>53</v>
      </c>
      <c r="V7" s="145" t="s">
        <v>54</v>
      </c>
      <c r="W7" s="145" t="s">
        <v>55</v>
      </c>
      <c r="X7" s="147" t="s">
        <v>49</v>
      </c>
    </row>
    <row r="8" spans="1:24" ht="21.5" thickBot="1" x14ac:dyDescent="0.55000000000000004">
      <c r="A8" s="90" t="s">
        <v>4</v>
      </c>
      <c r="B8" s="91" t="s">
        <v>0</v>
      </c>
      <c r="C8" s="91" t="s">
        <v>34</v>
      </c>
      <c r="D8" s="91" t="s">
        <v>13</v>
      </c>
      <c r="E8" s="91" t="s">
        <v>33</v>
      </c>
      <c r="F8" s="91" t="s">
        <v>34</v>
      </c>
      <c r="G8" s="91" t="s">
        <v>13</v>
      </c>
      <c r="H8" s="91"/>
      <c r="I8" s="91" t="s">
        <v>6</v>
      </c>
      <c r="J8" s="91" t="s">
        <v>1</v>
      </c>
      <c r="K8" s="144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8"/>
    </row>
    <row r="9" spans="1:24" ht="15.5" x14ac:dyDescent="0.35">
      <c r="A9" s="93" t="s">
        <v>8</v>
      </c>
      <c r="B9" s="110"/>
      <c r="C9" s="110"/>
      <c r="D9" s="110"/>
      <c r="E9" s="110"/>
      <c r="F9" s="110"/>
      <c r="G9" s="110"/>
      <c r="H9" s="110"/>
      <c r="I9" s="110"/>
      <c r="J9" s="110"/>
      <c r="K9" s="111"/>
      <c r="L9" s="111"/>
      <c r="M9" s="111"/>
      <c r="N9" s="110"/>
      <c r="O9" s="110"/>
      <c r="P9" s="110"/>
      <c r="Q9" s="110"/>
      <c r="R9" s="110"/>
      <c r="S9" s="110"/>
      <c r="T9" s="110"/>
      <c r="U9" s="111"/>
      <c r="V9" s="111"/>
      <c r="W9" s="111"/>
      <c r="X9" s="112"/>
    </row>
    <row r="10" spans="1:24" ht="15.5" x14ac:dyDescent="0.35">
      <c r="A10" s="96">
        <v>110541</v>
      </c>
      <c r="B10" s="47" t="s">
        <v>64</v>
      </c>
      <c r="C10" s="48">
        <v>20</v>
      </c>
      <c r="D10" s="49">
        <v>640</v>
      </c>
      <c r="E10" s="48" t="s">
        <v>3</v>
      </c>
      <c r="F10" s="50">
        <v>15.41</v>
      </c>
      <c r="G10" s="51">
        <v>31.65</v>
      </c>
      <c r="H10" s="84"/>
      <c r="I10" s="21">
        <f t="shared" ref="I10:I21" si="0">H10*F10</f>
        <v>0</v>
      </c>
      <c r="J10" s="53">
        <f>SUM(I10*2.0537)</f>
        <v>0</v>
      </c>
      <c r="K10" s="86">
        <f t="shared" ref="K10:K37" si="1">H10*D10</f>
        <v>0</v>
      </c>
      <c r="L10" s="82"/>
      <c r="M10" s="82"/>
      <c r="N10" s="82"/>
      <c r="O10" s="82"/>
      <c r="P10" s="82"/>
      <c r="Q10" s="82"/>
      <c r="R10" s="82"/>
      <c r="S10" s="82"/>
      <c r="T10" s="82"/>
      <c r="U10" s="83"/>
      <c r="V10" s="83"/>
      <c r="W10" s="83"/>
      <c r="X10" s="113">
        <f t="shared" ref="X10:X21" si="2">SUM(L10:W10)</f>
        <v>0</v>
      </c>
    </row>
    <row r="11" spans="1:24" ht="15.5" x14ac:dyDescent="0.35">
      <c r="A11" s="96">
        <v>111321</v>
      </c>
      <c r="B11" s="54" t="s">
        <v>14</v>
      </c>
      <c r="C11" s="48">
        <v>30</v>
      </c>
      <c r="D11" s="49">
        <v>960</v>
      </c>
      <c r="E11" s="48" t="s">
        <v>3</v>
      </c>
      <c r="F11" s="50">
        <v>22.53</v>
      </c>
      <c r="G11" s="51">
        <v>46.27</v>
      </c>
      <c r="H11" s="84">
        <f t="shared" ref="H11:H37" si="3">X11</f>
        <v>0</v>
      </c>
      <c r="I11" s="21">
        <f t="shared" si="0"/>
        <v>0</v>
      </c>
      <c r="J11" s="53">
        <f t="shared" ref="J11:J37" si="4">SUM(I11*2.0537)</f>
        <v>0</v>
      </c>
      <c r="K11" s="86">
        <f t="shared" si="1"/>
        <v>0</v>
      </c>
      <c r="L11" s="82"/>
      <c r="M11" s="82"/>
      <c r="N11" s="82"/>
      <c r="O11" s="82"/>
      <c r="P11" s="82"/>
      <c r="Q11" s="82"/>
      <c r="R11" s="82"/>
      <c r="S11" s="82"/>
      <c r="T11" s="82"/>
      <c r="U11" s="83"/>
      <c r="V11" s="83"/>
      <c r="W11" s="83"/>
      <c r="X11" s="113">
        <f t="shared" si="2"/>
        <v>0</v>
      </c>
    </row>
    <row r="12" spans="1:24" ht="15.5" x14ac:dyDescent="0.35">
      <c r="A12" s="96">
        <v>111331</v>
      </c>
      <c r="B12" s="47" t="s">
        <v>65</v>
      </c>
      <c r="C12" s="48">
        <v>30</v>
      </c>
      <c r="D12" s="49">
        <v>960</v>
      </c>
      <c r="E12" s="48" t="s">
        <v>3</v>
      </c>
      <c r="F12" s="50">
        <v>23.4</v>
      </c>
      <c r="G12" s="51">
        <v>48.06</v>
      </c>
      <c r="H12" s="84">
        <f t="shared" si="3"/>
        <v>0</v>
      </c>
      <c r="I12" s="21">
        <f t="shared" si="0"/>
        <v>0</v>
      </c>
      <c r="J12" s="53">
        <f t="shared" si="4"/>
        <v>0</v>
      </c>
      <c r="K12" s="86">
        <f t="shared" si="1"/>
        <v>0</v>
      </c>
      <c r="L12" s="82"/>
      <c r="M12" s="82"/>
      <c r="N12" s="82"/>
      <c r="O12" s="82"/>
      <c r="P12" s="82"/>
      <c r="Q12" s="82"/>
      <c r="R12" s="82"/>
      <c r="S12" s="82"/>
      <c r="T12" s="82"/>
      <c r="U12" s="83"/>
      <c r="V12" s="83"/>
      <c r="W12" s="83"/>
      <c r="X12" s="113">
        <f t="shared" si="2"/>
        <v>0</v>
      </c>
    </row>
    <row r="13" spans="1:24" ht="15.5" x14ac:dyDescent="0.35">
      <c r="A13" s="96">
        <v>111351</v>
      </c>
      <c r="B13" s="47" t="s">
        <v>66</v>
      </c>
      <c r="C13" s="48">
        <v>30</v>
      </c>
      <c r="D13" s="49">
        <v>960</v>
      </c>
      <c r="E13" s="48" t="s">
        <v>3</v>
      </c>
      <c r="F13" s="50">
        <v>23.17</v>
      </c>
      <c r="G13" s="51">
        <v>47.58</v>
      </c>
      <c r="H13" s="84">
        <f t="shared" si="3"/>
        <v>0</v>
      </c>
      <c r="I13" s="21">
        <f t="shared" si="0"/>
        <v>0</v>
      </c>
      <c r="J13" s="53">
        <f t="shared" si="4"/>
        <v>0</v>
      </c>
      <c r="K13" s="86">
        <f t="shared" si="1"/>
        <v>0</v>
      </c>
      <c r="L13" s="82"/>
      <c r="M13" s="82"/>
      <c r="N13" s="82"/>
      <c r="O13" s="82"/>
      <c r="P13" s="82"/>
      <c r="Q13" s="82"/>
      <c r="R13" s="82"/>
      <c r="S13" s="82"/>
      <c r="T13" s="82"/>
      <c r="U13" s="83"/>
      <c r="V13" s="83"/>
      <c r="W13" s="83"/>
      <c r="X13" s="113">
        <f t="shared" si="2"/>
        <v>0</v>
      </c>
    </row>
    <row r="14" spans="1:24" ht="15.5" x14ac:dyDescent="0.35">
      <c r="A14" s="96">
        <v>111431</v>
      </c>
      <c r="B14" s="54" t="s">
        <v>67</v>
      </c>
      <c r="C14" s="48">
        <v>30</v>
      </c>
      <c r="D14" s="49">
        <v>960</v>
      </c>
      <c r="E14" s="48" t="s">
        <v>3</v>
      </c>
      <c r="F14" s="50">
        <v>23.17</v>
      </c>
      <c r="G14" s="51">
        <v>47.58</v>
      </c>
      <c r="H14" s="84">
        <f t="shared" si="3"/>
        <v>0</v>
      </c>
      <c r="I14" s="21">
        <f t="shared" si="0"/>
        <v>0</v>
      </c>
      <c r="J14" s="53">
        <f t="shared" si="4"/>
        <v>0</v>
      </c>
      <c r="K14" s="86">
        <f t="shared" si="1"/>
        <v>0</v>
      </c>
      <c r="L14" s="82"/>
      <c r="M14" s="82"/>
      <c r="N14" s="82"/>
      <c r="O14" s="82"/>
      <c r="P14" s="82"/>
      <c r="Q14" s="82"/>
      <c r="R14" s="82"/>
      <c r="S14" s="82"/>
      <c r="T14" s="82"/>
      <c r="U14" s="83"/>
      <c r="V14" s="83"/>
      <c r="W14" s="83"/>
      <c r="X14" s="113">
        <f t="shared" si="2"/>
        <v>0</v>
      </c>
    </row>
    <row r="15" spans="1:24" ht="15.5" x14ac:dyDescent="0.35">
      <c r="A15" s="96">
        <v>114411</v>
      </c>
      <c r="B15" s="55" t="s">
        <v>15</v>
      </c>
      <c r="C15" s="48">
        <v>20</v>
      </c>
      <c r="D15" s="49">
        <v>640</v>
      </c>
      <c r="E15" s="48" t="s">
        <v>3</v>
      </c>
      <c r="F15" s="48">
        <v>20</v>
      </c>
      <c r="G15" s="51">
        <v>41.07</v>
      </c>
      <c r="H15" s="84">
        <f t="shared" si="3"/>
        <v>0</v>
      </c>
      <c r="I15" s="21">
        <f t="shared" si="0"/>
        <v>0</v>
      </c>
      <c r="J15" s="53">
        <f t="shared" si="4"/>
        <v>0</v>
      </c>
      <c r="K15" s="86">
        <f t="shared" si="1"/>
        <v>0</v>
      </c>
      <c r="L15" s="82"/>
      <c r="M15" s="82"/>
      <c r="N15" s="82"/>
      <c r="O15" s="82"/>
      <c r="P15" s="82"/>
      <c r="Q15" s="82"/>
      <c r="R15" s="82"/>
      <c r="S15" s="82"/>
      <c r="T15" s="82"/>
      <c r="U15" s="83"/>
      <c r="V15" s="83"/>
      <c r="W15" s="83"/>
      <c r="X15" s="113">
        <f t="shared" si="2"/>
        <v>0</v>
      </c>
    </row>
    <row r="16" spans="1:24" ht="15.5" x14ac:dyDescent="0.35">
      <c r="A16" s="96">
        <v>114421</v>
      </c>
      <c r="B16" s="55" t="s">
        <v>16</v>
      </c>
      <c r="C16" s="48">
        <v>20</v>
      </c>
      <c r="D16" s="49">
        <v>640</v>
      </c>
      <c r="E16" s="48" t="s">
        <v>3</v>
      </c>
      <c r="F16" s="48">
        <v>20</v>
      </c>
      <c r="G16" s="51">
        <v>41.07</v>
      </c>
      <c r="H16" s="84">
        <f t="shared" si="3"/>
        <v>0</v>
      </c>
      <c r="I16" s="21">
        <f t="shared" si="0"/>
        <v>0</v>
      </c>
      <c r="J16" s="53">
        <f t="shared" si="4"/>
        <v>0</v>
      </c>
      <c r="K16" s="86">
        <f t="shared" si="1"/>
        <v>0</v>
      </c>
      <c r="L16" s="82"/>
      <c r="M16" s="82"/>
      <c r="N16" s="82"/>
      <c r="O16" s="82"/>
      <c r="P16" s="82"/>
      <c r="Q16" s="82"/>
      <c r="R16" s="82"/>
      <c r="S16" s="82"/>
      <c r="T16" s="82"/>
      <c r="U16" s="83"/>
      <c r="V16" s="83"/>
      <c r="W16" s="83"/>
      <c r="X16" s="113">
        <f t="shared" si="2"/>
        <v>0</v>
      </c>
    </row>
    <row r="17" spans="1:24" ht="15.5" x14ac:dyDescent="0.35">
      <c r="A17" s="96">
        <v>114431</v>
      </c>
      <c r="B17" s="55" t="s">
        <v>17</v>
      </c>
      <c r="C17" s="48">
        <v>20</v>
      </c>
      <c r="D17" s="49">
        <v>640</v>
      </c>
      <c r="E17" s="48" t="s">
        <v>3</v>
      </c>
      <c r="F17" s="48">
        <v>20</v>
      </c>
      <c r="G17" s="51">
        <v>41.07</v>
      </c>
      <c r="H17" s="84">
        <f t="shared" si="3"/>
        <v>0</v>
      </c>
      <c r="I17" s="21">
        <f t="shared" si="0"/>
        <v>0</v>
      </c>
      <c r="J17" s="53">
        <f t="shared" si="4"/>
        <v>0</v>
      </c>
      <c r="K17" s="86">
        <f t="shared" si="1"/>
        <v>0</v>
      </c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83"/>
      <c r="W17" s="83"/>
      <c r="X17" s="113">
        <f t="shared" si="2"/>
        <v>0</v>
      </c>
    </row>
    <row r="18" spans="1:24" ht="15.5" x14ac:dyDescent="0.35">
      <c r="A18" s="96">
        <v>114441</v>
      </c>
      <c r="B18" s="55" t="s">
        <v>18</v>
      </c>
      <c r="C18" s="48">
        <v>20</v>
      </c>
      <c r="D18" s="49">
        <v>640</v>
      </c>
      <c r="E18" s="48" t="s">
        <v>3</v>
      </c>
      <c r="F18" s="48">
        <v>20</v>
      </c>
      <c r="G18" s="51">
        <v>41.07</v>
      </c>
      <c r="H18" s="84">
        <f t="shared" si="3"/>
        <v>0</v>
      </c>
      <c r="I18" s="21">
        <f t="shared" si="0"/>
        <v>0</v>
      </c>
      <c r="J18" s="53">
        <f t="shared" si="4"/>
        <v>0</v>
      </c>
      <c r="K18" s="86">
        <f t="shared" si="1"/>
        <v>0</v>
      </c>
      <c r="L18" s="82"/>
      <c r="M18" s="82"/>
      <c r="N18" s="82"/>
      <c r="O18" s="82"/>
      <c r="P18" s="82"/>
      <c r="Q18" s="82"/>
      <c r="R18" s="82"/>
      <c r="S18" s="82"/>
      <c r="T18" s="82"/>
      <c r="U18" s="83"/>
      <c r="V18" s="83"/>
      <c r="W18" s="83"/>
      <c r="X18" s="113">
        <f t="shared" si="2"/>
        <v>0</v>
      </c>
    </row>
    <row r="19" spans="1:24" ht="15.5" x14ac:dyDescent="0.35">
      <c r="A19" s="96">
        <v>114451</v>
      </c>
      <c r="B19" s="56" t="s">
        <v>19</v>
      </c>
      <c r="C19" s="48">
        <v>20</v>
      </c>
      <c r="D19" s="49">
        <v>640</v>
      </c>
      <c r="E19" s="49" t="s">
        <v>3</v>
      </c>
      <c r="F19" s="48">
        <v>20</v>
      </c>
      <c r="G19" s="51">
        <v>41.07</v>
      </c>
      <c r="H19" s="84">
        <f t="shared" si="3"/>
        <v>0</v>
      </c>
      <c r="I19" s="21">
        <f t="shared" si="0"/>
        <v>0</v>
      </c>
      <c r="J19" s="53">
        <f t="shared" si="4"/>
        <v>0</v>
      </c>
      <c r="K19" s="86">
        <f t="shared" si="1"/>
        <v>0</v>
      </c>
      <c r="L19" s="82"/>
      <c r="M19" s="82"/>
      <c r="N19" s="82"/>
      <c r="O19" s="82"/>
      <c r="P19" s="82"/>
      <c r="Q19" s="82"/>
      <c r="R19" s="82"/>
      <c r="S19" s="82"/>
      <c r="T19" s="82"/>
      <c r="U19" s="83"/>
      <c r="V19" s="83"/>
      <c r="W19" s="83"/>
      <c r="X19" s="113">
        <f t="shared" si="2"/>
        <v>0</v>
      </c>
    </row>
    <row r="20" spans="1:24" ht="15.5" x14ac:dyDescent="0.35">
      <c r="A20" s="96">
        <v>114461</v>
      </c>
      <c r="B20" s="47" t="s">
        <v>20</v>
      </c>
      <c r="C20" s="48">
        <v>20</v>
      </c>
      <c r="D20" s="49">
        <v>640</v>
      </c>
      <c r="E20" s="48" t="s">
        <v>3</v>
      </c>
      <c r="F20" s="50">
        <v>20</v>
      </c>
      <c r="G20" s="51">
        <v>41.07</v>
      </c>
      <c r="H20" s="84">
        <f t="shared" si="3"/>
        <v>0</v>
      </c>
      <c r="I20" s="21">
        <f t="shared" si="0"/>
        <v>0</v>
      </c>
      <c r="J20" s="53">
        <f t="shared" si="4"/>
        <v>0</v>
      </c>
      <c r="K20" s="86">
        <f t="shared" si="1"/>
        <v>0</v>
      </c>
      <c r="L20" s="82"/>
      <c r="M20" s="82"/>
      <c r="N20" s="82"/>
      <c r="O20" s="82"/>
      <c r="P20" s="82"/>
      <c r="Q20" s="82"/>
      <c r="R20" s="82"/>
      <c r="S20" s="82"/>
      <c r="T20" s="82"/>
      <c r="U20" s="83"/>
      <c r="V20" s="83"/>
      <c r="W20" s="83"/>
      <c r="X20" s="113">
        <f t="shared" si="2"/>
        <v>0</v>
      </c>
    </row>
    <row r="21" spans="1:24" ht="15.5" x14ac:dyDescent="0.35">
      <c r="A21" s="98">
        <v>752491</v>
      </c>
      <c r="B21" s="47" t="s">
        <v>68</v>
      </c>
      <c r="C21" s="48">
        <v>12</v>
      </c>
      <c r="D21" s="49">
        <v>384</v>
      </c>
      <c r="E21" s="48" t="s">
        <v>3</v>
      </c>
      <c r="F21" s="50">
        <v>12</v>
      </c>
      <c r="G21" s="51">
        <v>24.64</v>
      </c>
      <c r="H21" s="84">
        <f t="shared" si="3"/>
        <v>0</v>
      </c>
      <c r="I21" s="21">
        <f t="shared" si="0"/>
        <v>0</v>
      </c>
      <c r="J21" s="53">
        <f t="shared" si="4"/>
        <v>0</v>
      </c>
      <c r="K21" s="86">
        <f t="shared" si="1"/>
        <v>0</v>
      </c>
      <c r="L21" s="82"/>
      <c r="M21" s="82"/>
      <c r="N21" s="82"/>
      <c r="O21" s="82"/>
      <c r="P21" s="82"/>
      <c r="Q21" s="82"/>
      <c r="R21" s="82"/>
      <c r="S21" s="82"/>
      <c r="T21" s="82"/>
      <c r="U21" s="83"/>
      <c r="V21" s="83"/>
      <c r="W21" s="83"/>
      <c r="X21" s="113">
        <f t="shared" si="2"/>
        <v>0</v>
      </c>
    </row>
    <row r="22" spans="1:24" ht="15.5" x14ac:dyDescent="0.35">
      <c r="A22" s="99" t="s">
        <v>71</v>
      </c>
      <c r="B22" s="87"/>
      <c r="C22" s="87"/>
      <c r="D22" s="87"/>
      <c r="E22" s="87"/>
      <c r="F22" s="87"/>
      <c r="G22" s="87"/>
      <c r="H22" s="88"/>
      <c r="I22" s="87"/>
      <c r="J22" s="89"/>
      <c r="K22" s="89"/>
      <c r="L22" s="108"/>
      <c r="M22" s="108"/>
      <c r="N22" s="108"/>
      <c r="O22" s="108"/>
      <c r="P22" s="108"/>
      <c r="Q22" s="108"/>
      <c r="R22" s="108"/>
      <c r="S22" s="108"/>
      <c r="T22" s="108"/>
      <c r="U22" s="109"/>
      <c r="V22" s="109"/>
      <c r="W22" s="109"/>
      <c r="X22" s="114"/>
    </row>
    <row r="23" spans="1:24" ht="15.5" x14ac:dyDescent="0.35">
      <c r="A23" s="98">
        <v>402911</v>
      </c>
      <c r="B23" s="47" t="s">
        <v>21</v>
      </c>
      <c r="C23" s="48">
        <v>10.5</v>
      </c>
      <c r="D23" s="49">
        <v>168</v>
      </c>
      <c r="E23" s="48" t="s">
        <v>2</v>
      </c>
      <c r="F23" s="50">
        <v>10.5</v>
      </c>
      <c r="G23" s="51">
        <v>21.56</v>
      </c>
      <c r="H23" s="84"/>
      <c r="I23" s="21">
        <f t="shared" ref="I23" si="5">H23*F23</f>
        <v>0</v>
      </c>
      <c r="J23" s="53">
        <f t="shared" si="4"/>
        <v>0</v>
      </c>
      <c r="K23" s="86">
        <f t="shared" si="1"/>
        <v>0</v>
      </c>
      <c r="L23" s="82"/>
      <c r="M23" s="82"/>
      <c r="N23" s="82"/>
      <c r="O23" s="82"/>
      <c r="P23" s="82"/>
      <c r="Q23" s="82"/>
      <c r="R23" s="82"/>
      <c r="S23" s="82"/>
      <c r="T23" s="82"/>
      <c r="U23" s="83"/>
      <c r="V23" s="83"/>
      <c r="W23" s="83"/>
      <c r="X23" s="113">
        <f t="shared" ref="X23:X37" si="6">SUM(L23:W23)</f>
        <v>0</v>
      </c>
    </row>
    <row r="24" spans="1:24" ht="15.5" x14ac:dyDescent="0.35">
      <c r="A24" s="98">
        <v>402921</v>
      </c>
      <c r="B24" s="47" t="s">
        <v>22</v>
      </c>
      <c r="C24" s="48">
        <v>10.5</v>
      </c>
      <c r="D24" s="49">
        <v>168</v>
      </c>
      <c r="E24" s="48" t="s">
        <v>2</v>
      </c>
      <c r="F24" s="50">
        <v>10.5</v>
      </c>
      <c r="G24" s="51">
        <v>21.56</v>
      </c>
      <c r="H24" s="84">
        <f t="shared" si="3"/>
        <v>0</v>
      </c>
      <c r="I24" s="21">
        <f t="shared" ref="I24:I28" si="7">H24*F24</f>
        <v>0</v>
      </c>
      <c r="J24" s="53">
        <f t="shared" si="4"/>
        <v>0</v>
      </c>
      <c r="K24" s="86">
        <f t="shared" si="1"/>
        <v>0</v>
      </c>
      <c r="L24" s="82"/>
      <c r="M24" s="82"/>
      <c r="N24" s="82"/>
      <c r="O24" s="82"/>
      <c r="P24" s="82"/>
      <c r="Q24" s="82"/>
      <c r="R24" s="82"/>
      <c r="S24" s="82"/>
      <c r="T24" s="82"/>
      <c r="U24" s="83"/>
      <c r="V24" s="83"/>
      <c r="W24" s="83"/>
      <c r="X24" s="113">
        <f t="shared" si="6"/>
        <v>0</v>
      </c>
    </row>
    <row r="25" spans="1:24" ht="15.5" x14ac:dyDescent="0.35">
      <c r="A25" s="98">
        <v>402931</v>
      </c>
      <c r="B25" s="47" t="s">
        <v>23</v>
      </c>
      <c r="C25" s="48">
        <v>10.5</v>
      </c>
      <c r="D25" s="49">
        <v>168</v>
      </c>
      <c r="E25" s="48" t="s">
        <v>2</v>
      </c>
      <c r="F25" s="50">
        <v>10.5</v>
      </c>
      <c r="G25" s="51">
        <v>21.56</v>
      </c>
      <c r="H25" s="84">
        <f t="shared" si="3"/>
        <v>0</v>
      </c>
      <c r="I25" s="21">
        <f t="shared" si="7"/>
        <v>0</v>
      </c>
      <c r="J25" s="53">
        <f t="shared" si="4"/>
        <v>0</v>
      </c>
      <c r="K25" s="86">
        <f t="shared" si="1"/>
        <v>0</v>
      </c>
      <c r="L25" s="82"/>
      <c r="M25" s="82"/>
      <c r="N25" s="82"/>
      <c r="O25" s="82"/>
      <c r="P25" s="82"/>
      <c r="Q25" s="82"/>
      <c r="R25" s="82"/>
      <c r="S25" s="82"/>
      <c r="T25" s="82"/>
      <c r="U25" s="83"/>
      <c r="V25" s="83"/>
      <c r="W25" s="83"/>
      <c r="X25" s="113">
        <f t="shared" si="6"/>
        <v>0</v>
      </c>
    </row>
    <row r="26" spans="1:24" ht="15.5" x14ac:dyDescent="0.35">
      <c r="A26" s="98">
        <v>402941</v>
      </c>
      <c r="B26" s="47" t="s">
        <v>24</v>
      </c>
      <c r="C26" s="48">
        <v>10.5</v>
      </c>
      <c r="D26" s="49">
        <v>168</v>
      </c>
      <c r="E26" s="48" t="s">
        <v>2</v>
      </c>
      <c r="F26" s="50">
        <v>10.5</v>
      </c>
      <c r="G26" s="51">
        <v>21.56</v>
      </c>
      <c r="H26" s="84">
        <f t="shared" si="3"/>
        <v>0</v>
      </c>
      <c r="I26" s="21">
        <f t="shared" si="7"/>
        <v>0</v>
      </c>
      <c r="J26" s="53">
        <f t="shared" si="4"/>
        <v>0</v>
      </c>
      <c r="K26" s="86">
        <f t="shared" si="1"/>
        <v>0</v>
      </c>
      <c r="L26" s="82"/>
      <c r="M26" s="82"/>
      <c r="N26" s="82"/>
      <c r="O26" s="82"/>
      <c r="P26" s="82"/>
      <c r="Q26" s="82"/>
      <c r="R26" s="82"/>
      <c r="S26" s="82"/>
      <c r="T26" s="82"/>
      <c r="U26" s="83"/>
      <c r="V26" s="83"/>
      <c r="W26" s="83"/>
      <c r="X26" s="113">
        <f t="shared" si="6"/>
        <v>0</v>
      </c>
    </row>
    <row r="27" spans="1:24" ht="15.5" x14ac:dyDescent="0.35">
      <c r="A27" s="98">
        <v>402951</v>
      </c>
      <c r="B27" s="47" t="s">
        <v>25</v>
      </c>
      <c r="C27" s="48">
        <v>10.5</v>
      </c>
      <c r="D27" s="49">
        <v>168</v>
      </c>
      <c r="E27" s="48" t="s">
        <v>2</v>
      </c>
      <c r="F27" s="50">
        <v>10.5</v>
      </c>
      <c r="G27" s="51">
        <v>21.56</v>
      </c>
      <c r="H27" s="84">
        <f t="shared" si="3"/>
        <v>0</v>
      </c>
      <c r="I27" s="21">
        <f t="shared" si="7"/>
        <v>0</v>
      </c>
      <c r="J27" s="53">
        <f t="shared" si="4"/>
        <v>0</v>
      </c>
      <c r="K27" s="86">
        <f t="shared" si="1"/>
        <v>0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3"/>
      <c r="W27" s="83"/>
      <c r="X27" s="113">
        <f t="shared" si="6"/>
        <v>0</v>
      </c>
    </row>
    <row r="28" spans="1:24" ht="15.5" x14ac:dyDescent="0.35">
      <c r="A28" s="98">
        <v>402991</v>
      </c>
      <c r="B28" s="47" t="s">
        <v>26</v>
      </c>
      <c r="C28" s="48">
        <v>10.5</v>
      </c>
      <c r="D28" s="49">
        <v>168</v>
      </c>
      <c r="E28" s="48" t="s">
        <v>2</v>
      </c>
      <c r="F28" s="50">
        <v>10.5</v>
      </c>
      <c r="G28" s="51">
        <v>21.56</v>
      </c>
      <c r="H28" s="84">
        <f t="shared" si="3"/>
        <v>0</v>
      </c>
      <c r="I28" s="21">
        <f t="shared" si="7"/>
        <v>0</v>
      </c>
      <c r="J28" s="53">
        <f t="shared" si="4"/>
        <v>0</v>
      </c>
      <c r="K28" s="86">
        <f t="shared" si="1"/>
        <v>0</v>
      </c>
      <c r="L28" s="82"/>
      <c r="M28" s="82"/>
      <c r="N28" s="82"/>
      <c r="O28" s="82"/>
      <c r="P28" s="82"/>
      <c r="Q28" s="82"/>
      <c r="R28" s="82"/>
      <c r="S28" s="82"/>
      <c r="T28" s="82"/>
      <c r="U28" s="83"/>
      <c r="V28" s="83"/>
      <c r="W28" s="83"/>
      <c r="X28" s="113">
        <f t="shared" si="6"/>
        <v>0</v>
      </c>
    </row>
    <row r="29" spans="1:24" ht="15.5" x14ac:dyDescent="0.35">
      <c r="A29" s="99" t="s">
        <v>9</v>
      </c>
      <c r="B29" s="87"/>
      <c r="C29" s="87"/>
      <c r="D29" s="87"/>
      <c r="E29" s="87"/>
      <c r="F29" s="87"/>
      <c r="G29" s="87"/>
      <c r="H29" s="88"/>
      <c r="I29" s="87"/>
      <c r="J29" s="89"/>
      <c r="K29" s="89"/>
      <c r="L29" s="108"/>
      <c r="M29" s="108"/>
      <c r="N29" s="108"/>
      <c r="O29" s="108"/>
      <c r="P29" s="108"/>
      <c r="Q29" s="108"/>
      <c r="R29" s="108"/>
      <c r="S29" s="108"/>
      <c r="T29" s="108"/>
      <c r="U29" s="109"/>
      <c r="V29" s="109"/>
      <c r="W29" s="109"/>
      <c r="X29" s="114"/>
    </row>
    <row r="30" spans="1:24" ht="15.5" x14ac:dyDescent="0.35">
      <c r="A30" s="98">
        <v>755261</v>
      </c>
      <c r="B30" s="47" t="s">
        <v>70</v>
      </c>
      <c r="C30" s="48">
        <v>20</v>
      </c>
      <c r="D30" s="49">
        <v>320</v>
      </c>
      <c r="E30" s="48" t="s">
        <v>2</v>
      </c>
      <c r="F30" s="50">
        <v>20</v>
      </c>
      <c r="G30" s="133">
        <v>41.07</v>
      </c>
      <c r="H30" s="84">
        <f t="shared" si="3"/>
        <v>0</v>
      </c>
      <c r="I30" s="21">
        <f t="shared" ref="I30:I37" si="8">H30*F30</f>
        <v>0</v>
      </c>
      <c r="J30" s="53">
        <f t="shared" si="4"/>
        <v>0</v>
      </c>
      <c r="K30" s="86">
        <f t="shared" si="1"/>
        <v>0</v>
      </c>
      <c r="L30" s="82"/>
      <c r="M30" s="82"/>
      <c r="N30" s="82"/>
      <c r="O30" s="82"/>
      <c r="P30" s="82"/>
      <c r="Q30" s="82"/>
      <c r="R30" s="82"/>
      <c r="S30" s="82"/>
      <c r="T30" s="82"/>
      <c r="U30" s="83"/>
      <c r="V30" s="83"/>
      <c r="W30" s="83"/>
      <c r="X30" s="113">
        <f t="shared" si="6"/>
        <v>0</v>
      </c>
    </row>
    <row r="31" spans="1:24" ht="15.5" x14ac:dyDescent="0.35">
      <c r="A31" s="98">
        <v>755361</v>
      </c>
      <c r="B31" s="47" t="s">
        <v>47</v>
      </c>
      <c r="C31" s="48">
        <v>20</v>
      </c>
      <c r="D31" s="49">
        <v>320</v>
      </c>
      <c r="E31" s="48" t="s">
        <v>2</v>
      </c>
      <c r="F31" s="50">
        <v>20.329999999999998</v>
      </c>
      <c r="G31" s="133">
        <v>41.75</v>
      </c>
      <c r="H31" s="84">
        <f t="shared" si="3"/>
        <v>0</v>
      </c>
      <c r="I31" s="21">
        <f t="shared" si="8"/>
        <v>0</v>
      </c>
      <c r="J31" s="53">
        <f t="shared" si="4"/>
        <v>0</v>
      </c>
      <c r="K31" s="86">
        <f t="shared" si="1"/>
        <v>0</v>
      </c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83"/>
      <c r="W31" s="83"/>
      <c r="X31" s="113">
        <f t="shared" si="6"/>
        <v>0</v>
      </c>
    </row>
    <row r="32" spans="1:24" ht="15.5" x14ac:dyDescent="0.35">
      <c r="A32" s="98">
        <v>755531</v>
      </c>
      <c r="B32" s="47" t="s">
        <v>29</v>
      </c>
      <c r="C32" s="48">
        <v>30</v>
      </c>
      <c r="D32" s="49">
        <v>480</v>
      </c>
      <c r="E32" s="48" t="s">
        <v>2</v>
      </c>
      <c r="F32" s="50">
        <v>30</v>
      </c>
      <c r="G32" s="133">
        <v>61.61</v>
      </c>
      <c r="H32" s="84">
        <f t="shared" si="3"/>
        <v>0</v>
      </c>
      <c r="I32" s="21">
        <f t="shared" si="8"/>
        <v>0</v>
      </c>
      <c r="J32" s="53">
        <f t="shared" si="4"/>
        <v>0</v>
      </c>
      <c r="K32" s="86">
        <f t="shared" si="1"/>
        <v>0</v>
      </c>
      <c r="L32" s="82"/>
      <c r="M32" s="82"/>
      <c r="N32" s="82"/>
      <c r="O32" s="82"/>
      <c r="P32" s="82"/>
      <c r="Q32" s="82"/>
      <c r="R32" s="82"/>
      <c r="S32" s="82"/>
      <c r="T32" s="82"/>
      <c r="U32" s="83"/>
      <c r="V32" s="83"/>
      <c r="W32" s="83"/>
      <c r="X32" s="113">
        <f t="shared" si="6"/>
        <v>0</v>
      </c>
    </row>
    <row r="33" spans="1:24" ht="15.5" x14ac:dyDescent="0.35">
      <c r="A33" s="98">
        <v>755711</v>
      </c>
      <c r="B33" s="47" t="s">
        <v>28</v>
      </c>
      <c r="C33" s="48">
        <v>20</v>
      </c>
      <c r="D33" s="49">
        <v>320</v>
      </c>
      <c r="E33" s="48" t="s">
        <v>2</v>
      </c>
      <c r="F33" s="50">
        <v>20</v>
      </c>
      <c r="G33" s="133">
        <v>41.07</v>
      </c>
      <c r="H33" s="84">
        <f t="shared" si="3"/>
        <v>0</v>
      </c>
      <c r="I33" s="21">
        <f t="shared" si="8"/>
        <v>0</v>
      </c>
      <c r="J33" s="53">
        <f t="shared" si="4"/>
        <v>0</v>
      </c>
      <c r="K33" s="86">
        <f t="shared" si="1"/>
        <v>0</v>
      </c>
      <c r="L33" s="82"/>
      <c r="M33" s="82"/>
      <c r="N33" s="82"/>
      <c r="O33" s="82"/>
      <c r="P33" s="82"/>
      <c r="Q33" s="82"/>
      <c r="R33" s="82"/>
      <c r="S33" s="82"/>
      <c r="T33" s="82"/>
      <c r="U33" s="83"/>
      <c r="V33" s="83"/>
      <c r="W33" s="83"/>
      <c r="X33" s="113">
        <f t="shared" si="6"/>
        <v>0</v>
      </c>
    </row>
    <row r="34" spans="1:24" ht="15.5" x14ac:dyDescent="0.35">
      <c r="A34" s="98">
        <v>771031</v>
      </c>
      <c r="B34" s="47" t="s">
        <v>30</v>
      </c>
      <c r="C34" s="48">
        <v>20</v>
      </c>
      <c r="D34" s="49">
        <v>320</v>
      </c>
      <c r="E34" s="48" t="s">
        <v>2</v>
      </c>
      <c r="F34" s="50">
        <v>20</v>
      </c>
      <c r="G34" s="133">
        <v>41.07</v>
      </c>
      <c r="H34" s="84">
        <f t="shared" si="3"/>
        <v>0</v>
      </c>
      <c r="I34" s="21">
        <f t="shared" si="8"/>
        <v>0</v>
      </c>
      <c r="J34" s="53">
        <f t="shared" si="4"/>
        <v>0</v>
      </c>
      <c r="K34" s="86">
        <f t="shared" si="1"/>
        <v>0</v>
      </c>
      <c r="L34" s="82"/>
      <c r="M34" s="82"/>
      <c r="N34" s="82"/>
      <c r="O34" s="82"/>
      <c r="P34" s="82"/>
      <c r="Q34" s="82"/>
      <c r="R34" s="82"/>
      <c r="S34" s="82"/>
      <c r="T34" s="82"/>
      <c r="U34" s="83"/>
      <c r="V34" s="83"/>
      <c r="W34" s="83"/>
      <c r="X34" s="113">
        <f t="shared" si="6"/>
        <v>0</v>
      </c>
    </row>
    <row r="35" spans="1:24" ht="15.5" x14ac:dyDescent="0.35">
      <c r="A35" s="98">
        <v>775071</v>
      </c>
      <c r="B35" s="47" t="s">
        <v>31</v>
      </c>
      <c r="C35" s="48">
        <v>20</v>
      </c>
      <c r="D35" s="49">
        <v>320</v>
      </c>
      <c r="E35" s="48" t="s">
        <v>2</v>
      </c>
      <c r="F35" s="50">
        <v>20</v>
      </c>
      <c r="G35" s="133">
        <v>41.07</v>
      </c>
      <c r="H35" s="84">
        <f t="shared" si="3"/>
        <v>0</v>
      </c>
      <c r="I35" s="21">
        <f t="shared" si="8"/>
        <v>0</v>
      </c>
      <c r="J35" s="53">
        <f t="shared" si="4"/>
        <v>0</v>
      </c>
      <c r="K35" s="86">
        <f t="shared" si="1"/>
        <v>0</v>
      </c>
      <c r="L35" s="82"/>
      <c r="M35" s="82"/>
      <c r="N35" s="82"/>
      <c r="O35" s="82"/>
      <c r="P35" s="82"/>
      <c r="Q35" s="82"/>
      <c r="R35" s="82"/>
      <c r="S35" s="82"/>
      <c r="T35" s="82"/>
      <c r="U35" s="83"/>
      <c r="V35" s="83"/>
      <c r="W35" s="83"/>
      <c r="X35" s="113">
        <f t="shared" si="6"/>
        <v>0</v>
      </c>
    </row>
    <row r="36" spans="1:24" ht="15.5" x14ac:dyDescent="0.35">
      <c r="A36" s="98">
        <v>775191</v>
      </c>
      <c r="B36" s="47" t="s">
        <v>27</v>
      </c>
      <c r="C36" s="48">
        <v>20</v>
      </c>
      <c r="D36" s="49">
        <v>320</v>
      </c>
      <c r="E36" s="48" t="s">
        <v>2</v>
      </c>
      <c r="F36" s="50">
        <v>20</v>
      </c>
      <c r="G36" s="133">
        <v>41.07</v>
      </c>
      <c r="H36" s="84">
        <f t="shared" si="3"/>
        <v>0</v>
      </c>
      <c r="I36" s="21">
        <f t="shared" si="8"/>
        <v>0</v>
      </c>
      <c r="J36" s="53">
        <f t="shared" si="4"/>
        <v>0</v>
      </c>
      <c r="K36" s="86">
        <f t="shared" si="1"/>
        <v>0</v>
      </c>
      <c r="L36" s="82"/>
      <c r="M36" s="82"/>
      <c r="N36" s="82"/>
      <c r="O36" s="82"/>
      <c r="P36" s="82"/>
      <c r="Q36" s="82"/>
      <c r="R36" s="82"/>
      <c r="S36" s="82"/>
      <c r="T36" s="82"/>
      <c r="U36" s="83"/>
      <c r="V36" s="83"/>
      <c r="W36" s="83"/>
      <c r="X36" s="113">
        <f t="shared" si="6"/>
        <v>0</v>
      </c>
    </row>
    <row r="37" spans="1:24" ht="16" thickBot="1" x14ac:dyDescent="0.4">
      <c r="A37" s="101">
        <v>775821</v>
      </c>
      <c r="B37" s="25" t="s">
        <v>69</v>
      </c>
      <c r="C37" s="102">
        <v>20</v>
      </c>
      <c r="D37" s="103">
        <v>320</v>
      </c>
      <c r="E37" s="102" t="s">
        <v>2</v>
      </c>
      <c r="F37" s="58">
        <v>15.38</v>
      </c>
      <c r="G37" s="133">
        <v>31.59</v>
      </c>
      <c r="H37" s="115">
        <f t="shared" si="3"/>
        <v>0</v>
      </c>
      <c r="I37" s="25">
        <f t="shared" si="8"/>
        <v>0</v>
      </c>
      <c r="J37" s="53">
        <f t="shared" si="4"/>
        <v>0</v>
      </c>
      <c r="K37" s="116">
        <f t="shared" si="1"/>
        <v>0</v>
      </c>
      <c r="L37" s="117"/>
      <c r="M37" s="117"/>
      <c r="N37" s="117"/>
      <c r="O37" s="117"/>
      <c r="P37" s="117"/>
      <c r="Q37" s="117"/>
      <c r="R37" s="117"/>
      <c r="S37" s="117"/>
      <c r="T37" s="117"/>
      <c r="U37" s="118"/>
      <c r="V37" s="118"/>
      <c r="W37" s="118"/>
      <c r="X37" s="119">
        <f t="shared" si="6"/>
        <v>0</v>
      </c>
    </row>
    <row r="38" spans="1:24" ht="16" thickBot="1" x14ac:dyDescent="0.4">
      <c r="A38" s="23"/>
      <c r="B38" s="23"/>
      <c r="C38" s="23"/>
      <c r="D38" s="23"/>
      <c r="E38" s="23"/>
      <c r="F38" s="23"/>
      <c r="G38" s="22"/>
      <c r="H38" s="24"/>
      <c r="I38" s="106">
        <f>SUM(I10:I37)</f>
        <v>0</v>
      </c>
      <c r="J38" s="75">
        <f>SUM(J10:J37)</f>
        <v>0</v>
      </c>
      <c r="K38" s="107">
        <f>SUM(K10:K37)</f>
        <v>0</v>
      </c>
      <c r="L38" s="29"/>
      <c r="M38" s="29"/>
      <c r="N38" s="29"/>
      <c r="O38" s="29"/>
      <c r="P38" s="29"/>
      <c r="Q38" s="29"/>
      <c r="R38" s="29"/>
      <c r="S38" s="29"/>
      <c r="T38" s="29"/>
      <c r="U38" s="33"/>
      <c r="V38" s="33"/>
      <c r="W38" s="33"/>
      <c r="X38" s="33"/>
    </row>
    <row r="39" spans="1:24" x14ac:dyDescent="0.35">
      <c r="A39" s="64" t="s">
        <v>61</v>
      </c>
      <c r="B39" s="65"/>
      <c r="C39" s="65"/>
      <c r="D39" s="66"/>
      <c r="E39" s="3"/>
      <c r="F39" s="3"/>
      <c r="G39" s="3"/>
      <c r="H39" s="5"/>
      <c r="I39" s="3"/>
      <c r="J39" s="3"/>
      <c r="K39" s="4"/>
      <c r="L39" s="29"/>
      <c r="M39" s="29"/>
      <c r="N39" s="29"/>
      <c r="O39" s="29"/>
      <c r="P39" s="29"/>
      <c r="Q39" s="29"/>
      <c r="R39" s="29"/>
      <c r="S39" s="29"/>
      <c r="T39" s="29"/>
      <c r="U39" s="33"/>
      <c r="V39" s="33"/>
      <c r="W39" s="33"/>
      <c r="X39" s="33"/>
    </row>
    <row r="40" spans="1:24" x14ac:dyDescent="0.35">
      <c r="A40" s="67"/>
      <c r="B40" s="68"/>
      <c r="C40" s="68"/>
      <c r="D40" s="69"/>
      <c r="E40" s="5"/>
      <c r="F40" s="3"/>
      <c r="G40" s="3"/>
      <c r="H40" s="5"/>
      <c r="I40" s="3"/>
      <c r="J40" s="3"/>
      <c r="K40" s="7"/>
      <c r="L40" s="29"/>
      <c r="M40" s="29"/>
      <c r="N40" s="29"/>
      <c r="O40" s="29"/>
      <c r="P40" s="29"/>
      <c r="Q40" s="29"/>
      <c r="R40" s="29"/>
      <c r="S40" s="29"/>
      <c r="T40" s="29"/>
      <c r="U40" s="33"/>
      <c r="V40" s="33"/>
      <c r="W40" s="33"/>
      <c r="X40" s="33"/>
    </row>
    <row r="41" spans="1:24" x14ac:dyDescent="0.35">
      <c r="A41" s="70"/>
      <c r="B41" s="68"/>
      <c r="C41" s="68"/>
      <c r="D41" s="71"/>
      <c r="E41" s="5"/>
      <c r="F41" s="3"/>
      <c r="G41" s="3"/>
      <c r="H41" s="5"/>
      <c r="I41" s="3"/>
      <c r="J41" s="3"/>
      <c r="K41" s="7"/>
      <c r="L41" s="29"/>
      <c r="M41" s="29"/>
      <c r="N41" s="29"/>
      <c r="O41" s="29"/>
      <c r="P41" s="29"/>
      <c r="Q41" s="29"/>
      <c r="R41" s="29"/>
      <c r="S41" s="29"/>
      <c r="T41" s="29"/>
      <c r="U41" s="33"/>
      <c r="V41" s="33"/>
      <c r="W41" s="33"/>
      <c r="X41" s="33"/>
    </row>
    <row r="42" spans="1:24" x14ac:dyDescent="0.35">
      <c r="A42" s="70"/>
      <c r="B42" s="68"/>
      <c r="C42" s="68"/>
      <c r="D42" s="71"/>
      <c r="E42" s="5"/>
      <c r="F42" s="3"/>
      <c r="G42" s="3"/>
      <c r="H42" s="5"/>
      <c r="I42" s="3"/>
      <c r="J42" s="3"/>
      <c r="K42" s="7"/>
      <c r="L42" s="29"/>
      <c r="M42" s="29"/>
      <c r="N42" s="29"/>
      <c r="O42" s="29"/>
      <c r="P42" s="29"/>
      <c r="Q42" s="29"/>
      <c r="R42" s="29"/>
      <c r="S42" s="29"/>
      <c r="T42" s="29"/>
      <c r="U42" s="33"/>
      <c r="V42" s="33"/>
      <c r="W42" s="33"/>
      <c r="X42" s="33"/>
    </row>
    <row r="43" spans="1:24" x14ac:dyDescent="0.35">
      <c r="A43" s="70"/>
      <c r="B43" s="68"/>
      <c r="C43" s="68"/>
      <c r="D43" s="71"/>
      <c r="E43" s="5"/>
      <c r="F43" s="5"/>
      <c r="G43" s="5"/>
      <c r="H43" s="5"/>
      <c r="I43" s="5"/>
      <c r="J43" s="5"/>
      <c r="K43" s="7"/>
      <c r="L43" s="29"/>
      <c r="M43" s="29"/>
      <c r="N43" s="29"/>
      <c r="O43" s="29"/>
      <c r="P43" s="29"/>
      <c r="Q43" s="29"/>
      <c r="R43" s="29"/>
      <c r="S43" s="29"/>
      <c r="T43" s="29"/>
      <c r="U43" s="33"/>
      <c r="V43" s="33"/>
      <c r="W43" s="33"/>
      <c r="X43" s="33"/>
    </row>
    <row r="44" spans="1:24" x14ac:dyDescent="0.35">
      <c r="A44" s="67"/>
      <c r="B44" s="68"/>
      <c r="C44" s="68"/>
      <c r="D44" s="71"/>
      <c r="E44" s="5"/>
      <c r="F44" s="5"/>
      <c r="G44" s="5"/>
      <c r="H44" s="5"/>
      <c r="I44" s="5"/>
      <c r="J44" s="5"/>
      <c r="K44" s="7"/>
      <c r="L44" s="29"/>
      <c r="M44" s="29"/>
      <c r="N44" s="29"/>
      <c r="O44" s="29"/>
      <c r="P44" s="29"/>
      <c r="Q44" s="29"/>
      <c r="R44" s="29"/>
      <c r="S44" s="29"/>
      <c r="T44" s="29"/>
      <c r="U44" s="33"/>
      <c r="V44" s="33"/>
      <c r="W44" s="33"/>
      <c r="X44" s="33"/>
    </row>
    <row r="45" spans="1:24" ht="15" thickBot="1" x14ac:dyDescent="0.4">
      <c r="A45" s="72"/>
      <c r="B45" s="73"/>
      <c r="C45" s="73"/>
      <c r="D45" s="74"/>
      <c r="E45" s="5"/>
      <c r="F45" s="5"/>
      <c r="G45" s="5"/>
      <c r="H45" s="5"/>
      <c r="I45" s="5"/>
      <c r="J45" s="5"/>
      <c r="K45" s="7"/>
      <c r="L45" s="29"/>
      <c r="M45" s="29"/>
      <c r="N45" s="29"/>
      <c r="O45" s="29"/>
      <c r="P45" s="29"/>
      <c r="Q45" s="29"/>
      <c r="R45" s="29"/>
      <c r="S45" s="29"/>
      <c r="T45" s="29"/>
      <c r="U45" s="33"/>
      <c r="V45" s="33"/>
      <c r="W45" s="33"/>
      <c r="X45" s="33"/>
    </row>
    <row r="46" spans="1:24" x14ac:dyDescent="0.35">
      <c r="A46" s="29" t="s">
        <v>73</v>
      </c>
      <c r="B46" s="5"/>
      <c r="C46" s="5"/>
      <c r="D46" s="5"/>
      <c r="E46" s="5"/>
      <c r="F46" s="5"/>
      <c r="G46" s="5"/>
      <c r="H46" s="5"/>
      <c r="I46" s="5"/>
      <c r="J46" s="5"/>
      <c r="K46" s="7"/>
      <c r="L46" s="29"/>
      <c r="M46" s="29"/>
      <c r="N46" s="29"/>
      <c r="O46" s="29"/>
      <c r="P46" s="29"/>
      <c r="Q46" s="29"/>
      <c r="R46" s="29"/>
      <c r="S46" s="29"/>
      <c r="T46" s="29"/>
      <c r="U46" s="33"/>
      <c r="V46" s="33"/>
      <c r="W46" s="33"/>
      <c r="X46" s="33"/>
    </row>
    <row r="47" spans="1:24" x14ac:dyDescent="0.35">
      <c r="L47" s="29"/>
      <c r="M47" s="29"/>
      <c r="N47" s="29"/>
      <c r="O47" s="29"/>
      <c r="P47" s="29"/>
      <c r="Q47" s="29"/>
      <c r="R47" s="29"/>
      <c r="S47" s="29"/>
      <c r="T47" s="29"/>
      <c r="U47" s="33"/>
      <c r="V47" s="33"/>
      <c r="W47" s="33"/>
      <c r="X47" s="33"/>
    </row>
    <row r="48" spans="1:24" x14ac:dyDescent="0.35">
      <c r="L48" s="29"/>
      <c r="M48" s="29"/>
      <c r="N48" s="29"/>
      <c r="O48" s="29"/>
      <c r="P48" s="29"/>
      <c r="Q48" s="29"/>
      <c r="R48" s="29"/>
      <c r="S48" s="29"/>
      <c r="T48" s="29"/>
      <c r="U48" s="33"/>
      <c r="V48" s="33"/>
      <c r="W48" s="33"/>
      <c r="X48" s="33"/>
    </row>
  </sheetData>
  <protectedRanges>
    <protectedRange sqref="A40:D45 L10:W21 L23:W28 L30:W37" name="Range2"/>
    <protectedRange sqref="H10:H37" name="Range1"/>
  </protectedRanges>
  <mergeCells count="25">
    <mergeCell ref="H6:K6"/>
    <mergeCell ref="V1:X1"/>
    <mergeCell ref="V2:X2"/>
    <mergeCell ref="V3:X3"/>
    <mergeCell ref="V4:X4"/>
    <mergeCell ref="Q1:R2"/>
    <mergeCell ref="H1:H3"/>
    <mergeCell ref="I1:K1"/>
    <mergeCell ref="I2:K2"/>
    <mergeCell ref="I3:K3"/>
    <mergeCell ref="I4:K4"/>
    <mergeCell ref="V7:V8"/>
    <mergeCell ref="W7:W8"/>
    <mergeCell ref="X7:X8"/>
    <mergeCell ref="P7:P8"/>
    <mergeCell ref="Q7:Q8"/>
    <mergeCell ref="R7:R8"/>
    <mergeCell ref="S7:S8"/>
    <mergeCell ref="T7:T8"/>
    <mergeCell ref="U7:U8"/>
    <mergeCell ref="K7:K8"/>
    <mergeCell ref="L7:L8"/>
    <mergeCell ref="M7:M8"/>
    <mergeCell ref="N7:N8"/>
    <mergeCell ref="O7:O8"/>
  </mergeCells>
  <hyperlinks>
    <hyperlink ref="V3" r:id="rId1" xr:uid="{00000000-0004-0000-0100-000000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zoomScale="60" zoomScaleNormal="60" workbookViewId="0">
      <pane ySplit="8" topLeftCell="A21" activePane="bottomLeft" state="frozen"/>
      <selection pane="bottomLeft" activeCell="J45" sqref="J45"/>
    </sheetView>
  </sheetViews>
  <sheetFormatPr defaultRowHeight="14.5" x14ac:dyDescent="0.35"/>
  <cols>
    <col min="1" max="1" width="11.7265625" customWidth="1"/>
    <col min="2" max="2" width="54.1796875" customWidth="1"/>
    <col min="3" max="3" width="14.453125" customWidth="1"/>
    <col min="4" max="4" width="12.1796875" bestFit="1" customWidth="1"/>
    <col min="5" max="6" width="12.7265625" bestFit="1" customWidth="1"/>
    <col min="7" max="7" width="12.1796875" bestFit="1" customWidth="1"/>
    <col min="8" max="8" width="15.1796875" customWidth="1"/>
    <col min="9" max="9" width="19.453125" customWidth="1"/>
    <col min="10" max="10" width="15.453125" customWidth="1"/>
    <col min="11" max="11" width="14" customWidth="1"/>
  </cols>
  <sheetData>
    <row r="1" spans="1:14" ht="26" x14ac:dyDescent="0.6">
      <c r="A1" s="28"/>
      <c r="B1" s="29"/>
      <c r="C1" s="30" t="s">
        <v>74</v>
      </c>
      <c r="D1" s="28"/>
      <c r="E1" s="29"/>
      <c r="F1" s="31"/>
      <c r="G1" s="32"/>
      <c r="H1" s="159" t="s">
        <v>41</v>
      </c>
      <c r="I1" s="152" t="s">
        <v>42</v>
      </c>
      <c r="J1" s="152"/>
      <c r="K1" s="152"/>
      <c r="L1" s="61"/>
      <c r="M1" s="61"/>
      <c r="N1" s="61"/>
    </row>
    <row r="2" spans="1:14" ht="23.5" x14ac:dyDescent="0.55000000000000004">
      <c r="A2" s="28"/>
      <c r="B2" s="29"/>
      <c r="C2" s="34" t="s">
        <v>11</v>
      </c>
      <c r="D2" s="28"/>
      <c r="E2" s="29"/>
      <c r="F2" s="35"/>
      <c r="G2" s="36"/>
      <c r="H2" s="159"/>
      <c r="I2" s="153" t="s">
        <v>43</v>
      </c>
      <c r="J2" s="153"/>
      <c r="K2" s="153"/>
      <c r="L2" s="61"/>
      <c r="M2" s="61"/>
      <c r="N2" s="61"/>
    </row>
    <row r="3" spans="1:14" ht="18.5" x14ac:dyDescent="0.45">
      <c r="A3" s="28"/>
      <c r="B3" s="29"/>
      <c r="C3" s="37" t="s">
        <v>7</v>
      </c>
      <c r="D3" s="28"/>
      <c r="E3" s="29"/>
      <c r="F3" s="35"/>
      <c r="G3" s="32"/>
      <c r="H3" s="159"/>
      <c r="I3" s="154" t="s">
        <v>10</v>
      </c>
      <c r="J3" s="153"/>
      <c r="K3" s="153"/>
      <c r="L3" s="61"/>
      <c r="M3" s="61"/>
      <c r="N3" s="61"/>
    </row>
    <row r="4" spans="1:14" ht="18.5" x14ac:dyDescent="0.45">
      <c r="A4" s="28"/>
      <c r="B4" s="29"/>
      <c r="C4" s="37" t="s">
        <v>75</v>
      </c>
      <c r="D4" s="28"/>
      <c r="E4" s="29"/>
      <c r="F4" s="35"/>
      <c r="G4" s="32"/>
      <c r="H4" s="29"/>
      <c r="I4" s="153" t="s">
        <v>44</v>
      </c>
      <c r="J4" s="153"/>
      <c r="K4" s="153"/>
      <c r="L4" s="61"/>
      <c r="M4" s="61"/>
      <c r="N4" s="61"/>
    </row>
    <row r="5" spans="1:14" ht="16" thickBot="1" x14ac:dyDescent="0.4">
      <c r="A5" s="28"/>
      <c r="B5" s="28"/>
      <c r="C5" s="28"/>
      <c r="D5" s="28"/>
      <c r="E5" s="28"/>
      <c r="F5" s="38"/>
      <c r="G5" s="32"/>
      <c r="H5" s="28"/>
      <c r="I5" s="32"/>
      <c r="J5" s="32"/>
      <c r="K5" s="39"/>
      <c r="L5" s="61"/>
      <c r="M5" s="61"/>
      <c r="N5" s="61"/>
    </row>
    <row r="6" spans="1:14" ht="19" thickBot="1" x14ac:dyDescent="0.5">
      <c r="A6" s="40"/>
      <c r="B6" s="40"/>
      <c r="C6" s="40"/>
      <c r="D6" s="40"/>
      <c r="E6" s="40"/>
      <c r="F6" s="40"/>
      <c r="G6" s="40"/>
      <c r="H6" s="40"/>
      <c r="I6" s="156" t="s">
        <v>40</v>
      </c>
      <c r="J6" s="157"/>
      <c r="K6" s="158"/>
      <c r="L6" s="61"/>
      <c r="M6" s="61"/>
      <c r="N6" s="61"/>
    </row>
    <row r="7" spans="1:14" ht="84.65" customHeight="1" thickTop="1" x14ac:dyDescent="0.5">
      <c r="A7" s="42"/>
      <c r="B7" s="43"/>
      <c r="C7" s="44" t="s">
        <v>32</v>
      </c>
      <c r="D7" s="44" t="s">
        <v>46</v>
      </c>
      <c r="E7" s="44" t="s">
        <v>35</v>
      </c>
      <c r="F7" s="44" t="s">
        <v>45</v>
      </c>
      <c r="G7" s="44" t="s">
        <v>12</v>
      </c>
      <c r="H7" s="45" t="s">
        <v>36</v>
      </c>
      <c r="I7" s="46" t="s">
        <v>38</v>
      </c>
      <c r="J7" s="46" t="s">
        <v>39</v>
      </c>
      <c r="K7" s="63" t="s">
        <v>37</v>
      </c>
      <c r="L7" s="61"/>
      <c r="M7" s="61"/>
      <c r="N7" s="61"/>
    </row>
    <row r="8" spans="1:14" ht="21.5" thickBot="1" x14ac:dyDescent="0.55000000000000004">
      <c r="A8" s="120" t="s">
        <v>4</v>
      </c>
      <c r="B8" s="121" t="s">
        <v>0</v>
      </c>
      <c r="C8" s="121" t="s">
        <v>34</v>
      </c>
      <c r="D8" s="121" t="s">
        <v>13</v>
      </c>
      <c r="E8" s="121" t="s">
        <v>33</v>
      </c>
      <c r="F8" s="121" t="s">
        <v>34</v>
      </c>
      <c r="G8" s="121" t="s">
        <v>13</v>
      </c>
      <c r="H8" s="122"/>
      <c r="I8" s="121" t="s">
        <v>6</v>
      </c>
      <c r="J8" s="121" t="s">
        <v>1</v>
      </c>
      <c r="K8" s="123" t="s">
        <v>5</v>
      </c>
      <c r="L8" s="61"/>
      <c r="M8" s="61"/>
      <c r="N8" s="61"/>
    </row>
    <row r="9" spans="1:14" ht="15.5" x14ac:dyDescent="0.35">
      <c r="A9" s="126" t="s">
        <v>8</v>
      </c>
      <c r="B9" s="127"/>
      <c r="C9" s="127"/>
      <c r="D9" s="127"/>
      <c r="E9" s="127"/>
      <c r="F9" s="127"/>
      <c r="G9" s="127"/>
      <c r="H9" s="127"/>
      <c r="I9" s="127"/>
      <c r="J9" s="127"/>
      <c r="K9" s="128"/>
      <c r="L9" s="61"/>
      <c r="M9" s="61"/>
      <c r="N9" s="61"/>
    </row>
    <row r="10" spans="1:14" ht="15.75" customHeight="1" x14ac:dyDescent="0.35">
      <c r="A10" s="96">
        <v>110541</v>
      </c>
      <c r="B10" s="47" t="s">
        <v>64</v>
      </c>
      <c r="C10" s="48">
        <v>20</v>
      </c>
      <c r="D10" s="49">
        <v>640</v>
      </c>
      <c r="E10" s="48" t="s">
        <v>3</v>
      </c>
      <c r="F10" s="50">
        <v>15.41</v>
      </c>
      <c r="G10" s="51">
        <v>31.65</v>
      </c>
      <c r="H10" s="52"/>
      <c r="I10" s="47">
        <f t="shared" ref="I10:I21" si="0">SUM(H10/D10)*F10</f>
        <v>0</v>
      </c>
      <c r="J10" s="53">
        <f>SUM(I10*2.0537)</f>
        <v>0</v>
      </c>
      <c r="K10" s="62">
        <f t="shared" ref="K10:K21" si="1">SUM(H10/D10)</f>
        <v>0</v>
      </c>
      <c r="L10" s="61"/>
      <c r="M10" s="61"/>
      <c r="N10" s="61"/>
    </row>
    <row r="11" spans="1:14" ht="15.75" customHeight="1" x14ac:dyDescent="0.35">
      <c r="A11" s="96">
        <v>111321</v>
      </c>
      <c r="B11" s="54" t="s">
        <v>14</v>
      </c>
      <c r="C11" s="48">
        <v>30</v>
      </c>
      <c r="D11" s="49">
        <v>960</v>
      </c>
      <c r="E11" s="48" t="s">
        <v>3</v>
      </c>
      <c r="F11" s="50">
        <v>22.53</v>
      </c>
      <c r="G11" s="51">
        <v>46.27</v>
      </c>
      <c r="H11" s="52"/>
      <c r="I11" s="47">
        <f t="shared" si="0"/>
        <v>0</v>
      </c>
      <c r="J11" s="53">
        <f t="shared" ref="J11:J37" si="2">SUM(I11*2.0537)</f>
        <v>0</v>
      </c>
      <c r="K11" s="62">
        <f t="shared" si="1"/>
        <v>0</v>
      </c>
      <c r="L11" s="61"/>
      <c r="M11" s="61"/>
      <c r="N11" s="61"/>
    </row>
    <row r="12" spans="1:14" ht="15.75" customHeight="1" x14ac:dyDescent="0.35">
      <c r="A12" s="96">
        <v>111331</v>
      </c>
      <c r="B12" s="47" t="s">
        <v>65</v>
      </c>
      <c r="C12" s="48">
        <v>30</v>
      </c>
      <c r="D12" s="49">
        <v>960</v>
      </c>
      <c r="E12" s="48" t="s">
        <v>3</v>
      </c>
      <c r="F12" s="50">
        <v>23.4</v>
      </c>
      <c r="G12" s="51">
        <v>48.06</v>
      </c>
      <c r="H12" s="52"/>
      <c r="I12" s="47">
        <f t="shared" si="0"/>
        <v>0</v>
      </c>
      <c r="J12" s="53">
        <f t="shared" si="2"/>
        <v>0</v>
      </c>
      <c r="K12" s="62">
        <f t="shared" si="1"/>
        <v>0</v>
      </c>
      <c r="L12" s="61"/>
      <c r="M12" s="61"/>
      <c r="N12" s="61"/>
    </row>
    <row r="13" spans="1:14" ht="15.75" customHeight="1" x14ac:dyDescent="0.35">
      <c r="A13" s="96">
        <v>111351</v>
      </c>
      <c r="B13" s="47" t="s">
        <v>66</v>
      </c>
      <c r="C13" s="48">
        <v>30</v>
      </c>
      <c r="D13" s="49">
        <v>960</v>
      </c>
      <c r="E13" s="48" t="s">
        <v>3</v>
      </c>
      <c r="F13" s="50">
        <v>23.17</v>
      </c>
      <c r="G13" s="51">
        <v>47.58</v>
      </c>
      <c r="H13" s="52"/>
      <c r="I13" s="47">
        <f t="shared" si="0"/>
        <v>0</v>
      </c>
      <c r="J13" s="53">
        <f t="shared" si="2"/>
        <v>0</v>
      </c>
      <c r="K13" s="62">
        <f t="shared" si="1"/>
        <v>0</v>
      </c>
      <c r="L13" s="61"/>
      <c r="M13" s="61"/>
      <c r="N13" s="61"/>
    </row>
    <row r="14" spans="1:14" ht="15.75" customHeight="1" x14ac:dyDescent="0.35">
      <c r="A14" s="96">
        <v>111431</v>
      </c>
      <c r="B14" s="54" t="s">
        <v>67</v>
      </c>
      <c r="C14" s="48">
        <v>30</v>
      </c>
      <c r="D14" s="49">
        <v>960</v>
      </c>
      <c r="E14" s="48" t="s">
        <v>3</v>
      </c>
      <c r="F14" s="50">
        <v>23.17</v>
      </c>
      <c r="G14" s="51">
        <v>47.58</v>
      </c>
      <c r="H14" s="52"/>
      <c r="I14" s="47">
        <f t="shared" si="0"/>
        <v>0</v>
      </c>
      <c r="J14" s="53">
        <f t="shared" si="2"/>
        <v>0</v>
      </c>
      <c r="K14" s="62">
        <f t="shared" si="1"/>
        <v>0</v>
      </c>
      <c r="L14" s="61"/>
      <c r="M14" s="61"/>
      <c r="N14" s="61"/>
    </row>
    <row r="15" spans="1:14" ht="15.75" customHeight="1" x14ac:dyDescent="0.35">
      <c r="A15" s="96">
        <v>114411</v>
      </c>
      <c r="B15" s="55" t="s">
        <v>15</v>
      </c>
      <c r="C15" s="48">
        <v>20</v>
      </c>
      <c r="D15" s="49">
        <v>640</v>
      </c>
      <c r="E15" s="48" t="s">
        <v>3</v>
      </c>
      <c r="F15" s="48">
        <v>20</v>
      </c>
      <c r="G15" s="51">
        <v>41.07</v>
      </c>
      <c r="H15" s="52"/>
      <c r="I15" s="47">
        <f t="shared" si="0"/>
        <v>0</v>
      </c>
      <c r="J15" s="53">
        <f t="shared" si="2"/>
        <v>0</v>
      </c>
      <c r="K15" s="62">
        <f t="shared" si="1"/>
        <v>0</v>
      </c>
      <c r="L15" s="61"/>
      <c r="M15" s="61"/>
      <c r="N15" s="61"/>
    </row>
    <row r="16" spans="1:14" ht="15.75" customHeight="1" x14ac:dyDescent="0.35">
      <c r="A16" s="96">
        <v>114421</v>
      </c>
      <c r="B16" s="55" t="s">
        <v>16</v>
      </c>
      <c r="C16" s="48">
        <v>20</v>
      </c>
      <c r="D16" s="49">
        <v>640</v>
      </c>
      <c r="E16" s="48" t="s">
        <v>3</v>
      </c>
      <c r="F16" s="48">
        <v>20</v>
      </c>
      <c r="G16" s="51">
        <v>41.07</v>
      </c>
      <c r="H16" s="52"/>
      <c r="I16" s="47">
        <f t="shared" si="0"/>
        <v>0</v>
      </c>
      <c r="J16" s="53">
        <f t="shared" si="2"/>
        <v>0</v>
      </c>
      <c r="K16" s="62">
        <f t="shared" si="1"/>
        <v>0</v>
      </c>
      <c r="L16" s="61"/>
      <c r="M16" s="61"/>
      <c r="N16" s="61"/>
    </row>
    <row r="17" spans="1:14" ht="15.75" customHeight="1" x14ac:dyDescent="0.35">
      <c r="A17" s="96">
        <v>114431</v>
      </c>
      <c r="B17" s="55" t="s">
        <v>17</v>
      </c>
      <c r="C17" s="48">
        <v>20</v>
      </c>
      <c r="D17" s="49">
        <v>640</v>
      </c>
      <c r="E17" s="48" t="s">
        <v>3</v>
      </c>
      <c r="F17" s="48">
        <v>20</v>
      </c>
      <c r="G17" s="51">
        <v>41.07</v>
      </c>
      <c r="H17" s="52"/>
      <c r="I17" s="47">
        <f t="shared" si="0"/>
        <v>0</v>
      </c>
      <c r="J17" s="53">
        <f t="shared" si="2"/>
        <v>0</v>
      </c>
      <c r="K17" s="62">
        <f t="shared" si="1"/>
        <v>0</v>
      </c>
      <c r="L17" s="61"/>
      <c r="M17" s="61"/>
      <c r="N17" s="61"/>
    </row>
    <row r="18" spans="1:14" ht="15.75" customHeight="1" x14ac:dyDescent="0.35">
      <c r="A18" s="96">
        <v>114441</v>
      </c>
      <c r="B18" s="55" t="s">
        <v>18</v>
      </c>
      <c r="C18" s="48">
        <v>20</v>
      </c>
      <c r="D18" s="49">
        <v>640</v>
      </c>
      <c r="E18" s="48" t="s">
        <v>3</v>
      </c>
      <c r="F18" s="48">
        <v>20</v>
      </c>
      <c r="G18" s="51">
        <v>41.07</v>
      </c>
      <c r="H18" s="52"/>
      <c r="I18" s="47">
        <f t="shared" si="0"/>
        <v>0</v>
      </c>
      <c r="J18" s="53">
        <f t="shared" si="2"/>
        <v>0</v>
      </c>
      <c r="K18" s="62">
        <f t="shared" si="1"/>
        <v>0</v>
      </c>
      <c r="L18" s="61"/>
      <c r="M18" s="61"/>
      <c r="N18" s="61"/>
    </row>
    <row r="19" spans="1:14" ht="15.75" customHeight="1" x14ac:dyDescent="0.35">
      <c r="A19" s="96">
        <v>114451</v>
      </c>
      <c r="B19" s="56" t="s">
        <v>19</v>
      </c>
      <c r="C19" s="48">
        <v>20</v>
      </c>
      <c r="D19" s="49">
        <v>640</v>
      </c>
      <c r="E19" s="49" t="s">
        <v>3</v>
      </c>
      <c r="F19" s="48">
        <v>20</v>
      </c>
      <c r="G19" s="51">
        <v>41.07</v>
      </c>
      <c r="H19" s="52"/>
      <c r="I19" s="47">
        <f t="shared" si="0"/>
        <v>0</v>
      </c>
      <c r="J19" s="53">
        <f t="shared" si="2"/>
        <v>0</v>
      </c>
      <c r="K19" s="62">
        <f t="shared" si="1"/>
        <v>0</v>
      </c>
      <c r="L19" s="61"/>
      <c r="M19" s="61"/>
      <c r="N19" s="61"/>
    </row>
    <row r="20" spans="1:14" ht="15.75" customHeight="1" x14ac:dyDescent="0.35">
      <c r="A20" s="96">
        <v>114461</v>
      </c>
      <c r="B20" s="47" t="s">
        <v>20</v>
      </c>
      <c r="C20" s="48">
        <v>20</v>
      </c>
      <c r="D20" s="49">
        <v>640</v>
      </c>
      <c r="E20" s="48" t="s">
        <v>3</v>
      </c>
      <c r="F20" s="50">
        <v>20</v>
      </c>
      <c r="G20" s="51">
        <v>41.07</v>
      </c>
      <c r="H20" s="52"/>
      <c r="I20" s="47">
        <f t="shared" si="0"/>
        <v>0</v>
      </c>
      <c r="J20" s="53">
        <f t="shared" si="2"/>
        <v>0</v>
      </c>
      <c r="K20" s="62">
        <f t="shared" si="1"/>
        <v>0</v>
      </c>
      <c r="L20" s="61"/>
      <c r="M20" s="61"/>
      <c r="N20" s="61"/>
    </row>
    <row r="21" spans="1:14" ht="15.75" customHeight="1" x14ac:dyDescent="0.35">
      <c r="A21" s="98">
        <v>752491</v>
      </c>
      <c r="B21" s="47" t="s">
        <v>68</v>
      </c>
      <c r="C21" s="48">
        <v>12</v>
      </c>
      <c r="D21" s="49">
        <v>384</v>
      </c>
      <c r="E21" s="48" t="s">
        <v>3</v>
      </c>
      <c r="F21" s="50">
        <v>12</v>
      </c>
      <c r="G21" s="51">
        <v>24.64</v>
      </c>
      <c r="H21" s="52"/>
      <c r="I21" s="47">
        <f t="shared" si="0"/>
        <v>0</v>
      </c>
      <c r="J21" s="53">
        <f t="shared" si="2"/>
        <v>0</v>
      </c>
      <c r="K21" s="62">
        <f t="shared" si="1"/>
        <v>0</v>
      </c>
      <c r="L21" s="61"/>
      <c r="M21" s="61"/>
      <c r="N21" s="61"/>
    </row>
    <row r="22" spans="1:14" ht="15.75" customHeight="1" x14ac:dyDescent="0.35">
      <c r="A22" s="129" t="s">
        <v>71</v>
      </c>
      <c r="B22" s="124"/>
      <c r="C22" s="124"/>
      <c r="D22" s="124"/>
      <c r="E22" s="124"/>
      <c r="F22" s="124"/>
      <c r="G22" s="124"/>
      <c r="H22" s="125"/>
      <c r="I22" s="124"/>
      <c r="J22" s="130"/>
      <c r="K22" s="130"/>
      <c r="L22" s="61"/>
      <c r="M22" s="61"/>
      <c r="N22" s="61"/>
    </row>
    <row r="23" spans="1:14" ht="15.75" customHeight="1" x14ac:dyDescent="0.35">
      <c r="A23" s="98">
        <v>402911</v>
      </c>
      <c r="B23" s="47" t="s">
        <v>21</v>
      </c>
      <c r="C23" s="48">
        <v>10.5</v>
      </c>
      <c r="D23" s="49">
        <v>168</v>
      </c>
      <c r="E23" s="48" t="s">
        <v>2</v>
      </c>
      <c r="F23" s="50">
        <v>10.5</v>
      </c>
      <c r="G23" s="51">
        <v>21.56</v>
      </c>
      <c r="H23" s="52"/>
      <c r="I23" s="47">
        <f t="shared" ref="I23:I28" si="3">SUM(H23/D23)*F23</f>
        <v>0</v>
      </c>
      <c r="J23" s="53">
        <f t="shared" si="2"/>
        <v>0</v>
      </c>
      <c r="K23" s="62">
        <f t="shared" ref="K23:K28" si="4">SUM(H23/D23)</f>
        <v>0</v>
      </c>
      <c r="L23" s="61"/>
      <c r="M23" s="61"/>
      <c r="N23" s="61"/>
    </row>
    <row r="24" spans="1:14" ht="15.75" customHeight="1" x14ac:dyDescent="0.35">
      <c r="A24" s="98">
        <v>402921</v>
      </c>
      <c r="B24" s="47" t="s">
        <v>22</v>
      </c>
      <c r="C24" s="48">
        <v>10.5</v>
      </c>
      <c r="D24" s="49">
        <v>168</v>
      </c>
      <c r="E24" s="48" t="s">
        <v>2</v>
      </c>
      <c r="F24" s="50">
        <v>10.5</v>
      </c>
      <c r="G24" s="51">
        <v>21.56</v>
      </c>
      <c r="H24" s="52"/>
      <c r="I24" s="47">
        <f t="shared" si="3"/>
        <v>0</v>
      </c>
      <c r="J24" s="53">
        <f t="shared" si="2"/>
        <v>0</v>
      </c>
      <c r="K24" s="62">
        <f t="shared" si="4"/>
        <v>0</v>
      </c>
      <c r="L24" s="61"/>
      <c r="M24" s="61"/>
      <c r="N24" s="61"/>
    </row>
    <row r="25" spans="1:14" ht="15.75" customHeight="1" x14ac:dyDescent="0.35">
      <c r="A25" s="98">
        <v>402931</v>
      </c>
      <c r="B25" s="47" t="s">
        <v>23</v>
      </c>
      <c r="C25" s="48">
        <v>10.5</v>
      </c>
      <c r="D25" s="49">
        <v>168</v>
      </c>
      <c r="E25" s="48" t="s">
        <v>2</v>
      </c>
      <c r="F25" s="50">
        <v>10.5</v>
      </c>
      <c r="G25" s="51">
        <v>21.56</v>
      </c>
      <c r="H25" s="52"/>
      <c r="I25" s="47">
        <f t="shared" si="3"/>
        <v>0</v>
      </c>
      <c r="J25" s="53">
        <f t="shared" si="2"/>
        <v>0</v>
      </c>
      <c r="K25" s="62">
        <f t="shared" si="4"/>
        <v>0</v>
      </c>
      <c r="L25" s="61"/>
      <c r="M25" s="61"/>
      <c r="N25" s="61"/>
    </row>
    <row r="26" spans="1:14" ht="15.75" customHeight="1" x14ac:dyDescent="0.35">
      <c r="A26" s="98">
        <v>402941</v>
      </c>
      <c r="B26" s="47" t="s">
        <v>24</v>
      </c>
      <c r="C26" s="48">
        <v>10.5</v>
      </c>
      <c r="D26" s="49">
        <v>168</v>
      </c>
      <c r="E26" s="48" t="s">
        <v>2</v>
      </c>
      <c r="F26" s="50">
        <v>10.5</v>
      </c>
      <c r="G26" s="51">
        <v>21.56</v>
      </c>
      <c r="H26" s="52"/>
      <c r="I26" s="47">
        <f t="shared" si="3"/>
        <v>0</v>
      </c>
      <c r="J26" s="53">
        <f t="shared" si="2"/>
        <v>0</v>
      </c>
      <c r="K26" s="62">
        <f t="shared" si="4"/>
        <v>0</v>
      </c>
      <c r="L26" s="61"/>
      <c r="M26" s="61"/>
      <c r="N26" s="61"/>
    </row>
    <row r="27" spans="1:14" ht="15.75" customHeight="1" x14ac:dyDescent="0.35">
      <c r="A27" s="98">
        <v>402951</v>
      </c>
      <c r="B27" s="47" t="s">
        <v>25</v>
      </c>
      <c r="C27" s="48">
        <v>10.5</v>
      </c>
      <c r="D27" s="49">
        <v>168</v>
      </c>
      <c r="E27" s="48" t="s">
        <v>2</v>
      </c>
      <c r="F27" s="50">
        <v>10.5</v>
      </c>
      <c r="G27" s="51">
        <v>21.56</v>
      </c>
      <c r="H27" s="52"/>
      <c r="I27" s="47">
        <f t="shared" si="3"/>
        <v>0</v>
      </c>
      <c r="J27" s="53">
        <f t="shared" si="2"/>
        <v>0</v>
      </c>
      <c r="K27" s="62">
        <f t="shared" si="4"/>
        <v>0</v>
      </c>
      <c r="L27" s="61"/>
      <c r="M27" s="61"/>
      <c r="N27" s="61"/>
    </row>
    <row r="28" spans="1:14" ht="15.75" customHeight="1" x14ac:dyDescent="0.35">
      <c r="A28" s="98">
        <v>402991</v>
      </c>
      <c r="B28" s="47" t="s">
        <v>26</v>
      </c>
      <c r="C28" s="48">
        <v>10.5</v>
      </c>
      <c r="D28" s="49">
        <v>168</v>
      </c>
      <c r="E28" s="48" t="s">
        <v>2</v>
      </c>
      <c r="F28" s="50">
        <v>10.5</v>
      </c>
      <c r="G28" s="51">
        <v>21.56</v>
      </c>
      <c r="H28" s="52"/>
      <c r="I28" s="47">
        <f t="shared" si="3"/>
        <v>0</v>
      </c>
      <c r="J28" s="53">
        <f t="shared" si="2"/>
        <v>0</v>
      </c>
      <c r="K28" s="62">
        <f t="shared" si="4"/>
        <v>0</v>
      </c>
      <c r="L28" s="61"/>
      <c r="M28" s="61"/>
      <c r="N28" s="61"/>
    </row>
    <row r="29" spans="1:14" ht="15.75" customHeight="1" x14ac:dyDescent="0.35">
      <c r="A29" s="129" t="s">
        <v>9</v>
      </c>
      <c r="B29" s="124"/>
      <c r="C29" s="124"/>
      <c r="D29" s="124"/>
      <c r="E29" s="124"/>
      <c r="F29" s="124"/>
      <c r="G29" s="124"/>
      <c r="H29" s="125"/>
      <c r="I29" s="124"/>
      <c r="J29" s="130"/>
      <c r="K29" s="130"/>
      <c r="L29" s="61"/>
      <c r="M29" s="61"/>
      <c r="N29" s="61"/>
    </row>
    <row r="30" spans="1:14" ht="15.75" customHeight="1" x14ac:dyDescent="0.35">
      <c r="A30" s="98">
        <v>755261</v>
      </c>
      <c r="B30" s="47" t="s">
        <v>70</v>
      </c>
      <c r="C30" s="48">
        <v>20</v>
      </c>
      <c r="D30" s="49">
        <v>320</v>
      </c>
      <c r="E30" s="48" t="s">
        <v>2</v>
      </c>
      <c r="F30" s="50">
        <v>20</v>
      </c>
      <c r="G30" s="51">
        <v>41.07</v>
      </c>
      <c r="H30" s="52"/>
      <c r="I30" s="47">
        <f t="shared" ref="I30:I37" si="5">SUM(H30/D30)*F30</f>
        <v>0</v>
      </c>
      <c r="J30" s="53">
        <f t="shared" si="2"/>
        <v>0</v>
      </c>
      <c r="K30" s="62">
        <f t="shared" ref="K30:K37" si="6">SUM(H30/D30)</f>
        <v>0</v>
      </c>
      <c r="L30" s="61"/>
      <c r="M30" s="61"/>
      <c r="N30" s="61"/>
    </row>
    <row r="31" spans="1:14" ht="15.75" customHeight="1" x14ac:dyDescent="0.35">
      <c r="A31" s="98">
        <v>755361</v>
      </c>
      <c r="B31" s="47" t="s">
        <v>47</v>
      </c>
      <c r="C31" s="48">
        <v>20</v>
      </c>
      <c r="D31" s="49">
        <v>320</v>
      </c>
      <c r="E31" s="48" t="s">
        <v>2</v>
      </c>
      <c r="F31" s="50">
        <v>20.329999999999998</v>
      </c>
      <c r="G31" s="51">
        <v>41.75</v>
      </c>
      <c r="H31" s="52"/>
      <c r="I31" s="47">
        <f t="shared" si="5"/>
        <v>0</v>
      </c>
      <c r="J31" s="53">
        <f t="shared" si="2"/>
        <v>0</v>
      </c>
      <c r="K31" s="62">
        <f t="shared" si="6"/>
        <v>0</v>
      </c>
      <c r="L31" s="61"/>
      <c r="M31" s="61"/>
      <c r="N31" s="61"/>
    </row>
    <row r="32" spans="1:14" ht="15.75" customHeight="1" x14ac:dyDescent="0.35">
      <c r="A32" s="98">
        <v>755531</v>
      </c>
      <c r="B32" s="47" t="s">
        <v>29</v>
      </c>
      <c r="C32" s="48">
        <v>30</v>
      </c>
      <c r="D32" s="49">
        <v>480</v>
      </c>
      <c r="E32" s="48" t="s">
        <v>2</v>
      </c>
      <c r="F32" s="50">
        <v>30</v>
      </c>
      <c r="G32" s="51">
        <v>61.61</v>
      </c>
      <c r="H32" s="52"/>
      <c r="I32" s="47">
        <f t="shared" si="5"/>
        <v>0</v>
      </c>
      <c r="J32" s="53">
        <f t="shared" si="2"/>
        <v>0</v>
      </c>
      <c r="K32" s="62">
        <f t="shared" si="6"/>
        <v>0</v>
      </c>
      <c r="L32" s="61"/>
      <c r="M32" s="61"/>
      <c r="N32" s="61"/>
    </row>
    <row r="33" spans="1:14" ht="15.75" customHeight="1" x14ac:dyDescent="0.35">
      <c r="A33" s="98">
        <v>755711</v>
      </c>
      <c r="B33" s="47" t="s">
        <v>28</v>
      </c>
      <c r="C33" s="48">
        <v>20</v>
      </c>
      <c r="D33" s="49">
        <v>320</v>
      </c>
      <c r="E33" s="48" t="s">
        <v>2</v>
      </c>
      <c r="F33" s="50">
        <v>20</v>
      </c>
      <c r="G33" s="51">
        <v>41.07</v>
      </c>
      <c r="H33" s="52"/>
      <c r="I33" s="47">
        <f t="shared" si="5"/>
        <v>0</v>
      </c>
      <c r="J33" s="53">
        <f t="shared" si="2"/>
        <v>0</v>
      </c>
      <c r="K33" s="62">
        <f t="shared" si="6"/>
        <v>0</v>
      </c>
      <c r="L33" s="61"/>
      <c r="M33" s="61"/>
      <c r="N33" s="61"/>
    </row>
    <row r="34" spans="1:14" ht="15.75" customHeight="1" x14ac:dyDescent="0.35">
      <c r="A34" s="98">
        <v>771031</v>
      </c>
      <c r="B34" s="47" t="s">
        <v>30</v>
      </c>
      <c r="C34" s="48">
        <v>20</v>
      </c>
      <c r="D34" s="49">
        <v>320</v>
      </c>
      <c r="E34" s="48" t="s">
        <v>2</v>
      </c>
      <c r="F34" s="50">
        <v>20</v>
      </c>
      <c r="G34" s="51">
        <v>41.07</v>
      </c>
      <c r="H34" s="52"/>
      <c r="I34" s="47">
        <f t="shared" si="5"/>
        <v>0</v>
      </c>
      <c r="J34" s="53">
        <f t="shared" si="2"/>
        <v>0</v>
      </c>
      <c r="K34" s="62">
        <f t="shared" si="6"/>
        <v>0</v>
      </c>
      <c r="L34" s="61"/>
      <c r="M34" s="61"/>
      <c r="N34" s="61"/>
    </row>
    <row r="35" spans="1:14" ht="15.75" customHeight="1" x14ac:dyDescent="0.35">
      <c r="A35" s="98">
        <v>775071</v>
      </c>
      <c r="B35" s="47" t="s">
        <v>31</v>
      </c>
      <c r="C35" s="48">
        <v>20</v>
      </c>
      <c r="D35" s="49">
        <v>320</v>
      </c>
      <c r="E35" s="48" t="s">
        <v>2</v>
      </c>
      <c r="F35" s="50">
        <v>20</v>
      </c>
      <c r="G35" s="51">
        <v>41.07</v>
      </c>
      <c r="H35" s="52"/>
      <c r="I35" s="47">
        <f t="shared" si="5"/>
        <v>0</v>
      </c>
      <c r="J35" s="53">
        <f t="shared" si="2"/>
        <v>0</v>
      </c>
      <c r="K35" s="62">
        <f t="shared" si="6"/>
        <v>0</v>
      </c>
      <c r="L35" s="61"/>
      <c r="M35" s="61"/>
      <c r="N35" s="61"/>
    </row>
    <row r="36" spans="1:14" ht="15.75" customHeight="1" x14ac:dyDescent="0.35">
      <c r="A36" s="98">
        <v>775191</v>
      </c>
      <c r="B36" s="47" t="s">
        <v>27</v>
      </c>
      <c r="C36" s="48">
        <v>20</v>
      </c>
      <c r="D36" s="49">
        <v>320</v>
      </c>
      <c r="E36" s="48" t="s">
        <v>2</v>
      </c>
      <c r="F36" s="50">
        <v>20</v>
      </c>
      <c r="G36" s="51">
        <v>41.07</v>
      </c>
      <c r="H36" s="52"/>
      <c r="I36" s="47">
        <f t="shared" si="5"/>
        <v>0</v>
      </c>
      <c r="J36" s="53">
        <f t="shared" si="2"/>
        <v>0</v>
      </c>
      <c r="K36" s="62">
        <f t="shared" si="6"/>
        <v>0</v>
      </c>
      <c r="L36" s="61"/>
      <c r="M36" s="61"/>
      <c r="N36" s="61"/>
    </row>
    <row r="37" spans="1:14" ht="15.75" customHeight="1" thickBot="1" x14ac:dyDescent="0.4">
      <c r="A37" s="101">
        <v>775821</v>
      </c>
      <c r="B37" s="25" t="s">
        <v>69</v>
      </c>
      <c r="C37" s="102">
        <v>20</v>
      </c>
      <c r="D37" s="103">
        <v>320</v>
      </c>
      <c r="E37" s="102" t="s">
        <v>2</v>
      </c>
      <c r="F37" s="58">
        <v>15.38</v>
      </c>
      <c r="G37" s="104">
        <v>31.59</v>
      </c>
      <c r="H37" s="131"/>
      <c r="I37" s="57">
        <f t="shared" si="5"/>
        <v>0</v>
      </c>
      <c r="J37" s="53">
        <f t="shared" si="2"/>
        <v>0</v>
      </c>
      <c r="K37" s="132">
        <f t="shared" si="6"/>
        <v>0</v>
      </c>
      <c r="L37" s="61"/>
      <c r="M37" s="61"/>
      <c r="N37" s="61"/>
    </row>
    <row r="38" spans="1:14" ht="16" thickBot="1" x14ac:dyDescent="0.4">
      <c r="A38" s="59"/>
      <c r="B38" s="59"/>
      <c r="C38" s="59"/>
      <c r="D38" s="59"/>
      <c r="E38" s="59"/>
      <c r="F38" s="59"/>
      <c r="G38" s="22"/>
      <c r="H38" s="60"/>
      <c r="I38" s="78">
        <f>SUM(I10:I37)</f>
        <v>0</v>
      </c>
      <c r="J38" s="79">
        <f>SUM(J10:J37)</f>
        <v>0</v>
      </c>
      <c r="K38" s="80">
        <f>SUM(K10:K37)</f>
        <v>0</v>
      </c>
      <c r="L38" s="61"/>
      <c r="M38" s="61"/>
      <c r="N38" s="61"/>
    </row>
    <row r="39" spans="1:14" ht="15" thickTop="1" x14ac:dyDescent="0.35">
      <c r="A39" s="33"/>
      <c r="B39" s="33"/>
      <c r="C39" s="33"/>
      <c r="D39" s="33"/>
      <c r="E39" s="33"/>
      <c r="F39" s="33"/>
      <c r="G39" s="33"/>
      <c r="H39" s="29"/>
      <c r="I39" s="33"/>
      <c r="J39" s="33"/>
      <c r="K39" s="39"/>
      <c r="L39" s="61"/>
      <c r="M39" s="61"/>
      <c r="N39" s="61"/>
    </row>
    <row r="40" spans="1:14" x14ac:dyDescent="0.35">
      <c r="A40" s="29"/>
      <c r="B40" s="29"/>
      <c r="C40" s="29"/>
      <c r="D40" s="33"/>
      <c r="E40" s="29"/>
      <c r="F40" s="33"/>
      <c r="G40" s="33"/>
      <c r="H40" s="29"/>
      <c r="I40" s="33"/>
      <c r="J40" s="33"/>
      <c r="K40" s="41"/>
      <c r="L40" s="61"/>
      <c r="M40" s="61"/>
      <c r="N40" s="61"/>
    </row>
    <row r="41" spans="1:14" x14ac:dyDescent="0.35">
      <c r="A41" s="29" t="s">
        <v>72</v>
      </c>
      <c r="B41" s="29"/>
      <c r="C41" s="29"/>
      <c r="D41" s="29"/>
      <c r="E41" s="29"/>
      <c r="F41" s="29"/>
      <c r="G41" s="29"/>
      <c r="H41" s="29"/>
      <c r="I41" s="29"/>
      <c r="J41" s="29"/>
      <c r="K41" s="41"/>
      <c r="L41" s="61"/>
      <c r="M41" s="61"/>
      <c r="N41" s="61"/>
    </row>
    <row r="42" spans="1:14" x14ac:dyDescent="0.3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41"/>
      <c r="L42" s="61"/>
      <c r="M42" s="61"/>
      <c r="N42" s="61"/>
    </row>
    <row r="43" spans="1:14" x14ac:dyDescent="0.3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41"/>
      <c r="L43" s="61"/>
      <c r="M43" s="61"/>
      <c r="N43" s="61"/>
    </row>
    <row r="44" spans="1:14" x14ac:dyDescent="0.3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41"/>
      <c r="L44" s="61"/>
      <c r="M44" s="61"/>
      <c r="N44" s="61"/>
    </row>
    <row r="45" spans="1:14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41"/>
      <c r="L45" s="61"/>
      <c r="M45" s="61"/>
      <c r="N45" s="61"/>
    </row>
  </sheetData>
  <protectedRanges>
    <protectedRange sqref="H10:H37" name="Range1"/>
  </protectedRanges>
  <mergeCells count="6">
    <mergeCell ref="I6:K6"/>
    <mergeCell ref="H1:H3"/>
    <mergeCell ref="I1:K1"/>
    <mergeCell ref="I2:K2"/>
    <mergeCell ref="I3:K3"/>
    <mergeCell ref="I4:K4"/>
  </mergeCells>
  <hyperlinks>
    <hyperlink ref="I3" r:id="rId1" xr:uid="{00000000-0004-0000-0200-000000000000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2026-01-28T19:33:47+00:00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5E70B7-F718-4354-9D56-DAE2EFC22E7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59C5FA-7310-4841-AD89-F400C3436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F20916-5B78-4DE6-88A3-CB48FBC4479E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Enter in Cases</vt:lpstr>
      <vt:lpstr>Monthly-Cases</vt:lpstr>
      <vt:lpstr>Enter in Servings</vt:lpstr>
      <vt:lpstr>'Enter in Cases'!Print_Area</vt:lpstr>
    </vt:vector>
  </TitlesOfParts>
  <Company>Bongards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DeAntoni</dc:creator>
  <cp:lastModifiedBy>CAMERON Beatrice * ODE</cp:lastModifiedBy>
  <cp:lastPrinted>2019-12-05T21:10:23Z</cp:lastPrinted>
  <dcterms:created xsi:type="dcterms:W3CDTF">2010-11-08T20:16:26Z</dcterms:created>
  <dcterms:modified xsi:type="dcterms:W3CDTF">2026-01-08T00:47:22Z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