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'10.18.22'!$A$3:$N$10</definedName>
    <definedName name="_xlnm.Print_Area" localSheetId="0">'10.18.22'!$A$1:$N$10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L4" i="1"/>
  <c r="M4" i="1" s="1"/>
  <c r="L5" i="1"/>
  <c r="M5" i="1" s="1"/>
  <c r="L6" i="1"/>
  <c r="M6" i="1" s="1"/>
  <c r="L7" i="1"/>
  <c r="M7" i="1" s="1"/>
  <c r="L8" i="1"/>
  <c r="M8" i="1" s="1"/>
  <c r="L10" i="1"/>
  <c r="M10" i="1" s="1"/>
  <c r="L9" i="1"/>
  <c r="M9" i="1" s="1"/>
</calcChain>
</file>

<file path=xl/sharedStrings.xml><?xml version="1.0" encoding="utf-8"?>
<sst xmlns="http://schemas.openxmlformats.org/spreadsheetml/2006/main" count="45" uniqueCount="27">
  <si>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</si>
  <si>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</si>
  <si>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</si>
  <si>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</si>
  <si>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</si>
  <si>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</si>
  <si>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</si>
  <si>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</si>
  <si>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</si>
  <si>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</si>
  <si>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</si>
  <si>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</si>
  <si>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</si>
  <si>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</si>
  <si>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</si>
  <si>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</si>
  <si>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</si>
  <si>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</si>
  <si>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</si>
  <si>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Brookwood Farms</t>
  </si>
  <si>
    <t>PORK BAR-B-QUE with Vinegar Sauce</t>
  </si>
  <si>
    <t>Brookwood Pit Cooked PORK BBQ Vinegar Marinate</t>
  </si>
  <si>
    <t>Brookwood Farms Cooked Pork Carnita</t>
  </si>
  <si>
    <t>PORK BAR-B-QUE with Texas Sauce</t>
  </si>
  <si>
    <t>PORK BAR-B-QUE with  Lower Sodium Texas Sauce</t>
  </si>
  <si>
    <t xml:space="preserve">TURKEY BAR-B-QUE with LOWER SODIUM SAUCE      </t>
  </si>
  <si>
    <t xml:space="preserve">TURKEY BAR-B-QUE SEMIDRY WITH CITRUS MARINATE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</si>
</sst>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0"/>
  <sheetViews>
    <sheetView tabSelected="1" zoomScale="70" zoomScaleNormal="70" zoomScaleSheetLayoutView="70" workbookViewId="0">
      <pane ySplit="3" topLeftCell="A4" activePane="bottomLeft" state="frozen"/>
      <selection pane="bottomLeft" activeCell="U14" sqref="U14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71.650000000000006" customHeight="1" x14ac:dyDescent="0.25">
      <c r="A4" s="7" t="s">
        <v>18</v>
      </c>
      <c r="B4" s="40" t="s">
        <v>19</v>
      </c>
      <c r="C4" s="7" t="s">
        <v>12</v>
      </c>
      <c r="D4" s="29">
        <v>12300</v>
      </c>
      <c r="E4" s="42" t="s">
        <v>20</v>
      </c>
      <c r="F4" s="8">
        <v>20</v>
      </c>
      <c r="G4" s="8">
        <v>94</v>
      </c>
      <c r="H4" s="8">
        <v>3.4</v>
      </c>
      <c r="I4" s="26">
        <v>100193</v>
      </c>
      <c r="J4" s="4" t="str">
        <f>VLOOKUP(I4,'[1]November 2022'!A:C,2,FALSE)</f>
        <v>PORK PICNIC BNLS FRZ CTN-60 LB</v>
      </c>
      <c r="K4" s="8">
        <v>26</v>
      </c>
      <c r="L4" s="41">
        <f>VLOOKUP(I4,'[1]November 2022'!A:C,3,FALSE)</f>
        <v>1.5505</v>
      </c>
      <c r="M4" s="43">
        <f t="shared" ref="M4:M8" si="0">ROUND(K4*L4,2)</f>
        <v>40.31</v>
      </c>
      <c r="N4" s="10">
        <v>44866</v>
      </c>
    </row>
    <row r="5" spans="1:14" s="9" customFormat="1" ht="71.650000000000006" customHeight="1" x14ac:dyDescent="0.25">
      <c r="A5" s="7" t="s">
        <v>18</v>
      </c>
      <c r="B5" s="40" t="s">
        <v>19</v>
      </c>
      <c r="C5" s="7" t="s">
        <v>12</v>
      </c>
      <c r="D5" s="29">
        <v>12302</v>
      </c>
      <c r="E5" s="42" t="s">
        <v>21</v>
      </c>
      <c r="F5" s="8">
        <v>40</v>
      </c>
      <c r="G5" s="8">
        <v>256</v>
      </c>
      <c r="H5" s="8">
        <v>2.5</v>
      </c>
      <c r="I5" s="26">
        <v>100193</v>
      </c>
      <c r="J5" s="4" t="str">
        <f>VLOOKUP(I5,'[1]November 2022'!A:C,2,FALSE)</f>
        <v>PORK PICNIC BNLS FRZ CTN-60 LB</v>
      </c>
      <c r="K5" s="8">
        <v>64</v>
      </c>
      <c r="L5" s="41">
        <f>VLOOKUP(I5,'[1]November 2022'!A:C,3,FALSE)</f>
        <v>1.5505</v>
      </c>
      <c r="M5" s="43">
        <f t="shared" si="0"/>
        <v>99.23</v>
      </c>
      <c r="N5" s="10">
        <v>44866</v>
      </c>
    </row>
    <row r="6" spans="1:14" s="9" customFormat="1" ht="71.650000000000006" customHeight="1" x14ac:dyDescent="0.25">
      <c r="A6" s="7" t="s">
        <v>18</v>
      </c>
      <c r="B6" s="40" t="s">
        <v>19</v>
      </c>
      <c r="C6" s="7" t="s">
        <v>12</v>
      </c>
      <c r="D6" s="29">
        <v>12303</v>
      </c>
      <c r="E6" s="42" t="s">
        <v>22</v>
      </c>
      <c r="F6" s="8">
        <v>20</v>
      </c>
      <c r="G6" s="8">
        <v>128</v>
      </c>
      <c r="H6" s="8">
        <v>2.5</v>
      </c>
      <c r="I6" s="26">
        <v>100193</v>
      </c>
      <c r="J6" s="4" t="str">
        <f>VLOOKUP(I6,'[1]November 2022'!A:C,2,FALSE)</f>
        <v>PORK PICNIC BNLS FRZ CTN-60 LB</v>
      </c>
      <c r="K6" s="8">
        <v>32</v>
      </c>
      <c r="L6" s="41">
        <f>VLOOKUP(I6,'[1]November 2022'!A:C,3,FALSE)</f>
        <v>1.5505</v>
      </c>
      <c r="M6" s="43">
        <f t="shared" si="0"/>
        <v>49.62</v>
      </c>
      <c r="N6" s="10">
        <v>44866</v>
      </c>
    </row>
    <row r="7" spans="1:14" s="9" customFormat="1" ht="72.75" hidden="1" customHeight="1" x14ac:dyDescent="0.25">
      <c r="A7" s="7" t="s">
        <v>18</v>
      </c>
      <c r="B7" s="40" t="s">
        <v>19</v>
      </c>
      <c r="C7" s="7" t="s">
        <v>12</v>
      </c>
      <c r="D7" s="29">
        <v>12305</v>
      </c>
      <c r="E7" s="42" t="s">
        <v>23</v>
      </c>
      <c r="F7" s="8">
        <v>20</v>
      </c>
      <c r="G7" s="8">
        <v>80</v>
      </c>
      <c r="H7" s="8">
        <v>4</v>
      </c>
      <c r="I7" s="26">
        <v>100193</v>
      </c>
      <c r="J7" s="4" t="str">
        <f>VLOOKUP(I7,'[1]November 2022'!A:C,2,FALSE)</f>
        <v>PORK PICNIC BNLS FRZ CTN-60 LB</v>
      </c>
      <c r="K7" s="8">
        <v>22.8</v>
      </c>
      <c r="L7" s="41">
        <f>VLOOKUP(I7,'[1]November 2022'!A:C,3,FALSE)</f>
        <v>1.5505</v>
      </c>
      <c r="M7" s="43">
        <f t="shared" si="0"/>
        <v>35.35</v>
      </c>
      <c r="N7" s="10">
        <v>44866</v>
      </c>
    </row>
    <row r="8" spans="1:14" s="9" customFormat="1" ht="71.650000000000006" customHeight="1" x14ac:dyDescent="0.25">
      <c r="A8" s="7" t="s">
        <v>18</v>
      </c>
      <c r="B8" s="40" t="s">
        <v>19</v>
      </c>
      <c r="C8" s="7" t="s">
        <v>12</v>
      </c>
      <c r="D8" s="29">
        <v>12307</v>
      </c>
      <c r="E8" s="42" t="s">
        <v>24</v>
      </c>
      <c r="F8" s="8">
        <v>20</v>
      </c>
      <c r="G8" s="8">
        <v>80</v>
      </c>
      <c r="H8" s="8">
        <v>4</v>
      </c>
      <c r="I8" s="26">
        <v>100193</v>
      </c>
      <c r="J8" s="4" t="str">
        <f>VLOOKUP(I8,'[1]November 2022'!A:C,2,FALSE)</f>
        <v>PORK PICNIC BNLS FRZ CTN-60 LB</v>
      </c>
      <c r="K8" s="8">
        <v>22.8</v>
      </c>
      <c r="L8" s="41">
        <f>VLOOKUP(I8,'[1]November 2022'!A:C,3,FALSE)</f>
        <v>1.5505</v>
      </c>
      <c r="M8" s="43">
        <f t="shared" si="0"/>
        <v>35.35</v>
      </c>
      <c r="N8" s="10">
        <v>44866</v>
      </c>
    </row>
    <row r="9" spans="1:14" s="9" customFormat="1" ht="71.650000000000006" customHeight="1" x14ac:dyDescent="0.25">
      <c r="A9" s="7" t="s">
        <v>18</v>
      </c>
      <c r="B9" s="40" t="s">
        <v>19</v>
      </c>
      <c r="C9" s="7" t="s">
        <v>12</v>
      </c>
      <c r="D9" s="29">
        <v>16300</v>
      </c>
      <c r="E9" s="42" t="s">
        <v>25</v>
      </c>
      <c r="F9" s="8">
        <v>20</v>
      </c>
      <c r="G9" s="8">
        <v>84</v>
      </c>
      <c r="H9" s="8">
        <v>3.75</v>
      </c>
      <c r="I9" s="26">
        <v>100883</v>
      </c>
      <c r="J9" s="4" t="str">
        <f>VLOOKUP(I9,'[1]November 2022'!A:C,2,FALSE)</f>
        <v>TURKEY THIGHS BNLS SKNLS CHILLED-BULK</v>
      </c>
      <c r="K9" s="8">
        <v>25.2</v>
      </c>
      <c r="L9" s="41">
        <f>VLOOKUP(I9,'[1]November 2022'!A:C,3,FALSE)</f>
        <v>2.9605999999999999</v>
      </c>
      <c r="M9" s="43">
        <f>ROUND(K9*L9,2)</f>
        <v>74.61</v>
      </c>
      <c r="N9" s="10">
        <v>44866</v>
      </c>
    </row>
    <row r="10" spans="1:14" s="9" customFormat="1" ht="71.650000000000006" customHeight="1" x14ac:dyDescent="0.25">
      <c r="A10" s="7" t="s">
        <v>18</v>
      </c>
      <c r="B10" s="40" t="s">
        <v>19</v>
      </c>
      <c r="C10" s="7" t="s">
        <v>12</v>
      </c>
      <c r="D10" s="29">
        <v>16303</v>
      </c>
      <c r="E10" s="42" t="s">
        <v>26</v>
      </c>
      <c r="F10" s="8">
        <v>20</v>
      </c>
      <c r="G10" s="8">
        <v>128</v>
      </c>
      <c r="H10" s="8">
        <v>2.5</v>
      </c>
      <c r="I10" s="26">
        <v>100883</v>
      </c>
      <c r="J10" s="4" t="str">
        <f>VLOOKUP(I10,'[1]November 2022'!A:C,2,FALSE)</f>
        <v>TURKEY THIGHS BNLS SKNLS CHILLED-BULK</v>
      </c>
      <c r="K10" s="8">
        <v>38</v>
      </c>
      <c r="L10" s="41">
        <f>VLOOKUP(I10,'[1]November 2022'!A:C,3,FALSE)</f>
        <v>2.9605999999999999</v>
      </c>
      <c r="M10" s="43">
        <f>ROUND(K10*L10,2)</f>
        <v>112.5</v>
      </c>
      <c r="N10" s="10">
        <v>44866</v>
      </c>
    </row>
  </sheetData>
  <sheetProtection algorithmName="SHA-512" hashValue="9A+Tdxt4kmwm5S9C4Q0KPYnlbfDO433X4IDJ2+lrDchkV0Rt5cGRutT30Iq+yEaKFbf0BqgFsAi489n7v02p0Q==" saltValue="7k13FuGRxRhtV7+aI6s2lQ==" spinCount="100000" sheet="1" formatCells="0" formatColumns="0" formatRows="0" deleteColumns="0" deleteRows="0" sort="0" autoFilter="0"/>
  <autoFilter ref="A3:N10">
    <filterColumn colId="3">
      <filters>
        <filter val="12300"/>
        <filter val="12302"/>
        <filter val="12303"/>
        <filter val="12307"/>
        <filter val="16300"/>
        <filter val="16303"/>
      </filters>
    </filterColumn>
    <sortState ref="A4:N10">
      <sortCondition ref="D3:D10"/>
    </sortState>
  </autoFilter>
  <mergeCells count="1">
    <mergeCell ref="K1:N1"/>
  </mergeCells>
  <pageMargins left="0.25" right="0.25" top="0.75" bottom="0.75" header="0.3" footer="0.3"/>
  <pageSetup scale="56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2023-01-29T02:46:23+00:00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891D0-DF59-4ECD-9908-DD2BFAB1F346}">
  <ds:schemaRefs>
    <ds:schemaRef ds:uri="http://purl.org/dc/terms/"/>
    <ds:schemaRef ds:uri="http://schemas.openxmlformats.org/package/2006/metadata/core-properties"/>
    <ds:schemaRef ds:uri="619deea3-b82a-4324-abc9-c36ccb05691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7ED8B4-60B7-4EA1-8029-AF0990E75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221EE-C420-43E1-A442-71E4C841B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2022-11-16T13:51:16Z</cp:lastPrinted>
  <dcterms:created xsi:type="dcterms:W3CDTF">2019-09-13T10:37:59Z</dcterms:created>
  <dcterms:modified xsi:type="dcterms:W3CDTF">2023-01-11T20:04:26Z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