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1D3A4F2E-1B07-460B-900C-229776F84D98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SEPDS!$A$3:$N$63</definedName>
    <definedName name="_xlnm.Print_Area" localSheetId="0">SEPDS!$A$1:$N$63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M16" i="1" s="1"/>
  <c r="J16" i="1"/>
  <c r="L11" i="1"/>
  <c r="M11" i="1" s="1"/>
  <c r="J11" i="1"/>
  <c r="L10" i="1"/>
  <c r="M10" i="1" s="1"/>
  <c r="J10" i="1"/>
  <c r="L32" i="1"/>
  <c r="M32" i="1" s="1"/>
  <c r="J32" i="1"/>
  <c r="L55" i="1"/>
  <c r="M55" i="1" s="1"/>
  <c r="J55" i="1"/>
  <c r="L5" i="1"/>
  <c r="M5" i="1" s="1"/>
  <c r="L6" i="1"/>
  <c r="M6" i="1" s="1"/>
  <c r="L7" i="1"/>
  <c r="M7" i="1" s="1"/>
  <c r="L8" i="1"/>
  <c r="M8" i="1" s="1"/>
  <c r="L9" i="1"/>
  <c r="M9" i="1" s="1"/>
  <c r="L12" i="1"/>
  <c r="M12" i="1" s="1"/>
  <c r="L13" i="1"/>
  <c r="M13" i="1" s="1"/>
  <c r="L14" i="1"/>
  <c r="M14" i="1" s="1"/>
  <c r="L15" i="1"/>
  <c r="M15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4" i="1"/>
  <c r="J5" i="1"/>
  <c r="J6" i="1"/>
  <c r="J7" i="1"/>
  <c r="J8" i="1"/>
  <c r="J9" i="1"/>
  <c r="J12" i="1"/>
  <c r="J13" i="1"/>
  <c r="J14" i="1"/>
  <c r="J15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6" i="1"/>
  <c r="J57" i="1"/>
  <c r="J58" i="1"/>
  <c r="J59" i="1"/>
  <c r="J60" i="1"/>
  <c r="J61" i="1"/>
  <c r="J62" i="1"/>
  <c r="J63" i="1"/>
  <c r="J4" i="1"/>
  <c r="M4" i="1" l="1"/>
</calcChain>
</file>

<file path=xl/sharedStrings.xml><?xml version="1.0" encoding="utf-8"?>
<sst xmlns="http://schemas.openxmlformats.org/spreadsheetml/2006/main" count="259" uniqueCount="74">
  <si>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</si>
  <si>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</si>
  <si>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</si>
  <si>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</si>
  <si>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</si>
  <si>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</si>
  <si>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</si>
  <si>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</si>
  <si>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</si>
  <si>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</si>
  <si>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</si>
  <si>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</si>
  <si>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</si>
  <si>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</si>
  <si>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</si>
  <si>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</si>
  <si>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</si>
  <si>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</si>
  <si>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Alfredo Sauce</t>
  </si>
  <si>
    <t>WG Three Cheese Calzone, 5.5 oz Bulk</t>
  </si>
  <si>
    <t>WG Three Cheese Calzone, 5.5 oz IW</t>
  </si>
  <si>
    <t>WG Turkey Pepperoni Calzone 5.5 oz Bulk</t>
  </si>
  <si>
    <t>WG Turkey Pepperoni Calzone 5.5 oz IW</t>
  </si>
  <si>
    <t>WG Nacho Pretzel Pocket, 5.5 oz, IW</t>
  </si>
  <si>
    <t>WG Nacho Pretzel Pocket, 5.5 oz, BULK</t>
  </si>
  <si>
    <t>WG Breakfast Empanada Egg, Cheese, and Potato 3.25 oz IW</t>
  </si>
  <si>
    <t>Bean and Cheese Bowl, 4.0 oz, IW</t>
  </si>
  <si>
    <t>WG Apple Cinnamon Muffin IW 120 pk</t>
  </si>
  <si>
    <t>WG Banana Muffin IW 120 pk</t>
  </si>
  <si>
    <t>WG Blueberry Muffin IW 120 pk</t>
  </si>
  <si>
    <t>WG Cheesy Cornbread Muffin IW 125 pk</t>
  </si>
  <si>
    <t>WG Chocolate Chip Muffin IW 120 pk</t>
  </si>
  <si>
    <t>WG Double Chocolate Chip Muffin IW 100 pk</t>
  </si>
  <si>
    <t>WG Sweet Potato Chocolate Chip Muffin IW 100 pk</t>
  </si>
  <si>
    <t>WG Chocolate Chip Muffin with Sweet Potato</t>
  </si>
  <si>
    <t>WG Blueberry Muffin Top</t>
  </si>
  <si>
    <t>WG Double Chocolate Chip Muffin Top</t>
  </si>
  <si>
    <t>WG Sweet Potato Chocolate Chip Muffin Top 3.2 oz</t>
  </si>
  <si>
    <t>WG Sweet Potato Oatmeal Muffin IW 100 pk</t>
  </si>
  <si>
    <t>WG Sunrise Muffin, fortified, IW, 100/3.5 oz</t>
  </si>
  <si>
    <t>63273 WG Sunrise Muffin, fortified, Bulk, 60/3.5 oz</t>
  </si>
  <si>
    <t>WG Cinnatwin 2.9oz IW</t>
  </si>
  <si>
    <t xml:space="preserve">WG Cinnamon Roll 2.9oz </t>
  </si>
  <si>
    <t>WG Chocolate Chip Cookie Dough, 1.5 oz</t>
  </si>
  <si>
    <t>WG Chocolate Chip Cookie Dough with bags, 1.85 oz.</t>
  </si>
  <si>
    <t>WG Breakfast Crumble w/ carrot, zucchini, 3.4oz ,IW</t>
  </si>
  <si>
    <t>WG Coffee Cake IW, 72 pk</t>
  </si>
  <si>
    <t>Whole Grain Coffee Cake</t>
  </si>
  <si>
    <t>WG Mocha Crumble</t>
  </si>
  <si>
    <t xml:space="preserve">WG Café LA Coffee Cake Fortified IW </t>
  </si>
  <si>
    <t>WG Cowboy Bread 3.4oz IW</t>
  </si>
  <si>
    <t>Peach Pancake Bowl 3.8oz 72pk IW</t>
  </si>
  <si>
    <t>Strawberry Pancake Bowl WG 3.8oz 72pk IW</t>
  </si>
  <si>
    <t>46025-75014-00</t>
  </si>
  <si>
    <t xml:space="preserve">Blk Cinn. Glazed Whole Grain French Toast, CN </t>
  </si>
  <si>
    <t>46025-75015-00</t>
  </si>
  <si>
    <t xml:space="preserve">IW Cinn. Glazed French Toast Stick, CN </t>
  </si>
  <si>
    <t>Cornbread Muffin 2.5oz 125 pack</t>
  </si>
  <si>
    <t>Buena Vista Foods</t>
  </si>
  <si>
    <t>WG Black Bean and Cheese Empanada 5.2oz IW</t>
  </si>
  <si>
    <t>Bean and Cheese Empanada 5.2 oz IW</t>
  </si>
  <si>
    <t>Bean and Cheese Empanada 5.2 oz Bulk</t>
  </si>
  <si>
    <t>WG Mantecada Muffin 2.9oz</t>
  </si>
  <si>
    <t>LAUSD WG Pepperoni and Cheese Croissant, IW</t>
  </si>
  <si>
    <t>LAUSD WG Pepperoni and Cheese Croissant, Bulk</t>
  </si>
  <si>
    <t>WG Pepperoni and Cheese Croissant, IW</t>
  </si>
  <si>
    <t>SY27</t>
  </si>
  <si>
    <t>WG Cherry Muffin 3.0 oz</t>
  </si>
  <si>
    <t>WG Ham and Cheese Croissant</t>
  </si>
  <si>
    <t>R</t>
  </si>
  <si>
    <t>WG Cinnamon Crumble 2.90 oz</t>
  </si>
  <si>
    <t>N</t>
  </si>
  <si>
    <t>WG Ham and Cheese Croissant, Bulk</t>
  </si>
  <si>
    <t>WG Ham and Cheese Croissant, IW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</si>
</sst>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4">
    <cellStyle name="Hyperlink 2" xfId="3" xr:uid="{7B678271-8671-4EBD-9A21-11D79EB91A82}"/>
    <cellStyle name="Normal" xfId="0" builtinId="0"/>
    <cellStyle name="Normal 2" xfId="2" xr:uid="{B66DD65F-4AAE-4487-AE18-2CB25E3BD3C3}"/>
    <cellStyle name="Normal 3" xfId="1" xr:uid="{BEF3E62F-2917-4CE2-B750-06D5D2B1A4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63"/>
  <sheetViews>
    <sheetView tabSelected="1" zoomScale="80" zoomScaleNormal="80" zoomScaleSheetLayoutView="70" workbookViewId="0">
      <pane ySplit="3" topLeftCell="A10" activePane="bottomLeft" state="frozen"/>
      <selection pane="bottomLeft" activeCell="F1" sqref="F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36328125" style="43" customWidth="1"/>
    <col min="5" max="5" width="39.6328125" customWidth="1"/>
    <col min="6" max="6" width="9.3632812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40"/>
      <c r="F1" s="28"/>
      <c r="G1" s="28"/>
      <c r="H1" s="28"/>
      <c r="I1" s="24"/>
      <c r="J1" s="34"/>
      <c r="K1" s="44"/>
      <c r="L1" s="44"/>
      <c r="M1" s="44"/>
      <c r="N1" s="44"/>
    </row>
    <row r="2" spans="1:14" s="31" customFormat="1" ht="31" x14ac:dyDescent="0.35">
      <c r="A2" s="23" t="s">
        <v>2</v>
      </c>
      <c r="B2" s="11"/>
      <c r="C2" s="12"/>
      <c r="D2" s="41" t="s">
        <v>1</v>
      </c>
      <c r="E2" s="30">
        <v>46045</v>
      </c>
      <c r="F2" s="18"/>
      <c r="G2" s="18"/>
      <c r="H2" s="32"/>
      <c r="I2" s="33"/>
      <c r="J2" s="14"/>
      <c r="K2" s="18"/>
      <c r="L2" s="29"/>
      <c r="M2" s="18"/>
      <c r="N2" s="19"/>
    </row>
    <row r="3" spans="1:14" s="2" customFormat="1" ht="122.75" customHeight="1" x14ac:dyDescent="0.35">
      <c r="A3" s="4" t="s">
        <v>3</v>
      </c>
      <c r="B3" s="4" t="s">
        <v>0</v>
      </c>
      <c r="C3" s="4" t="s">
        <v>4</v>
      </c>
      <c r="D3" s="42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8.4" hidden="1" customHeight="1" x14ac:dyDescent="0.35">
      <c r="A4" s="7" t="s">
        <v>66</v>
      </c>
      <c r="B4" s="35" t="s">
        <v>58</v>
      </c>
      <c r="C4" s="7" t="s">
        <v>12</v>
      </c>
      <c r="D4" s="39">
        <v>5741</v>
      </c>
      <c r="E4" s="37" t="s">
        <v>18</v>
      </c>
      <c r="F4" s="8">
        <v>30</v>
      </c>
      <c r="G4" s="8">
        <v>262.29508196721309</v>
      </c>
      <c r="H4" s="8">
        <v>1.83</v>
      </c>
      <c r="I4" s="26">
        <v>110242</v>
      </c>
      <c r="J4" s="4" t="str">
        <f>VLOOKUP(I4,'[1]October 2025'!$A:$C,2,FALSE)</f>
        <v>CHEESE NAT AMER FBD BARREL-500 LB(40800)</v>
      </c>
      <c r="K4" s="8">
        <v>8.11</v>
      </c>
      <c r="L4" s="36">
        <f>VLOOKUP(I4,'[1]October 2025'!$A:$C,3,FALSE)</f>
        <v>2.0537000000000001</v>
      </c>
      <c r="M4" s="38">
        <f t="shared" ref="M4:M35" si="0">ROUND(K4*L4,2)</f>
        <v>16.66</v>
      </c>
      <c r="N4" s="10">
        <v>45996</v>
      </c>
    </row>
    <row r="5" spans="1:14" s="9" customFormat="1" ht="38.4" hidden="1" customHeight="1" x14ac:dyDescent="0.35">
      <c r="A5" s="7" t="s">
        <v>66</v>
      </c>
      <c r="B5" s="35" t="s">
        <v>58</v>
      </c>
      <c r="C5" s="7" t="s">
        <v>12</v>
      </c>
      <c r="D5" s="39">
        <v>5741</v>
      </c>
      <c r="E5" s="37" t="s">
        <v>18</v>
      </c>
      <c r="F5" s="8">
        <v>30</v>
      </c>
      <c r="G5" s="8">
        <v>262.29508196721309</v>
      </c>
      <c r="H5" s="8">
        <v>1.83</v>
      </c>
      <c r="I5" s="26">
        <v>110254</v>
      </c>
      <c r="J5" s="4" t="str">
        <f>VLOOKUP(I5,'[1]October 2025'!$A:$C,2,FALSE)</f>
        <v>CHEESE CHED YEL BLOCK-40 LB (40800)</v>
      </c>
      <c r="K5" s="8">
        <v>8.11</v>
      </c>
      <c r="L5" s="36">
        <f>VLOOKUP(I5,'[1]October 2025'!$A:$C,3,FALSE)</f>
        <v>2.0114999999999998</v>
      </c>
      <c r="M5" s="38">
        <f t="shared" si="0"/>
        <v>16.309999999999999</v>
      </c>
      <c r="N5" s="10">
        <v>45996</v>
      </c>
    </row>
    <row r="6" spans="1:14" s="9" customFormat="1" ht="38.4" hidden="1" customHeight="1" x14ac:dyDescent="0.35">
      <c r="A6" s="7" t="s">
        <v>66</v>
      </c>
      <c r="B6" s="35" t="s">
        <v>58</v>
      </c>
      <c r="C6" s="7" t="s">
        <v>12</v>
      </c>
      <c r="D6" s="7">
        <v>20029</v>
      </c>
      <c r="E6" s="37" t="s">
        <v>68</v>
      </c>
      <c r="F6" s="8">
        <v>13.5</v>
      </c>
      <c r="G6" s="8">
        <v>60</v>
      </c>
      <c r="H6" s="8">
        <v>3.6</v>
      </c>
      <c r="I6" s="26">
        <v>100046</v>
      </c>
      <c r="J6" s="4" t="str">
        <f>VLOOKUP(I6,'[1]October 2025'!$A:$C,2,FALSE)</f>
        <v>EGGS WHOLE FRZ CTN-6/5 LB</v>
      </c>
      <c r="K6" s="8">
        <v>0.11</v>
      </c>
      <c r="L6" s="36">
        <f>VLOOKUP(I6,'[1]October 2025'!$A:$C,3,FALSE)</f>
        <v>2.4211999999999998</v>
      </c>
      <c r="M6" s="38">
        <f t="shared" si="0"/>
        <v>0.27</v>
      </c>
      <c r="N6" s="10">
        <v>45996</v>
      </c>
    </row>
    <row r="7" spans="1:14" s="9" customFormat="1" ht="38.4" hidden="1" customHeight="1" x14ac:dyDescent="0.35">
      <c r="A7" s="7" t="s">
        <v>66</v>
      </c>
      <c r="B7" s="35" t="s">
        <v>58</v>
      </c>
      <c r="C7" s="7" t="s">
        <v>12</v>
      </c>
      <c r="D7" s="39">
        <v>20029</v>
      </c>
      <c r="E7" s="37" t="s">
        <v>68</v>
      </c>
      <c r="F7" s="8">
        <v>13.5</v>
      </c>
      <c r="G7" s="8">
        <v>60</v>
      </c>
      <c r="H7" s="8">
        <v>3.6</v>
      </c>
      <c r="I7" s="26">
        <v>100003</v>
      </c>
      <c r="J7" s="4" t="str">
        <f>VLOOKUP(I7,'[1]October 2025'!$A:$C,2,FALSE)</f>
        <v>CHEESE CHED YEL SHRED BAG-6/5 LB</v>
      </c>
      <c r="K7" s="8">
        <v>1.84</v>
      </c>
      <c r="L7" s="36">
        <f>VLOOKUP(I7,'[1]October 2025'!$A:$C,3,FALSE)</f>
        <v>2.1711999999999998</v>
      </c>
      <c r="M7" s="38">
        <f t="shared" si="0"/>
        <v>4</v>
      </c>
      <c r="N7" s="10">
        <v>45996</v>
      </c>
    </row>
    <row r="8" spans="1:14" s="9" customFormat="1" ht="38.4" hidden="1" customHeight="1" x14ac:dyDescent="0.35">
      <c r="A8" s="7" t="s">
        <v>66</v>
      </c>
      <c r="B8" s="35" t="s">
        <v>58</v>
      </c>
      <c r="C8" s="7" t="s">
        <v>69</v>
      </c>
      <c r="D8" s="39">
        <v>31100</v>
      </c>
      <c r="E8" s="37" t="s">
        <v>63</v>
      </c>
      <c r="F8" s="8">
        <v>14.06</v>
      </c>
      <c r="G8" s="8">
        <v>50</v>
      </c>
      <c r="H8" s="8">
        <v>4.5</v>
      </c>
      <c r="I8" s="26">
        <v>100022</v>
      </c>
      <c r="J8" s="4" t="str">
        <f>VLOOKUP(I8,'[1]October 2025'!$A:$C,2,FALSE)</f>
        <v>CHEESE MOZ LM PART SKIM FRZ LVS-8/6 LB</v>
      </c>
      <c r="K8" s="8">
        <v>5.03</v>
      </c>
      <c r="L8" s="36">
        <f>VLOOKUP(I8,'[1]October 2025'!$A:$C,3,FALSE)</f>
        <v>1.8050999999999999</v>
      </c>
      <c r="M8" s="38">
        <f t="shared" si="0"/>
        <v>9.08</v>
      </c>
      <c r="N8" s="10">
        <v>46006</v>
      </c>
    </row>
    <row r="9" spans="1:14" s="9" customFormat="1" ht="38.4" hidden="1" customHeight="1" x14ac:dyDescent="0.35">
      <c r="A9" s="7" t="s">
        <v>66</v>
      </c>
      <c r="B9" s="35" t="s">
        <v>58</v>
      </c>
      <c r="C9" s="7" t="s">
        <v>69</v>
      </c>
      <c r="D9" s="39">
        <v>31120</v>
      </c>
      <c r="E9" s="37" t="s">
        <v>64</v>
      </c>
      <c r="F9" s="8">
        <v>14.06</v>
      </c>
      <c r="G9" s="8">
        <v>50</v>
      </c>
      <c r="H9" s="8">
        <v>4.5</v>
      </c>
      <c r="I9" s="26">
        <v>100022</v>
      </c>
      <c r="J9" s="4" t="str">
        <f>VLOOKUP(I9,'[1]October 2025'!$A:$C,2,FALSE)</f>
        <v>CHEESE MOZ LM PART SKIM FRZ LVS-8/6 LB</v>
      </c>
      <c r="K9" s="8">
        <v>5.03</v>
      </c>
      <c r="L9" s="36">
        <f>VLOOKUP(I9,'[1]October 2025'!$A:$C,3,FALSE)</f>
        <v>1.8050999999999999</v>
      </c>
      <c r="M9" s="38">
        <f t="shared" si="0"/>
        <v>9.08</v>
      </c>
      <c r="N9" s="10">
        <v>46006</v>
      </c>
    </row>
    <row r="10" spans="1:14" s="9" customFormat="1" ht="38.4" customHeight="1" x14ac:dyDescent="0.35">
      <c r="A10" s="7" t="s">
        <v>66</v>
      </c>
      <c r="B10" s="35" t="s">
        <v>58</v>
      </c>
      <c r="C10" s="7" t="s">
        <v>69</v>
      </c>
      <c r="D10" s="39">
        <v>32540</v>
      </c>
      <c r="E10" s="37" t="s">
        <v>72</v>
      </c>
      <c r="F10" s="8">
        <v>13.5</v>
      </c>
      <c r="G10" s="8">
        <v>60</v>
      </c>
      <c r="H10" s="8">
        <v>3.6</v>
      </c>
      <c r="I10" s="26">
        <v>100046</v>
      </c>
      <c r="J10" s="4" t="str">
        <f>VLOOKUP(I10,'[1]October 2025'!$A:$C,2,FALSE)</f>
        <v>EGGS WHOLE FRZ CTN-6/5 LB</v>
      </c>
      <c r="K10" s="8">
        <v>0.11</v>
      </c>
      <c r="L10" s="36">
        <f>VLOOKUP(I10,'[1]October 2025'!$A:$C,3,FALSE)</f>
        <v>2.4211999999999998</v>
      </c>
      <c r="M10" s="38">
        <f t="shared" si="0"/>
        <v>0.27</v>
      </c>
      <c r="N10" s="10">
        <v>46045</v>
      </c>
    </row>
    <row r="11" spans="1:14" s="9" customFormat="1" ht="38.4" customHeight="1" x14ac:dyDescent="0.35">
      <c r="A11" s="7" t="s">
        <v>66</v>
      </c>
      <c r="B11" s="35" t="s">
        <v>58</v>
      </c>
      <c r="C11" s="7" t="s">
        <v>69</v>
      </c>
      <c r="D11" s="39">
        <v>32541</v>
      </c>
      <c r="E11" s="37" t="s">
        <v>73</v>
      </c>
      <c r="F11" s="8">
        <v>13.5</v>
      </c>
      <c r="G11" s="8">
        <v>60</v>
      </c>
      <c r="H11" s="8">
        <v>3.6</v>
      </c>
      <c r="I11" s="26">
        <v>100046</v>
      </c>
      <c r="J11" s="4" t="str">
        <f>VLOOKUP(I11,'[1]October 2025'!$A:$C,2,FALSE)</f>
        <v>EGGS WHOLE FRZ CTN-6/5 LB</v>
      </c>
      <c r="K11" s="8">
        <v>0.11</v>
      </c>
      <c r="L11" s="36">
        <f>VLOOKUP(I11,'[1]October 2025'!$A:$C,3,FALSE)</f>
        <v>2.4211999999999998</v>
      </c>
      <c r="M11" s="38">
        <f t="shared" si="0"/>
        <v>0.27</v>
      </c>
      <c r="N11" s="10">
        <v>46045</v>
      </c>
    </row>
    <row r="12" spans="1:14" s="9" customFormat="1" ht="38.4" customHeight="1" x14ac:dyDescent="0.35">
      <c r="A12" s="7" t="s">
        <v>66</v>
      </c>
      <c r="B12" s="35" t="s">
        <v>58</v>
      </c>
      <c r="C12" s="7" t="s">
        <v>12</v>
      </c>
      <c r="D12" s="39">
        <v>50231</v>
      </c>
      <c r="E12" s="37" t="s">
        <v>19</v>
      </c>
      <c r="F12" s="8">
        <v>27.5</v>
      </c>
      <c r="G12" s="8">
        <v>80</v>
      </c>
      <c r="H12" s="8">
        <v>5.5</v>
      </c>
      <c r="I12" s="26">
        <v>100021</v>
      </c>
      <c r="J12" s="4" t="str">
        <f>VLOOKUP(I12,'[1]October 2025'!$A:$C,2,FALSE)</f>
        <v>CHEESE MOZ LM PART SKM SHRD FRZ BOX-30LB</v>
      </c>
      <c r="K12" s="8">
        <v>7.8</v>
      </c>
      <c r="L12" s="36">
        <f>VLOOKUP(I12,'[1]October 2025'!$A:$C,3,FALSE)</f>
        <v>1.9773000000000001</v>
      </c>
      <c r="M12" s="38">
        <f t="shared" si="0"/>
        <v>15.42</v>
      </c>
      <c r="N12" s="10">
        <v>45996</v>
      </c>
    </row>
    <row r="13" spans="1:14" s="9" customFormat="1" ht="38.4" customHeight="1" x14ac:dyDescent="0.35">
      <c r="A13" s="7" t="s">
        <v>66</v>
      </c>
      <c r="B13" s="35" t="s">
        <v>58</v>
      </c>
      <c r="C13" s="7" t="s">
        <v>12</v>
      </c>
      <c r="D13" s="39">
        <v>50231</v>
      </c>
      <c r="E13" s="37" t="s">
        <v>19</v>
      </c>
      <c r="F13" s="8">
        <v>27.5</v>
      </c>
      <c r="G13" s="8">
        <v>80</v>
      </c>
      <c r="H13" s="8">
        <v>5.5</v>
      </c>
      <c r="I13" s="26">
        <v>100003</v>
      </c>
      <c r="J13" s="4" t="str">
        <f>VLOOKUP(I13,'[1]October 2025'!$A:$C,2,FALSE)</f>
        <v>CHEESE CHED YEL SHRED BAG-6/5 LB</v>
      </c>
      <c r="K13" s="8">
        <v>2</v>
      </c>
      <c r="L13" s="36">
        <f>VLOOKUP(I13,'[1]October 2025'!$A:$C,3,FALSE)</f>
        <v>2.1711999999999998</v>
      </c>
      <c r="M13" s="38">
        <f t="shared" si="0"/>
        <v>4.34</v>
      </c>
      <c r="N13" s="10">
        <v>45996</v>
      </c>
    </row>
    <row r="14" spans="1:14" s="9" customFormat="1" ht="38.4" customHeight="1" x14ac:dyDescent="0.35">
      <c r="A14" s="7" t="s">
        <v>66</v>
      </c>
      <c r="B14" s="35" t="s">
        <v>58</v>
      </c>
      <c r="C14" s="7" t="s">
        <v>12</v>
      </c>
      <c r="D14" s="39">
        <v>50241</v>
      </c>
      <c r="E14" s="37" t="s">
        <v>20</v>
      </c>
      <c r="F14" s="8">
        <v>27.5</v>
      </c>
      <c r="G14" s="8">
        <v>80</v>
      </c>
      <c r="H14" s="8">
        <v>5.5</v>
      </c>
      <c r="I14" s="26">
        <v>100021</v>
      </c>
      <c r="J14" s="4" t="str">
        <f>VLOOKUP(I14,'[1]October 2025'!$A:$C,2,FALSE)</f>
        <v>CHEESE MOZ LM PART SKM SHRD FRZ BOX-30LB</v>
      </c>
      <c r="K14" s="8">
        <v>7.8</v>
      </c>
      <c r="L14" s="36">
        <f>VLOOKUP(I14,'[1]October 2025'!$A:$C,3,FALSE)</f>
        <v>1.9773000000000001</v>
      </c>
      <c r="M14" s="38">
        <f t="shared" si="0"/>
        <v>15.42</v>
      </c>
      <c r="N14" s="10">
        <v>45996</v>
      </c>
    </row>
    <row r="15" spans="1:14" s="9" customFormat="1" ht="38.4" customHeight="1" x14ac:dyDescent="0.35">
      <c r="A15" s="7" t="s">
        <v>66</v>
      </c>
      <c r="B15" s="35" t="s">
        <v>58</v>
      </c>
      <c r="C15" s="7" t="s">
        <v>12</v>
      </c>
      <c r="D15" s="39">
        <v>50241</v>
      </c>
      <c r="E15" s="37" t="s">
        <v>20</v>
      </c>
      <c r="F15" s="8">
        <v>27.5</v>
      </c>
      <c r="G15" s="8">
        <v>80</v>
      </c>
      <c r="H15" s="8">
        <v>5.5</v>
      </c>
      <c r="I15" s="26">
        <v>100003</v>
      </c>
      <c r="J15" s="4" t="str">
        <f>VLOOKUP(I15,'[1]October 2025'!$A:$C,2,FALSE)</f>
        <v>CHEESE CHED YEL SHRED BAG-6/5 LB</v>
      </c>
      <c r="K15" s="8">
        <v>2</v>
      </c>
      <c r="L15" s="36">
        <f>VLOOKUP(I15,'[1]October 2025'!$A:$C,3,FALSE)</f>
        <v>2.1711999999999998</v>
      </c>
      <c r="M15" s="38">
        <f t="shared" si="0"/>
        <v>4.34</v>
      </c>
      <c r="N15" s="10">
        <v>45996</v>
      </c>
    </row>
    <row r="16" spans="1:14" s="9" customFormat="1" ht="38.4" customHeight="1" x14ac:dyDescent="0.35">
      <c r="A16" s="7" t="s">
        <v>66</v>
      </c>
      <c r="B16" s="35" t="s">
        <v>58</v>
      </c>
      <c r="C16" s="7" t="s">
        <v>71</v>
      </c>
      <c r="D16" s="39">
        <v>50263</v>
      </c>
      <c r="E16" s="37" t="s">
        <v>72</v>
      </c>
      <c r="F16" s="8">
        <v>21.6</v>
      </c>
      <c r="G16" s="8">
        <v>96</v>
      </c>
      <c r="H16" s="8">
        <v>3.6</v>
      </c>
      <c r="I16" s="26">
        <v>100046</v>
      </c>
      <c r="J16" s="4" t="str">
        <f>VLOOKUP(I16,'[1]October 2025'!$A:$C,2,FALSE)</f>
        <v>EGGS WHOLE FRZ CTN-6/5 LB</v>
      </c>
      <c r="K16" s="8">
        <v>0.18</v>
      </c>
      <c r="L16" s="36">
        <f>VLOOKUP(I16,'[1]October 2025'!$A:$C,3,FALSE)</f>
        <v>2.4211999999999998</v>
      </c>
      <c r="M16" s="38">
        <f t="shared" si="0"/>
        <v>0.44</v>
      </c>
      <c r="N16" s="10">
        <v>46045</v>
      </c>
    </row>
    <row r="17" spans="1:14" ht="38.4" customHeight="1" x14ac:dyDescent="0.35">
      <c r="A17" s="7" t="s">
        <v>66</v>
      </c>
      <c r="B17" s="35" t="s">
        <v>58</v>
      </c>
      <c r="C17" s="7" t="s">
        <v>12</v>
      </c>
      <c r="D17" s="39">
        <v>50267</v>
      </c>
      <c r="E17" s="37" t="s">
        <v>65</v>
      </c>
      <c r="F17" s="8">
        <v>14.06</v>
      </c>
      <c r="G17" s="8">
        <v>50</v>
      </c>
      <c r="H17" s="8">
        <v>4.5</v>
      </c>
      <c r="I17" s="26">
        <v>100022</v>
      </c>
      <c r="J17" s="4" t="str">
        <f>VLOOKUP(I17,'[1]October 2025'!$A:$C,2,FALSE)</f>
        <v>CHEESE MOZ LM PART SKIM FRZ LVS-8/6 LB</v>
      </c>
      <c r="K17" s="8">
        <v>5.03</v>
      </c>
      <c r="L17" s="36">
        <f>VLOOKUP(I17,'[1]October 2025'!$A:$C,3,FALSE)</f>
        <v>1.8050999999999999</v>
      </c>
      <c r="M17" s="38">
        <f t="shared" si="0"/>
        <v>9.08</v>
      </c>
      <c r="N17" s="10">
        <v>45996</v>
      </c>
    </row>
    <row r="18" spans="1:14" ht="38.4" customHeight="1" x14ac:dyDescent="0.35">
      <c r="A18" s="7" t="s">
        <v>66</v>
      </c>
      <c r="B18" s="35" t="s">
        <v>58</v>
      </c>
      <c r="C18" s="7" t="s">
        <v>12</v>
      </c>
      <c r="D18" s="39">
        <v>50451</v>
      </c>
      <c r="E18" s="37" t="s">
        <v>60</v>
      </c>
      <c r="F18" s="8">
        <v>26</v>
      </c>
      <c r="G18" s="8">
        <v>80</v>
      </c>
      <c r="H18" s="8">
        <v>5.2</v>
      </c>
      <c r="I18" s="26">
        <v>100003</v>
      </c>
      <c r="J18" s="4" t="str">
        <f>VLOOKUP(I18,'[1]October 2025'!$A:$C,2,FALSE)</f>
        <v>CHEESE CHED YEL SHRED BAG-6/5 LB</v>
      </c>
      <c r="K18" s="8">
        <v>4.2699999999999996</v>
      </c>
      <c r="L18" s="36">
        <f>VLOOKUP(I18,'[1]October 2025'!$A:$C,3,FALSE)</f>
        <v>2.1711999999999998</v>
      </c>
      <c r="M18" s="38">
        <f t="shared" si="0"/>
        <v>9.27</v>
      </c>
      <c r="N18" s="10">
        <v>45996</v>
      </c>
    </row>
    <row r="19" spans="1:14" ht="38.4" customHeight="1" x14ac:dyDescent="0.35">
      <c r="A19" s="7" t="s">
        <v>66</v>
      </c>
      <c r="B19" s="35" t="s">
        <v>58</v>
      </c>
      <c r="C19" s="7" t="s">
        <v>12</v>
      </c>
      <c r="D19" s="39">
        <v>50452</v>
      </c>
      <c r="E19" s="37" t="s">
        <v>61</v>
      </c>
      <c r="F19" s="8">
        <v>26</v>
      </c>
      <c r="G19" s="8">
        <v>80</v>
      </c>
      <c r="H19" s="8">
        <v>5.2</v>
      </c>
      <c r="I19" s="26">
        <v>100003</v>
      </c>
      <c r="J19" s="4" t="str">
        <f>VLOOKUP(I19,'[1]October 2025'!$A:$C,2,FALSE)</f>
        <v>CHEESE CHED YEL SHRED BAG-6/5 LB</v>
      </c>
      <c r="K19" s="8">
        <v>4.2699999999999996</v>
      </c>
      <c r="L19" s="36">
        <f>VLOOKUP(I19,'[1]October 2025'!$A:$C,3,FALSE)</f>
        <v>2.1711999999999998</v>
      </c>
      <c r="M19" s="38">
        <f t="shared" si="0"/>
        <v>9.27</v>
      </c>
      <c r="N19" s="10">
        <v>45996</v>
      </c>
    </row>
    <row r="20" spans="1:14" ht="38.4" customHeight="1" x14ac:dyDescent="0.35">
      <c r="A20" s="7" t="s">
        <v>66</v>
      </c>
      <c r="B20" s="35" t="s">
        <v>58</v>
      </c>
      <c r="C20" s="7" t="s">
        <v>12</v>
      </c>
      <c r="D20" s="39">
        <v>50461</v>
      </c>
      <c r="E20" s="37" t="s">
        <v>59</v>
      </c>
      <c r="F20" s="8">
        <v>26</v>
      </c>
      <c r="G20" s="8">
        <v>80</v>
      </c>
      <c r="H20" s="8">
        <v>5.2</v>
      </c>
      <c r="I20" s="26">
        <v>100003</v>
      </c>
      <c r="J20" s="4" t="str">
        <f>VLOOKUP(I20,'[1]October 2025'!$A:$C,2,FALSE)</f>
        <v>CHEESE CHED YEL SHRED BAG-6/5 LB</v>
      </c>
      <c r="K20" s="8">
        <v>5.95</v>
      </c>
      <c r="L20" s="36">
        <f>VLOOKUP(I20,'[1]October 2025'!$A:$C,3,FALSE)</f>
        <v>2.1711999999999998</v>
      </c>
      <c r="M20" s="38">
        <f t="shared" si="0"/>
        <v>12.92</v>
      </c>
      <c r="N20" s="10">
        <v>45996</v>
      </c>
    </row>
    <row r="21" spans="1:14" ht="38.4" customHeight="1" x14ac:dyDescent="0.35">
      <c r="A21" s="7" t="s">
        <v>66</v>
      </c>
      <c r="B21" s="35" t="s">
        <v>58</v>
      </c>
      <c r="C21" s="7" t="s">
        <v>12</v>
      </c>
      <c r="D21" s="39">
        <v>50711</v>
      </c>
      <c r="E21" s="37" t="s">
        <v>21</v>
      </c>
      <c r="F21" s="8">
        <v>27.5</v>
      </c>
      <c r="G21" s="8">
        <v>80</v>
      </c>
      <c r="H21" s="8">
        <v>5.5</v>
      </c>
      <c r="I21" s="26">
        <v>100021</v>
      </c>
      <c r="J21" s="4" t="str">
        <f>VLOOKUP(I21,'[1]October 2025'!$A:$C,2,FALSE)</f>
        <v>CHEESE MOZ LM PART SKM SHRD FRZ BOX-30LB</v>
      </c>
      <c r="K21" s="8">
        <v>9.31</v>
      </c>
      <c r="L21" s="36">
        <f>VLOOKUP(I21,'[1]October 2025'!$A:$C,3,FALSE)</f>
        <v>1.9773000000000001</v>
      </c>
      <c r="M21" s="38">
        <f t="shared" si="0"/>
        <v>18.41</v>
      </c>
      <c r="N21" s="10">
        <v>45996</v>
      </c>
    </row>
    <row r="22" spans="1:14" ht="38.4" customHeight="1" x14ac:dyDescent="0.35">
      <c r="A22" s="7" t="s">
        <v>66</v>
      </c>
      <c r="B22" s="35" t="s">
        <v>58</v>
      </c>
      <c r="C22" s="7" t="s">
        <v>12</v>
      </c>
      <c r="D22" s="39">
        <v>50721</v>
      </c>
      <c r="E22" s="37" t="s">
        <v>22</v>
      </c>
      <c r="F22" s="8">
        <v>27.5</v>
      </c>
      <c r="G22" s="8">
        <v>80</v>
      </c>
      <c r="H22" s="8">
        <v>5.5</v>
      </c>
      <c r="I22" s="26">
        <v>100021</v>
      </c>
      <c r="J22" s="4" t="str">
        <f>VLOOKUP(I22,'[1]October 2025'!$A:$C,2,FALSE)</f>
        <v>CHEESE MOZ LM PART SKM SHRD FRZ BOX-30LB</v>
      </c>
      <c r="K22" s="8">
        <v>9.31</v>
      </c>
      <c r="L22" s="36">
        <f>VLOOKUP(I22,'[1]October 2025'!$A:$C,3,FALSE)</f>
        <v>1.9773000000000001</v>
      </c>
      <c r="M22" s="38">
        <f t="shared" si="0"/>
        <v>18.41</v>
      </c>
      <c r="N22" s="10">
        <v>45996</v>
      </c>
    </row>
    <row r="23" spans="1:14" ht="38.4" customHeight="1" x14ac:dyDescent="0.35">
      <c r="A23" s="7" t="s">
        <v>66</v>
      </c>
      <c r="B23" s="35" t="s">
        <v>58</v>
      </c>
      <c r="C23" s="7" t="s">
        <v>12</v>
      </c>
      <c r="D23" s="39">
        <v>50821</v>
      </c>
      <c r="E23" s="37" t="s">
        <v>23</v>
      </c>
      <c r="F23" s="8">
        <v>27.5</v>
      </c>
      <c r="G23" s="8">
        <v>80</v>
      </c>
      <c r="H23" s="8">
        <v>5.5</v>
      </c>
      <c r="I23" s="26">
        <v>100021</v>
      </c>
      <c r="J23" s="4" t="str">
        <f>VLOOKUP(I23,'[1]October 2025'!$A:$C,2,FALSE)</f>
        <v>CHEESE MOZ LM PART SKM SHRD FRZ BOX-30LB</v>
      </c>
      <c r="K23" s="8">
        <v>5.55</v>
      </c>
      <c r="L23" s="36">
        <f>VLOOKUP(I23,'[1]October 2025'!$A:$C,3,FALSE)</f>
        <v>1.9773000000000001</v>
      </c>
      <c r="M23" s="38">
        <f t="shared" si="0"/>
        <v>10.97</v>
      </c>
      <c r="N23" s="10">
        <v>45996</v>
      </c>
    </row>
    <row r="24" spans="1:14" ht="38.4" customHeight="1" x14ac:dyDescent="0.35">
      <c r="A24" s="7" t="s">
        <v>66</v>
      </c>
      <c r="B24" s="35" t="s">
        <v>58</v>
      </c>
      <c r="C24" s="7" t="s">
        <v>12</v>
      </c>
      <c r="D24" s="39">
        <v>50821</v>
      </c>
      <c r="E24" s="37" t="s">
        <v>23</v>
      </c>
      <c r="F24" s="8">
        <v>27.5</v>
      </c>
      <c r="G24" s="8">
        <v>80</v>
      </c>
      <c r="H24" s="8">
        <v>5.5</v>
      </c>
      <c r="I24" s="26">
        <v>100003</v>
      </c>
      <c r="J24" s="4" t="str">
        <f>VLOOKUP(I24,'[1]October 2025'!$A:$C,2,FALSE)</f>
        <v>CHEESE CHED YEL SHRED BAG-6/5 LB</v>
      </c>
      <c r="K24" s="8">
        <v>4.45</v>
      </c>
      <c r="L24" s="36">
        <f>VLOOKUP(I24,'[1]October 2025'!$A:$C,3,FALSE)</f>
        <v>2.1711999999999998</v>
      </c>
      <c r="M24" s="38">
        <f t="shared" si="0"/>
        <v>9.66</v>
      </c>
      <c r="N24" s="10">
        <v>45996</v>
      </c>
    </row>
    <row r="25" spans="1:14" ht="38.4" customHeight="1" x14ac:dyDescent="0.35">
      <c r="A25" s="7" t="s">
        <v>66</v>
      </c>
      <c r="B25" s="35" t="s">
        <v>58</v>
      </c>
      <c r="C25" s="7" t="s">
        <v>12</v>
      </c>
      <c r="D25" s="39">
        <v>50831</v>
      </c>
      <c r="E25" s="37" t="s">
        <v>24</v>
      </c>
      <c r="F25" s="8">
        <v>27.5</v>
      </c>
      <c r="G25" s="8">
        <v>80</v>
      </c>
      <c r="H25" s="8">
        <v>5.5</v>
      </c>
      <c r="I25" s="26">
        <v>100021</v>
      </c>
      <c r="J25" s="4" t="str">
        <f>VLOOKUP(I25,'[1]October 2025'!$A:$C,2,FALSE)</f>
        <v>CHEESE MOZ LM PART SKM SHRD FRZ BOX-30LB</v>
      </c>
      <c r="K25" s="8">
        <v>5.55</v>
      </c>
      <c r="L25" s="36">
        <f>VLOOKUP(I25,'[1]October 2025'!$A:$C,3,FALSE)</f>
        <v>1.9773000000000001</v>
      </c>
      <c r="M25" s="38">
        <f t="shared" si="0"/>
        <v>10.97</v>
      </c>
      <c r="N25" s="10">
        <v>45996</v>
      </c>
    </row>
    <row r="26" spans="1:14" ht="38.4" customHeight="1" x14ac:dyDescent="0.35">
      <c r="A26" s="7" t="s">
        <v>66</v>
      </c>
      <c r="B26" s="35" t="s">
        <v>58</v>
      </c>
      <c r="C26" s="7" t="s">
        <v>12</v>
      </c>
      <c r="D26" s="39">
        <v>50831</v>
      </c>
      <c r="E26" s="37" t="s">
        <v>24</v>
      </c>
      <c r="F26" s="8">
        <v>27.5</v>
      </c>
      <c r="G26" s="8">
        <v>80</v>
      </c>
      <c r="H26" s="8">
        <v>5.5</v>
      </c>
      <c r="I26" s="26">
        <v>100003</v>
      </c>
      <c r="J26" s="4" t="str">
        <f>VLOOKUP(I26,'[1]October 2025'!$A:$C,2,FALSE)</f>
        <v>CHEESE CHED YEL SHRED BAG-6/5 LB</v>
      </c>
      <c r="K26" s="8">
        <v>4.45</v>
      </c>
      <c r="L26" s="36">
        <f>VLOOKUP(I26,'[1]October 2025'!$A:$C,3,FALSE)</f>
        <v>2.1711999999999998</v>
      </c>
      <c r="M26" s="38">
        <f t="shared" si="0"/>
        <v>9.66</v>
      </c>
      <c r="N26" s="10">
        <v>45996</v>
      </c>
    </row>
    <row r="27" spans="1:14" ht="38.4" customHeight="1" x14ac:dyDescent="0.35">
      <c r="A27" s="7" t="s">
        <v>66</v>
      </c>
      <c r="B27" s="35" t="s">
        <v>58</v>
      </c>
      <c r="C27" s="7" t="s">
        <v>12</v>
      </c>
      <c r="D27" s="39">
        <v>53551</v>
      </c>
      <c r="E27" s="37" t="s">
        <v>25</v>
      </c>
      <c r="F27" s="8">
        <v>20.309999999999999</v>
      </c>
      <c r="G27" s="8">
        <v>100</v>
      </c>
      <c r="H27" s="8">
        <v>3.25</v>
      </c>
      <c r="I27" s="26">
        <v>100021</v>
      </c>
      <c r="J27" s="4" t="str">
        <f>VLOOKUP(I27,'[1]October 2025'!$A:$C,2,FALSE)</f>
        <v>CHEESE MOZ LM PART SKM SHRD FRZ BOX-30LB</v>
      </c>
      <c r="K27" s="8">
        <v>2.21</v>
      </c>
      <c r="L27" s="36">
        <f>VLOOKUP(I27,'[1]October 2025'!$A:$C,3,FALSE)</f>
        <v>1.9773000000000001</v>
      </c>
      <c r="M27" s="38">
        <f t="shared" si="0"/>
        <v>4.37</v>
      </c>
      <c r="N27" s="10">
        <v>45996</v>
      </c>
    </row>
    <row r="28" spans="1:14" ht="38.4" customHeight="1" x14ac:dyDescent="0.35">
      <c r="A28" s="7" t="s">
        <v>66</v>
      </c>
      <c r="B28" s="35" t="s">
        <v>58</v>
      </c>
      <c r="C28" s="7" t="s">
        <v>12</v>
      </c>
      <c r="D28" s="39">
        <v>55999</v>
      </c>
      <c r="E28" s="37" t="s">
        <v>26</v>
      </c>
      <c r="F28" s="8">
        <v>18</v>
      </c>
      <c r="G28" s="8">
        <v>72</v>
      </c>
      <c r="H28" s="8">
        <v>4</v>
      </c>
      <c r="I28" s="26">
        <v>100003</v>
      </c>
      <c r="J28" s="4" t="str">
        <f>VLOOKUP(I28,'[1]October 2025'!$A:$C,2,FALSE)</f>
        <v>CHEESE CHED YEL SHRED BAG-6/5 LB</v>
      </c>
      <c r="K28" s="8">
        <v>5.27</v>
      </c>
      <c r="L28" s="36">
        <f>VLOOKUP(I28,'[1]October 2025'!$A:$C,3,FALSE)</f>
        <v>2.1711999999999998</v>
      </c>
      <c r="M28" s="38">
        <f t="shared" si="0"/>
        <v>11.44</v>
      </c>
      <c r="N28" s="10">
        <v>45996</v>
      </c>
    </row>
    <row r="29" spans="1:14" ht="38.4" customHeight="1" x14ac:dyDescent="0.35">
      <c r="A29" s="7" t="s">
        <v>66</v>
      </c>
      <c r="B29" s="35" t="s">
        <v>58</v>
      </c>
      <c r="C29" s="7" t="s">
        <v>12</v>
      </c>
      <c r="D29" s="39">
        <v>60126</v>
      </c>
      <c r="E29" s="37" t="s">
        <v>27</v>
      </c>
      <c r="F29" s="8">
        <v>22.5</v>
      </c>
      <c r="G29" s="8">
        <v>120</v>
      </c>
      <c r="H29" s="8">
        <v>3</v>
      </c>
      <c r="I29" s="26">
        <v>100046</v>
      </c>
      <c r="J29" s="4" t="str">
        <f>VLOOKUP(I29,'[1]October 2025'!$A:$C,2,FALSE)</f>
        <v>EGGS WHOLE FRZ CTN-6/5 LB</v>
      </c>
      <c r="K29" s="8">
        <v>2.04</v>
      </c>
      <c r="L29" s="36">
        <f>VLOOKUP(I29,'[1]October 2025'!$A:$C,3,FALSE)</f>
        <v>2.4211999999999998</v>
      </c>
      <c r="M29" s="38">
        <f t="shared" si="0"/>
        <v>4.9400000000000004</v>
      </c>
      <c r="N29" s="10">
        <v>45996</v>
      </c>
    </row>
    <row r="30" spans="1:14" ht="38.4" customHeight="1" x14ac:dyDescent="0.35">
      <c r="A30" s="7" t="s">
        <v>66</v>
      </c>
      <c r="B30" s="35" t="s">
        <v>58</v>
      </c>
      <c r="C30" s="7" t="s">
        <v>12</v>
      </c>
      <c r="D30" s="39">
        <v>60226</v>
      </c>
      <c r="E30" s="37" t="s">
        <v>28</v>
      </c>
      <c r="F30" s="8">
        <v>22.5</v>
      </c>
      <c r="G30" s="8">
        <v>120</v>
      </c>
      <c r="H30" s="8">
        <v>3</v>
      </c>
      <c r="I30" s="26">
        <v>100046</v>
      </c>
      <c r="J30" s="4" t="str">
        <f>VLOOKUP(I30,'[1]October 2025'!$A:$C,2,FALSE)</f>
        <v>EGGS WHOLE FRZ CTN-6/5 LB</v>
      </c>
      <c r="K30" s="8">
        <v>1.95</v>
      </c>
      <c r="L30" s="36">
        <f>VLOOKUP(I30,'[1]October 2025'!$A:$C,3,FALSE)</f>
        <v>2.4211999999999998</v>
      </c>
      <c r="M30" s="38">
        <f t="shared" si="0"/>
        <v>4.72</v>
      </c>
      <c r="N30" s="10">
        <v>45996</v>
      </c>
    </row>
    <row r="31" spans="1:14" ht="38.4" customHeight="1" x14ac:dyDescent="0.35">
      <c r="A31" s="7" t="s">
        <v>66</v>
      </c>
      <c r="B31" s="35" t="s">
        <v>58</v>
      </c>
      <c r="C31" s="7" t="s">
        <v>12</v>
      </c>
      <c r="D31" s="39">
        <v>60326</v>
      </c>
      <c r="E31" s="37" t="s">
        <v>29</v>
      </c>
      <c r="F31" s="8">
        <v>22.5</v>
      </c>
      <c r="G31" s="8">
        <v>120</v>
      </c>
      <c r="H31" s="8">
        <v>3</v>
      </c>
      <c r="I31" s="26">
        <v>100046</v>
      </c>
      <c r="J31" s="4" t="str">
        <f>VLOOKUP(I31,'[1]October 2025'!$A:$C,2,FALSE)</f>
        <v>EGGS WHOLE FRZ CTN-6/5 LB</v>
      </c>
      <c r="K31" s="8">
        <v>2.02</v>
      </c>
      <c r="L31" s="36">
        <f>VLOOKUP(I31,'[1]October 2025'!$A:$C,3,FALSE)</f>
        <v>2.4211999999999998</v>
      </c>
      <c r="M31" s="38">
        <f t="shared" si="0"/>
        <v>4.8899999999999997</v>
      </c>
      <c r="N31" s="10">
        <v>45996</v>
      </c>
    </row>
    <row r="32" spans="1:14" ht="38.4" customHeight="1" x14ac:dyDescent="0.35">
      <c r="A32" s="7" t="s">
        <v>66</v>
      </c>
      <c r="B32" s="35" t="s">
        <v>58</v>
      </c>
      <c r="C32" s="7" t="s">
        <v>12</v>
      </c>
      <c r="D32" s="39">
        <v>60425</v>
      </c>
      <c r="E32" s="37" t="s">
        <v>67</v>
      </c>
      <c r="F32" s="8">
        <v>22.5</v>
      </c>
      <c r="G32" s="8">
        <v>120</v>
      </c>
      <c r="H32" s="8">
        <v>3</v>
      </c>
      <c r="I32" s="26">
        <v>100046</v>
      </c>
      <c r="J32" s="4" t="str">
        <f>VLOOKUP(I32,'[1]October 2025'!$A:$C,2,FALSE)</f>
        <v>EGGS WHOLE FRZ CTN-6/5 LB</v>
      </c>
      <c r="K32" s="8">
        <v>2.0699999999999998</v>
      </c>
      <c r="L32" s="36">
        <f>VLOOKUP(I32,'[1]October 2025'!$A:$C,3,FALSE)</f>
        <v>2.4211999999999998</v>
      </c>
      <c r="M32" s="38">
        <f t="shared" si="0"/>
        <v>5.01</v>
      </c>
      <c r="N32" s="10">
        <v>45996</v>
      </c>
    </row>
    <row r="33" spans="1:14" ht="38.4" customHeight="1" x14ac:dyDescent="0.35">
      <c r="A33" s="7" t="s">
        <v>66</v>
      </c>
      <c r="B33" s="35" t="s">
        <v>58</v>
      </c>
      <c r="C33" s="7" t="s">
        <v>12</v>
      </c>
      <c r="D33" s="39">
        <v>60521</v>
      </c>
      <c r="E33" s="37" t="s">
        <v>30</v>
      </c>
      <c r="F33" s="8">
        <v>19.53</v>
      </c>
      <c r="G33" s="8">
        <v>125</v>
      </c>
      <c r="H33" s="8">
        <v>2.5</v>
      </c>
      <c r="I33" s="26">
        <v>100046</v>
      </c>
      <c r="J33" s="4" t="str">
        <f>VLOOKUP(I33,'[1]October 2025'!$A:$C,2,FALSE)</f>
        <v>EGGS WHOLE FRZ CTN-6/5 LB</v>
      </c>
      <c r="K33" s="8">
        <v>1.72</v>
      </c>
      <c r="L33" s="36">
        <f>VLOOKUP(I33,'[1]October 2025'!$A:$C,3,FALSE)</f>
        <v>2.4211999999999998</v>
      </c>
      <c r="M33" s="38">
        <f t="shared" si="0"/>
        <v>4.16</v>
      </c>
      <c r="N33" s="10">
        <v>45996</v>
      </c>
    </row>
    <row r="34" spans="1:14" ht="38.4" customHeight="1" x14ac:dyDescent="0.35">
      <c r="A34" s="7" t="s">
        <v>66</v>
      </c>
      <c r="B34" s="35" t="s">
        <v>58</v>
      </c>
      <c r="C34" s="7" t="s">
        <v>12</v>
      </c>
      <c r="D34" s="39">
        <v>60521</v>
      </c>
      <c r="E34" s="37" t="s">
        <v>30</v>
      </c>
      <c r="F34" s="8">
        <v>19.53</v>
      </c>
      <c r="G34" s="8">
        <v>125</v>
      </c>
      <c r="H34" s="8">
        <v>2.5</v>
      </c>
      <c r="I34" s="26">
        <v>100003</v>
      </c>
      <c r="J34" s="4" t="str">
        <f>VLOOKUP(I34,'[1]October 2025'!$A:$C,2,FALSE)</f>
        <v>CHEESE CHED YEL SHRED BAG-6/5 LB</v>
      </c>
      <c r="K34" s="8">
        <v>1.48</v>
      </c>
      <c r="L34" s="36">
        <f>VLOOKUP(I34,'[1]October 2025'!$A:$C,3,FALSE)</f>
        <v>2.1711999999999998</v>
      </c>
      <c r="M34" s="38">
        <f t="shared" si="0"/>
        <v>3.21</v>
      </c>
      <c r="N34" s="10">
        <v>45996</v>
      </c>
    </row>
    <row r="35" spans="1:14" ht="38.4" customHeight="1" x14ac:dyDescent="0.35">
      <c r="A35" s="7" t="s">
        <v>66</v>
      </c>
      <c r="B35" s="35" t="s">
        <v>58</v>
      </c>
      <c r="C35" s="7" t="s">
        <v>12</v>
      </c>
      <c r="D35" s="39">
        <v>60826</v>
      </c>
      <c r="E35" s="37" t="s">
        <v>31</v>
      </c>
      <c r="F35" s="8">
        <v>22.5</v>
      </c>
      <c r="G35" s="8">
        <v>120</v>
      </c>
      <c r="H35" s="8">
        <v>3</v>
      </c>
      <c r="I35" s="26">
        <v>100046</v>
      </c>
      <c r="J35" s="4" t="str">
        <f>VLOOKUP(I35,'[1]October 2025'!$A:$C,2,FALSE)</f>
        <v>EGGS WHOLE FRZ CTN-6/5 LB</v>
      </c>
      <c r="K35" s="8">
        <v>2.06</v>
      </c>
      <c r="L35" s="36">
        <f>VLOOKUP(I35,'[1]October 2025'!$A:$C,3,FALSE)</f>
        <v>2.4211999999999998</v>
      </c>
      <c r="M35" s="38">
        <f t="shared" si="0"/>
        <v>4.99</v>
      </c>
      <c r="N35" s="10">
        <v>45996</v>
      </c>
    </row>
    <row r="36" spans="1:14" ht="38.4" customHeight="1" x14ac:dyDescent="0.35">
      <c r="A36" s="7" t="s">
        <v>66</v>
      </c>
      <c r="B36" s="35" t="s">
        <v>58</v>
      </c>
      <c r="C36" s="7" t="s">
        <v>12</v>
      </c>
      <c r="D36" s="39">
        <v>60941</v>
      </c>
      <c r="E36" s="37" t="s">
        <v>32</v>
      </c>
      <c r="F36" s="8">
        <v>21.88</v>
      </c>
      <c r="G36" s="8">
        <v>100</v>
      </c>
      <c r="H36" s="8">
        <v>3.5</v>
      </c>
      <c r="I36" s="26">
        <v>100046</v>
      </c>
      <c r="J36" s="4" t="str">
        <f>VLOOKUP(I36,'[1]October 2025'!$A:$C,2,FALSE)</f>
        <v>EGGS WHOLE FRZ CTN-6/5 LB</v>
      </c>
      <c r="K36" s="8">
        <v>0.96</v>
      </c>
      <c r="L36" s="36">
        <f>VLOOKUP(I36,'[1]October 2025'!$A:$C,3,FALSE)</f>
        <v>2.4211999999999998</v>
      </c>
      <c r="M36" s="38">
        <f t="shared" ref="M36:M63" si="1">ROUND(K36*L36,2)</f>
        <v>2.3199999999999998</v>
      </c>
      <c r="N36" s="10">
        <v>45996</v>
      </c>
    </row>
    <row r="37" spans="1:14" ht="38.4" customHeight="1" x14ac:dyDescent="0.35">
      <c r="A37" s="7" t="s">
        <v>66</v>
      </c>
      <c r="B37" s="35" t="s">
        <v>58</v>
      </c>
      <c r="C37" s="7" t="s">
        <v>12</v>
      </c>
      <c r="D37" s="39">
        <v>61341</v>
      </c>
      <c r="E37" s="37" t="s">
        <v>33</v>
      </c>
      <c r="F37" s="8">
        <v>21.88</v>
      </c>
      <c r="G37" s="8">
        <v>100</v>
      </c>
      <c r="H37" s="8">
        <v>3.5</v>
      </c>
      <c r="I37" s="26">
        <v>100046</v>
      </c>
      <c r="J37" s="4" t="str">
        <f>VLOOKUP(I37,'[1]October 2025'!$A:$C,2,FALSE)</f>
        <v>EGGS WHOLE FRZ CTN-6/5 LB</v>
      </c>
      <c r="K37" s="8">
        <v>1.98</v>
      </c>
      <c r="L37" s="36">
        <f>VLOOKUP(I37,'[1]October 2025'!$A:$C,3,FALSE)</f>
        <v>2.4211999999999998</v>
      </c>
      <c r="M37" s="38">
        <f t="shared" si="1"/>
        <v>4.79</v>
      </c>
      <c r="N37" s="10">
        <v>45996</v>
      </c>
    </row>
    <row r="38" spans="1:14" ht="38.4" customHeight="1" x14ac:dyDescent="0.35">
      <c r="A38" s="7" t="s">
        <v>66</v>
      </c>
      <c r="B38" s="35" t="s">
        <v>58</v>
      </c>
      <c r="C38" s="7" t="s">
        <v>12</v>
      </c>
      <c r="D38" s="39">
        <v>61341</v>
      </c>
      <c r="E38" s="37" t="s">
        <v>34</v>
      </c>
      <c r="F38" s="8">
        <v>21.88</v>
      </c>
      <c r="G38" s="8">
        <v>100</v>
      </c>
      <c r="H38" s="8">
        <v>3.5</v>
      </c>
      <c r="I38" s="26">
        <v>100317</v>
      </c>
      <c r="J38" s="4" t="str">
        <f>VLOOKUP(I38,'[1]October 2025'!$A:$C,2,FALSE)</f>
        <v>SWEET POTATOES W/ SYRUP CAN-6/10</v>
      </c>
      <c r="K38" s="8">
        <v>0.71</v>
      </c>
      <c r="L38" s="36">
        <f>VLOOKUP(I38,'[1]October 2025'!$A:$C,3,FALSE)</f>
        <v>0.56920000000000004</v>
      </c>
      <c r="M38" s="38">
        <f t="shared" si="1"/>
        <v>0.4</v>
      </c>
      <c r="N38" s="10">
        <v>45996</v>
      </c>
    </row>
    <row r="39" spans="1:14" ht="38.4" customHeight="1" x14ac:dyDescent="0.35">
      <c r="A39" s="7" t="s">
        <v>66</v>
      </c>
      <c r="B39" s="35" t="s">
        <v>58</v>
      </c>
      <c r="C39" s="7" t="s">
        <v>12</v>
      </c>
      <c r="D39" s="39">
        <v>63136</v>
      </c>
      <c r="E39" s="37" t="s">
        <v>35</v>
      </c>
      <c r="F39" s="8">
        <v>24</v>
      </c>
      <c r="G39" s="8">
        <v>120</v>
      </c>
      <c r="H39" s="8">
        <v>3.2</v>
      </c>
      <c r="I39" s="26">
        <v>100046</v>
      </c>
      <c r="J39" s="4" t="str">
        <f>VLOOKUP(I39,'[1]October 2025'!$A:$C,2,FALSE)</f>
        <v>EGGS WHOLE FRZ CTN-6/5 LB</v>
      </c>
      <c r="K39" s="8">
        <v>1.4</v>
      </c>
      <c r="L39" s="36">
        <f>VLOOKUP(I39,'[1]October 2025'!$A:$C,3,FALSE)</f>
        <v>2.4211999999999998</v>
      </c>
      <c r="M39" s="38">
        <f t="shared" si="1"/>
        <v>3.39</v>
      </c>
      <c r="N39" s="10">
        <v>45996</v>
      </c>
    </row>
    <row r="40" spans="1:14" ht="38.4" customHeight="1" x14ac:dyDescent="0.35">
      <c r="A40" s="7" t="s">
        <v>66</v>
      </c>
      <c r="B40" s="35" t="s">
        <v>58</v>
      </c>
      <c r="C40" s="7" t="s">
        <v>12</v>
      </c>
      <c r="D40" s="39">
        <v>63186</v>
      </c>
      <c r="E40" s="37" t="s">
        <v>36</v>
      </c>
      <c r="F40" s="8">
        <v>24</v>
      </c>
      <c r="G40" s="8">
        <v>120</v>
      </c>
      <c r="H40" s="8">
        <v>3.2</v>
      </c>
      <c r="I40" s="26">
        <v>100046</v>
      </c>
      <c r="J40" s="4" t="str">
        <f>VLOOKUP(I40,'[1]October 2025'!$A:$C,2,FALSE)</f>
        <v>EGGS WHOLE FRZ CTN-6/5 LB</v>
      </c>
      <c r="K40" s="8">
        <v>1.41</v>
      </c>
      <c r="L40" s="36">
        <f>VLOOKUP(I40,'[1]October 2025'!$A:$C,3,FALSE)</f>
        <v>2.4211999999999998</v>
      </c>
      <c r="M40" s="38">
        <f t="shared" si="1"/>
        <v>3.41</v>
      </c>
      <c r="N40" s="10">
        <v>45996</v>
      </c>
    </row>
    <row r="41" spans="1:14" ht="38.4" customHeight="1" x14ac:dyDescent="0.35">
      <c r="A41" s="7" t="s">
        <v>66</v>
      </c>
      <c r="B41" s="35" t="s">
        <v>58</v>
      </c>
      <c r="C41" s="7" t="s">
        <v>12</v>
      </c>
      <c r="D41" s="39">
        <v>63218</v>
      </c>
      <c r="E41" s="37" t="s">
        <v>37</v>
      </c>
      <c r="F41" s="8">
        <v>24</v>
      </c>
      <c r="G41" s="8">
        <v>120</v>
      </c>
      <c r="H41" s="8">
        <v>3.2</v>
      </c>
      <c r="I41" s="26">
        <v>100046</v>
      </c>
      <c r="J41" s="4" t="str">
        <f>VLOOKUP(I41,'[1]October 2025'!$A:$C,2,FALSE)</f>
        <v>EGGS WHOLE FRZ CTN-6/5 LB</v>
      </c>
      <c r="K41" s="8">
        <v>1.35</v>
      </c>
      <c r="L41" s="36">
        <f>VLOOKUP(I41,'[1]October 2025'!$A:$C,3,FALSE)</f>
        <v>2.4211999999999998</v>
      </c>
      <c r="M41" s="38">
        <f t="shared" si="1"/>
        <v>3.27</v>
      </c>
      <c r="N41" s="10">
        <v>45996</v>
      </c>
    </row>
    <row r="42" spans="1:14" ht="38.4" hidden="1" customHeight="1" x14ac:dyDescent="0.35">
      <c r="A42" s="7" t="s">
        <v>66</v>
      </c>
      <c r="B42" s="35" t="s">
        <v>58</v>
      </c>
      <c r="C42" s="7" t="s">
        <v>12</v>
      </c>
      <c r="D42" s="39">
        <v>63270</v>
      </c>
      <c r="E42" s="37" t="s">
        <v>38</v>
      </c>
      <c r="F42" s="8">
        <v>21.88</v>
      </c>
      <c r="G42" s="8">
        <v>100</v>
      </c>
      <c r="H42" s="8">
        <v>3.5</v>
      </c>
      <c r="I42" s="26">
        <v>100046</v>
      </c>
      <c r="J42" s="4" t="str">
        <f>VLOOKUP(I42,'[1]October 2025'!$A:$C,2,FALSE)</f>
        <v>EGGS WHOLE FRZ CTN-6/5 LB</v>
      </c>
      <c r="K42" s="8">
        <v>1.0900000000000001</v>
      </c>
      <c r="L42" s="36">
        <f>VLOOKUP(I42,'[1]October 2025'!$A:$C,3,FALSE)</f>
        <v>2.4211999999999998</v>
      </c>
      <c r="M42" s="38">
        <f t="shared" si="1"/>
        <v>2.64</v>
      </c>
      <c r="N42" s="10">
        <v>45996</v>
      </c>
    </row>
    <row r="43" spans="1:14" ht="38.4" customHeight="1" x14ac:dyDescent="0.35">
      <c r="A43" s="7" t="s">
        <v>66</v>
      </c>
      <c r="B43" s="35" t="s">
        <v>58</v>
      </c>
      <c r="C43" s="7" t="s">
        <v>12</v>
      </c>
      <c r="D43" s="39">
        <v>63272</v>
      </c>
      <c r="E43" s="37" t="s">
        <v>39</v>
      </c>
      <c r="F43" s="8">
        <v>21.88</v>
      </c>
      <c r="G43" s="8">
        <v>100</v>
      </c>
      <c r="H43" s="8">
        <v>3.5</v>
      </c>
      <c r="I43" s="26">
        <v>100046</v>
      </c>
      <c r="J43" s="4" t="str">
        <f>VLOOKUP(I43,'[1]October 2025'!$A:$C,2,FALSE)</f>
        <v>EGGS WHOLE FRZ CTN-6/5 LB</v>
      </c>
      <c r="K43" s="8">
        <v>1.0900000000000001</v>
      </c>
      <c r="L43" s="36">
        <f>VLOOKUP(I43,'[1]October 2025'!$A:$C,3,FALSE)</f>
        <v>2.4211999999999998</v>
      </c>
      <c r="M43" s="38">
        <f t="shared" si="1"/>
        <v>2.64</v>
      </c>
      <c r="N43" s="10">
        <v>45996</v>
      </c>
    </row>
    <row r="44" spans="1:14" ht="38.4" customHeight="1" x14ac:dyDescent="0.35">
      <c r="A44" s="7" t="s">
        <v>66</v>
      </c>
      <c r="B44" s="35" t="s">
        <v>58</v>
      </c>
      <c r="C44" s="7" t="s">
        <v>12</v>
      </c>
      <c r="D44" s="39">
        <v>63272</v>
      </c>
      <c r="E44" s="37" t="s">
        <v>39</v>
      </c>
      <c r="F44" s="8">
        <v>21.88</v>
      </c>
      <c r="G44" s="8">
        <v>100</v>
      </c>
      <c r="H44" s="8">
        <v>3.5</v>
      </c>
      <c r="I44" s="26">
        <v>100317</v>
      </c>
      <c r="J44" s="4" t="str">
        <f>VLOOKUP(I44,'[1]October 2025'!$A:$C,2,FALSE)</f>
        <v>SWEET POTATOES W/ SYRUP CAN-6/10</v>
      </c>
      <c r="K44" s="8">
        <v>3.92</v>
      </c>
      <c r="L44" s="36">
        <f>VLOOKUP(I44,'[1]October 2025'!$A:$C,3,FALSE)</f>
        <v>0.56920000000000004</v>
      </c>
      <c r="M44" s="38">
        <f t="shared" si="1"/>
        <v>2.23</v>
      </c>
      <c r="N44" s="10">
        <v>45996</v>
      </c>
    </row>
    <row r="45" spans="1:14" ht="38.4" hidden="1" customHeight="1" x14ac:dyDescent="0.35">
      <c r="A45" s="7" t="s">
        <v>66</v>
      </c>
      <c r="B45" s="35" t="s">
        <v>58</v>
      </c>
      <c r="C45" s="7" t="s">
        <v>12</v>
      </c>
      <c r="D45" s="39">
        <v>63273</v>
      </c>
      <c r="E45" s="37" t="s">
        <v>40</v>
      </c>
      <c r="F45" s="8">
        <v>13.13</v>
      </c>
      <c r="G45" s="8">
        <v>60</v>
      </c>
      <c r="H45" s="8">
        <v>3.5</v>
      </c>
      <c r="I45" s="26">
        <v>100046</v>
      </c>
      <c r="J45" s="4" t="str">
        <f>VLOOKUP(I45,'[1]October 2025'!$A:$C,2,FALSE)</f>
        <v>EGGS WHOLE FRZ CTN-6/5 LB</v>
      </c>
      <c r="K45" s="8">
        <v>0.66</v>
      </c>
      <c r="L45" s="36">
        <f>VLOOKUP(I45,'[1]October 2025'!$A:$C,3,FALSE)</f>
        <v>2.4211999999999998</v>
      </c>
      <c r="M45" s="38">
        <f t="shared" si="1"/>
        <v>1.6</v>
      </c>
      <c r="N45" s="10">
        <v>45996</v>
      </c>
    </row>
    <row r="46" spans="1:14" ht="38.4" hidden="1" customHeight="1" x14ac:dyDescent="0.35">
      <c r="A46" s="7" t="s">
        <v>66</v>
      </c>
      <c r="B46" s="35" t="s">
        <v>58</v>
      </c>
      <c r="C46" s="7" t="s">
        <v>12</v>
      </c>
      <c r="D46" s="39">
        <v>63273</v>
      </c>
      <c r="E46" s="37" t="s">
        <v>40</v>
      </c>
      <c r="F46" s="8">
        <v>13.13</v>
      </c>
      <c r="G46" s="8">
        <v>60</v>
      </c>
      <c r="H46" s="8">
        <v>3.5</v>
      </c>
      <c r="I46" s="26">
        <v>100317</v>
      </c>
      <c r="J46" s="4" t="str">
        <f>VLOOKUP(I46,'[1]October 2025'!$A:$C,2,FALSE)</f>
        <v>SWEET POTATOES W/ SYRUP CAN-6/10</v>
      </c>
      <c r="K46" s="8">
        <v>2.35</v>
      </c>
      <c r="L46" s="36">
        <f>VLOOKUP(I46,'[1]October 2025'!$A:$C,3,FALSE)</f>
        <v>0.56920000000000004</v>
      </c>
      <c r="M46" s="38">
        <f t="shared" si="1"/>
        <v>1.34</v>
      </c>
      <c r="N46" s="10">
        <v>45996</v>
      </c>
    </row>
    <row r="47" spans="1:14" ht="38.4" customHeight="1" x14ac:dyDescent="0.35">
      <c r="A47" s="7" t="s">
        <v>66</v>
      </c>
      <c r="B47" s="35" t="s">
        <v>58</v>
      </c>
      <c r="C47" s="7" t="s">
        <v>12</v>
      </c>
      <c r="D47" s="39">
        <v>63450</v>
      </c>
      <c r="E47" s="37" t="s">
        <v>62</v>
      </c>
      <c r="F47" s="8">
        <v>21.75</v>
      </c>
      <c r="G47" s="8">
        <v>120</v>
      </c>
      <c r="H47" s="8">
        <v>2.9</v>
      </c>
      <c r="I47" s="26">
        <v>100046</v>
      </c>
      <c r="J47" s="4" t="str">
        <f>VLOOKUP(I47,'[1]October 2025'!$A:$C,2,FALSE)</f>
        <v>EGGS WHOLE FRZ CTN-6/5 LB</v>
      </c>
      <c r="K47" s="8">
        <v>2.25</v>
      </c>
      <c r="L47" s="36">
        <f>VLOOKUP(I47,'[1]October 2025'!$A:$C,3,FALSE)</f>
        <v>2.4211999999999998</v>
      </c>
      <c r="M47" s="38">
        <f t="shared" si="1"/>
        <v>5.45</v>
      </c>
      <c r="N47" s="10">
        <v>45996</v>
      </c>
    </row>
    <row r="48" spans="1:14" ht="38.4" customHeight="1" x14ac:dyDescent="0.35">
      <c r="A48" s="7" t="s">
        <v>66</v>
      </c>
      <c r="B48" s="35" t="s">
        <v>58</v>
      </c>
      <c r="C48" s="7" t="s">
        <v>12</v>
      </c>
      <c r="D48" s="7">
        <v>64175</v>
      </c>
      <c r="E48" s="37" t="s">
        <v>57</v>
      </c>
      <c r="F48" s="8">
        <v>19.53</v>
      </c>
      <c r="G48" s="8">
        <v>125</v>
      </c>
      <c r="H48" s="8">
        <v>2.5</v>
      </c>
      <c r="I48" s="26">
        <v>100046</v>
      </c>
      <c r="J48" s="4" t="str">
        <f>VLOOKUP(I48,'[1]October 2025'!$A:$C,2,FALSE)</f>
        <v>EGGS WHOLE FRZ CTN-6/5 LB</v>
      </c>
      <c r="K48" s="8">
        <v>1.72</v>
      </c>
      <c r="L48" s="36">
        <f>VLOOKUP(I48,'[1]October 2025'!$A:$C,3,FALSE)</f>
        <v>2.4211999999999998</v>
      </c>
      <c r="M48" s="38">
        <f t="shared" si="1"/>
        <v>4.16</v>
      </c>
      <c r="N48" s="10">
        <v>45996</v>
      </c>
    </row>
    <row r="49" spans="1:14" ht="38.4" customHeight="1" x14ac:dyDescent="0.35">
      <c r="A49" s="7" t="s">
        <v>66</v>
      </c>
      <c r="B49" s="35" t="s">
        <v>58</v>
      </c>
      <c r="C49" s="7" t="s">
        <v>12</v>
      </c>
      <c r="D49" s="39">
        <v>66034</v>
      </c>
      <c r="E49" s="37" t="s">
        <v>41</v>
      </c>
      <c r="F49" s="8">
        <v>15.22</v>
      </c>
      <c r="G49" s="8">
        <v>84</v>
      </c>
      <c r="H49" s="8">
        <v>2.9</v>
      </c>
      <c r="I49" s="26">
        <v>100046</v>
      </c>
      <c r="J49" s="4" t="str">
        <f>VLOOKUP(I49,'[1]October 2025'!$A:$C,2,FALSE)</f>
        <v>EGGS WHOLE FRZ CTN-6/5 LB</v>
      </c>
      <c r="K49" s="8">
        <v>0.84</v>
      </c>
      <c r="L49" s="36">
        <f>VLOOKUP(I49,'[1]October 2025'!$A:$C,3,FALSE)</f>
        <v>2.4211999999999998</v>
      </c>
      <c r="M49" s="38">
        <f t="shared" si="1"/>
        <v>2.0299999999999998</v>
      </c>
      <c r="N49" s="10">
        <v>45996</v>
      </c>
    </row>
    <row r="50" spans="1:14" ht="38.4" hidden="1" customHeight="1" x14ac:dyDescent="0.35">
      <c r="A50" s="7" t="s">
        <v>66</v>
      </c>
      <c r="B50" s="35" t="s">
        <v>58</v>
      </c>
      <c r="C50" s="7" t="s">
        <v>12</v>
      </c>
      <c r="D50" s="39">
        <v>66036</v>
      </c>
      <c r="E50" s="37" t="s">
        <v>42</v>
      </c>
      <c r="F50" s="8">
        <v>15.22</v>
      </c>
      <c r="G50" s="8">
        <v>84</v>
      </c>
      <c r="H50" s="8">
        <v>2.9</v>
      </c>
      <c r="I50" s="26">
        <v>100046</v>
      </c>
      <c r="J50" s="4" t="str">
        <f>VLOOKUP(I50,'[1]October 2025'!$A:$C,2,FALSE)</f>
        <v>EGGS WHOLE FRZ CTN-6/5 LB</v>
      </c>
      <c r="K50" s="8">
        <v>0.84</v>
      </c>
      <c r="L50" s="36">
        <f>VLOOKUP(I50,'[1]October 2025'!$A:$C,3,FALSE)</f>
        <v>2.4211999999999998</v>
      </c>
      <c r="M50" s="38">
        <f t="shared" si="1"/>
        <v>2.0299999999999998</v>
      </c>
      <c r="N50" s="10">
        <v>45996</v>
      </c>
    </row>
    <row r="51" spans="1:14" ht="38.4" customHeight="1" x14ac:dyDescent="0.35">
      <c r="A51" s="7" t="s">
        <v>66</v>
      </c>
      <c r="B51" s="35" t="s">
        <v>58</v>
      </c>
      <c r="C51" s="7" t="s">
        <v>12</v>
      </c>
      <c r="D51" s="39">
        <v>78015</v>
      </c>
      <c r="E51" s="37" t="s">
        <v>43</v>
      </c>
      <c r="F51" s="8">
        <v>20.25</v>
      </c>
      <c r="G51" s="8">
        <v>216</v>
      </c>
      <c r="H51" s="8">
        <v>1.5</v>
      </c>
      <c r="I51" s="26">
        <v>100046</v>
      </c>
      <c r="J51" s="4" t="str">
        <f>VLOOKUP(I51,'[1]October 2025'!$A:$C,2,FALSE)</f>
        <v>EGGS WHOLE FRZ CTN-6/5 LB</v>
      </c>
      <c r="K51" s="8">
        <v>1.22</v>
      </c>
      <c r="L51" s="36">
        <f>VLOOKUP(I51,'[1]October 2025'!$A:$C,3,FALSE)</f>
        <v>2.4211999999999998</v>
      </c>
      <c r="M51" s="38">
        <f t="shared" si="1"/>
        <v>2.95</v>
      </c>
      <c r="N51" s="10">
        <v>45996</v>
      </c>
    </row>
    <row r="52" spans="1:14" ht="38.4" customHeight="1" x14ac:dyDescent="0.35">
      <c r="A52" s="7" t="s">
        <v>66</v>
      </c>
      <c r="B52" s="35" t="s">
        <v>58</v>
      </c>
      <c r="C52" s="7" t="s">
        <v>12</v>
      </c>
      <c r="D52" s="39">
        <v>78185</v>
      </c>
      <c r="E52" s="37" t="s">
        <v>44</v>
      </c>
      <c r="F52" s="8">
        <v>15.61</v>
      </c>
      <c r="G52" s="8">
        <v>135</v>
      </c>
      <c r="H52" s="8">
        <v>1.85</v>
      </c>
      <c r="I52" s="26">
        <v>100046</v>
      </c>
      <c r="J52" s="4" t="str">
        <f>VLOOKUP(I52,'[1]October 2025'!$A:$C,2,FALSE)</f>
        <v>EGGS WHOLE FRZ CTN-6/5 LB</v>
      </c>
      <c r="K52" s="8">
        <v>0.93</v>
      </c>
      <c r="L52" s="36">
        <f>VLOOKUP(I52,'[1]October 2025'!$A:$C,3,FALSE)</f>
        <v>2.4211999999999998</v>
      </c>
      <c r="M52" s="38">
        <f t="shared" si="1"/>
        <v>2.25</v>
      </c>
      <c r="N52" s="10">
        <v>45996</v>
      </c>
    </row>
    <row r="53" spans="1:14" ht="38.4" customHeight="1" x14ac:dyDescent="0.35">
      <c r="A53" s="7" t="s">
        <v>66</v>
      </c>
      <c r="B53" s="35" t="s">
        <v>58</v>
      </c>
      <c r="C53" s="7" t="s">
        <v>12</v>
      </c>
      <c r="D53" s="39">
        <v>90010</v>
      </c>
      <c r="E53" s="37" t="s">
        <v>45</v>
      </c>
      <c r="F53" s="8">
        <v>15.3</v>
      </c>
      <c r="G53" s="8">
        <v>72</v>
      </c>
      <c r="H53" s="8">
        <v>3.4</v>
      </c>
      <c r="I53" s="26">
        <v>100046</v>
      </c>
      <c r="J53" s="4" t="str">
        <f>VLOOKUP(I53,'[1]October 2025'!$A:$C,2,FALSE)</f>
        <v>EGGS WHOLE FRZ CTN-6/5 LB</v>
      </c>
      <c r="K53" s="8">
        <v>1.34</v>
      </c>
      <c r="L53" s="36">
        <f>VLOOKUP(I53,'[1]October 2025'!$A:$C,3,FALSE)</f>
        <v>2.4211999999999998</v>
      </c>
      <c r="M53" s="38">
        <f t="shared" si="1"/>
        <v>3.24</v>
      </c>
      <c r="N53" s="10">
        <v>45996</v>
      </c>
    </row>
    <row r="54" spans="1:14" ht="38.4" customHeight="1" x14ac:dyDescent="0.35">
      <c r="A54" s="7" t="s">
        <v>66</v>
      </c>
      <c r="B54" s="35" t="s">
        <v>58</v>
      </c>
      <c r="C54" s="7" t="s">
        <v>12</v>
      </c>
      <c r="D54" s="39">
        <v>90029</v>
      </c>
      <c r="E54" s="37" t="s">
        <v>46</v>
      </c>
      <c r="F54" s="8">
        <v>13.05</v>
      </c>
      <c r="G54" s="8">
        <v>72</v>
      </c>
      <c r="H54" s="8">
        <v>2.9</v>
      </c>
      <c r="I54" s="26">
        <v>100046</v>
      </c>
      <c r="J54" s="4" t="str">
        <f>VLOOKUP(I54,'[1]October 2025'!$A:$C,2,FALSE)</f>
        <v>EGGS WHOLE FRZ CTN-6/5 LB</v>
      </c>
      <c r="K54" s="8">
        <v>1.03</v>
      </c>
      <c r="L54" s="36">
        <f>VLOOKUP(I54,'[1]October 2025'!$A:$C,3,FALSE)</f>
        <v>2.4211999999999998</v>
      </c>
      <c r="M54" s="38">
        <f t="shared" si="1"/>
        <v>2.4900000000000002</v>
      </c>
      <c r="N54" s="10">
        <v>45996</v>
      </c>
    </row>
    <row r="55" spans="1:14" ht="38.4" customHeight="1" x14ac:dyDescent="0.35">
      <c r="A55" s="7" t="s">
        <v>66</v>
      </c>
      <c r="B55" s="35" t="s">
        <v>58</v>
      </c>
      <c r="C55" s="7" t="s">
        <v>69</v>
      </c>
      <c r="D55" s="39">
        <v>90030</v>
      </c>
      <c r="E55" s="37" t="s">
        <v>70</v>
      </c>
      <c r="F55" s="8">
        <v>15.23</v>
      </c>
      <c r="G55" s="8">
        <v>84</v>
      </c>
      <c r="H55" s="8">
        <v>2.9</v>
      </c>
      <c r="I55" s="26">
        <v>100046</v>
      </c>
      <c r="J55" s="4" t="str">
        <f>VLOOKUP(I55,'[1]October 2025'!$A:$C,2,FALSE)</f>
        <v>EGGS WHOLE FRZ CTN-6/5 LB</v>
      </c>
      <c r="K55" s="8">
        <v>0.84</v>
      </c>
      <c r="L55" s="36">
        <f>VLOOKUP(I55,'[1]October 2025'!$A:$C,3,FALSE)</f>
        <v>2.4211999999999998</v>
      </c>
      <c r="M55" s="38">
        <f t="shared" si="1"/>
        <v>2.0299999999999998</v>
      </c>
      <c r="N55" s="10">
        <v>46029</v>
      </c>
    </row>
    <row r="56" spans="1:14" ht="38.4" customHeight="1" x14ac:dyDescent="0.35">
      <c r="A56" s="7" t="s">
        <v>66</v>
      </c>
      <c r="B56" s="35" t="s">
        <v>58</v>
      </c>
      <c r="C56" s="7" t="s">
        <v>12</v>
      </c>
      <c r="D56" s="39">
        <v>90040</v>
      </c>
      <c r="E56" s="37" t="s">
        <v>47</v>
      </c>
      <c r="F56" s="8">
        <v>18</v>
      </c>
      <c r="G56" s="8">
        <v>72</v>
      </c>
      <c r="H56" s="8">
        <v>4</v>
      </c>
      <c r="I56" s="26">
        <v>100046</v>
      </c>
      <c r="J56" s="4" t="str">
        <f>VLOOKUP(I56,'[1]October 2025'!$A:$C,2,FALSE)</f>
        <v>EGGS WHOLE FRZ CTN-6/5 LB</v>
      </c>
      <c r="K56" s="8">
        <v>1.43</v>
      </c>
      <c r="L56" s="36">
        <f>VLOOKUP(I56,'[1]October 2025'!$A:$C,3,FALSE)</f>
        <v>2.4211999999999998</v>
      </c>
      <c r="M56" s="38">
        <f t="shared" si="1"/>
        <v>3.46</v>
      </c>
      <c r="N56" s="10">
        <v>45996</v>
      </c>
    </row>
    <row r="57" spans="1:14" ht="38.4" customHeight="1" x14ac:dyDescent="0.35">
      <c r="A57" s="7" t="s">
        <v>66</v>
      </c>
      <c r="B57" s="35" t="s">
        <v>58</v>
      </c>
      <c r="C57" s="7" t="s">
        <v>12</v>
      </c>
      <c r="D57" s="39">
        <v>90050</v>
      </c>
      <c r="E57" s="37" t="s">
        <v>48</v>
      </c>
      <c r="F57" s="8">
        <v>25.5</v>
      </c>
      <c r="G57" s="8">
        <v>72</v>
      </c>
      <c r="H57" s="8">
        <v>3.4</v>
      </c>
      <c r="I57" s="26">
        <v>100046</v>
      </c>
      <c r="J57" s="4" t="str">
        <f>VLOOKUP(I57,'[1]October 2025'!$A:$C,2,FALSE)</f>
        <v>EGGS WHOLE FRZ CTN-6/5 LB</v>
      </c>
      <c r="K57" s="8">
        <v>1.1299999999999999</v>
      </c>
      <c r="L57" s="36">
        <f>VLOOKUP(I57,'[1]October 2025'!$A:$C,3,FALSE)</f>
        <v>2.4211999999999998</v>
      </c>
      <c r="M57" s="38">
        <f t="shared" si="1"/>
        <v>2.74</v>
      </c>
      <c r="N57" s="10">
        <v>45996</v>
      </c>
    </row>
    <row r="58" spans="1:14" ht="38.4" hidden="1" customHeight="1" x14ac:dyDescent="0.35">
      <c r="A58" s="7" t="s">
        <v>66</v>
      </c>
      <c r="B58" s="35" t="s">
        <v>58</v>
      </c>
      <c r="C58" s="7" t="s">
        <v>12</v>
      </c>
      <c r="D58" s="39">
        <v>90081</v>
      </c>
      <c r="E58" s="37" t="s">
        <v>49</v>
      </c>
      <c r="F58" s="8">
        <v>15.3</v>
      </c>
      <c r="G58" s="8">
        <v>72</v>
      </c>
      <c r="H58" s="8">
        <v>3.4</v>
      </c>
      <c r="I58" s="26">
        <v>100046</v>
      </c>
      <c r="J58" s="4" t="str">
        <f>VLOOKUP(I58,'[1]October 2025'!$A:$C,2,FALSE)</f>
        <v>EGGS WHOLE FRZ CTN-6/5 LB</v>
      </c>
      <c r="K58" s="8">
        <v>1.58</v>
      </c>
      <c r="L58" s="36">
        <f>VLOOKUP(I58,'[1]October 2025'!$A:$C,3,FALSE)</f>
        <v>2.4211999999999998</v>
      </c>
      <c r="M58" s="38">
        <f t="shared" si="1"/>
        <v>3.83</v>
      </c>
      <c r="N58" s="10">
        <v>45996</v>
      </c>
    </row>
    <row r="59" spans="1:14" ht="38.4" customHeight="1" x14ac:dyDescent="0.35">
      <c r="A59" s="7" t="s">
        <v>66</v>
      </c>
      <c r="B59" s="35" t="s">
        <v>58</v>
      </c>
      <c r="C59" s="7" t="s">
        <v>12</v>
      </c>
      <c r="D59" s="39">
        <v>90090</v>
      </c>
      <c r="E59" s="37" t="s">
        <v>50</v>
      </c>
      <c r="F59" s="8">
        <v>15.3</v>
      </c>
      <c r="G59" s="8">
        <v>72</v>
      </c>
      <c r="H59" s="8">
        <v>3.4</v>
      </c>
      <c r="I59" s="26">
        <v>100046</v>
      </c>
      <c r="J59" s="4" t="str">
        <f>VLOOKUP(I59,'[1]October 2025'!$A:$C,2,FALSE)</f>
        <v>EGGS WHOLE FRZ CTN-6/5 LB</v>
      </c>
      <c r="K59" s="8">
        <v>1.62</v>
      </c>
      <c r="L59" s="36">
        <f>VLOOKUP(I59,'[1]October 2025'!$A:$C,3,FALSE)</f>
        <v>2.4211999999999998</v>
      </c>
      <c r="M59" s="38">
        <f t="shared" si="1"/>
        <v>3.92</v>
      </c>
      <c r="N59" s="10">
        <v>45996</v>
      </c>
    </row>
    <row r="60" spans="1:14" ht="38.4" customHeight="1" x14ac:dyDescent="0.35">
      <c r="A60" s="7" t="s">
        <v>66</v>
      </c>
      <c r="B60" s="35" t="s">
        <v>58</v>
      </c>
      <c r="C60" s="7" t="s">
        <v>12</v>
      </c>
      <c r="D60" s="39">
        <v>94030</v>
      </c>
      <c r="E60" s="37" t="s">
        <v>51</v>
      </c>
      <c r="F60" s="8">
        <v>17.100000000000001</v>
      </c>
      <c r="G60" s="8">
        <v>72</v>
      </c>
      <c r="H60" s="8">
        <v>3.8</v>
      </c>
      <c r="I60" s="26">
        <v>100046</v>
      </c>
      <c r="J60" s="4" t="str">
        <f>VLOOKUP(I60,'[1]October 2025'!$A:$C,2,FALSE)</f>
        <v>EGGS WHOLE FRZ CTN-6/5 LB</v>
      </c>
      <c r="K60" s="8">
        <v>1.4</v>
      </c>
      <c r="L60" s="36">
        <f>VLOOKUP(I60,'[1]October 2025'!$A:$C,3,FALSE)</f>
        <v>2.4211999999999998</v>
      </c>
      <c r="M60" s="38">
        <f t="shared" si="1"/>
        <v>3.39</v>
      </c>
      <c r="N60" s="10">
        <v>45996</v>
      </c>
    </row>
    <row r="61" spans="1:14" ht="38.4" customHeight="1" x14ac:dyDescent="0.35">
      <c r="A61" s="7" t="s">
        <v>66</v>
      </c>
      <c r="B61" s="35" t="s">
        <v>58</v>
      </c>
      <c r="C61" s="7" t="s">
        <v>12</v>
      </c>
      <c r="D61" s="39">
        <v>94040</v>
      </c>
      <c r="E61" s="37" t="s">
        <v>52</v>
      </c>
      <c r="F61" s="8">
        <v>17.100000000000001</v>
      </c>
      <c r="G61" s="8">
        <v>72</v>
      </c>
      <c r="H61" s="8">
        <v>3.8</v>
      </c>
      <c r="I61" s="26">
        <v>100046</v>
      </c>
      <c r="J61" s="4" t="str">
        <f>VLOOKUP(I61,'[1]October 2025'!$A:$C,2,FALSE)</f>
        <v>EGGS WHOLE FRZ CTN-6/5 LB</v>
      </c>
      <c r="K61" s="8">
        <v>1.4</v>
      </c>
      <c r="L61" s="36">
        <f>VLOOKUP(I61,'[1]October 2025'!$A:$C,3,FALSE)</f>
        <v>2.4211999999999998</v>
      </c>
      <c r="M61" s="38">
        <f t="shared" si="1"/>
        <v>3.39</v>
      </c>
      <c r="N61" s="10">
        <v>45996</v>
      </c>
    </row>
    <row r="62" spans="1:14" ht="38.4" hidden="1" customHeight="1" x14ac:dyDescent="0.35">
      <c r="A62" s="7" t="s">
        <v>66</v>
      </c>
      <c r="B62" s="35" t="s">
        <v>58</v>
      </c>
      <c r="C62" s="7" t="s">
        <v>12</v>
      </c>
      <c r="D62" s="39" t="s">
        <v>53</v>
      </c>
      <c r="E62" s="37" t="s">
        <v>54</v>
      </c>
      <c r="F62" s="8">
        <v>26.1</v>
      </c>
      <c r="G62" s="8">
        <v>144</v>
      </c>
      <c r="H62" s="8">
        <v>2.9</v>
      </c>
      <c r="I62" s="26">
        <v>100047</v>
      </c>
      <c r="J62" s="4" t="str">
        <f>VLOOKUP(I62,'[1]October 2025'!$A:$C,2,FALSE)</f>
        <v>EGGS WHOLE LIQ BULK -TANK</v>
      </c>
      <c r="K62" s="8">
        <v>4.34</v>
      </c>
      <c r="L62" s="36">
        <f>VLOOKUP(I62,'[1]October 2025'!$A:$C,3,FALSE)</f>
        <v>2.0670999999999999</v>
      </c>
      <c r="M62" s="38">
        <f t="shared" si="1"/>
        <v>8.9700000000000006</v>
      </c>
      <c r="N62" s="10">
        <v>45996</v>
      </c>
    </row>
    <row r="63" spans="1:14" ht="38.4" hidden="1" customHeight="1" x14ac:dyDescent="0.35">
      <c r="A63" s="7" t="s">
        <v>66</v>
      </c>
      <c r="B63" s="35" t="s">
        <v>58</v>
      </c>
      <c r="C63" s="7" t="s">
        <v>12</v>
      </c>
      <c r="D63" s="39" t="s">
        <v>55</v>
      </c>
      <c r="E63" s="37" t="s">
        <v>56</v>
      </c>
      <c r="F63" s="8">
        <v>18.13</v>
      </c>
      <c r="G63" s="8">
        <v>100</v>
      </c>
      <c r="H63" s="8">
        <v>2.9</v>
      </c>
      <c r="I63" s="26">
        <v>100047</v>
      </c>
      <c r="J63" s="4" t="str">
        <f>VLOOKUP(I63,'[1]October 2025'!$A:$C,2,FALSE)</f>
        <v>EGGS WHOLE LIQ BULK -TANK</v>
      </c>
      <c r="K63" s="8">
        <v>2.9</v>
      </c>
      <c r="L63" s="36">
        <f>VLOOKUP(I63,'[1]October 2025'!$A:$C,3,FALSE)</f>
        <v>2.0670999999999999</v>
      </c>
      <c r="M63" s="38">
        <f t="shared" si="1"/>
        <v>5.99</v>
      </c>
      <c r="N63" s="10">
        <v>45996</v>
      </c>
    </row>
  </sheetData>
  <sheetProtection algorithmName="SHA-512" hashValue="4tEsv5xVFs6Wtl2SZZJ9RJS56URELC0wjYF70QTH9zy7QVw/z/wMTOzf5oVlkIfkxf1d3Yi4ehj/ZiI4aJkhpg==" saltValue="JqyC3sC1HT7s4e55jyg4MQ==" spinCount="100000" sheet="1" formatCells="0" formatColumns="0" formatRows="0" deleteColumns="0" deleteRows="0" sort="0" autoFilter="0"/>
  <autoFilter ref="A3:N63" xr:uid="{00000000-0009-0000-0000-000000000000}">
    <filterColumn colId="3">
      <filters>
        <filter val="32540"/>
        <filter val="32541"/>
        <filter val="50231"/>
        <filter val="50241"/>
        <filter val="50263"/>
        <filter val="50267"/>
        <filter val="50451"/>
        <filter val="50452"/>
        <filter val="50461"/>
        <filter val="50711"/>
        <filter val="50721"/>
        <filter val="50821"/>
        <filter val="50831"/>
        <filter val="53551"/>
        <filter val="55999"/>
        <filter val="60126"/>
        <filter val="60226"/>
        <filter val="60326"/>
        <filter val="60425"/>
        <filter val="60521"/>
        <filter val="60826"/>
        <filter val="60941"/>
        <filter val="61341"/>
        <filter val="63136"/>
        <filter val="63186"/>
        <filter val="63218"/>
        <filter val="63272"/>
        <filter val="63450"/>
        <filter val="64175"/>
        <filter val="66034"/>
        <filter val="78015"/>
        <filter val="78185"/>
        <filter val="90010"/>
        <filter val="90029"/>
        <filter val="90030"/>
        <filter val="90040"/>
        <filter val="90050"/>
        <filter val="90090"/>
        <filter val="94030"/>
        <filter val="94040"/>
      </filters>
    </filterColumn>
    <sortState xmlns:xlrd2="http://schemas.microsoft.com/office/spreadsheetml/2017/richdata2" ref="A4:N63">
      <sortCondition ref="D3:D60"/>
    </sortState>
  </autoFilter>
  <mergeCells count="1">
    <mergeCell ref="K1:N1"/>
  </mergeCells>
  <phoneticPr fontId="8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2026-01-28T19:29:25+00:00</Remediation_x0020_Date>
  </documentManagement>
</p:properties>
</file>

<file path=customXml/itemProps1.xml><?xml version="1.0" encoding="utf-8"?>
<ds:datastoreItem xmlns:ds="http://schemas.openxmlformats.org/officeDocument/2006/customXml" ds:itemID="{9299E2F9-533E-4792-B52C-310D4098AB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EA2FD-8FE8-4E74-A936-C5ABF9DDAE31}"/>
</file>

<file path=customXml/itemProps3.xml><?xml version="1.0" encoding="utf-8"?>
<ds:datastoreItem xmlns:ds="http://schemas.openxmlformats.org/officeDocument/2006/customXml" ds:itemID="{A1F21167-BB7C-44DB-8553-B7540703629C}">
  <ds:schemaRefs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04631362-3490-4693-8228-3547ae335008"/>
    <ds:schemaRef ds:uri="90a9e379-130e-4cdb-a0ac-9bd7aff7a797"/>
    <ds:schemaRef ds:uri="http://schemas.microsoft.com/office/2006/metadata/properties"/>
    <ds:schemaRef ds:uri="http://purl.org/dc/elements/1.1/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  <ds:schemaRef ds:uri="4d60bde3-1abe-410e-8220-1210973ca664"/>
    <ds:schemaRef ds:uri="056c7e34-6b0d-409c-af15-57a885d41411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2026-01-27T19:00:01Z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5d9afcb3-eb05-4ae4-b6bf-26bafa9cf7b6</vt:lpwstr>
  </property>
</Properties>
</file>