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K:\_USDA Foods\_2. DIVERSION-PROCESSING\SPA Renewal\Ready to Post to Web\Commodity Calculators 23-24\"/>
    </mc:Choice>
  </mc:AlternateContent>
  <bookViews>
    <workbookView xWindow="0" yWindow="0" windowWidth="28800" windowHeight="11010"/>
  </bookViews>
  <sheets>
    <sheet name="Updated Calculator" sheetId="1" r:id="rId1"/>
  </sheets>
  <definedNames>
    <definedName name="_xlnm._FilterDatabase" localSheetId="0" hidden="1">'Updated Calculator'!$A$12:$Q$113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23" i="1" l="1"/>
  <c r="P123" i="1"/>
  <c r="P117" i="1"/>
  <c r="Q117" i="1"/>
  <c r="L109" i="1"/>
  <c r="O109" i="1" s="1"/>
  <c r="Q109" i="1" s="1"/>
  <c r="L108" i="1"/>
  <c r="O108" i="1" s="1"/>
  <c r="Q108" i="1" s="1"/>
  <c r="L100" i="1"/>
  <c r="O100" i="1" s="1"/>
  <c r="Q100" i="1" s="1"/>
  <c r="L97" i="1"/>
  <c r="O97" i="1" s="1"/>
  <c r="Q97" i="1" s="1"/>
  <c r="L95" i="1"/>
  <c r="O95" i="1" s="1"/>
  <c r="Q95" i="1" s="1"/>
  <c r="L94" i="1"/>
  <c r="O94" i="1" s="1"/>
  <c r="Q94" i="1" s="1"/>
  <c r="L93" i="1"/>
  <c r="O93" i="1" s="1"/>
  <c r="Q93" i="1" s="1"/>
  <c r="L92" i="1"/>
  <c r="O92" i="1" s="1"/>
  <c r="Q92" i="1" s="1"/>
  <c r="L88" i="1"/>
  <c r="O88" i="1" s="1"/>
  <c r="Q88" i="1" s="1"/>
  <c r="L87" i="1"/>
  <c r="O87" i="1" s="1"/>
  <c r="Q87" i="1" s="1"/>
  <c r="L86" i="1"/>
  <c r="O86" i="1" s="1"/>
  <c r="Q86" i="1" s="1"/>
  <c r="L60" i="1"/>
  <c r="O60" i="1" s="1"/>
  <c r="Q60" i="1" s="1"/>
  <c r="L58" i="1"/>
  <c r="O58" i="1" s="1"/>
  <c r="Q58" i="1" s="1"/>
  <c r="L21" i="1"/>
  <c r="O21" i="1" s="1"/>
  <c r="Q21" i="1" s="1"/>
  <c r="L20" i="1"/>
  <c r="O20" i="1" s="1"/>
  <c r="Q20" i="1" s="1"/>
  <c r="O17" i="1"/>
  <c r="Q17" i="1" s="1"/>
  <c r="L78" i="1"/>
  <c r="O78" i="1" s="1"/>
  <c r="Q78" i="1" s="1"/>
  <c r="L77" i="1"/>
  <c r="O77" i="1" s="1"/>
  <c r="Q77" i="1" s="1"/>
  <c r="L76" i="1"/>
  <c r="O76" i="1" s="1"/>
  <c r="Q76" i="1" s="1"/>
  <c r="L75" i="1"/>
  <c r="O75" i="1" s="1"/>
  <c r="Q75" i="1" s="1"/>
  <c r="L74" i="1"/>
  <c r="O74" i="1" s="1"/>
  <c r="Q74" i="1" s="1"/>
  <c r="L73" i="1"/>
  <c r="O73" i="1" s="1"/>
  <c r="Q73" i="1" s="1"/>
  <c r="L72" i="1" l="1"/>
  <c r="O72" i="1" s="1"/>
  <c r="Q72" i="1" s="1"/>
  <c r="L71" i="1"/>
  <c r="O71" i="1" s="1"/>
  <c r="Q71" i="1" s="1"/>
  <c r="O16" i="1"/>
  <c r="Q16" i="1" s="1"/>
  <c r="L13" i="1"/>
  <c r="L101" i="1" l="1"/>
  <c r="O101" i="1" s="1"/>
  <c r="Q101" i="1" s="1"/>
  <c r="L85" i="1"/>
  <c r="O85" i="1" s="1"/>
  <c r="Q85" i="1" s="1"/>
  <c r="L84" i="1"/>
  <c r="O84" i="1" s="1"/>
  <c r="Q84" i="1" s="1"/>
  <c r="L83" i="1"/>
  <c r="O83" i="1" s="1"/>
  <c r="Q83" i="1" s="1"/>
  <c r="L82" i="1"/>
  <c r="O82" i="1" s="1"/>
  <c r="Q82" i="1" s="1"/>
  <c r="L81" i="1"/>
  <c r="O81" i="1" s="1"/>
  <c r="Q81" i="1" s="1"/>
  <c r="L80" i="1"/>
  <c r="O80" i="1" s="1"/>
  <c r="Q80" i="1" s="1"/>
  <c r="L79" i="1"/>
  <c r="O79" i="1" s="1"/>
  <c r="Q79" i="1" s="1"/>
  <c r="L70" i="1"/>
  <c r="O70" i="1" s="1"/>
  <c r="Q70" i="1" s="1"/>
  <c r="L69" i="1"/>
  <c r="O69" i="1" s="1"/>
  <c r="Q69" i="1" s="1"/>
  <c r="L26" i="1"/>
  <c r="O26" i="1" s="1"/>
  <c r="Q26" i="1" s="1"/>
  <c r="L25" i="1"/>
  <c r="O25" i="1" s="1"/>
  <c r="Q25" i="1" s="1"/>
  <c r="L18" i="1"/>
  <c r="O15" i="1"/>
  <c r="Q15" i="1" s="1"/>
  <c r="O13" i="1" l="1"/>
  <c r="L14" i="1"/>
  <c r="O14" i="1" s="1"/>
  <c r="Q14" i="1" s="1"/>
  <c r="Q13" i="1" l="1"/>
  <c r="L67" i="1"/>
  <c r="O67" i="1" s="1"/>
  <c r="Q67" i="1" s="1"/>
  <c r="L31" i="1" l="1"/>
  <c r="O31" i="1" s="1"/>
  <c r="Q31" i="1" s="1"/>
  <c r="L27" i="1" l="1"/>
  <c r="O27" i="1" s="1"/>
  <c r="Q27" i="1" s="1"/>
  <c r="L24" i="1"/>
  <c r="O24" i="1" s="1"/>
  <c r="Q24" i="1" s="1"/>
  <c r="L112" i="1" l="1"/>
  <c r="O112" i="1" s="1"/>
  <c r="Q112" i="1" s="1"/>
  <c r="L111" i="1"/>
  <c r="L110" i="1"/>
  <c r="O111" i="1" l="1"/>
  <c r="Q111" i="1" s="1"/>
  <c r="O110" i="1"/>
  <c r="Q110" i="1" s="1"/>
  <c r="L30" i="1"/>
  <c r="O30" i="1" s="1"/>
  <c r="Q30" i="1" s="1"/>
  <c r="L107" i="1" l="1"/>
  <c r="O107" i="1" s="1"/>
  <c r="Q107" i="1" s="1"/>
  <c r="L106" i="1"/>
  <c r="O106" i="1" s="1"/>
  <c r="Q106" i="1" s="1"/>
  <c r="L105" i="1"/>
  <c r="O105" i="1" s="1"/>
  <c r="Q105" i="1" s="1"/>
  <c r="L104" i="1"/>
  <c r="O104" i="1" s="1"/>
  <c r="Q104" i="1" s="1"/>
  <c r="L91" i="1"/>
  <c r="O91" i="1" s="1"/>
  <c r="Q91" i="1" s="1"/>
  <c r="L89" i="1"/>
  <c r="O89" i="1" s="1"/>
  <c r="Q89" i="1" s="1"/>
  <c r="L32" i="1" l="1"/>
  <c r="L19" i="1"/>
  <c r="L103" i="1"/>
  <c r="L102" i="1"/>
  <c r="L99" i="1"/>
  <c r="L98" i="1"/>
  <c r="L96" i="1"/>
  <c r="L90" i="1"/>
  <c r="L68" i="1"/>
  <c r="L66" i="1"/>
  <c r="L65" i="1"/>
  <c r="L64" i="1"/>
  <c r="L63" i="1"/>
  <c r="L62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29" i="1"/>
  <c r="L28" i="1"/>
  <c r="L23" i="1"/>
  <c r="L22" i="1"/>
  <c r="O35" i="1" l="1"/>
  <c r="Q35" i="1" s="1"/>
  <c r="O33" i="1"/>
  <c r="Q33" i="1" s="1"/>
  <c r="O32" i="1"/>
  <c r="Q32" i="1" s="1"/>
  <c r="O19" i="1"/>
  <c r="Q19" i="1" s="1"/>
  <c r="O18" i="1"/>
  <c r="Q18" i="1" l="1"/>
  <c r="O29" i="1" l="1"/>
  <c r="Q29" i="1" s="1"/>
  <c r="O28" i="1"/>
  <c r="Q28" i="1" s="1"/>
  <c r="O23" i="1"/>
  <c r="Q23" i="1" s="1"/>
  <c r="O22" i="1"/>
  <c r="O34" i="1"/>
  <c r="Q34" i="1" s="1"/>
  <c r="Q22" i="1" l="1"/>
  <c r="O36" i="1"/>
  <c r="O37" i="1"/>
  <c r="O38" i="1"/>
  <c r="O39" i="1"/>
  <c r="Q39" i="1" s="1"/>
  <c r="O40" i="1"/>
  <c r="Q40" i="1" s="1"/>
  <c r="O41" i="1"/>
  <c r="Q41" i="1" s="1"/>
  <c r="O42" i="1"/>
  <c r="Q42" i="1" s="1"/>
  <c r="O43" i="1"/>
  <c r="Q43" i="1" s="1"/>
  <c r="O44" i="1"/>
  <c r="O45" i="1"/>
  <c r="Q45" i="1" s="1"/>
  <c r="O46" i="1"/>
  <c r="Q46" i="1" s="1"/>
  <c r="O47" i="1"/>
  <c r="Q47" i="1" s="1"/>
  <c r="O48" i="1"/>
  <c r="Q48" i="1" s="1"/>
  <c r="O49" i="1"/>
  <c r="Q49" i="1" s="1"/>
  <c r="O50" i="1"/>
  <c r="Q50" i="1" s="1"/>
  <c r="O51" i="1"/>
  <c r="Q51" i="1" s="1"/>
  <c r="O52" i="1"/>
  <c r="Q52" i="1" s="1"/>
  <c r="O53" i="1"/>
  <c r="Q53" i="1" s="1"/>
  <c r="O54" i="1"/>
  <c r="Q54" i="1" s="1"/>
  <c r="O55" i="1"/>
  <c r="Q55" i="1" s="1"/>
  <c r="O56" i="1"/>
  <c r="Q56" i="1" s="1"/>
  <c r="O57" i="1"/>
  <c r="Q57" i="1" s="1"/>
  <c r="O62" i="1"/>
  <c r="Q62" i="1" s="1"/>
  <c r="O63" i="1"/>
  <c r="Q63" i="1" s="1"/>
  <c r="O64" i="1"/>
  <c r="Q64" i="1" s="1"/>
  <c r="O65" i="1"/>
  <c r="Q65" i="1" s="1"/>
  <c r="O66" i="1"/>
  <c r="Q66" i="1" s="1"/>
  <c r="O68" i="1"/>
  <c r="Q68" i="1" s="1"/>
  <c r="O90" i="1"/>
  <c r="O96" i="1"/>
  <c r="O98" i="1"/>
  <c r="Q98" i="1" s="1"/>
  <c r="O99" i="1"/>
  <c r="Q99" i="1" s="1"/>
  <c r="O102" i="1"/>
  <c r="Q102" i="1" s="1"/>
  <c r="O103" i="1"/>
  <c r="Q103" i="1" s="1"/>
  <c r="Q90" i="1" l="1"/>
  <c r="Q120" i="1" s="1"/>
  <c r="P120" i="1"/>
  <c r="Q96" i="1"/>
  <c r="Q36" i="1"/>
  <c r="Q37" i="1"/>
  <c r="Q44" i="1"/>
  <c r="Q38" i="1"/>
</calcChain>
</file>

<file path=xl/sharedStrings.xml><?xml version="1.0" encoding="utf-8"?>
<sst xmlns="http://schemas.openxmlformats.org/spreadsheetml/2006/main" count="321" uniqueCount="110">
  <si>
    <t>Total DF $ Needed</t>
  </si>
  <si>
    <t>Pounds Needed</t>
  </si>
  <si>
    <t>Commodity</t>
  </si>
  <si>
    <t xml:space="preserve">100021 MOZ LM -SHRD </t>
  </si>
  <si>
    <t>IW</t>
  </si>
  <si>
    <t>WG Apple Cinnamon Crumble</t>
  </si>
  <si>
    <t xml:space="preserve">Whole Grain Coffee Cake </t>
  </si>
  <si>
    <t xml:space="preserve">WG Chocolate Chip Crumble </t>
  </si>
  <si>
    <t>WG Blueberry Cinnamon Crumble</t>
  </si>
  <si>
    <t>WG Coffee Cake</t>
  </si>
  <si>
    <t>WG Orange Muffin</t>
  </si>
  <si>
    <t>WG Corn Muffin</t>
  </si>
  <si>
    <t>WG Cherry Muffin</t>
  </si>
  <si>
    <t xml:space="preserve">WG Sweet Potato Chocolate Chip Muffin IW  </t>
  </si>
  <si>
    <t xml:space="preserve">WG Double Chocolate Chip Muffin IW  </t>
  </si>
  <si>
    <t xml:space="preserve">WG Blueberry Muffin IW </t>
  </si>
  <si>
    <t xml:space="preserve">WG Banana Muffin IW  </t>
  </si>
  <si>
    <t xml:space="preserve">WG Apple Cinnamon Muffin IW </t>
  </si>
  <si>
    <t>WG Sweet Potato Oatmeal Muffin</t>
  </si>
  <si>
    <t>WG Sweet Potato Chocolate Chip  Muffin Top</t>
  </si>
  <si>
    <t>WG Double Chocolate Chip  Muffin Top</t>
  </si>
  <si>
    <t>WG Double Chocolate  Muffin Top</t>
  </si>
  <si>
    <t>WG Blueberry  Muffin Top</t>
  </si>
  <si>
    <t>WG Apple Muffin Top</t>
  </si>
  <si>
    <t>WG Apple Cinnamon Muffin Top</t>
  </si>
  <si>
    <t>WG Chocolate Chip Muffin  Muffin</t>
  </si>
  <si>
    <t xml:space="preserve">WG Cheesy Cornbread Muffin IW </t>
  </si>
  <si>
    <t xml:space="preserve">WG Cheesy Cornbread Muffin IW  </t>
  </si>
  <si>
    <t>WG Blueberry Loaf 1.8oz 120pk</t>
  </si>
  <si>
    <t xml:space="preserve">WG Banana Loaf 1.8oz 120pk </t>
  </si>
  <si>
    <t>Bulk</t>
  </si>
  <si>
    <t>PTV  ($)</t>
  </si>
  <si>
    <t>Value Per Pound</t>
  </si>
  <si>
    <t>Drawdown per case</t>
  </si>
  <si>
    <t xml:space="preserve">Commodity </t>
  </si>
  <si>
    <t>Cases Equivalent</t>
  </si>
  <si>
    <t>Servings Needed</t>
  </si>
  <si>
    <t>Case Count</t>
  </si>
  <si>
    <t>Pack Size (ounces)</t>
  </si>
  <si>
    <t>Bulk / IW</t>
  </si>
  <si>
    <t>Product Description</t>
  </si>
  <si>
    <t>Code</t>
  </si>
  <si>
    <t>Office Fax:       626-815-8829</t>
  </si>
  <si>
    <t>Office Phone: 626-815-8859</t>
  </si>
  <si>
    <t xml:space="preserve">    Azusa, CA 91702</t>
  </si>
  <si>
    <t xml:space="preserve">    823 W. 8th Street</t>
  </si>
  <si>
    <t>WG Breakfast Empanda Egg, Cheese, and Potato 3.25oz</t>
  </si>
  <si>
    <t xml:space="preserve">WG Three Cheese Calzone 5.5 oz </t>
  </si>
  <si>
    <t xml:space="preserve">Bulk  </t>
  </si>
  <si>
    <t>WG Turkey Pepperoni Calzone, 5.5 oz</t>
  </si>
  <si>
    <t>Meatless Buffalo Calzone 5.5 oz</t>
  </si>
  <si>
    <t>100046       Frz Eggs</t>
  </si>
  <si>
    <t>WG Pizza Empanada</t>
  </si>
  <si>
    <t>WG Italian Sausage Calzone (Meatless)</t>
  </si>
  <si>
    <t>Spicy Bean and Cheese Bowl, 4.0 oz</t>
  </si>
  <si>
    <t>Bean and Cheese Bowl, 4.0 oz</t>
  </si>
  <si>
    <t>WG Chocolate Chip Muffin</t>
  </si>
  <si>
    <t xml:space="preserve">WG Sweet Potato Chocolate Chip Muffin </t>
  </si>
  <si>
    <t>WG Cinnamon Crumble Muffin 2oz 75pk</t>
  </si>
  <si>
    <t>WG Cinnamon Crumble 3.4 oz</t>
  </si>
  <si>
    <t>Apple Pancake Bowl WG 3.8oz 72pk</t>
  </si>
  <si>
    <t>Blueberry Pancake Bowl WG 3.8oz 72pk</t>
  </si>
  <si>
    <t>Peach Pancake Bowl 3.8oz 72pk IW</t>
  </si>
  <si>
    <t>Strawberry Pancake Bowl WG 3.8oz 72pk</t>
  </si>
  <si>
    <t xml:space="preserve">WG Pizza Empanada </t>
  </si>
  <si>
    <t>64135LA</t>
  </si>
  <si>
    <t>WG Blueberry Muffin, 1.8 oz., IW (LA)</t>
  </si>
  <si>
    <t>WG Cornbread Muffin, 2.5 oz, IW</t>
  </si>
  <si>
    <t>WG Signature Coffee Cake, IW, 72/3.4 oz.</t>
  </si>
  <si>
    <t>90080LA</t>
  </si>
  <si>
    <t>WG Nacho Pretzel Pocket, 5.5 oz, IW</t>
  </si>
  <si>
    <t>WG Nacho Pretzel Pocket, 5.5 oz, BULK</t>
  </si>
  <si>
    <t>WG Pizza Empanada Bulk</t>
  </si>
  <si>
    <t>Cornbread Loaf 1.4oz 120/pack</t>
  </si>
  <si>
    <t>WG Breakfast Kit with Blueberry Muffin IW</t>
  </si>
  <si>
    <t>WG Breakfast Kit with Cinnamon Crumble IW</t>
  </si>
  <si>
    <t>WG Breakfast Kit with Chocolate Chip muffin IW</t>
  </si>
  <si>
    <t>WG Cheesy Pretzel Pocket IW</t>
  </si>
  <si>
    <t>WG Cheesy Pretzel Pocket Bulk</t>
  </si>
  <si>
    <t>3 Day Meal Kit, Frozen IW</t>
  </si>
  <si>
    <t>Breakfast and Lunch Meal Kit, Frozen</t>
  </si>
  <si>
    <t>WG Lunch Meal Kit, Frozen</t>
  </si>
  <si>
    <t>WG Cowboy Bread 3.4oz IW</t>
  </si>
  <si>
    <t>Spinach &amp; Cheese Calzone, 5.5 oz</t>
  </si>
  <si>
    <t>3 Day Breakfast and Lunch Kit, Frozen</t>
  </si>
  <si>
    <t>5 Day Breakfast and Lunch Kit, Frozen</t>
  </si>
  <si>
    <t>7 Day Breakfast and Lunch Kit, Frozen</t>
  </si>
  <si>
    <t>2 Day Breakfast and Lunch kit, Frozen</t>
  </si>
  <si>
    <t>64175LA</t>
  </si>
  <si>
    <t>Commodity Calculator for SY 2023-24</t>
  </si>
  <si>
    <t>WG Spinach and Cheese Calzone, Bulk</t>
  </si>
  <si>
    <t xml:space="preserve">Bean and Cheese Empanada 5.2 oz </t>
  </si>
  <si>
    <t>Bean and Cheese Empanada 5.2 oz - Bulk</t>
  </si>
  <si>
    <t>WG Sunrise Muffin, fortified, IW, 100/3.5oz</t>
  </si>
  <si>
    <t>100317 Sweet Potatoes w/ Syrup Can - 6/10</t>
  </si>
  <si>
    <t>WG Sunrise Muffin, fortified Bulk, 60/3.5 oz</t>
  </si>
  <si>
    <t>WG Chocolate Chip Cookie Dough, 1 oz</t>
  </si>
  <si>
    <t>WG Chocolate Chip Cookie Dough, 1.5 oz</t>
  </si>
  <si>
    <t>WG Chocolate Chip Cookie Dough with bags, 1.85 oz</t>
  </si>
  <si>
    <t>WG Cinnamon Crumble Muffin 3 oz, Bulk</t>
  </si>
  <si>
    <t>WG Blueberry Crumble Muffin, 3 oz, Bulk</t>
  </si>
  <si>
    <t>WG Cinnamon Crumble Muffin, 3 oz, IW</t>
  </si>
  <si>
    <t>WG Blueberry Crumble Muffin, 3 oz, IW</t>
  </si>
  <si>
    <t>Iw</t>
  </si>
  <si>
    <t>WG Mocha Crumble</t>
  </si>
  <si>
    <t>WG Café LA Coffee Cake Fortified IW</t>
  </si>
  <si>
    <t>50231C</t>
  </si>
  <si>
    <t>50241C</t>
  </si>
  <si>
    <t>WG Three Cheese Calzone 5.5 oz, Bulk</t>
  </si>
  <si>
    <t>WG Three Cheese Calzone 5.5 oz, IW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</si>
</sst>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164" formatCode="0.0000"/>
  </numFmts>
  <fonts count="21" x14ac:knownFonts="1">
    <font>
      <sz val="10"/>
      <name val="Helv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Helv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name val="Arial"/>
      <family val="2"/>
    </font>
    <font>
      <b/>
      <sz val="2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8" fontId="14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</cellStyleXfs>
  <cellXfs count="129">
    <xf numFmtId="0" fontId="0" fillId="0" borderId="0" xfId="0"/>
    <xf numFmtId="2" fontId="0" fillId="0" borderId="0" xfId="0" applyNumberFormat="1"/>
    <xf numFmtId="164" fontId="0" fillId="0" borderId="0" xfId="0" applyNumberFormat="1"/>
    <xf numFmtId="2" fontId="13" fillId="2" borderId="1" xfId="0" applyNumberFormat="1" applyFont="1" applyFill="1" applyBorder="1" applyAlignment="1">
      <alignment vertical="center" wrapText="1"/>
    </xf>
    <xf numFmtId="2" fontId="13" fillId="2" borderId="2" xfId="0" applyNumberFormat="1" applyFont="1" applyFill="1" applyBorder="1" applyAlignment="1">
      <alignment horizontal="center" vertical="center" wrapText="1"/>
    </xf>
    <xf numFmtId="2" fontId="13" fillId="2" borderId="2" xfId="0" applyNumberFormat="1" applyFont="1" applyFill="1" applyBorder="1" applyAlignment="1">
      <alignment vertical="center" wrapText="1"/>
    </xf>
    <xf numFmtId="1" fontId="15" fillId="3" borderId="1" xfId="0" applyNumberFormat="1" applyFont="1" applyFill="1" applyBorder="1" applyAlignment="1">
      <alignment horizontal="center" vertical="center" wrapText="1"/>
    </xf>
    <xf numFmtId="164" fontId="15" fillId="0" borderId="1" xfId="0" applyNumberFormat="1" applyFont="1" applyBorder="1" applyAlignment="1">
      <alignment vertical="center"/>
    </xf>
    <xf numFmtId="0" fontId="16" fillId="0" borderId="0" xfId="0" applyFont="1"/>
    <xf numFmtId="2" fontId="0" fillId="5" borderId="15" xfId="0" applyNumberFormat="1" applyFill="1" applyBorder="1"/>
    <xf numFmtId="2" fontId="0" fillId="5" borderId="0" xfId="0" applyNumberFormat="1" applyFill="1"/>
    <xf numFmtId="0" fontId="0" fillId="5" borderId="0" xfId="0" applyFill="1"/>
    <xf numFmtId="0" fontId="0" fillId="5" borderId="16" xfId="0" applyFill="1" applyBorder="1"/>
    <xf numFmtId="0" fontId="13" fillId="5" borderId="0" xfId="0" applyFont="1" applyFill="1"/>
    <xf numFmtId="0" fontId="13" fillId="5" borderId="16" xfId="0" applyFont="1" applyFill="1" applyBorder="1"/>
    <xf numFmtId="0" fontId="18" fillId="5" borderId="15" xfId="0" applyFont="1" applyFill="1" applyBorder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13" fillId="5" borderId="0" xfId="0" applyFont="1" applyFill="1" applyAlignment="1">
      <alignment horizontal="left"/>
    </xf>
    <xf numFmtId="0" fontId="13" fillId="5" borderId="16" xfId="0" applyFont="1" applyFill="1" applyBorder="1" applyAlignment="1">
      <alignment horizontal="left"/>
    </xf>
    <xf numFmtId="0" fontId="13" fillId="5" borderId="0" xfId="0" applyFont="1" applyFill="1" applyAlignment="1">
      <alignment horizontal="left" vertical="top"/>
    </xf>
    <xf numFmtId="0" fontId="13" fillId="5" borderId="16" xfId="0" applyFont="1" applyFill="1" applyBorder="1" applyAlignment="1">
      <alignment horizontal="left" vertical="top"/>
    </xf>
    <xf numFmtId="2" fontId="0" fillId="5" borderId="17" xfId="0" applyNumberFormat="1" applyFill="1" applyBorder="1"/>
    <xf numFmtId="2" fontId="0" fillId="5" borderId="13" xfId="0" applyNumberFormat="1" applyFill="1" applyBorder="1"/>
    <xf numFmtId="0" fontId="0" fillId="5" borderId="13" xfId="0" applyFill="1" applyBorder="1"/>
    <xf numFmtId="0" fontId="0" fillId="5" borderId="18" xfId="0" applyFill="1" applyBorder="1"/>
    <xf numFmtId="1" fontId="15" fillId="6" borderId="1" xfId="0" applyNumberFormat="1" applyFont="1" applyFill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 wrapText="1"/>
    </xf>
    <xf numFmtId="2" fontId="15" fillId="0" borderId="19" xfId="0" applyNumberFormat="1" applyFont="1" applyBorder="1" applyAlignment="1">
      <alignment horizontal="center" vertical="center"/>
    </xf>
    <xf numFmtId="0" fontId="17" fillId="4" borderId="19" xfId="0" applyFont="1" applyFill="1" applyBorder="1" applyAlignment="1" applyProtection="1">
      <alignment horizontal="center" vertical="center"/>
      <protection locked="0"/>
    </xf>
    <xf numFmtId="0" fontId="17" fillId="0" borderId="19" xfId="0" applyFont="1" applyBorder="1" applyAlignment="1">
      <alignment horizontal="center" vertical="center"/>
    </xf>
    <xf numFmtId="1" fontId="15" fillId="6" borderId="19" xfId="0" applyNumberFormat="1" applyFont="1" applyFill="1" applyBorder="1" applyAlignment="1">
      <alignment horizontal="center" vertical="center" wrapText="1"/>
    </xf>
    <xf numFmtId="4" fontId="15" fillId="6" borderId="19" xfId="0" applyNumberFormat="1" applyFont="1" applyFill="1" applyBorder="1" applyAlignment="1">
      <alignment horizontal="center" vertical="center"/>
    </xf>
    <xf numFmtId="2" fontId="15" fillId="6" borderId="19" xfId="0" applyNumberFormat="1" applyFont="1" applyFill="1" applyBorder="1" applyAlignment="1">
      <alignment vertical="center"/>
    </xf>
    <xf numFmtId="8" fontId="15" fillId="6" borderId="19" xfId="1" applyFont="1" applyFill="1" applyBorder="1" applyAlignment="1" applyProtection="1">
      <alignment vertical="center"/>
    </xf>
    <xf numFmtId="0" fontId="7" fillId="0" borderId="19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1" fontId="15" fillId="3" borderId="19" xfId="0" applyNumberFormat="1" applyFont="1" applyFill="1" applyBorder="1" applyAlignment="1">
      <alignment horizontal="center" vertical="center" wrapText="1"/>
    </xf>
    <xf numFmtId="4" fontId="15" fillId="3" borderId="19" xfId="0" applyNumberFormat="1" applyFont="1" applyFill="1" applyBorder="1" applyAlignment="1">
      <alignment horizontal="center" vertical="center"/>
    </xf>
    <xf numFmtId="2" fontId="15" fillId="3" borderId="19" xfId="0" applyNumberFormat="1" applyFont="1" applyFill="1" applyBorder="1" applyAlignment="1">
      <alignment vertical="center"/>
    </xf>
    <xf numFmtId="164" fontId="15" fillId="3" borderId="19" xfId="0" applyNumberFormat="1" applyFont="1" applyFill="1" applyBorder="1" applyAlignment="1">
      <alignment vertical="center"/>
    </xf>
    <xf numFmtId="8" fontId="15" fillId="3" borderId="19" xfId="1" applyFont="1" applyFill="1" applyBorder="1" applyAlignment="1" applyProtection="1">
      <alignment vertical="center"/>
    </xf>
    <xf numFmtId="0" fontId="9" fillId="0" borderId="19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2" fontId="15" fillId="0" borderId="24" xfId="0" applyNumberFormat="1" applyFont="1" applyBorder="1" applyAlignment="1">
      <alignment horizontal="center" vertical="center"/>
    </xf>
    <xf numFmtId="0" fontId="17" fillId="4" borderId="24" xfId="0" applyFont="1" applyFill="1" applyBorder="1" applyAlignment="1" applyProtection="1">
      <alignment horizontal="center" vertical="center"/>
      <protection locked="0"/>
    </xf>
    <xf numFmtId="0" fontId="17" fillId="0" borderId="24" xfId="0" applyFont="1" applyBorder="1" applyAlignment="1">
      <alignment horizontal="center" vertical="center"/>
    </xf>
    <xf numFmtId="1" fontId="15" fillId="6" borderId="24" xfId="0" applyNumberFormat="1" applyFont="1" applyFill="1" applyBorder="1" applyAlignment="1">
      <alignment horizontal="center" vertical="center" wrapText="1"/>
    </xf>
    <xf numFmtId="4" fontId="15" fillId="6" borderId="24" xfId="0" applyNumberFormat="1" applyFont="1" applyFill="1" applyBorder="1" applyAlignment="1">
      <alignment horizontal="center" vertical="center"/>
    </xf>
    <xf numFmtId="2" fontId="15" fillId="6" borderId="24" xfId="0" applyNumberFormat="1" applyFont="1" applyFill="1" applyBorder="1" applyAlignment="1">
      <alignment vertical="center"/>
    </xf>
    <xf numFmtId="8" fontId="15" fillId="6" borderId="24" xfId="1" applyFont="1" applyFill="1" applyBorder="1" applyAlignment="1" applyProtection="1">
      <alignment vertical="center"/>
    </xf>
    <xf numFmtId="0" fontId="15" fillId="0" borderId="25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 wrapText="1"/>
    </xf>
    <xf numFmtId="2" fontId="15" fillId="0" borderId="25" xfId="0" applyNumberFormat="1" applyFont="1" applyBorder="1" applyAlignment="1">
      <alignment horizontal="center" vertical="center"/>
    </xf>
    <xf numFmtId="0" fontId="17" fillId="4" borderId="25" xfId="0" applyFont="1" applyFill="1" applyBorder="1" applyAlignment="1" applyProtection="1">
      <alignment horizontal="center" vertical="center"/>
      <protection locked="0"/>
    </xf>
    <xf numFmtId="0" fontId="17" fillId="0" borderId="25" xfId="0" applyFont="1" applyBorder="1" applyAlignment="1">
      <alignment horizontal="center" vertical="center"/>
    </xf>
    <xf numFmtId="1" fontId="15" fillId="6" borderId="25" xfId="0" applyNumberFormat="1" applyFont="1" applyFill="1" applyBorder="1" applyAlignment="1">
      <alignment horizontal="center" vertical="center" wrapText="1"/>
    </xf>
    <xf numFmtId="4" fontId="15" fillId="6" borderId="25" xfId="0" applyNumberFormat="1" applyFont="1" applyFill="1" applyBorder="1" applyAlignment="1">
      <alignment horizontal="center" vertical="center"/>
    </xf>
    <xf numFmtId="2" fontId="15" fillId="6" borderId="25" xfId="0" applyNumberFormat="1" applyFont="1" applyFill="1" applyBorder="1" applyAlignment="1">
      <alignment vertical="center"/>
    </xf>
    <xf numFmtId="164" fontId="15" fillId="6" borderId="25" xfId="0" applyNumberFormat="1" applyFont="1" applyFill="1" applyBorder="1" applyAlignment="1">
      <alignment vertical="center"/>
    </xf>
    <xf numFmtId="8" fontId="15" fillId="6" borderId="25" xfId="1" applyFont="1" applyFill="1" applyBorder="1" applyAlignment="1" applyProtection="1">
      <alignment vertical="center"/>
    </xf>
    <xf numFmtId="0" fontId="0" fillId="0" borderId="23" xfId="0" applyBorder="1"/>
    <xf numFmtId="0" fontId="15" fillId="0" borderId="26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2" fontId="15" fillId="0" borderId="26" xfId="0" applyNumberFormat="1" applyFont="1" applyBorder="1" applyAlignment="1">
      <alignment horizontal="center" vertical="center"/>
    </xf>
    <xf numFmtId="0" fontId="17" fillId="4" borderId="26" xfId="0" applyFont="1" applyFill="1" applyBorder="1" applyAlignment="1" applyProtection="1">
      <alignment horizontal="center" vertical="center"/>
      <protection locked="0"/>
    </xf>
    <xf numFmtId="0" fontId="17" fillId="0" borderId="26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1" fontId="15" fillId="7" borderId="19" xfId="0" applyNumberFormat="1" applyFont="1" applyFill="1" applyBorder="1" applyAlignment="1">
      <alignment horizontal="center" vertical="center" wrapText="1"/>
    </xf>
    <xf numFmtId="4" fontId="15" fillId="7" borderId="19" xfId="0" applyNumberFormat="1" applyFont="1" applyFill="1" applyBorder="1" applyAlignment="1">
      <alignment horizontal="center" vertical="center"/>
    </xf>
    <xf numFmtId="2" fontId="15" fillId="7" borderId="19" xfId="0" applyNumberFormat="1" applyFont="1" applyFill="1" applyBorder="1" applyAlignment="1">
      <alignment vertical="center"/>
    </xf>
    <xf numFmtId="164" fontId="15" fillId="7" borderId="19" xfId="0" applyNumberFormat="1" applyFont="1" applyFill="1" applyBorder="1" applyAlignment="1">
      <alignment vertical="center"/>
    </xf>
    <xf numFmtId="8" fontId="15" fillId="7" borderId="19" xfId="1" applyFont="1" applyFill="1" applyBorder="1" applyAlignment="1" applyProtection="1">
      <alignment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20" fillId="5" borderId="0" xfId="0" applyFont="1" applyFill="1" applyAlignment="1">
      <alignment horizontal="center" vertical="center"/>
    </xf>
    <xf numFmtId="0" fontId="20" fillId="5" borderId="15" xfId="0" applyFont="1" applyFill="1" applyBorder="1" applyAlignment="1">
      <alignment horizontal="center" vertical="center"/>
    </xf>
    <xf numFmtId="2" fontId="13" fillId="2" borderId="9" xfId="0" applyNumberFormat="1" applyFont="1" applyFill="1" applyBorder="1" applyAlignment="1">
      <alignment horizontal="center" vertical="center" wrapText="1"/>
    </xf>
    <xf numFmtId="2" fontId="13" fillId="2" borderId="11" xfId="0" applyNumberFormat="1" applyFont="1" applyFill="1" applyBorder="1" applyAlignment="1">
      <alignment horizontal="center" vertical="center" wrapText="1"/>
    </xf>
    <xf numFmtId="2" fontId="13" fillId="2" borderId="3" xfId="0" applyNumberFormat="1" applyFont="1" applyFill="1" applyBorder="1" applyAlignment="1">
      <alignment horizontal="center" vertical="center" wrapText="1"/>
    </xf>
    <xf numFmtId="2" fontId="13" fillId="2" borderId="10" xfId="0" applyNumberFormat="1" applyFont="1" applyFill="1" applyBorder="1" applyAlignment="1">
      <alignment horizontal="center" vertical="center" wrapText="1"/>
    </xf>
    <xf numFmtId="2" fontId="13" fillId="2" borderId="12" xfId="0" applyNumberFormat="1" applyFont="1" applyFill="1" applyBorder="1" applyAlignment="1">
      <alignment horizontal="center" vertical="center" wrapText="1"/>
    </xf>
    <xf numFmtId="2" fontId="13" fillId="2" borderId="4" xfId="0" applyNumberFormat="1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1" fillId="0" borderId="25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urrency" xfId="1" builtinId="4"/>
    <cellStyle name="Normal" xfId="0" builtinId="0"/>
    <cellStyle name="Normal 2" xfId="2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461962</xdr:colOff>
      <xdr:row>0</xdr:row>
      <xdr:rowOff>123826</xdr:rowOff>
    </xdr:from>
    <xdr:ext cx="1471797" cy="831849"/>
    <xdr:pic>
      <xdr:nvPicPr>
        <xdr:cNvPr id="2" name="Picture 1">
          <a:extLst>
            <a:ext uri="{FF2B5EF4-FFF2-40B4-BE49-F238E27FC236}">
              <a16:creationId xmlns:a16="http://schemas.microsoft.com/office/drawing/2014/main" id="{642D0135-987F-46A9-B4AE-67CB1851A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562" y="123826"/>
          <a:ext cx="1471797" cy="83184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35"/>
  <sheetViews>
    <sheetView tabSelected="1" zoomScale="90" zoomScaleNormal="90" workbookViewId="0">
      <selection activeCell="A90" activeCellId="2" sqref="A90"/>
    </sheetView>
  </sheetViews>
  <sheetFormatPr defaultColWidth="9.140625" defaultRowHeight="12.75" x14ac:dyDescent="0.2"/>
  <cols>
    <col min="1" max="1" width="2.28515625" customWidth="1"/>
    <col min="2" max="2" width="19.85546875" customWidth="1"/>
    <col min="3" max="4" width="9.140625" customWidth="1"/>
    <col min="5" max="5" width="14.140625" customWidth="1"/>
    <col min="6" max="6" width="6.85546875" customWidth="1"/>
    <col min="7" max="7" width="0.5703125" customWidth="1"/>
    <col min="8" max="8" width="9" customWidth="1"/>
    <col min="9" max="9" width="9.85546875" customWidth="1"/>
    <col min="10" max="10" width="8.42578125" customWidth="1"/>
    <col min="11" max="12" width="13.28515625" customWidth="1"/>
    <col min="13" max="13" width="26.28515625" customWidth="1"/>
    <col min="14" max="14" width="13.28515625" customWidth="1"/>
    <col min="15" max="15" width="15.5703125" style="1" customWidth="1"/>
    <col min="16" max="16" width="11" style="1" customWidth="1"/>
    <col min="17" max="17" width="18.85546875" customWidth="1"/>
  </cols>
  <sheetData>
    <row r="1" spans="2:17" x14ac:dyDescent="0.2">
      <c r="B1" s="24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2"/>
      <c r="P1" s="22"/>
      <c r="Q1" s="21"/>
    </row>
    <row r="2" spans="2:17" ht="15" customHeight="1" x14ac:dyDescent="0.2">
      <c r="B2" s="12"/>
      <c r="C2" s="11"/>
      <c r="D2" s="11"/>
      <c r="E2" s="98" t="s">
        <v>89</v>
      </c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9"/>
    </row>
    <row r="3" spans="2:17" ht="15" customHeight="1" x14ac:dyDescent="0.2">
      <c r="B3" s="12"/>
      <c r="C3" s="11"/>
      <c r="D3" s="11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9"/>
    </row>
    <row r="4" spans="2:17" ht="31.9" customHeight="1" x14ac:dyDescent="0.2">
      <c r="B4" s="12"/>
      <c r="C4" s="11"/>
      <c r="D4" s="11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9"/>
    </row>
    <row r="5" spans="2:17" ht="15" customHeight="1" x14ac:dyDescent="0.2">
      <c r="B5" s="20" t="s">
        <v>45</v>
      </c>
      <c r="C5" s="19"/>
      <c r="D5" s="19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9"/>
    </row>
    <row r="6" spans="2:17" ht="23.25" customHeight="1" x14ac:dyDescent="0.2">
      <c r="B6" s="20" t="s">
        <v>44</v>
      </c>
      <c r="C6" s="19"/>
      <c r="D6" s="19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9"/>
    </row>
    <row r="7" spans="2:17" ht="13.5" customHeight="1" x14ac:dyDescent="0.25">
      <c r="B7" s="18" t="s">
        <v>43</v>
      </c>
      <c r="C7" s="17"/>
      <c r="D7" s="17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5"/>
    </row>
    <row r="8" spans="2:17" ht="15" customHeight="1" x14ac:dyDescent="0.25">
      <c r="B8" s="14" t="s">
        <v>42</v>
      </c>
      <c r="C8" s="13"/>
      <c r="E8" s="13"/>
      <c r="F8" s="11"/>
      <c r="G8" s="11"/>
      <c r="H8" s="11"/>
      <c r="I8" s="11"/>
      <c r="J8" s="11"/>
      <c r="K8" s="11"/>
      <c r="L8" s="11"/>
      <c r="M8" s="11"/>
      <c r="N8" s="11"/>
      <c r="O8" s="10"/>
      <c r="P8" s="10"/>
      <c r="Q8" s="9"/>
    </row>
    <row r="9" spans="2:17" ht="13.5" thickBot="1" x14ac:dyDescent="0.25">
      <c r="B9" s="12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0"/>
      <c r="P9" s="10"/>
      <c r="Q9" s="9"/>
    </row>
    <row r="10" spans="2:17" ht="15" customHeight="1" x14ac:dyDescent="0.2">
      <c r="B10" s="113" t="s">
        <v>41</v>
      </c>
      <c r="C10" s="116" t="s">
        <v>40</v>
      </c>
      <c r="D10" s="116"/>
      <c r="E10" s="116"/>
      <c r="F10" s="116"/>
      <c r="G10" s="116"/>
      <c r="H10" s="106" t="s">
        <v>39</v>
      </c>
      <c r="I10" s="109" t="s">
        <v>38</v>
      </c>
      <c r="J10" s="109" t="s">
        <v>37</v>
      </c>
      <c r="K10" s="106" t="s">
        <v>36</v>
      </c>
      <c r="L10" s="109" t="s">
        <v>35</v>
      </c>
      <c r="M10" s="106" t="s">
        <v>34</v>
      </c>
      <c r="N10" s="106" t="s">
        <v>33</v>
      </c>
      <c r="O10" s="103" t="s">
        <v>1</v>
      </c>
      <c r="P10" s="103" t="s">
        <v>32</v>
      </c>
      <c r="Q10" s="100" t="s">
        <v>31</v>
      </c>
    </row>
    <row r="11" spans="2:17" ht="15" customHeight="1" x14ac:dyDescent="0.2">
      <c r="B11" s="114"/>
      <c r="C11" s="117"/>
      <c r="D11" s="117"/>
      <c r="E11" s="117"/>
      <c r="F11" s="117"/>
      <c r="G11" s="117"/>
      <c r="H11" s="107"/>
      <c r="I11" s="110"/>
      <c r="J11" s="110"/>
      <c r="K11" s="107"/>
      <c r="L11" s="110"/>
      <c r="M11" s="107"/>
      <c r="N11" s="107"/>
      <c r="O11" s="104"/>
      <c r="P11" s="104"/>
      <c r="Q11" s="101"/>
    </row>
    <row r="12" spans="2:17" ht="15" customHeight="1" thickBot="1" x14ac:dyDescent="0.25">
      <c r="B12" s="115"/>
      <c r="C12" s="118"/>
      <c r="D12" s="118"/>
      <c r="E12" s="118"/>
      <c r="F12" s="118"/>
      <c r="G12" s="118"/>
      <c r="H12" s="108"/>
      <c r="I12" s="111"/>
      <c r="J12" s="111"/>
      <c r="K12" s="108"/>
      <c r="L12" s="111"/>
      <c r="M12" s="108"/>
      <c r="N12" s="108"/>
      <c r="O12" s="105"/>
      <c r="P12" s="105"/>
      <c r="Q12" s="102"/>
    </row>
    <row r="13" spans="2:17" ht="38.25" hidden="1" customHeight="1" thickBot="1" x14ac:dyDescent="0.25">
      <c r="B13" s="26">
        <v>22222</v>
      </c>
      <c r="C13" s="122" t="s">
        <v>74</v>
      </c>
      <c r="D13" s="90"/>
      <c r="E13" s="90"/>
      <c r="F13" s="90"/>
      <c r="G13" s="90"/>
      <c r="H13" s="46" t="s">
        <v>4</v>
      </c>
      <c r="I13" s="28">
        <v>8.73</v>
      </c>
      <c r="J13" s="26">
        <v>28</v>
      </c>
      <c r="K13" s="29"/>
      <c r="L13" s="30">
        <f>(K13/J13)</f>
        <v>0</v>
      </c>
      <c r="M13" s="39" t="s">
        <v>51</v>
      </c>
      <c r="N13" s="40">
        <v>1.06</v>
      </c>
      <c r="O13" s="41">
        <f t="shared" ref="O13:O14" si="0">N13*L13</f>
        <v>0</v>
      </c>
      <c r="P13" s="42">
        <v>1.9722</v>
      </c>
      <c r="Q13" s="43">
        <f t="shared" ref="Q13:Q14" si="1">(P13*O13)</f>
        <v>0</v>
      </c>
    </row>
    <row r="14" spans="2:17" ht="38.25" hidden="1" customHeight="1" thickBot="1" x14ac:dyDescent="0.25">
      <c r="B14" s="26">
        <v>22223</v>
      </c>
      <c r="C14" s="122" t="s">
        <v>75</v>
      </c>
      <c r="D14" s="90"/>
      <c r="E14" s="90"/>
      <c r="F14" s="90"/>
      <c r="G14" s="90"/>
      <c r="H14" s="46" t="s">
        <v>4</v>
      </c>
      <c r="I14" s="28">
        <v>9.73</v>
      </c>
      <c r="J14" s="26">
        <v>28</v>
      </c>
      <c r="K14" s="29"/>
      <c r="L14" s="30">
        <f>(K14/J14)</f>
        <v>0</v>
      </c>
      <c r="M14" s="39" t="s">
        <v>51</v>
      </c>
      <c r="N14" s="40">
        <v>0.56000000000000005</v>
      </c>
      <c r="O14" s="41">
        <f t="shared" si="0"/>
        <v>0</v>
      </c>
      <c r="P14" s="42">
        <v>1.9722</v>
      </c>
      <c r="Q14" s="43">
        <f t="shared" si="1"/>
        <v>0</v>
      </c>
    </row>
    <row r="15" spans="2:17" ht="38.25" hidden="1" customHeight="1" thickBot="1" x14ac:dyDescent="0.25">
      <c r="B15" s="26">
        <v>22224</v>
      </c>
      <c r="C15" s="95" t="s">
        <v>76</v>
      </c>
      <c r="D15" s="90"/>
      <c r="E15" s="90"/>
      <c r="F15" s="90"/>
      <c r="G15" s="90"/>
      <c r="H15" s="46" t="s">
        <v>4</v>
      </c>
      <c r="I15" s="28">
        <v>8.73</v>
      </c>
      <c r="J15" s="26">
        <v>28</v>
      </c>
      <c r="K15" s="29"/>
      <c r="L15" s="30">
        <v>0</v>
      </c>
      <c r="M15" s="39" t="s">
        <v>51</v>
      </c>
      <c r="N15" s="40">
        <v>0.48</v>
      </c>
      <c r="O15" s="41">
        <f t="shared" ref="O15" si="2">N15*L15</f>
        <v>0</v>
      </c>
      <c r="P15" s="42">
        <v>1.9722</v>
      </c>
      <c r="Q15" s="43">
        <f t="shared" ref="Q15" si="3">(P15*O15)</f>
        <v>0</v>
      </c>
    </row>
    <row r="16" spans="2:17" ht="38.25" customHeight="1" thickBot="1" x14ac:dyDescent="0.25">
      <c r="B16" s="70">
        <v>50112</v>
      </c>
      <c r="C16" s="82" t="s">
        <v>83</v>
      </c>
      <c r="D16" s="83"/>
      <c r="E16" s="83"/>
      <c r="F16" s="84"/>
      <c r="G16" s="71"/>
      <c r="H16" s="72"/>
      <c r="I16" s="73">
        <v>5.5</v>
      </c>
      <c r="J16" s="70">
        <v>80</v>
      </c>
      <c r="K16" s="74"/>
      <c r="L16" s="75">
        <v>0</v>
      </c>
      <c r="M16" s="64" t="s">
        <v>3</v>
      </c>
      <c r="N16" s="65">
        <v>10.050000000000001</v>
      </c>
      <c r="O16" s="66">
        <f t="shared" ref="O16:O29" si="4">N16*L16</f>
        <v>0</v>
      </c>
      <c r="P16" s="67">
        <v>1.9231</v>
      </c>
      <c r="Q16" s="68">
        <f>(P16*O16)</f>
        <v>0</v>
      </c>
    </row>
    <row r="17" spans="2:17" ht="38.25" customHeight="1" thickBot="1" x14ac:dyDescent="0.25">
      <c r="B17" s="70">
        <v>50113</v>
      </c>
      <c r="C17" s="123" t="s">
        <v>90</v>
      </c>
      <c r="D17" s="83"/>
      <c r="E17" s="83"/>
      <c r="F17" s="84"/>
      <c r="G17" s="71"/>
      <c r="H17" s="60" t="s">
        <v>48</v>
      </c>
      <c r="I17" s="73">
        <v>5.5</v>
      </c>
      <c r="J17" s="70">
        <v>80</v>
      </c>
      <c r="K17" s="74"/>
      <c r="L17" s="75">
        <v>0</v>
      </c>
      <c r="M17" s="64" t="s">
        <v>3</v>
      </c>
      <c r="N17" s="65">
        <v>10.050000000000001</v>
      </c>
      <c r="O17" s="66">
        <f t="shared" ref="O17" si="5">N17*L17</f>
        <v>0</v>
      </c>
      <c r="P17" s="67">
        <v>1.9231</v>
      </c>
      <c r="Q17" s="68">
        <f>(P17*O17)</f>
        <v>0</v>
      </c>
    </row>
    <row r="18" spans="2:17" s="69" customFormat="1" ht="38.25" customHeight="1" thickBot="1" x14ac:dyDescent="0.25">
      <c r="B18" s="59">
        <v>50231</v>
      </c>
      <c r="C18" s="119" t="s">
        <v>47</v>
      </c>
      <c r="D18" s="119"/>
      <c r="E18" s="119"/>
      <c r="F18" s="119"/>
      <c r="G18" s="119"/>
      <c r="H18" s="60" t="s">
        <v>48</v>
      </c>
      <c r="I18" s="61">
        <v>5.5</v>
      </c>
      <c r="J18" s="59">
        <v>80</v>
      </c>
      <c r="K18" s="62"/>
      <c r="L18" s="63">
        <f>(K18/J18)</f>
        <v>0</v>
      </c>
      <c r="M18" s="64" t="s">
        <v>3</v>
      </c>
      <c r="N18" s="65">
        <v>9.1</v>
      </c>
      <c r="O18" s="66">
        <f t="shared" si="4"/>
        <v>0</v>
      </c>
      <c r="P18" s="67">
        <v>1.9231</v>
      </c>
      <c r="Q18" s="68">
        <f t="shared" ref="Q18:Q29" si="6">(P18*O18)</f>
        <v>0</v>
      </c>
    </row>
    <row r="19" spans="2:17" ht="36" customHeight="1" thickBot="1" x14ac:dyDescent="0.25">
      <c r="B19" s="49">
        <v>50241</v>
      </c>
      <c r="C19" s="120" t="s">
        <v>47</v>
      </c>
      <c r="D19" s="121"/>
      <c r="E19" s="121"/>
      <c r="F19" s="121"/>
      <c r="G19" s="121"/>
      <c r="H19" s="51" t="s">
        <v>4</v>
      </c>
      <c r="I19" s="52">
        <v>5.5</v>
      </c>
      <c r="J19" s="49">
        <v>80</v>
      </c>
      <c r="K19" s="53"/>
      <c r="L19" s="54">
        <f>(K19/J19)</f>
        <v>0</v>
      </c>
      <c r="M19" s="55" t="s">
        <v>3</v>
      </c>
      <c r="N19" s="56">
        <v>9.1</v>
      </c>
      <c r="O19" s="57">
        <f t="shared" si="4"/>
        <v>0</v>
      </c>
      <c r="P19" s="67">
        <v>1.9231</v>
      </c>
      <c r="Q19" s="58">
        <f t="shared" si="6"/>
        <v>0</v>
      </c>
    </row>
    <row r="20" spans="2:17" ht="36" customHeight="1" thickBot="1" x14ac:dyDescent="0.25">
      <c r="B20" s="49">
        <v>50451</v>
      </c>
      <c r="C20" s="123" t="s">
        <v>91</v>
      </c>
      <c r="D20" s="124"/>
      <c r="E20" s="124"/>
      <c r="F20" s="125"/>
      <c r="G20" s="50"/>
      <c r="H20" s="51" t="s">
        <v>4</v>
      </c>
      <c r="I20" s="52">
        <v>5.0999999999999996</v>
      </c>
      <c r="J20" s="49">
        <v>80</v>
      </c>
      <c r="K20" s="53"/>
      <c r="L20" s="54">
        <f>(K20/J20)</f>
        <v>0</v>
      </c>
      <c r="M20" s="55" t="s">
        <v>3</v>
      </c>
      <c r="N20" s="56">
        <v>5.0999999999999996</v>
      </c>
      <c r="O20" s="57">
        <f t="shared" si="4"/>
        <v>0</v>
      </c>
      <c r="P20" s="67">
        <v>1.9231</v>
      </c>
      <c r="Q20" s="58">
        <f t="shared" si="6"/>
        <v>0</v>
      </c>
    </row>
    <row r="21" spans="2:17" ht="36" customHeight="1" thickBot="1" x14ac:dyDescent="0.25">
      <c r="B21" s="49">
        <v>50452</v>
      </c>
      <c r="C21" s="123" t="s">
        <v>92</v>
      </c>
      <c r="D21" s="124"/>
      <c r="E21" s="124"/>
      <c r="F21" s="125"/>
      <c r="G21" s="50"/>
      <c r="H21" s="27" t="s">
        <v>30</v>
      </c>
      <c r="I21" s="52">
        <v>5.0999999999999996</v>
      </c>
      <c r="J21" s="49">
        <v>80</v>
      </c>
      <c r="K21" s="53"/>
      <c r="L21" s="54">
        <f>(K21/J21)</f>
        <v>0</v>
      </c>
      <c r="M21" s="55" t="s">
        <v>3</v>
      </c>
      <c r="N21" s="56">
        <v>5.0999999999999996</v>
      </c>
      <c r="O21" s="57">
        <f t="shared" si="4"/>
        <v>0</v>
      </c>
      <c r="P21" s="67">
        <v>1.9231</v>
      </c>
      <c r="Q21" s="58">
        <f t="shared" si="6"/>
        <v>0</v>
      </c>
    </row>
    <row r="22" spans="2:17" ht="45" customHeight="1" thickBot="1" x14ac:dyDescent="0.25">
      <c r="B22" s="26">
        <v>50711</v>
      </c>
      <c r="C22" s="90" t="s">
        <v>49</v>
      </c>
      <c r="D22" s="91"/>
      <c r="E22" s="91"/>
      <c r="F22" s="91"/>
      <c r="G22" s="91"/>
      <c r="H22" s="27" t="s">
        <v>30</v>
      </c>
      <c r="I22" s="28">
        <v>5.5</v>
      </c>
      <c r="J22" s="26">
        <v>80</v>
      </c>
      <c r="K22" s="29"/>
      <c r="L22" s="30">
        <f t="shared" ref="L22:L103" si="7">(K22/J22)</f>
        <v>0</v>
      </c>
      <c r="M22" s="31" t="s">
        <v>3</v>
      </c>
      <c r="N22" s="32">
        <v>8.64</v>
      </c>
      <c r="O22" s="33">
        <f t="shared" si="4"/>
        <v>0</v>
      </c>
      <c r="P22" s="67">
        <v>1.9231</v>
      </c>
      <c r="Q22" s="34">
        <f t="shared" si="6"/>
        <v>0</v>
      </c>
    </row>
    <row r="23" spans="2:17" ht="45" customHeight="1" thickBot="1" x14ac:dyDescent="0.25">
      <c r="B23" s="26">
        <v>50721</v>
      </c>
      <c r="C23" s="90" t="s">
        <v>49</v>
      </c>
      <c r="D23" s="91"/>
      <c r="E23" s="91"/>
      <c r="F23" s="91"/>
      <c r="G23" s="91"/>
      <c r="H23" s="27" t="s">
        <v>4</v>
      </c>
      <c r="I23" s="28">
        <v>5.5</v>
      </c>
      <c r="J23" s="26">
        <v>80</v>
      </c>
      <c r="K23" s="29"/>
      <c r="L23" s="30">
        <f t="shared" si="7"/>
        <v>0</v>
      </c>
      <c r="M23" s="31" t="s">
        <v>3</v>
      </c>
      <c r="N23" s="32">
        <v>8.64</v>
      </c>
      <c r="O23" s="33">
        <f t="shared" si="4"/>
        <v>0</v>
      </c>
      <c r="P23" s="67">
        <v>1.9231</v>
      </c>
      <c r="Q23" s="34">
        <f t="shared" si="6"/>
        <v>0</v>
      </c>
    </row>
    <row r="24" spans="2:17" ht="45" customHeight="1" thickBot="1" x14ac:dyDescent="0.25">
      <c r="B24" s="26">
        <v>50821</v>
      </c>
      <c r="C24" s="87" t="s">
        <v>70</v>
      </c>
      <c r="D24" s="87"/>
      <c r="E24" s="87"/>
      <c r="F24" s="87"/>
      <c r="G24" s="87"/>
      <c r="H24" s="27" t="s">
        <v>4</v>
      </c>
      <c r="I24" s="28">
        <v>5.5</v>
      </c>
      <c r="J24" s="26">
        <v>80</v>
      </c>
      <c r="K24" s="29"/>
      <c r="L24" s="30">
        <f t="shared" si="7"/>
        <v>0</v>
      </c>
      <c r="M24" s="31" t="s">
        <v>3</v>
      </c>
      <c r="N24" s="32">
        <v>10.1</v>
      </c>
      <c r="O24" s="33">
        <f t="shared" ref="O24:O26" si="8">N24*L24</f>
        <v>0</v>
      </c>
      <c r="P24" s="67">
        <v>1.9231</v>
      </c>
      <c r="Q24" s="34">
        <f t="shared" ref="Q24" si="9">(P24*O24)</f>
        <v>0</v>
      </c>
    </row>
    <row r="25" spans="2:17" ht="45" customHeight="1" thickBot="1" x14ac:dyDescent="0.25">
      <c r="B25" s="26">
        <v>50822</v>
      </c>
      <c r="C25" s="92" t="s">
        <v>77</v>
      </c>
      <c r="D25" s="93"/>
      <c r="E25" s="93"/>
      <c r="F25" s="93"/>
      <c r="G25" s="94"/>
      <c r="H25" s="47" t="s">
        <v>4</v>
      </c>
      <c r="I25" s="28">
        <v>5.5</v>
      </c>
      <c r="J25" s="26">
        <v>80</v>
      </c>
      <c r="K25" s="29"/>
      <c r="L25" s="30">
        <f t="shared" si="7"/>
        <v>0</v>
      </c>
      <c r="M25" s="31" t="s">
        <v>3</v>
      </c>
      <c r="N25" s="32">
        <v>10.1</v>
      </c>
      <c r="O25" s="33">
        <f t="shared" si="8"/>
        <v>0</v>
      </c>
      <c r="P25" s="67">
        <v>1.9231</v>
      </c>
      <c r="Q25" s="34">
        <f t="shared" ref="Q25:Q26" si="10">(P25*O25)</f>
        <v>0</v>
      </c>
    </row>
    <row r="26" spans="2:17" ht="45" customHeight="1" thickBot="1" x14ac:dyDescent="0.25">
      <c r="B26" s="26">
        <v>50823</v>
      </c>
      <c r="C26" s="92" t="s">
        <v>78</v>
      </c>
      <c r="D26" s="93"/>
      <c r="E26" s="93"/>
      <c r="F26" s="93"/>
      <c r="G26" s="94"/>
      <c r="H26" s="47" t="s">
        <v>30</v>
      </c>
      <c r="I26" s="28">
        <v>5.5</v>
      </c>
      <c r="J26" s="26">
        <v>80</v>
      </c>
      <c r="K26" s="29"/>
      <c r="L26" s="30">
        <f t="shared" si="7"/>
        <v>0</v>
      </c>
      <c r="M26" s="31" t="s">
        <v>3</v>
      </c>
      <c r="N26" s="32">
        <v>10.1</v>
      </c>
      <c r="O26" s="33">
        <f t="shared" si="8"/>
        <v>0</v>
      </c>
      <c r="P26" s="67">
        <v>1.9231</v>
      </c>
      <c r="Q26" s="34">
        <f t="shared" si="10"/>
        <v>0</v>
      </c>
    </row>
    <row r="27" spans="2:17" ht="45" customHeight="1" thickBot="1" x14ac:dyDescent="0.25">
      <c r="B27" s="26">
        <v>50831</v>
      </c>
      <c r="C27" s="87" t="s">
        <v>71</v>
      </c>
      <c r="D27" s="87"/>
      <c r="E27" s="87"/>
      <c r="F27" s="87"/>
      <c r="G27" s="87"/>
      <c r="H27" s="35" t="s">
        <v>30</v>
      </c>
      <c r="I27" s="28">
        <v>5.5</v>
      </c>
      <c r="J27" s="26">
        <v>80</v>
      </c>
      <c r="K27" s="29"/>
      <c r="L27" s="30">
        <f t="shared" si="7"/>
        <v>0</v>
      </c>
      <c r="M27" s="31" t="s">
        <v>3</v>
      </c>
      <c r="N27" s="32">
        <v>10.1</v>
      </c>
      <c r="O27" s="33">
        <f t="shared" ref="O27" si="11">N27*L27</f>
        <v>0</v>
      </c>
      <c r="P27" s="67">
        <v>1.9231</v>
      </c>
      <c r="Q27" s="34">
        <f t="shared" ref="Q27" si="12">(P27*O27)</f>
        <v>0</v>
      </c>
    </row>
    <row r="28" spans="2:17" ht="36" customHeight="1" thickBot="1" x14ac:dyDescent="0.25">
      <c r="B28" s="26">
        <v>50970</v>
      </c>
      <c r="C28" s="90" t="s">
        <v>50</v>
      </c>
      <c r="D28" s="91"/>
      <c r="E28" s="91"/>
      <c r="F28" s="91"/>
      <c r="G28" s="91"/>
      <c r="H28" s="27" t="s">
        <v>4</v>
      </c>
      <c r="I28" s="28">
        <v>5.5</v>
      </c>
      <c r="J28" s="26">
        <v>80</v>
      </c>
      <c r="K28" s="29"/>
      <c r="L28" s="30">
        <f t="shared" si="7"/>
        <v>0</v>
      </c>
      <c r="M28" s="31" t="s">
        <v>3</v>
      </c>
      <c r="N28" s="32">
        <v>8.65</v>
      </c>
      <c r="O28" s="33">
        <f t="shared" si="4"/>
        <v>0</v>
      </c>
      <c r="P28" s="67">
        <v>1.9231</v>
      </c>
      <c r="Q28" s="34">
        <f t="shared" si="6"/>
        <v>0</v>
      </c>
    </row>
    <row r="29" spans="2:17" ht="36" customHeight="1" thickBot="1" x14ac:dyDescent="0.25">
      <c r="B29" s="26">
        <v>50973</v>
      </c>
      <c r="C29" s="90" t="s">
        <v>50</v>
      </c>
      <c r="D29" s="91"/>
      <c r="E29" s="91"/>
      <c r="F29" s="91"/>
      <c r="G29" s="91"/>
      <c r="H29" s="27" t="s">
        <v>30</v>
      </c>
      <c r="I29" s="28">
        <v>5.5</v>
      </c>
      <c r="J29" s="26">
        <v>80</v>
      </c>
      <c r="K29" s="29"/>
      <c r="L29" s="30">
        <f t="shared" si="7"/>
        <v>0</v>
      </c>
      <c r="M29" s="31" t="s">
        <v>3</v>
      </c>
      <c r="N29" s="32">
        <v>8.65</v>
      </c>
      <c r="O29" s="33">
        <f t="shared" si="4"/>
        <v>0</v>
      </c>
      <c r="P29" s="67">
        <v>1.9231</v>
      </c>
      <c r="Q29" s="34">
        <f t="shared" si="6"/>
        <v>0</v>
      </c>
    </row>
    <row r="30" spans="2:17" ht="36" customHeight="1" thickBot="1" x14ac:dyDescent="0.25">
      <c r="B30" s="26">
        <v>53320</v>
      </c>
      <c r="C30" s="126" t="s">
        <v>64</v>
      </c>
      <c r="D30" s="89"/>
      <c r="E30" s="89"/>
      <c r="F30" s="89"/>
      <c r="G30" s="89"/>
      <c r="H30" s="36" t="s">
        <v>4</v>
      </c>
      <c r="I30" s="28">
        <v>5.5</v>
      </c>
      <c r="J30" s="26">
        <v>80</v>
      </c>
      <c r="K30" s="29"/>
      <c r="L30" s="30">
        <f t="shared" ref="L30:L31" si="13">(K30/J30)</f>
        <v>0</v>
      </c>
      <c r="M30" s="31" t="s">
        <v>3</v>
      </c>
      <c r="N30" s="32">
        <v>5.93</v>
      </c>
      <c r="O30" s="33">
        <f t="shared" ref="O30:O31" si="14">N30*L30</f>
        <v>0</v>
      </c>
      <c r="P30" s="67">
        <v>1.9231</v>
      </c>
      <c r="Q30" s="34">
        <f t="shared" ref="Q30:Q31" si="15">(P30*O30)</f>
        <v>0</v>
      </c>
    </row>
    <row r="31" spans="2:17" ht="36" customHeight="1" thickBot="1" x14ac:dyDescent="0.25">
      <c r="B31" s="26">
        <v>53325</v>
      </c>
      <c r="C31" s="88" t="s">
        <v>72</v>
      </c>
      <c r="D31" s="88"/>
      <c r="E31" s="88"/>
      <c r="F31" s="88"/>
      <c r="G31" s="88"/>
      <c r="H31" s="37" t="s">
        <v>30</v>
      </c>
      <c r="I31" s="28">
        <v>5.5</v>
      </c>
      <c r="J31" s="26">
        <v>80</v>
      </c>
      <c r="K31" s="29"/>
      <c r="L31" s="30">
        <f t="shared" si="13"/>
        <v>0</v>
      </c>
      <c r="M31" s="31" t="s">
        <v>3</v>
      </c>
      <c r="N31" s="32">
        <v>5.93</v>
      </c>
      <c r="O31" s="33">
        <f t="shared" si="14"/>
        <v>0</v>
      </c>
      <c r="P31" s="67">
        <v>1.9231</v>
      </c>
      <c r="Q31" s="34">
        <f t="shared" si="15"/>
        <v>0</v>
      </c>
    </row>
    <row r="32" spans="2:17" ht="36" customHeight="1" thickBot="1" x14ac:dyDescent="0.25">
      <c r="B32" s="26">
        <v>53326</v>
      </c>
      <c r="C32" s="89" t="s">
        <v>52</v>
      </c>
      <c r="D32" s="89"/>
      <c r="E32" s="89"/>
      <c r="F32" s="89"/>
      <c r="G32" s="89"/>
      <c r="H32" s="36" t="s">
        <v>4</v>
      </c>
      <c r="I32" s="28">
        <v>5.5</v>
      </c>
      <c r="J32" s="26">
        <v>45</v>
      </c>
      <c r="K32" s="29"/>
      <c r="L32" s="30">
        <f>(K32/J32)</f>
        <v>0</v>
      </c>
      <c r="M32" s="31" t="s">
        <v>3</v>
      </c>
      <c r="N32" s="32">
        <v>10.55</v>
      </c>
      <c r="O32" s="33">
        <f t="shared" ref="O32:O34" si="16">N32*L32</f>
        <v>0</v>
      </c>
      <c r="P32" s="67">
        <v>1.9231</v>
      </c>
      <c r="Q32" s="34">
        <f t="shared" ref="Q32:Q34" si="17">(P32*O32)</f>
        <v>0</v>
      </c>
    </row>
    <row r="33" spans="2:17" ht="45" customHeight="1" thickBot="1" x14ac:dyDescent="0.25">
      <c r="B33" s="26">
        <v>53411</v>
      </c>
      <c r="C33" s="89" t="s">
        <v>53</v>
      </c>
      <c r="D33" s="89"/>
      <c r="E33" s="89"/>
      <c r="F33" s="89"/>
      <c r="G33" s="89"/>
      <c r="H33" s="36" t="s">
        <v>4</v>
      </c>
      <c r="I33" s="28">
        <v>5.5</v>
      </c>
      <c r="J33" s="26">
        <v>80</v>
      </c>
      <c r="K33" s="29"/>
      <c r="L33" s="30">
        <f t="shared" si="7"/>
        <v>0</v>
      </c>
      <c r="M33" s="31" t="s">
        <v>3</v>
      </c>
      <c r="N33" s="32">
        <v>5.85</v>
      </c>
      <c r="O33" s="33">
        <f>N33*L33</f>
        <v>0</v>
      </c>
      <c r="P33" s="67">
        <v>1.9231</v>
      </c>
      <c r="Q33" s="34">
        <f>(P33*O33)</f>
        <v>0</v>
      </c>
    </row>
    <row r="34" spans="2:17" ht="36" customHeight="1" thickBot="1" x14ac:dyDescent="0.25">
      <c r="B34" s="26">
        <v>53551</v>
      </c>
      <c r="C34" s="90" t="s">
        <v>46</v>
      </c>
      <c r="D34" s="91"/>
      <c r="E34" s="91"/>
      <c r="F34" s="91"/>
      <c r="G34" s="91"/>
      <c r="H34" s="27" t="s">
        <v>4</v>
      </c>
      <c r="I34" s="28">
        <v>3.25</v>
      </c>
      <c r="J34" s="26">
        <v>100</v>
      </c>
      <c r="K34" s="29"/>
      <c r="L34" s="30">
        <f t="shared" si="7"/>
        <v>0</v>
      </c>
      <c r="M34" s="31" t="s">
        <v>3</v>
      </c>
      <c r="N34" s="32">
        <v>2.11</v>
      </c>
      <c r="O34" s="33">
        <f t="shared" si="16"/>
        <v>0</v>
      </c>
      <c r="P34" s="67">
        <v>1.9231</v>
      </c>
      <c r="Q34" s="34">
        <f t="shared" si="17"/>
        <v>0</v>
      </c>
    </row>
    <row r="35" spans="2:17" ht="36" customHeight="1" thickBot="1" x14ac:dyDescent="0.25">
      <c r="B35" s="26">
        <v>55910</v>
      </c>
      <c r="C35" s="89" t="s">
        <v>54</v>
      </c>
      <c r="D35" s="89"/>
      <c r="E35" s="89"/>
      <c r="F35" s="89"/>
      <c r="G35" s="89"/>
      <c r="H35" s="36" t="s">
        <v>4</v>
      </c>
      <c r="I35" s="28">
        <v>4</v>
      </c>
      <c r="J35" s="26">
        <v>72</v>
      </c>
      <c r="K35" s="29"/>
      <c r="L35" s="30">
        <f t="shared" si="7"/>
        <v>0</v>
      </c>
      <c r="M35" s="31" t="s">
        <v>3</v>
      </c>
      <c r="N35" s="32">
        <v>4.5</v>
      </c>
      <c r="O35" s="33">
        <f>N35*L35</f>
        <v>0</v>
      </c>
      <c r="P35" s="67">
        <v>1.9231</v>
      </c>
      <c r="Q35" s="34">
        <f>(P35*O35)</f>
        <v>0</v>
      </c>
    </row>
    <row r="36" spans="2:17" ht="36" customHeight="1" thickBot="1" x14ac:dyDescent="0.25">
      <c r="B36" s="26">
        <v>55999</v>
      </c>
      <c r="C36" s="89" t="s">
        <v>55</v>
      </c>
      <c r="D36" s="91"/>
      <c r="E36" s="91"/>
      <c r="F36" s="91"/>
      <c r="G36" s="91"/>
      <c r="H36" s="38" t="s">
        <v>4</v>
      </c>
      <c r="I36" s="28">
        <v>4</v>
      </c>
      <c r="J36" s="26">
        <v>72</v>
      </c>
      <c r="K36" s="29"/>
      <c r="L36" s="30">
        <f t="shared" si="7"/>
        <v>0</v>
      </c>
      <c r="M36" s="31" t="s">
        <v>3</v>
      </c>
      <c r="N36" s="32">
        <v>4.5</v>
      </c>
      <c r="O36" s="33">
        <f t="shared" ref="O36:O43" si="18">N36*L36</f>
        <v>0</v>
      </c>
      <c r="P36" s="67">
        <v>1.9231</v>
      </c>
      <c r="Q36" s="34">
        <f t="shared" ref="Q36:Q43" si="19">(P36*O36)</f>
        <v>0</v>
      </c>
    </row>
    <row r="37" spans="2:17" ht="36" customHeight="1" thickBot="1" x14ac:dyDescent="0.25">
      <c r="B37" s="26">
        <v>60011</v>
      </c>
      <c r="C37" s="91" t="s">
        <v>29</v>
      </c>
      <c r="D37" s="91"/>
      <c r="E37" s="91"/>
      <c r="F37" s="91"/>
      <c r="G37" s="91"/>
      <c r="H37" s="38" t="s">
        <v>4</v>
      </c>
      <c r="I37" s="28">
        <v>1.8</v>
      </c>
      <c r="J37" s="26">
        <v>120</v>
      </c>
      <c r="K37" s="29"/>
      <c r="L37" s="30">
        <f t="shared" si="7"/>
        <v>0</v>
      </c>
      <c r="M37" s="39" t="s">
        <v>51</v>
      </c>
      <c r="N37" s="40">
        <v>0.84</v>
      </c>
      <c r="O37" s="41">
        <f t="shared" si="18"/>
        <v>0</v>
      </c>
      <c r="P37" s="42">
        <v>1.9722</v>
      </c>
      <c r="Q37" s="43">
        <f t="shared" si="19"/>
        <v>0</v>
      </c>
    </row>
    <row r="38" spans="2:17" ht="36" customHeight="1" thickBot="1" x14ac:dyDescent="0.25">
      <c r="B38" s="26">
        <v>60013</v>
      </c>
      <c r="C38" s="91" t="s">
        <v>28</v>
      </c>
      <c r="D38" s="91"/>
      <c r="E38" s="91"/>
      <c r="F38" s="91"/>
      <c r="G38" s="91"/>
      <c r="H38" s="38" t="s">
        <v>4</v>
      </c>
      <c r="I38" s="28">
        <v>1.8</v>
      </c>
      <c r="J38" s="26">
        <v>120</v>
      </c>
      <c r="K38" s="29"/>
      <c r="L38" s="30">
        <f t="shared" si="7"/>
        <v>0</v>
      </c>
      <c r="M38" s="39" t="s">
        <v>51</v>
      </c>
      <c r="N38" s="40">
        <v>0.84</v>
      </c>
      <c r="O38" s="41">
        <f t="shared" si="18"/>
        <v>0</v>
      </c>
      <c r="P38" s="42">
        <v>1.9722</v>
      </c>
      <c r="Q38" s="43">
        <f t="shared" si="19"/>
        <v>0</v>
      </c>
    </row>
    <row r="39" spans="2:17" ht="36" customHeight="1" thickBot="1" x14ac:dyDescent="0.25">
      <c r="B39" s="26">
        <v>60126</v>
      </c>
      <c r="C39" s="91" t="s">
        <v>17</v>
      </c>
      <c r="D39" s="91"/>
      <c r="E39" s="91"/>
      <c r="F39" s="91"/>
      <c r="G39" s="91"/>
      <c r="H39" s="38" t="s">
        <v>4</v>
      </c>
      <c r="I39" s="28">
        <v>3</v>
      </c>
      <c r="J39" s="26">
        <v>120</v>
      </c>
      <c r="K39" s="29"/>
      <c r="L39" s="30">
        <f t="shared" si="7"/>
        <v>0</v>
      </c>
      <c r="M39" s="39" t="s">
        <v>51</v>
      </c>
      <c r="N39" s="40">
        <v>2.04</v>
      </c>
      <c r="O39" s="41">
        <f t="shared" si="18"/>
        <v>0</v>
      </c>
      <c r="P39" s="42">
        <v>1.9722</v>
      </c>
      <c r="Q39" s="43">
        <f t="shared" si="19"/>
        <v>0</v>
      </c>
    </row>
    <row r="40" spans="2:17" ht="36" customHeight="1" thickBot="1" x14ac:dyDescent="0.25">
      <c r="B40" s="26">
        <v>60226</v>
      </c>
      <c r="C40" s="91" t="s">
        <v>16</v>
      </c>
      <c r="D40" s="91"/>
      <c r="E40" s="91"/>
      <c r="F40" s="91"/>
      <c r="G40" s="91"/>
      <c r="H40" s="38" t="s">
        <v>4</v>
      </c>
      <c r="I40" s="28">
        <v>3</v>
      </c>
      <c r="J40" s="26">
        <v>120</v>
      </c>
      <c r="K40" s="29"/>
      <c r="L40" s="30">
        <f t="shared" si="7"/>
        <v>0</v>
      </c>
      <c r="M40" s="39" t="s">
        <v>51</v>
      </c>
      <c r="N40" s="40">
        <v>1.95</v>
      </c>
      <c r="O40" s="41">
        <f t="shared" si="18"/>
        <v>0</v>
      </c>
      <c r="P40" s="42">
        <v>1.9722</v>
      </c>
      <c r="Q40" s="43">
        <f t="shared" si="19"/>
        <v>0</v>
      </c>
    </row>
    <row r="41" spans="2:17" ht="36" customHeight="1" thickBot="1" x14ac:dyDescent="0.25">
      <c r="B41" s="26">
        <v>60326</v>
      </c>
      <c r="C41" s="91" t="s">
        <v>15</v>
      </c>
      <c r="D41" s="91"/>
      <c r="E41" s="91"/>
      <c r="F41" s="91"/>
      <c r="G41" s="91"/>
      <c r="H41" s="38" t="s">
        <v>4</v>
      </c>
      <c r="I41" s="28">
        <v>3</v>
      </c>
      <c r="J41" s="26">
        <v>120</v>
      </c>
      <c r="K41" s="29"/>
      <c r="L41" s="30">
        <f t="shared" si="7"/>
        <v>0</v>
      </c>
      <c r="M41" s="39" t="s">
        <v>51</v>
      </c>
      <c r="N41" s="40">
        <v>2.02</v>
      </c>
      <c r="O41" s="41">
        <f t="shared" si="18"/>
        <v>0</v>
      </c>
      <c r="P41" s="42">
        <v>1.9722</v>
      </c>
      <c r="Q41" s="43">
        <f t="shared" si="19"/>
        <v>0</v>
      </c>
    </row>
    <row r="42" spans="2:17" ht="36" customHeight="1" thickBot="1" x14ac:dyDescent="0.25">
      <c r="B42" s="26">
        <v>60425</v>
      </c>
      <c r="C42" s="91" t="s">
        <v>12</v>
      </c>
      <c r="D42" s="91"/>
      <c r="E42" s="91"/>
      <c r="F42" s="91"/>
      <c r="G42" s="91"/>
      <c r="H42" s="38" t="s">
        <v>4</v>
      </c>
      <c r="I42" s="28">
        <v>3</v>
      </c>
      <c r="J42" s="26">
        <v>120</v>
      </c>
      <c r="K42" s="29"/>
      <c r="L42" s="30">
        <f t="shared" si="7"/>
        <v>0</v>
      </c>
      <c r="M42" s="39" t="s">
        <v>51</v>
      </c>
      <c r="N42" s="40">
        <v>1.91</v>
      </c>
      <c r="O42" s="41">
        <f t="shared" si="18"/>
        <v>0</v>
      </c>
      <c r="P42" s="42">
        <v>1.9722</v>
      </c>
      <c r="Q42" s="43">
        <f t="shared" si="19"/>
        <v>0</v>
      </c>
    </row>
    <row r="43" spans="2:17" ht="36" customHeight="1" thickBot="1" x14ac:dyDescent="0.25">
      <c r="B43" s="26">
        <v>60521</v>
      </c>
      <c r="C43" s="91" t="s">
        <v>27</v>
      </c>
      <c r="D43" s="91"/>
      <c r="E43" s="91"/>
      <c r="F43" s="91"/>
      <c r="G43" s="91"/>
      <c r="H43" s="38" t="s">
        <v>4</v>
      </c>
      <c r="I43" s="28">
        <v>2.5</v>
      </c>
      <c r="J43" s="26">
        <v>125</v>
      </c>
      <c r="K43" s="29"/>
      <c r="L43" s="30">
        <f t="shared" si="7"/>
        <v>0</v>
      </c>
      <c r="M43" s="39" t="s">
        <v>51</v>
      </c>
      <c r="N43" s="40">
        <v>1.67</v>
      </c>
      <c r="O43" s="41">
        <f t="shared" si="18"/>
        <v>0</v>
      </c>
      <c r="P43" s="42">
        <v>1.9722</v>
      </c>
      <c r="Q43" s="43">
        <f t="shared" si="19"/>
        <v>0</v>
      </c>
    </row>
    <row r="44" spans="2:17" ht="43.5" customHeight="1" thickBot="1" x14ac:dyDescent="0.25">
      <c r="B44" s="26">
        <v>60521</v>
      </c>
      <c r="C44" s="91" t="s">
        <v>26</v>
      </c>
      <c r="D44" s="91"/>
      <c r="E44" s="91"/>
      <c r="F44" s="91"/>
      <c r="G44" s="91"/>
      <c r="H44" s="38" t="s">
        <v>4</v>
      </c>
      <c r="I44" s="28">
        <v>2.5</v>
      </c>
      <c r="J44" s="26">
        <v>125</v>
      </c>
      <c r="K44" s="29"/>
      <c r="L44" s="30">
        <f t="shared" si="7"/>
        <v>0</v>
      </c>
      <c r="M44" s="31" t="s">
        <v>3</v>
      </c>
      <c r="N44" s="32">
        <v>1.49</v>
      </c>
      <c r="O44" s="33">
        <f t="shared" ref="O44:O99" si="20">N44*L44</f>
        <v>0</v>
      </c>
      <c r="P44" s="67">
        <v>1.9231</v>
      </c>
      <c r="Q44" s="34">
        <f t="shared" ref="Q44:Q99" si="21">(P44*O44)</f>
        <v>0</v>
      </c>
    </row>
    <row r="45" spans="2:17" ht="36" customHeight="1" thickBot="1" x14ac:dyDescent="0.25">
      <c r="B45" s="26">
        <v>60631</v>
      </c>
      <c r="C45" s="91" t="s">
        <v>10</v>
      </c>
      <c r="D45" s="91"/>
      <c r="E45" s="91"/>
      <c r="F45" s="91"/>
      <c r="G45" s="91"/>
      <c r="H45" s="38" t="s">
        <v>4</v>
      </c>
      <c r="I45" s="28">
        <v>3</v>
      </c>
      <c r="J45" s="26">
        <v>120</v>
      </c>
      <c r="K45" s="29"/>
      <c r="L45" s="30">
        <f t="shared" si="7"/>
        <v>0</v>
      </c>
      <c r="M45" s="39" t="s">
        <v>51</v>
      </c>
      <c r="N45" s="40">
        <v>1.38</v>
      </c>
      <c r="O45" s="41">
        <f t="shared" si="20"/>
        <v>0</v>
      </c>
      <c r="P45" s="42">
        <v>1.9722</v>
      </c>
      <c r="Q45" s="43">
        <f t="shared" si="21"/>
        <v>0</v>
      </c>
    </row>
    <row r="46" spans="2:17" ht="36" customHeight="1" thickBot="1" x14ac:dyDescent="0.25">
      <c r="B46" s="26">
        <v>60826</v>
      </c>
      <c r="C46" s="91" t="s">
        <v>25</v>
      </c>
      <c r="D46" s="91"/>
      <c r="E46" s="91"/>
      <c r="F46" s="91"/>
      <c r="G46" s="91"/>
      <c r="H46" s="38" t="s">
        <v>4</v>
      </c>
      <c r="I46" s="28">
        <v>3</v>
      </c>
      <c r="J46" s="26">
        <v>120</v>
      </c>
      <c r="K46" s="29"/>
      <c r="L46" s="30">
        <f t="shared" si="7"/>
        <v>0</v>
      </c>
      <c r="M46" s="39" t="s">
        <v>51</v>
      </c>
      <c r="N46" s="40">
        <v>2.06</v>
      </c>
      <c r="O46" s="41">
        <f t="shared" si="20"/>
        <v>0</v>
      </c>
      <c r="P46" s="42">
        <v>1.9722</v>
      </c>
      <c r="Q46" s="43">
        <f t="shared" si="21"/>
        <v>0</v>
      </c>
    </row>
    <row r="47" spans="2:17" ht="36" customHeight="1" thickBot="1" x14ac:dyDescent="0.25">
      <c r="B47" s="26">
        <v>60941</v>
      </c>
      <c r="C47" s="89" t="s">
        <v>56</v>
      </c>
      <c r="D47" s="91"/>
      <c r="E47" s="91"/>
      <c r="F47" s="91"/>
      <c r="G47" s="91"/>
      <c r="H47" s="38" t="s">
        <v>4</v>
      </c>
      <c r="I47" s="28">
        <v>3.5</v>
      </c>
      <c r="J47" s="26">
        <v>100</v>
      </c>
      <c r="K47" s="29"/>
      <c r="L47" s="30">
        <f t="shared" si="7"/>
        <v>0</v>
      </c>
      <c r="M47" s="39" t="s">
        <v>51</v>
      </c>
      <c r="N47" s="40">
        <v>0.96</v>
      </c>
      <c r="O47" s="41">
        <f t="shared" si="20"/>
        <v>0</v>
      </c>
      <c r="P47" s="42">
        <v>1.9722</v>
      </c>
      <c r="Q47" s="43">
        <f t="shared" si="21"/>
        <v>0</v>
      </c>
    </row>
    <row r="48" spans="2:17" ht="36" customHeight="1" thickBot="1" x14ac:dyDescent="0.25">
      <c r="B48" s="26">
        <v>61341</v>
      </c>
      <c r="C48" s="89" t="s">
        <v>57</v>
      </c>
      <c r="D48" s="91"/>
      <c r="E48" s="91"/>
      <c r="F48" s="91"/>
      <c r="G48" s="91"/>
      <c r="H48" s="38" t="s">
        <v>4</v>
      </c>
      <c r="I48" s="28">
        <v>3.5</v>
      </c>
      <c r="J48" s="26">
        <v>100</v>
      </c>
      <c r="K48" s="29"/>
      <c r="L48" s="30">
        <f t="shared" si="7"/>
        <v>0</v>
      </c>
      <c r="M48" s="39" t="s">
        <v>51</v>
      </c>
      <c r="N48" s="40">
        <v>1.98</v>
      </c>
      <c r="O48" s="41">
        <f t="shared" si="20"/>
        <v>0</v>
      </c>
      <c r="P48" s="42">
        <v>1.9722</v>
      </c>
      <c r="Q48" s="43">
        <f t="shared" si="21"/>
        <v>0</v>
      </c>
    </row>
    <row r="49" spans="2:17" ht="36" customHeight="1" thickBot="1" x14ac:dyDescent="0.25">
      <c r="B49" s="26">
        <v>63111</v>
      </c>
      <c r="C49" s="91" t="s">
        <v>24</v>
      </c>
      <c r="D49" s="91"/>
      <c r="E49" s="91"/>
      <c r="F49" s="91"/>
      <c r="G49" s="91"/>
      <c r="H49" s="38" t="s">
        <v>4</v>
      </c>
      <c r="I49" s="28">
        <v>2.5</v>
      </c>
      <c r="J49" s="26">
        <v>120</v>
      </c>
      <c r="K49" s="29"/>
      <c r="L49" s="30">
        <f t="shared" si="7"/>
        <v>0</v>
      </c>
      <c r="M49" s="39" t="s">
        <v>51</v>
      </c>
      <c r="N49" s="40">
        <v>1.19</v>
      </c>
      <c r="O49" s="41">
        <f t="shared" si="20"/>
        <v>0</v>
      </c>
      <c r="P49" s="42">
        <v>1.9722</v>
      </c>
      <c r="Q49" s="43">
        <f t="shared" si="21"/>
        <v>0</v>
      </c>
    </row>
    <row r="50" spans="2:17" ht="36" customHeight="1" thickBot="1" x14ac:dyDescent="0.25">
      <c r="B50" s="26">
        <v>63116</v>
      </c>
      <c r="C50" s="91" t="s">
        <v>23</v>
      </c>
      <c r="D50" s="91"/>
      <c r="E50" s="91"/>
      <c r="F50" s="91"/>
      <c r="G50" s="91"/>
      <c r="H50" s="38" t="s">
        <v>4</v>
      </c>
      <c r="I50" s="28">
        <v>3.2</v>
      </c>
      <c r="J50" s="26">
        <v>120</v>
      </c>
      <c r="K50" s="29"/>
      <c r="L50" s="30">
        <f t="shared" si="7"/>
        <v>0</v>
      </c>
      <c r="M50" s="39" t="s">
        <v>51</v>
      </c>
      <c r="N50" s="40">
        <v>1.51</v>
      </c>
      <c r="O50" s="41">
        <f t="shared" si="20"/>
        <v>0</v>
      </c>
      <c r="P50" s="42">
        <v>1.9722</v>
      </c>
      <c r="Q50" s="43">
        <f t="shared" si="21"/>
        <v>0</v>
      </c>
    </row>
    <row r="51" spans="2:17" ht="36" customHeight="1" thickBot="1" x14ac:dyDescent="0.25">
      <c r="B51" s="26">
        <v>63131</v>
      </c>
      <c r="C51" s="91" t="s">
        <v>22</v>
      </c>
      <c r="D51" s="91"/>
      <c r="E51" s="91"/>
      <c r="F51" s="91"/>
      <c r="G51" s="91"/>
      <c r="H51" s="38" t="s">
        <v>4</v>
      </c>
      <c r="I51" s="28">
        <v>2.5</v>
      </c>
      <c r="J51" s="26">
        <v>120</v>
      </c>
      <c r="K51" s="29"/>
      <c r="L51" s="30">
        <f t="shared" si="7"/>
        <v>0</v>
      </c>
      <c r="M51" s="39" t="s">
        <v>51</v>
      </c>
      <c r="N51" s="40">
        <v>1.1000000000000001</v>
      </c>
      <c r="O51" s="41">
        <f t="shared" si="20"/>
        <v>0</v>
      </c>
      <c r="P51" s="42">
        <v>1.9722</v>
      </c>
      <c r="Q51" s="43">
        <f t="shared" si="21"/>
        <v>0</v>
      </c>
    </row>
    <row r="52" spans="2:17" ht="36" customHeight="1" thickBot="1" x14ac:dyDescent="0.25">
      <c r="B52" s="26">
        <v>63136</v>
      </c>
      <c r="C52" s="91" t="s">
        <v>22</v>
      </c>
      <c r="D52" s="91"/>
      <c r="E52" s="91"/>
      <c r="F52" s="91"/>
      <c r="G52" s="91"/>
      <c r="H52" s="38" t="s">
        <v>4</v>
      </c>
      <c r="I52" s="28">
        <v>3.2</v>
      </c>
      <c r="J52" s="26">
        <v>120</v>
      </c>
      <c r="K52" s="29"/>
      <c r="L52" s="30">
        <f t="shared" si="7"/>
        <v>0</v>
      </c>
      <c r="M52" s="39" t="s">
        <v>51</v>
      </c>
      <c r="N52" s="40">
        <v>1.4</v>
      </c>
      <c r="O52" s="41">
        <f t="shared" si="20"/>
        <v>0</v>
      </c>
      <c r="P52" s="42">
        <v>1.9722</v>
      </c>
      <c r="Q52" s="43">
        <f t="shared" si="21"/>
        <v>0</v>
      </c>
    </row>
    <row r="53" spans="2:17" ht="36" customHeight="1" thickBot="1" x14ac:dyDescent="0.25">
      <c r="B53" s="26">
        <v>63181</v>
      </c>
      <c r="C53" s="91" t="s">
        <v>21</v>
      </c>
      <c r="D53" s="91"/>
      <c r="E53" s="91"/>
      <c r="F53" s="91"/>
      <c r="G53" s="91"/>
      <c r="H53" s="38" t="s">
        <v>4</v>
      </c>
      <c r="I53" s="28">
        <v>2.5</v>
      </c>
      <c r="J53" s="26">
        <v>120</v>
      </c>
      <c r="K53" s="29"/>
      <c r="L53" s="30">
        <f t="shared" si="7"/>
        <v>0</v>
      </c>
      <c r="M53" s="39" t="s">
        <v>51</v>
      </c>
      <c r="N53" s="40">
        <v>1.1100000000000001</v>
      </c>
      <c r="O53" s="41">
        <f t="shared" si="20"/>
        <v>0</v>
      </c>
      <c r="P53" s="42">
        <v>1.9722</v>
      </c>
      <c r="Q53" s="43">
        <f t="shared" si="21"/>
        <v>0</v>
      </c>
    </row>
    <row r="54" spans="2:17" ht="36" customHeight="1" thickBot="1" x14ac:dyDescent="0.25">
      <c r="B54" s="26">
        <v>63186</v>
      </c>
      <c r="C54" s="91" t="s">
        <v>20</v>
      </c>
      <c r="D54" s="91"/>
      <c r="E54" s="91"/>
      <c r="F54" s="91"/>
      <c r="G54" s="91"/>
      <c r="H54" s="38" t="s">
        <v>4</v>
      </c>
      <c r="I54" s="28">
        <v>3.2</v>
      </c>
      <c r="J54" s="26">
        <v>120</v>
      </c>
      <c r="K54" s="29"/>
      <c r="L54" s="30">
        <f t="shared" si="7"/>
        <v>0</v>
      </c>
      <c r="M54" s="39" t="s">
        <v>51</v>
      </c>
      <c r="N54" s="40">
        <v>1.41</v>
      </c>
      <c r="O54" s="41">
        <f t="shared" si="20"/>
        <v>0</v>
      </c>
      <c r="P54" s="42">
        <v>1.9722</v>
      </c>
      <c r="Q54" s="43">
        <f t="shared" si="21"/>
        <v>0</v>
      </c>
    </row>
    <row r="55" spans="2:17" ht="36" customHeight="1" thickBot="1" x14ac:dyDescent="0.25">
      <c r="B55" s="26">
        <v>63211</v>
      </c>
      <c r="C55" s="91" t="s">
        <v>19</v>
      </c>
      <c r="D55" s="91"/>
      <c r="E55" s="91"/>
      <c r="F55" s="91"/>
      <c r="G55" s="91"/>
      <c r="H55" s="38" t="s">
        <v>4</v>
      </c>
      <c r="I55" s="28">
        <v>2.5</v>
      </c>
      <c r="J55" s="26">
        <v>120</v>
      </c>
      <c r="K55" s="29"/>
      <c r="L55" s="30">
        <f t="shared" si="7"/>
        <v>0</v>
      </c>
      <c r="M55" s="39" t="s">
        <v>51</v>
      </c>
      <c r="N55" s="40">
        <v>1.07</v>
      </c>
      <c r="O55" s="41">
        <f t="shared" si="20"/>
        <v>0</v>
      </c>
      <c r="P55" s="42">
        <v>1.9722</v>
      </c>
      <c r="Q55" s="43">
        <f t="shared" si="21"/>
        <v>0</v>
      </c>
    </row>
    <row r="56" spans="2:17" ht="36" customHeight="1" thickBot="1" x14ac:dyDescent="0.25">
      <c r="B56" s="26">
        <v>63218</v>
      </c>
      <c r="C56" s="91" t="s">
        <v>19</v>
      </c>
      <c r="D56" s="91"/>
      <c r="E56" s="91"/>
      <c r="F56" s="91"/>
      <c r="G56" s="91"/>
      <c r="H56" s="38" t="s">
        <v>4</v>
      </c>
      <c r="I56" s="28">
        <v>3.2</v>
      </c>
      <c r="J56" s="26">
        <v>120</v>
      </c>
      <c r="K56" s="29"/>
      <c r="L56" s="30">
        <f t="shared" si="7"/>
        <v>0</v>
      </c>
      <c r="M56" s="39" t="s">
        <v>51</v>
      </c>
      <c r="N56" s="40">
        <v>1.35</v>
      </c>
      <c r="O56" s="41">
        <f t="shared" si="20"/>
        <v>0</v>
      </c>
      <c r="P56" s="42">
        <v>1.9722</v>
      </c>
      <c r="Q56" s="43">
        <f t="shared" si="21"/>
        <v>0</v>
      </c>
    </row>
    <row r="57" spans="2:17" ht="36" customHeight="1" thickBot="1" x14ac:dyDescent="0.25">
      <c r="B57" s="26">
        <v>63270</v>
      </c>
      <c r="C57" s="91" t="s">
        <v>18</v>
      </c>
      <c r="D57" s="91"/>
      <c r="E57" s="91"/>
      <c r="F57" s="91"/>
      <c r="G57" s="91"/>
      <c r="H57" s="38" t="s">
        <v>4</v>
      </c>
      <c r="I57" s="28">
        <v>3.5</v>
      </c>
      <c r="J57" s="26">
        <v>100</v>
      </c>
      <c r="K57" s="29"/>
      <c r="L57" s="30">
        <f t="shared" si="7"/>
        <v>0</v>
      </c>
      <c r="M57" s="39" t="s">
        <v>51</v>
      </c>
      <c r="N57" s="40">
        <v>1.0900000000000001</v>
      </c>
      <c r="O57" s="41">
        <f t="shared" si="20"/>
        <v>0</v>
      </c>
      <c r="P57" s="42">
        <v>1.9722</v>
      </c>
      <c r="Q57" s="43">
        <f t="shared" si="21"/>
        <v>0</v>
      </c>
    </row>
    <row r="58" spans="2:17" ht="36" customHeight="1" thickBot="1" x14ac:dyDescent="0.25">
      <c r="B58" s="26">
        <v>63272</v>
      </c>
      <c r="C58" s="97" t="s">
        <v>93</v>
      </c>
      <c r="D58" s="91"/>
      <c r="E58" s="91"/>
      <c r="F58" s="91"/>
      <c r="G58" s="91"/>
      <c r="H58" s="76" t="s">
        <v>4</v>
      </c>
      <c r="I58" s="28">
        <v>3.5</v>
      </c>
      <c r="J58" s="26">
        <v>100</v>
      </c>
      <c r="K58" s="29"/>
      <c r="L58" s="30">
        <f t="shared" si="7"/>
        <v>0</v>
      </c>
      <c r="M58" s="39" t="s">
        <v>51</v>
      </c>
      <c r="N58" s="40">
        <v>1.0900000000000001</v>
      </c>
      <c r="O58" s="41">
        <f t="shared" ref="O58" si="22">N58*L58</f>
        <v>0</v>
      </c>
      <c r="P58" s="42">
        <v>1.9722</v>
      </c>
      <c r="Q58" s="43">
        <f t="shared" ref="Q58" si="23">(P58*O58)</f>
        <v>0</v>
      </c>
    </row>
    <row r="59" spans="2:17" ht="36" customHeight="1" thickBot="1" x14ac:dyDescent="0.25">
      <c r="B59" s="26">
        <v>63272</v>
      </c>
      <c r="C59" s="97" t="s">
        <v>93</v>
      </c>
      <c r="D59" s="91"/>
      <c r="E59" s="91"/>
      <c r="F59" s="91"/>
      <c r="G59" s="91"/>
      <c r="H59" s="76" t="s">
        <v>4</v>
      </c>
      <c r="I59" s="28">
        <v>3.5</v>
      </c>
      <c r="J59" s="26">
        <v>100</v>
      </c>
      <c r="K59" s="29"/>
      <c r="L59" s="30">
        <v>0</v>
      </c>
      <c r="M59" s="77" t="s">
        <v>94</v>
      </c>
      <c r="N59" s="78">
        <v>3.92</v>
      </c>
      <c r="O59" s="79">
        <v>0</v>
      </c>
      <c r="P59" s="80">
        <v>0.95840000000000003</v>
      </c>
      <c r="Q59" s="81">
        <v>0</v>
      </c>
    </row>
    <row r="60" spans="2:17" ht="36" customHeight="1" thickBot="1" x14ac:dyDescent="0.25">
      <c r="B60" s="26">
        <v>63273</v>
      </c>
      <c r="C60" s="97" t="s">
        <v>95</v>
      </c>
      <c r="D60" s="91"/>
      <c r="E60" s="91"/>
      <c r="F60" s="91"/>
      <c r="G60" s="91"/>
      <c r="H60" s="76" t="s">
        <v>4</v>
      </c>
      <c r="I60" s="28">
        <v>3.5</v>
      </c>
      <c r="J60" s="26">
        <v>60</v>
      </c>
      <c r="K60" s="29"/>
      <c r="L60" s="30">
        <f t="shared" ref="L60" si="24">(K60/J60)</f>
        <v>0</v>
      </c>
      <c r="M60" s="39" t="s">
        <v>51</v>
      </c>
      <c r="N60" s="40">
        <v>0.66</v>
      </c>
      <c r="O60" s="41">
        <f t="shared" ref="O60" si="25">N60*L60</f>
        <v>0</v>
      </c>
      <c r="P60" s="42">
        <v>1.9722</v>
      </c>
      <c r="Q60" s="43">
        <f t="shared" ref="Q60" si="26">(P60*O60)</f>
        <v>0</v>
      </c>
    </row>
    <row r="61" spans="2:17" ht="36" customHeight="1" thickBot="1" x14ac:dyDescent="0.25">
      <c r="B61" s="26">
        <v>63273</v>
      </c>
      <c r="C61" s="97" t="s">
        <v>95</v>
      </c>
      <c r="D61" s="91"/>
      <c r="E61" s="91"/>
      <c r="F61" s="91"/>
      <c r="G61" s="91"/>
      <c r="H61" s="76" t="s">
        <v>4</v>
      </c>
      <c r="I61" s="28">
        <v>3.5</v>
      </c>
      <c r="J61" s="26">
        <v>60</v>
      </c>
      <c r="K61" s="29"/>
      <c r="L61" s="30">
        <v>0</v>
      </c>
      <c r="M61" s="77" t="s">
        <v>94</v>
      </c>
      <c r="N61" s="78">
        <v>2.35</v>
      </c>
      <c r="O61" s="79">
        <v>0</v>
      </c>
      <c r="P61" s="80">
        <v>0.95840000000000003</v>
      </c>
      <c r="Q61" s="81">
        <v>0</v>
      </c>
    </row>
    <row r="62" spans="2:17" ht="36" customHeight="1" thickBot="1" x14ac:dyDescent="0.25">
      <c r="B62" s="26">
        <v>64111</v>
      </c>
      <c r="C62" s="91" t="s">
        <v>17</v>
      </c>
      <c r="D62" s="91"/>
      <c r="E62" s="91"/>
      <c r="F62" s="91"/>
      <c r="G62" s="91"/>
      <c r="H62" s="38" t="s">
        <v>4</v>
      </c>
      <c r="I62" s="28">
        <v>1.8</v>
      </c>
      <c r="J62" s="26">
        <v>120</v>
      </c>
      <c r="K62" s="29"/>
      <c r="L62" s="30">
        <f t="shared" si="7"/>
        <v>0</v>
      </c>
      <c r="M62" s="39" t="s">
        <v>51</v>
      </c>
      <c r="N62" s="40">
        <v>1.22</v>
      </c>
      <c r="O62" s="41">
        <f t="shared" si="20"/>
        <v>0</v>
      </c>
      <c r="P62" s="42">
        <v>1.9722</v>
      </c>
      <c r="Q62" s="43">
        <f t="shared" si="21"/>
        <v>0</v>
      </c>
    </row>
    <row r="63" spans="2:17" ht="36" customHeight="1" thickBot="1" x14ac:dyDescent="0.25">
      <c r="B63" s="26">
        <v>64121</v>
      </c>
      <c r="C63" s="91" t="s">
        <v>16</v>
      </c>
      <c r="D63" s="91"/>
      <c r="E63" s="91"/>
      <c r="F63" s="91"/>
      <c r="G63" s="91"/>
      <c r="H63" s="38" t="s">
        <v>4</v>
      </c>
      <c r="I63" s="28">
        <v>1.8</v>
      </c>
      <c r="J63" s="26">
        <v>120</v>
      </c>
      <c r="K63" s="29"/>
      <c r="L63" s="30">
        <f t="shared" si="7"/>
        <v>0</v>
      </c>
      <c r="M63" s="39" t="s">
        <v>51</v>
      </c>
      <c r="N63" s="40">
        <v>1.17</v>
      </c>
      <c r="O63" s="41">
        <f t="shared" si="20"/>
        <v>0</v>
      </c>
      <c r="P63" s="42">
        <v>1.9722</v>
      </c>
      <c r="Q63" s="43">
        <f t="shared" si="21"/>
        <v>0</v>
      </c>
    </row>
    <row r="64" spans="2:17" ht="36" customHeight="1" thickBot="1" x14ac:dyDescent="0.25">
      <c r="B64" s="26">
        <v>64131</v>
      </c>
      <c r="C64" s="91" t="s">
        <v>15</v>
      </c>
      <c r="D64" s="91"/>
      <c r="E64" s="91"/>
      <c r="F64" s="91"/>
      <c r="G64" s="91"/>
      <c r="H64" s="38" t="s">
        <v>4</v>
      </c>
      <c r="I64" s="28">
        <v>1.8</v>
      </c>
      <c r="J64" s="26">
        <v>120</v>
      </c>
      <c r="K64" s="29"/>
      <c r="L64" s="30">
        <f t="shared" si="7"/>
        <v>0</v>
      </c>
      <c r="M64" s="39" t="s">
        <v>51</v>
      </c>
      <c r="N64" s="40">
        <v>1.21</v>
      </c>
      <c r="O64" s="41">
        <f t="shared" si="20"/>
        <v>0</v>
      </c>
      <c r="P64" s="42">
        <v>1.9722</v>
      </c>
      <c r="Q64" s="43">
        <f t="shared" si="21"/>
        <v>0</v>
      </c>
    </row>
    <row r="65" spans="2:17" ht="36" customHeight="1" thickBot="1" x14ac:dyDescent="0.25">
      <c r="B65" s="26">
        <v>64141</v>
      </c>
      <c r="C65" s="91" t="s">
        <v>14</v>
      </c>
      <c r="D65" s="91"/>
      <c r="E65" s="91"/>
      <c r="F65" s="91"/>
      <c r="G65" s="91"/>
      <c r="H65" s="38" t="s">
        <v>4</v>
      </c>
      <c r="I65" s="28">
        <v>1.8</v>
      </c>
      <c r="J65" s="26">
        <v>120</v>
      </c>
      <c r="K65" s="29"/>
      <c r="L65" s="30">
        <f t="shared" si="7"/>
        <v>0</v>
      </c>
      <c r="M65" s="39" t="s">
        <v>51</v>
      </c>
      <c r="N65" s="40">
        <v>0.59</v>
      </c>
      <c r="O65" s="41">
        <f t="shared" si="20"/>
        <v>0</v>
      </c>
      <c r="P65" s="42">
        <v>1.9722</v>
      </c>
      <c r="Q65" s="43">
        <f t="shared" si="21"/>
        <v>0</v>
      </c>
    </row>
    <row r="66" spans="2:17" ht="36" customHeight="1" thickBot="1" x14ac:dyDescent="0.25">
      <c r="B66" s="26">
        <v>64151</v>
      </c>
      <c r="C66" s="91" t="s">
        <v>13</v>
      </c>
      <c r="D66" s="91"/>
      <c r="E66" s="91"/>
      <c r="F66" s="91"/>
      <c r="G66" s="91"/>
      <c r="H66" s="38" t="s">
        <v>4</v>
      </c>
      <c r="I66" s="28">
        <v>1.8</v>
      </c>
      <c r="J66" s="26">
        <v>120</v>
      </c>
      <c r="K66" s="29"/>
      <c r="L66" s="30">
        <f t="shared" si="7"/>
        <v>0</v>
      </c>
      <c r="M66" s="39" t="s">
        <v>51</v>
      </c>
      <c r="N66" s="40">
        <v>1.22</v>
      </c>
      <c r="O66" s="41">
        <f t="shared" si="20"/>
        <v>0</v>
      </c>
      <c r="P66" s="42">
        <v>1.9722</v>
      </c>
      <c r="Q66" s="43">
        <f t="shared" si="21"/>
        <v>0</v>
      </c>
    </row>
    <row r="67" spans="2:17" ht="36" customHeight="1" thickBot="1" x14ac:dyDescent="0.25">
      <c r="B67" s="26">
        <v>64161</v>
      </c>
      <c r="C67" s="112" t="s">
        <v>73</v>
      </c>
      <c r="D67" s="91"/>
      <c r="E67" s="91"/>
      <c r="F67" s="91"/>
      <c r="G67" s="91"/>
      <c r="H67" s="38" t="s">
        <v>4</v>
      </c>
      <c r="I67" s="28">
        <v>1.4</v>
      </c>
      <c r="J67" s="26">
        <v>120</v>
      </c>
      <c r="K67" s="29"/>
      <c r="L67" s="30">
        <f t="shared" ref="L67" si="27">(K67/J67)</f>
        <v>0</v>
      </c>
      <c r="M67" s="39" t="s">
        <v>51</v>
      </c>
      <c r="N67" s="40">
        <v>0.92</v>
      </c>
      <c r="O67" s="41">
        <f t="shared" ref="O67" si="28">N67*L67</f>
        <v>0</v>
      </c>
      <c r="P67" s="42">
        <v>1.9722</v>
      </c>
      <c r="Q67" s="43">
        <f t="shared" si="21"/>
        <v>0</v>
      </c>
    </row>
    <row r="68" spans="2:17" ht="36" customHeight="1" thickBot="1" x14ac:dyDescent="0.25">
      <c r="B68" s="26">
        <v>64173</v>
      </c>
      <c r="C68" s="91" t="s">
        <v>11</v>
      </c>
      <c r="D68" s="91"/>
      <c r="E68" s="91"/>
      <c r="F68" s="91"/>
      <c r="G68" s="91"/>
      <c r="H68" s="38" t="s">
        <v>4</v>
      </c>
      <c r="I68" s="28">
        <v>1.8</v>
      </c>
      <c r="J68" s="26">
        <v>120</v>
      </c>
      <c r="K68" s="29"/>
      <c r="L68" s="30">
        <f t="shared" si="7"/>
        <v>0</v>
      </c>
      <c r="M68" s="39" t="s">
        <v>51</v>
      </c>
      <c r="N68" s="40">
        <v>1.19</v>
      </c>
      <c r="O68" s="41">
        <f t="shared" si="20"/>
        <v>0</v>
      </c>
      <c r="P68" s="42">
        <v>1.9722</v>
      </c>
      <c r="Q68" s="43">
        <f t="shared" si="21"/>
        <v>0</v>
      </c>
    </row>
    <row r="69" spans="2:17" ht="36" customHeight="1" thickBot="1" x14ac:dyDescent="0.25">
      <c r="B69" s="26">
        <v>66120</v>
      </c>
      <c r="C69" s="92" t="s">
        <v>79</v>
      </c>
      <c r="D69" s="93"/>
      <c r="E69" s="93"/>
      <c r="F69" s="93"/>
      <c r="G69" s="94"/>
      <c r="H69" s="38" t="s">
        <v>4</v>
      </c>
      <c r="I69" s="28">
        <v>15.7</v>
      </c>
      <c r="J69" s="26">
        <v>16</v>
      </c>
      <c r="K69" s="29"/>
      <c r="L69" s="30">
        <f t="shared" si="7"/>
        <v>0</v>
      </c>
      <c r="M69" s="31" t="s">
        <v>3</v>
      </c>
      <c r="N69" s="32">
        <v>3.93</v>
      </c>
      <c r="O69" s="33">
        <f t="shared" si="20"/>
        <v>0</v>
      </c>
      <c r="P69" s="67">
        <v>1.9231</v>
      </c>
      <c r="Q69" s="34">
        <f t="shared" si="21"/>
        <v>0</v>
      </c>
    </row>
    <row r="70" spans="2:17" ht="36" customHeight="1" thickBot="1" x14ac:dyDescent="0.25">
      <c r="B70" s="26">
        <v>66120</v>
      </c>
      <c r="C70" s="92" t="s">
        <v>79</v>
      </c>
      <c r="D70" s="93"/>
      <c r="E70" s="93"/>
      <c r="F70" s="93"/>
      <c r="G70" s="94"/>
      <c r="H70" s="38" t="s">
        <v>4</v>
      </c>
      <c r="I70" s="28">
        <v>15.7</v>
      </c>
      <c r="J70" s="26">
        <v>16</v>
      </c>
      <c r="K70" s="29"/>
      <c r="L70" s="30">
        <f t="shared" si="7"/>
        <v>0</v>
      </c>
      <c r="M70" s="39" t="s">
        <v>51</v>
      </c>
      <c r="N70" s="40">
        <v>0.39</v>
      </c>
      <c r="O70" s="41">
        <f t="shared" ref="O70:O79" si="29">N70*L70</f>
        <v>0</v>
      </c>
      <c r="P70" s="42">
        <v>1.9722</v>
      </c>
      <c r="Q70" s="43">
        <f t="shared" ref="Q70:Q79" si="30">(P70*O70)</f>
        <v>0</v>
      </c>
    </row>
    <row r="71" spans="2:17" ht="36" customHeight="1" thickBot="1" x14ac:dyDescent="0.25">
      <c r="B71" s="26">
        <v>66130</v>
      </c>
      <c r="C71" s="85" t="s">
        <v>84</v>
      </c>
      <c r="D71" s="86"/>
      <c r="E71" s="86"/>
      <c r="F71" s="86"/>
      <c r="G71" s="48"/>
      <c r="H71" s="38"/>
      <c r="I71" s="28">
        <v>30.99</v>
      </c>
      <c r="J71" s="26">
        <v>6</v>
      </c>
      <c r="K71" s="29"/>
      <c r="L71" s="30">
        <f t="shared" si="7"/>
        <v>0</v>
      </c>
      <c r="M71" s="31" t="s">
        <v>3</v>
      </c>
      <c r="N71" s="32">
        <v>2</v>
      </c>
      <c r="O71" s="33">
        <f t="shared" si="29"/>
        <v>0</v>
      </c>
      <c r="P71" s="67">
        <v>1.9231</v>
      </c>
      <c r="Q71" s="34">
        <f t="shared" si="21"/>
        <v>0</v>
      </c>
    </row>
    <row r="72" spans="2:17" ht="36" customHeight="1" thickBot="1" x14ac:dyDescent="0.25">
      <c r="B72" s="26">
        <v>66130</v>
      </c>
      <c r="C72" s="85" t="s">
        <v>84</v>
      </c>
      <c r="D72" s="86"/>
      <c r="E72" s="86"/>
      <c r="F72" s="86"/>
      <c r="G72" s="48"/>
      <c r="H72" s="38"/>
      <c r="I72" s="28">
        <v>30.99</v>
      </c>
      <c r="J72" s="26">
        <v>6</v>
      </c>
      <c r="K72" s="29"/>
      <c r="L72" s="30">
        <f t="shared" si="7"/>
        <v>0</v>
      </c>
      <c r="M72" s="39" t="s">
        <v>51</v>
      </c>
      <c r="N72" s="40">
        <v>0.4</v>
      </c>
      <c r="O72" s="41">
        <f t="shared" si="29"/>
        <v>0</v>
      </c>
      <c r="P72" s="42">
        <v>1.9722</v>
      </c>
      <c r="Q72" s="43">
        <f t="shared" si="30"/>
        <v>0</v>
      </c>
    </row>
    <row r="73" spans="2:17" ht="36" customHeight="1" thickBot="1" x14ac:dyDescent="0.25">
      <c r="B73" s="26">
        <v>66150</v>
      </c>
      <c r="C73" s="85" t="s">
        <v>85</v>
      </c>
      <c r="D73" s="86"/>
      <c r="E73" s="86"/>
      <c r="F73" s="86"/>
      <c r="G73" s="48"/>
      <c r="H73" s="38"/>
      <c r="I73" s="28">
        <v>5.12</v>
      </c>
      <c r="J73" s="26">
        <v>1</v>
      </c>
      <c r="K73" s="29"/>
      <c r="L73" s="30">
        <f t="shared" si="7"/>
        <v>0</v>
      </c>
      <c r="M73" s="31" t="s">
        <v>3</v>
      </c>
      <c r="N73" s="32">
        <v>0.22</v>
      </c>
      <c r="O73" s="33">
        <f t="shared" ref="O73" si="31">N73*L73</f>
        <v>0</v>
      </c>
      <c r="P73" s="67">
        <v>1.9231</v>
      </c>
      <c r="Q73" s="34">
        <f t="shared" si="30"/>
        <v>0</v>
      </c>
    </row>
    <row r="74" spans="2:17" ht="36" customHeight="1" thickBot="1" x14ac:dyDescent="0.25">
      <c r="B74" s="26">
        <v>66150</v>
      </c>
      <c r="C74" s="85" t="s">
        <v>85</v>
      </c>
      <c r="D74" s="86"/>
      <c r="E74" s="86"/>
      <c r="F74" s="86"/>
      <c r="G74" s="48"/>
      <c r="H74" s="38"/>
      <c r="I74" s="28">
        <v>5.12</v>
      </c>
      <c r="J74" s="26">
        <v>1</v>
      </c>
      <c r="K74" s="29"/>
      <c r="L74" s="30">
        <f t="shared" si="7"/>
        <v>0</v>
      </c>
      <c r="M74" s="39" t="s">
        <v>51</v>
      </c>
      <c r="N74" s="40">
        <v>7.0000000000000007E-2</v>
      </c>
      <c r="O74" s="41">
        <f t="shared" ref="O74:O75" si="32">N74*L74</f>
        <v>0</v>
      </c>
      <c r="P74" s="42">
        <v>1.9722</v>
      </c>
      <c r="Q74" s="43">
        <f t="shared" ref="Q74:Q75" si="33">(P74*O74)</f>
        <v>0</v>
      </c>
    </row>
    <row r="75" spans="2:17" ht="36" customHeight="1" thickBot="1" x14ac:dyDescent="0.25">
      <c r="B75" s="26">
        <v>66170</v>
      </c>
      <c r="C75" s="85" t="s">
        <v>86</v>
      </c>
      <c r="D75" s="86"/>
      <c r="E75" s="86"/>
      <c r="F75" s="86"/>
      <c r="G75" s="48"/>
      <c r="H75" s="38"/>
      <c r="I75" s="28">
        <v>7.03</v>
      </c>
      <c r="J75" s="26">
        <v>1</v>
      </c>
      <c r="K75" s="29"/>
      <c r="L75" s="30">
        <f t="shared" si="7"/>
        <v>0</v>
      </c>
      <c r="M75" s="31" t="s">
        <v>3</v>
      </c>
      <c r="N75" s="32">
        <v>0.22</v>
      </c>
      <c r="O75" s="33">
        <f t="shared" si="32"/>
        <v>0</v>
      </c>
      <c r="P75" s="67">
        <v>1.9231</v>
      </c>
      <c r="Q75" s="34">
        <f t="shared" si="33"/>
        <v>0</v>
      </c>
    </row>
    <row r="76" spans="2:17" ht="36" customHeight="1" thickBot="1" x14ac:dyDescent="0.25">
      <c r="B76" s="26">
        <v>66170</v>
      </c>
      <c r="C76" s="85" t="s">
        <v>86</v>
      </c>
      <c r="D76" s="86"/>
      <c r="E76" s="86"/>
      <c r="F76" s="86"/>
      <c r="G76" s="48"/>
      <c r="H76" s="38"/>
      <c r="I76" s="28">
        <v>7.03</v>
      </c>
      <c r="J76" s="26">
        <v>1</v>
      </c>
      <c r="K76" s="29"/>
      <c r="L76" s="30">
        <f t="shared" si="7"/>
        <v>0</v>
      </c>
      <c r="M76" s="39" t="s">
        <v>51</v>
      </c>
      <c r="N76" s="40">
        <v>0.1</v>
      </c>
      <c r="O76" s="41">
        <f t="shared" ref="O76:O77" si="34">N76*L76</f>
        <v>0</v>
      </c>
      <c r="P76" s="42">
        <v>1.9722</v>
      </c>
      <c r="Q76" s="43">
        <f t="shared" ref="Q76:Q77" si="35">(P76*O76)</f>
        <v>0</v>
      </c>
    </row>
    <row r="77" spans="2:17" ht="36" customHeight="1" thickBot="1" x14ac:dyDescent="0.25">
      <c r="B77" s="26">
        <v>66222</v>
      </c>
      <c r="C77" s="85" t="s">
        <v>87</v>
      </c>
      <c r="D77" s="86"/>
      <c r="E77" s="86"/>
      <c r="F77" s="86"/>
      <c r="G77" s="48"/>
      <c r="H77" s="38"/>
      <c r="I77" s="28">
        <v>21.21</v>
      </c>
      <c r="J77" s="26">
        <v>9</v>
      </c>
      <c r="K77" s="29"/>
      <c r="L77" s="30">
        <f t="shared" si="7"/>
        <v>0</v>
      </c>
      <c r="M77" s="31" t="s">
        <v>3</v>
      </c>
      <c r="N77" s="32">
        <v>2</v>
      </c>
      <c r="O77" s="33">
        <f t="shared" si="34"/>
        <v>0</v>
      </c>
      <c r="P77" s="67">
        <v>1.9231</v>
      </c>
      <c r="Q77" s="34">
        <f t="shared" si="35"/>
        <v>0</v>
      </c>
    </row>
    <row r="78" spans="2:17" ht="36" customHeight="1" thickBot="1" x14ac:dyDescent="0.25">
      <c r="B78" s="26">
        <v>66222</v>
      </c>
      <c r="C78" s="85" t="s">
        <v>87</v>
      </c>
      <c r="D78" s="86"/>
      <c r="E78" s="86"/>
      <c r="F78" s="86"/>
      <c r="G78" s="48"/>
      <c r="H78" s="38"/>
      <c r="I78" s="28">
        <v>21.21</v>
      </c>
      <c r="J78" s="26">
        <v>9</v>
      </c>
      <c r="K78" s="29"/>
      <c r="L78" s="30">
        <f t="shared" si="7"/>
        <v>0</v>
      </c>
      <c r="M78" s="39" t="s">
        <v>51</v>
      </c>
      <c r="N78" s="40">
        <v>0.2</v>
      </c>
      <c r="O78" s="41">
        <f t="shared" ref="O78" si="36">N78*L78</f>
        <v>0</v>
      </c>
      <c r="P78" s="42">
        <v>1.9722</v>
      </c>
      <c r="Q78" s="43">
        <f t="shared" ref="Q78" si="37">(P78*O78)</f>
        <v>0</v>
      </c>
    </row>
    <row r="79" spans="2:17" ht="36" customHeight="1" thickBot="1" x14ac:dyDescent="0.25">
      <c r="B79" s="26">
        <v>66300</v>
      </c>
      <c r="C79" s="92" t="s">
        <v>80</v>
      </c>
      <c r="D79" s="93"/>
      <c r="E79" s="93"/>
      <c r="F79" s="93"/>
      <c r="G79" s="94"/>
      <c r="H79" s="38" t="s">
        <v>4</v>
      </c>
      <c r="I79" s="28">
        <v>20.059999999999999</v>
      </c>
      <c r="J79" s="26">
        <v>16</v>
      </c>
      <c r="K79" s="29"/>
      <c r="L79" s="30">
        <f t="shared" si="7"/>
        <v>0</v>
      </c>
      <c r="M79" s="31" t="s">
        <v>3</v>
      </c>
      <c r="N79" s="32">
        <v>1.82</v>
      </c>
      <c r="O79" s="33">
        <f t="shared" si="29"/>
        <v>0</v>
      </c>
      <c r="P79" s="67">
        <v>1.9231</v>
      </c>
      <c r="Q79" s="34">
        <f t="shared" si="30"/>
        <v>0</v>
      </c>
    </row>
    <row r="80" spans="2:17" ht="36" customHeight="1" thickBot="1" x14ac:dyDescent="0.25">
      <c r="B80" s="26">
        <v>66300</v>
      </c>
      <c r="C80" s="92" t="s">
        <v>80</v>
      </c>
      <c r="D80" s="93"/>
      <c r="E80" s="93"/>
      <c r="F80" s="93"/>
      <c r="G80" s="94"/>
      <c r="H80" s="38" t="s">
        <v>4</v>
      </c>
      <c r="I80" s="28">
        <v>20.059999999999999</v>
      </c>
      <c r="J80" s="26">
        <v>16</v>
      </c>
      <c r="K80" s="29"/>
      <c r="L80" s="30">
        <f t="shared" si="7"/>
        <v>0</v>
      </c>
      <c r="M80" s="39" t="s">
        <v>51</v>
      </c>
      <c r="N80" s="40">
        <v>0.36</v>
      </c>
      <c r="O80" s="41">
        <f t="shared" ref="O80:O81" si="38">N80*L80</f>
        <v>0</v>
      </c>
      <c r="P80" s="42">
        <v>1.9722</v>
      </c>
      <c r="Q80" s="43">
        <f t="shared" ref="Q80:Q81" si="39">(P80*O80)</f>
        <v>0</v>
      </c>
    </row>
    <row r="81" spans="2:17" ht="36" customHeight="1" thickBot="1" x14ac:dyDescent="0.25">
      <c r="B81" s="26">
        <v>66400</v>
      </c>
      <c r="C81" s="92" t="s">
        <v>80</v>
      </c>
      <c r="D81" s="93"/>
      <c r="E81" s="93"/>
      <c r="F81" s="93"/>
      <c r="G81" s="94"/>
      <c r="H81" s="38" t="s">
        <v>4</v>
      </c>
      <c r="I81" s="28">
        <v>19.66</v>
      </c>
      <c r="J81" s="26">
        <v>16</v>
      </c>
      <c r="K81" s="29"/>
      <c r="L81" s="30">
        <f t="shared" si="7"/>
        <v>0</v>
      </c>
      <c r="M81" s="31" t="s">
        <v>3</v>
      </c>
      <c r="N81" s="32">
        <v>2.02</v>
      </c>
      <c r="O81" s="33">
        <f t="shared" si="38"/>
        <v>0</v>
      </c>
      <c r="P81" s="67">
        <v>1.9231</v>
      </c>
      <c r="Q81" s="34">
        <f t="shared" si="39"/>
        <v>0</v>
      </c>
    </row>
    <row r="82" spans="2:17" ht="36" customHeight="1" thickBot="1" x14ac:dyDescent="0.25">
      <c r="B82" s="26">
        <v>66400</v>
      </c>
      <c r="C82" s="92" t="s">
        <v>80</v>
      </c>
      <c r="D82" s="93"/>
      <c r="E82" s="93"/>
      <c r="F82" s="93"/>
      <c r="G82" s="94"/>
      <c r="H82" s="38" t="s">
        <v>4</v>
      </c>
      <c r="I82" s="28">
        <v>19.66</v>
      </c>
      <c r="J82" s="26">
        <v>16</v>
      </c>
      <c r="K82" s="29"/>
      <c r="L82" s="30">
        <f t="shared" si="7"/>
        <v>0</v>
      </c>
      <c r="M82" s="39" t="s">
        <v>51</v>
      </c>
      <c r="N82" s="40">
        <v>0.27</v>
      </c>
      <c r="O82" s="41">
        <f t="shared" ref="O82:O83" si="40">N82*L82</f>
        <v>0</v>
      </c>
      <c r="P82" s="42">
        <v>1.9722</v>
      </c>
      <c r="Q82" s="43">
        <f t="shared" ref="Q82:Q83" si="41">(P82*O82)</f>
        <v>0</v>
      </c>
    </row>
    <row r="83" spans="2:17" ht="36" customHeight="1" thickBot="1" x14ac:dyDescent="0.25">
      <c r="B83" s="26">
        <v>66500</v>
      </c>
      <c r="C83" s="92" t="s">
        <v>80</v>
      </c>
      <c r="D83" s="93"/>
      <c r="E83" s="93"/>
      <c r="F83" s="93"/>
      <c r="G83" s="94"/>
      <c r="H83" s="38" t="s">
        <v>4</v>
      </c>
      <c r="I83" s="28">
        <v>19.66</v>
      </c>
      <c r="J83" s="26">
        <v>16</v>
      </c>
      <c r="K83" s="29"/>
      <c r="L83" s="30">
        <f t="shared" si="7"/>
        <v>0</v>
      </c>
      <c r="M83" s="31" t="s">
        <v>3</v>
      </c>
      <c r="N83" s="32">
        <v>1.73</v>
      </c>
      <c r="O83" s="33">
        <f t="shared" si="40"/>
        <v>0</v>
      </c>
      <c r="P83" s="67">
        <v>1.9231</v>
      </c>
      <c r="Q83" s="34">
        <f t="shared" si="41"/>
        <v>0</v>
      </c>
    </row>
    <row r="84" spans="2:17" ht="36" customHeight="1" thickBot="1" x14ac:dyDescent="0.25">
      <c r="B84" s="26">
        <v>66500</v>
      </c>
      <c r="C84" s="92" t="s">
        <v>80</v>
      </c>
      <c r="D84" s="93"/>
      <c r="E84" s="93"/>
      <c r="F84" s="93"/>
      <c r="G84" s="94"/>
      <c r="H84" s="38" t="s">
        <v>4</v>
      </c>
      <c r="I84" s="28">
        <v>19.66</v>
      </c>
      <c r="J84" s="26">
        <v>16</v>
      </c>
      <c r="K84" s="29"/>
      <c r="L84" s="30">
        <f t="shared" si="7"/>
        <v>0</v>
      </c>
      <c r="M84" s="39" t="s">
        <v>51</v>
      </c>
      <c r="N84" s="40">
        <v>0.6</v>
      </c>
      <c r="O84" s="41">
        <f t="shared" ref="O84:O85" si="42">N84*L84</f>
        <v>0</v>
      </c>
      <c r="P84" s="42">
        <v>1.9722</v>
      </c>
      <c r="Q84" s="43">
        <f t="shared" ref="Q84:Q85" si="43">(P84*O84)</f>
        <v>0</v>
      </c>
    </row>
    <row r="85" spans="2:17" ht="36" customHeight="1" thickBot="1" x14ac:dyDescent="0.25">
      <c r="B85" s="26">
        <v>66800</v>
      </c>
      <c r="C85" s="92" t="s">
        <v>81</v>
      </c>
      <c r="D85" s="93"/>
      <c r="E85" s="93"/>
      <c r="F85" s="93"/>
      <c r="G85" s="94"/>
      <c r="H85" s="47" t="s">
        <v>4</v>
      </c>
      <c r="I85" s="28">
        <v>12</v>
      </c>
      <c r="J85" s="26">
        <v>27</v>
      </c>
      <c r="K85" s="29"/>
      <c r="L85" s="30">
        <f t="shared" si="7"/>
        <v>0</v>
      </c>
      <c r="M85" s="31" t="s">
        <v>3</v>
      </c>
      <c r="N85" s="32">
        <v>3.07</v>
      </c>
      <c r="O85" s="33">
        <f t="shared" si="42"/>
        <v>0</v>
      </c>
      <c r="P85" s="67">
        <v>1.9231</v>
      </c>
      <c r="Q85" s="34">
        <f t="shared" si="43"/>
        <v>0</v>
      </c>
    </row>
    <row r="86" spans="2:17" ht="36" customHeight="1" thickBot="1" x14ac:dyDescent="0.25">
      <c r="B86" s="26">
        <v>78010</v>
      </c>
      <c r="C86" s="127" t="s">
        <v>96</v>
      </c>
      <c r="D86" s="128"/>
      <c r="E86" s="128"/>
      <c r="F86" s="128"/>
      <c r="G86" s="48"/>
      <c r="H86" s="47"/>
      <c r="I86" s="28">
        <v>1</v>
      </c>
      <c r="J86" s="26">
        <v>216</v>
      </c>
      <c r="K86" s="29"/>
      <c r="L86" s="30">
        <f t="shared" si="7"/>
        <v>0</v>
      </c>
      <c r="M86" s="39" t="s">
        <v>51</v>
      </c>
      <c r="N86" s="40">
        <v>0.81</v>
      </c>
      <c r="O86" s="41">
        <f t="shared" ref="O86:O88" si="44">N86*L86</f>
        <v>0</v>
      </c>
      <c r="P86" s="42">
        <v>1.9722</v>
      </c>
      <c r="Q86" s="43">
        <f t="shared" ref="Q86:Q88" si="45">(P86*O86)</f>
        <v>0</v>
      </c>
    </row>
    <row r="87" spans="2:17" ht="36" customHeight="1" thickBot="1" x14ac:dyDescent="0.25">
      <c r="B87" s="26">
        <v>78015</v>
      </c>
      <c r="C87" s="127" t="s">
        <v>97</v>
      </c>
      <c r="D87" s="128"/>
      <c r="E87" s="128"/>
      <c r="F87" s="128"/>
      <c r="G87" s="48"/>
      <c r="H87" s="47"/>
      <c r="I87" s="28">
        <v>1.5</v>
      </c>
      <c r="J87" s="26">
        <v>216</v>
      </c>
      <c r="K87" s="29"/>
      <c r="L87" s="30">
        <f t="shared" si="7"/>
        <v>0</v>
      </c>
      <c r="M87" s="39" t="s">
        <v>51</v>
      </c>
      <c r="N87" s="40">
        <v>1.22</v>
      </c>
      <c r="O87" s="41">
        <f t="shared" si="44"/>
        <v>0</v>
      </c>
      <c r="P87" s="42">
        <v>1.9722</v>
      </c>
      <c r="Q87" s="43">
        <f t="shared" si="45"/>
        <v>0</v>
      </c>
    </row>
    <row r="88" spans="2:17" ht="36" customHeight="1" thickBot="1" x14ac:dyDescent="0.25">
      <c r="B88" s="26">
        <v>78185</v>
      </c>
      <c r="C88" s="127" t="s">
        <v>98</v>
      </c>
      <c r="D88" s="128"/>
      <c r="E88" s="128"/>
      <c r="F88" s="128"/>
      <c r="G88" s="48"/>
      <c r="H88" s="47"/>
      <c r="I88" s="28">
        <v>1.85</v>
      </c>
      <c r="J88" s="26">
        <v>135</v>
      </c>
      <c r="K88" s="29"/>
      <c r="L88" s="30">
        <f t="shared" si="7"/>
        <v>0</v>
      </c>
      <c r="M88" s="39" t="s">
        <v>51</v>
      </c>
      <c r="N88" s="40">
        <v>0.93</v>
      </c>
      <c r="O88" s="41">
        <f t="shared" si="44"/>
        <v>0</v>
      </c>
      <c r="P88" s="42">
        <v>1.9722</v>
      </c>
      <c r="Q88" s="43">
        <f t="shared" si="45"/>
        <v>0</v>
      </c>
    </row>
    <row r="89" spans="2:17" ht="36" customHeight="1" thickBot="1" x14ac:dyDescent="0.25">
      <c r="B89" s="26">
        <v>90022</v>
      </c>
      <c r="C89" s="96" t="s">
        <v>58</v>
      </c>
      <c r="D89" s="96"/>
      <c r="E89" s="96"/>
      <c r="F89" s="96"/>
      <c r="G89" s="96"/>
      <c r="H89" s="44" t="s">
        <v>4</v>
      </c>
      <c r="I89" s="28">
        <v>2</v>
      </c>
      <c r="J89" s="26">
        <v>75</v>
      </c>
      <c r="K89" s="29"/>
      <c r="L89" s="30">
        <f t="shared" si="7"/>
        <v>0</v>
      </c>
      <c r="M89" s="39" t="s">
        <v>51</v>
      </c>
      <c r="N89" s="40">
        <v>0.7</v>
      </c>
      <c r="O89" s="41">
        <f t="shared" si="20"/>
        <v>0</v>
      </c>
      <c r="P89" s="42">
        <v>1.9722</v>
      </c>
      <c r="Q89" s="43">
        <f t="shared" si="21"/>
        <v>0</v>
      </c>
    </row>
    <row r="90" spans="2:17" ht="36" hidden="1" customHeight="1" thickBot="1" x14ac:dyDescent="0.25">
      <c r="B90" s="26">
        <v>90029</v>
      </c>
      <c r="C90" s="91" t="s">
        <v>9</v>
      </c>
      <c r="D90" s="91"/>
      <c r="E90" s="91"/>
      <c r="F90" s="91"/>
      <c r="G90" s="91"/>
      <c r="H90" s="38" t="s">
        <v>4</v>
      </c>
      <c r="I90" s="28">
        <v>2.9</v>
      </c>
      <c r="J90" s="26">
        <v>72</v>
      </c>
      <c r="K90" s="29"/>
      <c r="L90" s="30">
        <f t="shared" si="7"/>
        <v>0</v>
      </c>
      <c r="M90" s="39" t="s">
        <v>51</v>
      </c>
      <c r="N90" s="40">
        <v>1.03</v>
      </c>
      <c r="O90" s="41">
        <f t="shared" si="20"/>
        <v>0</v>
      </c>
      <c r="P90" s="42">
        <v>1.9722</v>
      </c>
      <c r="Q90" s="43">
        <f t="shared" si="21"/>
        <v>0</v>
      </c>
    </row>
    <row r="91" spans="2:17" ht="36" customHeight="1" thickBot="1" x14ac:dyDescent="0.25">
      <c r="B91" s="26">
        <v>90030</v>
      </c>
      <c r="C91" s="96" t="s">
        <v>59</v>
      </c>
      <c r="D91" s="96"/>
      <c r="E91" s="96"/>
      <c r="F91" s="96"/>
      <c r="G91" s="96"/>
      <c r="H91" s="44" t="s">
        <v>4</v>
      </c>
      <c r="I91" s="28">
        <v>3.4</v>
      </c>
      <c r="J91" s="26">
        <v>72</v>
      </c>
      <c r="K91" s="29"/>
      <c r="L91" s="30">
        <f t="shared" si="7"/>
        <v>0</v>
      </c>
      <c r="M91" s="39" t="s">
        <v>51</v>
      </c>
      <c r="N91" s="40">
        <v>1.62</v>
      </c>
      <c r="O91" s="41">
        <f t="shared" si="20"/>
        <v>0</v>
      </c>
      <c r="P91" s="42">
        <v>1.9722</v>
      </c>
      <c r="Q91" s="43">
        <f t="shared" si="21"/>
        <v>0</v>
      </c>
    </row>
    <row r="92" spans="2:17" ht="36" customHeight="1" thickBot="1" x14ac:dyDescent="0.25">
      <c r="B92" s="26">
        <v>90035</v>
      </c>
      <c r="C92" s="123" t="s">
        <v>99</v>
      </c>
      <c r="D92" s="124"/>
      <c r="E92" s="124"/>
      <c r="F92" s="125"/>
      <c r="G92" s="44"/>
      <c r="H92" s="76" t="s">
        <v>30</v>
      </c>
      <c r="I92" s="28">
        <v>3</v>
      </c>
      <c r="J92" s="26">
        <v>60</v>
      </c>
      <c r="K92" s="29"/>
      <c r="L92" s="30">
        <f t="shared" si="7"/>
        <v>0</v>
      </c>
      <c r="M92" s="39" t="s">
        <v>51</v>
      </c>
      <c r="N92" s="40">
        <v>0.32</v>
      </c>
      <c r="O92" s="41">
        <f t="shared" si="20"/>
        <v>0</v>
      </c>
      <c r="P92" s="42">
        <v>1.9722</v>
      </c>
      <c r="Q92" s="43">
        <f t="shared" si="21"/>
        <v>0</v>
      </c>
    </row>
    <row r="93" spans="2:17" ht="36" customHeight="1" thickBot="1" x14ac:dyDescent="0.25">
      <c r="B93" s="26">
        <v>90036</v>
      </c>
      <c r="C93" s="123" t="s">
        <v>100</v>
      </c>
      <c r="D93" s="124"/>
      <c r="E93" s="124"/>
      <c r="F93" s="125"/>
      <c r="G93" s="44"/>
      <c r="H93" s="76" t="s">
        <v>30</v>
      </c>
      <c r="I93" s="28">
        <v>3</v>
      </c>
      <c r="J93" s="26">
        <v>60</v>
      </c>
      <c r="K93" s="29"/>
      <c r="L93" s="30">
        <f t="shared" si="7"/>
        <v>0</v>
      </c>
      <c r="M93" s="39" t="s">
        <v>51</v>
      </c>
      <c r="N93" s="40">
        <v>0.3</v>
      </c>
      <c r="O93" s="41">
        <f t="shared" si="20"/>
        <v>0</v>
      </c>
      <c r="P93" s="42">
        <v>1.9722</v>
      </c>
      <c r="Q93" s="43">
        <f t="shared" si="21"/>
        <v>0</v>
      </c>
    </row>
    <row r="94" spans="2:17" ht="36" customHeight="1" thickBot="1" x14ac:dyDescent="0.25">
      <c r="B94" s="26">
        <v>90037</v>
      </c>
      <c r="C94" s="123" t="s">
        <v>101</v>
      </c>
      <c r="D94" s="124"/>
      <c r="E94" s="124"/>
      <c r="F94" s="125"/>
      <c r="G94" s="44"/>
      <c r="H94" s="76" t="s">
        <v>4</v>
      </c>
      <c r="I94" s="28">
        <v>3</v>
      </c>
      <c r="J94" s="26">
        <v>120</v>
      </c>
      <c r="K94" s="29"/>
      <c r="L94" s="30">
        <f t="shared" si="7"/>
        <v>0</v>
      </c>
      <c r="M94" s="39" t="s">
        <v>51</v>
      </c>
      <c r="N94" s="40">
        <v>0.65</v>
      </c>
      <c r="O94" s="41">
        <f t="shared" si="20"/>
        <v>0</v>
      </c>
      <c r="P94" s="42">
        <v>1.9722</v>
      </c>
      <c r="Q94" s="43">
        <f t="shared" si="21"/>
        <v>0</v>
      </c>
    </row>
    <row r="95" spans="2:17" ht="36" customHeight="1" thickBot="1" x14ac:dyDescent="0.25">
      <c r="B95" s="26">
        <v>90038</v>
      </c>
      <c r="C95" s="123" t="s">
        <v>102</v>
      </c>
      <c r="D95" s="124"/>
      <c r="E95" s="124"/>
      <c r="F95" s="125"/>
      <c r="G95" s="44"/>
      <c r="H95" s="76" t="s">
        <v>103</v>
      </c>
      <c r="I95" s="28">
        <v>3</v>
      </c>
      <c r="J95" s="26">
        <v>120</v>
      </c>
      <c r="K95" s="29"/>
      <c r="L95" s="30">
        <f t="shared" si="7"/>
        <v>0</v>
      </c>
      <c r="M95" s="39" t="s">
        <v>51</v>
      </c>
      <c r="N95" s="40">
        <v>0.6</v>
      </c>
      <c r="O95" s="41">
        <f t="shared" si="20"/>
        <v>0</v>
      </c>
      <c r="P95" s="42">
        <v>1.9722</v>
      </c>
      <c r="Q95" s="43">
        <f t="shared" si="21"/>
        <v>0</v>
      </c>
    </row>
    <row r="96" spans="2:17" ht="36" customHeight="1" thickBot="1" x14ac:dyDescent="0.25">
      <c r="B96" s="26">
        <v>90040</v>
      </c>
      <c r="C96" s="91" t="s">
        <v>9</v>
      </c>
      <c r="D96" s="91"/>
      <c r="E96" s="91"/>
      <c r="F96" s="91"/>
      <c r="G96" s="91"/>
      <c r="H96" s="38" t="s">
        <v>4</v>
      </c>
      <c r="I96" s="28">
        <v>4</v>
      </c>
      <c r="J96" s="26">
        <v>72</v>
      </c>
      <c r="K96" s="29"/>
      <c r="L96" s="30">
        <f t="shared" si="7"/>
        <v>0</v>
      </c>
      <c r="M96" s="39" t="s">
        <v>51</v>
      </c>
      <c r="N96" s="40">
        <v>1.43</v>
      </c>
      <c r="O96" s="41">
        <f t="shared" si="20"/>
        <v>0</v>
      </c>
      <c r="P96" s="42">
        <v>1.9722</v>
      </c>
      <c r="Q96" s="43">
        <f t="shared" si="21"/>
        <v>0</v>
      </c>
    </row>
    <row r="97" spans="2:17" ht="36" customHeight="1" thickBot="1" x14ac:dyDescent="0.25">
      <c r="B97" s="26">
        <v>90050</v>
      </c>
      <c r="C97" s="97" t="s">
        <v>104</v>
      </c>
      <c r="D97" s="91"/>
      <c r="E97" s="91"/>
      <c r="F97" s="91"/>
      <c r="G97" s="91"/>
      <c r="H97" s="38"/>
      <c r="I97" s="28">
        <v>3.4</v>
      </c>
      <c r="J97" s="26">
        <v>120</v>
      </c>
      <c r="K97" s="29"/>
      <c r="L97" s="30">
        <f t="shared" ref="L97" si="46">(K97/J97)</f>
        <v>0</v>
      </c>
      <c r="M97" s="39" t="s">
        <v>51</v>
      </c>
      <c r="N97" s="40">
        <v>1.88</v>
      </c>
      <c r="O97" s="41">
        <f t="shared" ref="O97" si="47">N97*L97</f>
        <v>0</v>
      </c>
      <c r="P97" s="42">
        <v>1.9722</v>
      </c>
      <c r="Q97" s="43">
        <f t="shared" ref="Q97" si="48">(P97*O97)</f>
        <v>0</v>
      </c>
    </row>
    <row r="98" spans="2:17" ht="36" customHeight="1" thickBot="1" x14ac:dyDescent="0.25">
      <c r="B98" s="26">
        <v>90060</v>
      </c>
      <c r="C98" s="91" t="s">
        <v>8</v>
      </c>
      <c r="D98" s="91"/>
      <c r="E98" s="91"/>
      <c r="F98" s="91"/>
      <c r="G98" s="91"/>
      <c r="H98" s="38" t="s">
        <v>4</v>
      </c>
      <c r="I98" s="28">
        <v>3.6</v>
      </c>
      <c r="J98" s="26">
        <v>72</v>
      </c>
      <c r="K98" s="29"/>
      <c r="L98" s="30">
        <f t="shared" si="7"/>
        <v>0</v>
      </c>
      <c r="M98" s="39" t="s">
        <v>51</v>
      </c>
      <c r="N98" s="40">
        <v>1.4</v>
      </c>
      <c r="O98" s="41">
        <f t="shared" si="20"/>
        <v>0</v>
      </c>
      <c r="P98" s="42">
        <v>1.9722</v>
      </c>
      <c r="Q98" s="43">
        <f t="shared" si="21"/>
        <v>0</v>
      </c>
    </row>
    <row r="99" spans="2:17" ht="36" customHeight="1" thickBot="1" x14ac:dyDescent="0.25">
      <c r="B99" s="26">
        <v>90070</v>
      </c>
      <c r="C99" s="91" t="s">
        <v>7</v>
      </c>
      <c r="D99" s="91"/>
      <c r="E99" s="91"/>
      <c r="F99" s="91"/>
      <c r="G99" s="91"/>
      <c r="H99" s="38" t="s">
        <v>4</v>
      </c>
      <c r="I99" s="28">
        <v>3.6</v>
      </c>
      <c r="J99" s="26">
        <v>72</v>
      </c>
      <c r="K99" s="29"/>
      <c r="L99" s="30">
        <f t="shared" si="7"/>
        <v>0</v>
      </c>
      <c r="M99" s="39" t="s">
        <v>51</v>
      </c>
      <c r="N99" s="40">
        <v>1.46</v>
      </c>
      <c r="O99" s="41">
        <f t="shared" si="20"/>
        <v>0</v>
      </c>
      <c r="P99" s="42">
        <v>1.9722</v>
      </c>
      <c r="Q99" s="43">
        <f t="shared" si="21"/>
        <v>0</v>
      </c>
    </row>
    <row r="100" spans="2:17" ht="36" customHeight="1" thickBot="1" x14ac:dyDescent="0.25">
      <c r="B100" s="26">
        <v>90081</v>
      </c>
      <c r="C100" s="97" t="s">
        <v>105</v>
      </c>
      <c r="D100" s="91"/>
      <c r="E100" s="91"/>
      <c r="F100" s="91"/>
      <c r="G100" s="91"/>
      <c r="H100" s="38" t="s">
        <v>4</v>
      </c>
      <c r="I100" s="28">
        <v>3.4</v>
      </c>
      <c r="J100" s="26">
        <v>72</v>
      </c>
      <c r="K100" s="29"/>
      <c r="L100" s="30">
        <f t="shared" ref="L100" si="49">(K100/J100)</f>
        <v>0</v>
      </c>
      <c r="M100" s="39" t="s">
        <v>51</v>
      </c>
      <c r="N100" s="40">
        <v>1.58</v>
      </c>
      <c r="O100" s="41">
        <f t="shared" ref="O100" si="50">N100*L100</f>
        <v>0</v>
      </c>
      <c r="P100" s="42">
        <v>1.9722</v>
      </c>
      <c r="Q100" s="43">
        <f t="shared" ref="Q100" si="51">(P100*O100)</f>
        <v>0</v>
      </c>
    </row>
    <row r="101" spans="2:17" ht="36" customHeight="1" thickBot="1" x14ac:dyDescent="0.25">
      <c r="B101" s="26">
        <v>90090</v>
      </c>
      <c r="C101" s="95" t="s">
        <v>82</v>
      </c>
      <c r="D101" s="91"/>
      <c r="E101" s="91"/>
      <c r="F101" s="91"/>
      <c r="G101" s="91"/>
      <c r="H101" s="47" t="s">
        <v>4</v>
      </c>
      <c r="I101" s="28">
        <v>3.4</v>
      </c>
      <c r="J101" s="26">
        <v>72</v>
      </c>
      <c r="K101" s="29"/>
      <c r="L101" s="30">
        <f t="shared" si="7"/>
        <v>0</v>
      </c>
      <c r="M101" s="39" t="s">
        <v>51</v>
      </c>
      <c r="N101" s="40">
        <v>1.62</v>
      </c>
      <c r="O101" s="41">
        <f t="shared" ref="O101" si="52">N101*L101</f>
        <v>0</v>
      </c>
      <c r="P101" s="42">
        <v>1.9722</v>
      </c>
      <c r="Q101" s="43">
        <f t="shared" ref="Q101" si="53">(P101*O101)</f>
        <v>0</v>
      </c>
    </row>
    <row r="102" spans="2:17" ht="36" customHeight="1" thickBot="1" x14ac:dyDescent="0.25">
      <c r="B102" s="26">
        <v>91120</v>
      </c>
      <c r="C102" s="91" t="s">
        <v>6</v>
      </c>
      <c r="D102" s="91"/>
      <c r="E102" s="91"/>
      <c r="F102" s="91"/>
      <c r="G102" s="91"/>
      <c r="H102" s="38" t="s">
        <v>4</v>
      </c>
      <c r="I102" s="28">
        <v>2</v>
      </c>
      <c r="J102" s="26">
        <v>75</v>
      </c>
      <c r="K102" s="29"/>
      <c r="L102" s="30">
        <f t="shared" si="7"/>
        <v>0</v>
      </c>
      <c r="M102" s="39" t="s">
        <v>51</v>
      </c>
      <c r="N102" s="40">
        <v>0.96</v>
      </c>
      <c r="O102" s="41">
        <f t="shared" ref="O102:O111" si="54">N102*L102</f>
        <v>0</v>
      </c>
      <c r="P102" s="42">
        <v>1.9722</v>
      </c>
      <c r="Q102" s="43">
        <f t="shared" ref="Q102:Q111" si="55">(P102*O102)</f>
        <v>0</v>
      </c>
    </row>
    <row r="103" spans="2:17" ht="36" customHeight="1" thickBot="1" x14ac:dyDescent="0.25">
      <c r="B103" s="26">
        <v>92236</v>
      </c>
      <c r="C103" s="91" t="s">
        <v>5</v>
      </c>
      <c r="D103" s="91"/>
      <c r="E103" s="91"/>
      <c r="F103" s="91"/>
      <c r="G103" s="91"/>
      <c r="H103" s="38" t="s">
        <v>4</v>
      </c>
      <c r="I103" s="28">
        <v>3.6</v>
      </c>
      <c r="J103" s="26">
        <v>72</v>
      </c>
      <c r="K103" s="29"/>
      <c r="L103" s="30">
        <f t="shared" si="7"/>
        <v>0</v>
      </c>
      <c r="M103" s="39" t="s">
        <v>51</v>
      </c>
      <c r="N103" s="40">
        <v>1.46</v>
      </c>
      <c r="O103" s="41">
        <f t="shared" si="54"/>
        <v>0</v>
      </c>
      <c r="P103" s="42">
        <v>1.9722</v>
      </c>
      <c r="Q103" s="43">
        <f t="shared" si="55"/>
        <v>0</v>
      </c>
    </row>
    <row r="104" spans="2:17" ht="36" customHeight="1" thickBot="1" x14ac:dyDescent="0.25">
      <c r="B104" s="26">
        <v>94010</v>
      </c>
      <c r="C104" s="96" t="s">
        <v>60</v>
      </c>
      <c r="D104" s="91"/>
      <c r="E104" s="91"/>
      <c r="F104" s="91"/>
      <c r="G104" s="91"/>
      <c r="H104" s="38" t="s">
        <v>4</v>
      </c>
      <c r="I104" s="28">
        <v>3.8</v>
      </c>
      <c r="J104" s="26">
        <v>72</v>
      </c>
      <c r="K104" s="29"/>
      <c r="L104" s="30">
        <f t="shared" ref="L104:L112" si="56">(K104/J104)</f>
        <v>0</v>
      </c>
      <c r="M104" s="39" t="s">
        <v>51</v>
      </c>
      <c r="N104" s="40">
        <v>1.4</v>
      </c>
      <c r="O104" s="41">
        <f t="shared" si="54"/>
        <v>0</v>
      </c>
      <c r="P104" s="42">
        <v>1.9722</v>
      </c>
      <c r="Q104" s="43">
        <f t="shared" si="55"/>
        <v>0</v>
      </c>
    </row>
    <row r="105" spans="2:17" ht="36" customHeight="1" thickBot="1" x14ac:dyDescent="0.25">
      <c r="B105" s="26">
        <v>94020</v>
      </c>
      <c r="C105" s="96" t="s">
        <v>61</v>
      </c>
      <c r="D105" s="91"/>
      <c r="E105" s="91"/>
      <c r="F105" s="91"/>
      <c r="G105" s="91"/>
      <c r="H105" s="38" t="s">
        <v>4</v>
      </c>
      <c r="I105" s="28">
        <v>3.8</v>
      </c>
      <c r="J105" s="26">
        <v>72</v>
      </c>
      <c r="K105" s="29"/>
      <c r="L105" s="30">
        <f t="shared" si="56"/>
        <v>0</v>
      </c>
      <c r="M105" s="39" t="s">
        <v>51</v>
      </c>
      <c r="N105" s="40">
        <v>1.4</v>
      </c>
      <c r="O105" s="41">
        <f t="shared" si="54"/>
        <v>0</v>
      </c>
      <c r="P105" s="42">
        <v>1.9722</v>
      </c>
      <c r="Q105" s="43">
        <f t="shared" si="55"/>
        <v>0</v>
      </c>
    </row>
    <row r="106" spans="2:17" ht="36" customHeight="1" thickBot="1" x14ac:dyDescent="0.25">
      <c r="B106" s="26">
        <v>94030</v>
      </c>
      <c r="C106" s="96" t="s">
        <v>62</v>
      </c>
      <c r="D106" s="91"/>
      <c r="E106" s="91"/>
      <c r="F106" s="91"/>
      <c r="G106" s="91"/>
      <c r="H106" s="38" t="s">
        <v>4</v>
      </c>
      <c r="I106" s="28">
        <v>3.8</v>
      </c>
      <c r="J106" s="26">
        <v>72</v>
      </c>
      <c r="K106" s="29"/>
      <c r="L106" s="30">
        <f t="shared" si="56"/>
        <v>0</v>
      </c>
      <c r="M106" s="39" t="s">
        <v>51</v>
      </c>
      <c r="N106" s="40">
        <v>1.4</v>
      </c>
      <c r="O106" s="41">
        <f t="shared" si="54"/>
        <v>0</v>
      </c>
      <c r="P106" s="42">
        <v>1.9722</v>
      </c>
      <c r="Q106" s="43">
        <f t="shared" si="55"/>
        <v>0</v>
      </c>
    </row>
    <row r="107" spans="2:17" ht="36" customHeight="1" thickBot="1" x14ac:dyDescent="0.25">
      <c r="B107" s="26">
        <v>94040</v>
      </c>
      <c r="C107" s="96" t="s">
        <v>63</v>
      </c>
      <c r="D107" s="91"/>
      <c r="E107" s="91"/>
      <c r="F107" s="91"/>
      <c r="G107" s="91"/>
      <c r="H107" s="38" t="s">
        <v>4</v>
      </c>
      <c r="I107" s="28">
        <v>3.8</v>
      </c>
      <c r="J107" s="26">
        <v>72</v>
      </c>
      <c r="K107" s="29"/>
      <c r="L107" s="30">
        <f t="shared" si="56"/>
        <v>0</v>
      </c>
      <c r="M107" s="39" t="s">
        <v>51</v>
      </c>
      <c r="N107" s="40">
        <v>1.4</v>
      </c>
      <c r="O107" s="41">
        <f t="shared" si="54"/>
        <v>0</v>
      </c>
      <c r="P107" s="42">
        <v>1.9722</v>
      </c>
      <c r="Q107" s="43">
        <f t="shared" si="55"/>
        <v>0</v>
      </c>
    </row>
    <row r="108" spans="2:17" ht="36" customHeight="1" thickBot="1" x14ac:dyDescent="0.25">
      <c r="B108" s="26" t="s">
        <v>106</v>
      </c>
      <c r="C108" s="123" t="s">
        <v>108</v>
      </c>
      <c r="D108" s="93"/>
      <c r="E108" s="93"/>
      <c r="F108" s="93"/>
      <c r="G108" s="94"/>
      <c r="H108" s="76" t="s">
        <v>30</v>
      </c>
      <c r="I108" s="28">
        <v>5.5</v>
      </c>
      <c r="J108" s="26">
        <v>80</v>
      </c>
      <c r="K108" s="29"/>
      <c r="L108" s="30">
        <f t="shared" si="56"/>
        <v>0</v>
      </c>
      <c r="M108" s="31" t="s">
        <v>3</v>
      </c>
      <c r="N108" s="32">
        <v>9.1</v>
      </c>
      <c r="O108" s="33">
        <f t="shared" si="54"/>
        <v>0</v>
      </c>
      <c r="P108" s="67">
        <v>1.9231</v>
      </c>
      <c r="Q108" s="34">
        <f t="shared" si="55"/>
        <v>0</v>
      </c>
    </row>
    <row r="109" spans="2:17" ht="36" customHeight="1" thickBot="1" x14ac:dyDescent="0.25">
      <c r="B109" s="26" t="s">
        <v>107</v>
      </c>
      <c r="C109" s="123" t="s">
        <v>109</v>
      </c>
      <c r="D109" s="93"/>
      <c r="E109" s="93"/>
      <c r="F109" s="93"/>
      <c r="G109" s="94"/>
      <c r="H109" s="47" t="s">
        <v>4</v>
      </c>
      <c r="I109" s="28">
        <v>5.5</v>
      </c>
      <c r="J109" s="26">
        <v>80</v>
      </c>
      <c r="K109" s="29"/>
      <c r="L109" s="30">
        <f t="shared" si="56"/>
        <v>0</v>
      </c>
      <c r="M109" s="31" t="s">
        <v>3</v>
      </c>
      <c r="N109" s="32">
        <v>9.1</v>
      </c>
      <c r="O109" s="33">
        <f t="shared" si="54"/>
        <v>0</v>
      </c>
      <c r="P109" s="67">
        <v>1.9231</v>
      </c>
      <c r="Q109" s="34">
        <f t="shared" si="55"/>
        <v>0</v>
      </c>
    </row>
    <row r="110" spans="2:17" ht="36" hidden="1" customHeight="1" thickBot="1" x14ac:dyDescent="0.25">
      <c r="B110" s="26" t="s">
        <v>65</v>
      </c>
      <c r="C110" s="126" t="s">
        <v>66</v>
      </c>
      <c r="D110" s="91"/>
      <c r="E110" s="91"/>
      <c r="F110" s="91"/>
      <c r="G110" s="91"/>
      <c r="H110" s="45" t="s">
        <v>4</v>
      </c>
      <c r="I110" s="28">
        <v>1.8</v>
      </c>
      <c r="J110" s="26">
        <v>120</v>
      </c>
      <c r="K110" s="29"/>
      <c r="L110" s="30">
        <f t="shared" si="56"/>
        <v>0</v>
      </c>
      <c r="M110" s="39" t="s">
        <v>51</v>
      </c>
      <c r="N110" s="40">
        <v>0.9</v>
      </c>
      <c r="O110" s="41">
        <f t="shared" si="54"/>
        <v>0</v>
      </c>
      <c r="P110" s="42">
        <v>1.9722</v>
      </c>
      <c r="Q110" s="43">
        <f t="shared" si="55"/>
        <v>0</v>
      </c>
    </row>
    <row r="111" spans="2:17" ht="36" customHeight="1" thickBot="1" x14ac:dyDescent="0.25">
      <c r="B111" s="26" t="s">
        <v>88</v>
      </c>
      <c r="C111" s="126" t="s">
        <v>67</v>
      </c>
      <c r="D111" s="91"/>
      <c r="E111" s="91"/>
      <c r="F111" s="91"/>
      <c r="G111" s="91"/>
      <c r="H111" s="45" t="s">
        <v>4</v>
      </c>
      <c r="I111" s="28">
        <v>2.5</v>
      </c>
      <c r="J111" s="26">
        <v>125</v>
      </c>
      <c r="K111" s="29"/>
      <c r="L111" s="30">
        <f t="shared" si="56"/>
        <v>0</v>
      </c>
      <c r="M111" s="39" t="s">
        <v>51</v>
      </c>
      <c r="N111" s="40">
        <v>1.72</v>
      </c>
      <c r="O111" s="41">
        <f t="shared" si="54"/>
        <v>0</v>
      </c>
      <c r="P111" s="42">
        <v>1.9722</v>
      </c>
      <c r="Q111" s="43">
        <f t="shared" si="55"/>
        <v>0</v>
      </c>
    </row>
    <row r="112" spans="2:17" ht="36" hidden="1" customHeight="1" thickBot="1" x14ac:dyDescent="0.25">
      <c r="B112" s="26" t="s">
        <v>69</v>
      </c>
      <c r="C112" s="126" t="s">
        <v>68</v>
      </c>
      <c r="D112" s="91"/>
      <c r="E112" s="91"/>
      <c r="F112" s="91"/>
      <c r="G112" s="91"/>
      <c r="H112" s="45" t="s">
        <v>4</v>
      </c>
      <c r="I112" s="28">
        <v>2.5</v>
      </c>
      <c r="J112" s="26">
        <v>72</v>
      </c>
      <c r="K112" s="29"/>
      <c r="L112" s="30">
        <f t="shared" si="56"/>
        <v>0</v>
      </c>
      <c r="M112" s="39" t="s">
        <v>51</v>
      </c>
      <c r="N112" s="40">
        <v>1.62</v>
      </c>
      <c r="O112" s="41">
        <f t="shared" ref="O112" si="57">N112*L112</f>
        <v>0</v>
      </c>
      <c r="P112" s="42">
        <v>1.9722</v>
      </c>
      <c r="Q112" s="43">
        <f t="shared" ref="Q112" si="58">(P112*O112)</f>
        <v>0</v>
      </c>
    </row>
    <row r="113" spans="2:17" ht="14.25" customHeight="1" x14ac:dyDescent="0.2">
      <c r="B113" s="8"/>
      <c r="M113" s="2"/>
      <c r="N113" s="2"/>
    </row>
    <row r="114" spans="2:17" ht="7.5" customHeight="1" x14ac:dyDescent="0.2">
      <c r="M114" s="2"/>
      <c r="N114" s="2"/>
      <c r="P114" s="7"/>
    </row>
    <row r="115" spans="2:17" ht="6.75" customHeight="1" x14ac:dyDescent="0.2">
      <c r="M115" s="2"/>
      <c r="N115" s="2"/>
    </row>
    <row r="116" spans="2:17" ht="33.75" customHeight="1" x14ac:dyDescent="0.2">
      <c r="M116" s="2"/>
      <c r="N116" s="2"/>
      <c r="O116" s="5" t="s">
        <v>2</v>
      </c>
      <c r="P116" s="4" t="s">
        <v>1</v>
      </c>
      <c r="Q116" s="4" t="s">
        <v>0</v>
      </c>
    </row>
    <row r="117" spans="2:17" ht="33.75" customHeight="1" x14ac:dyDescent="0.2">
      <c r="M117" s="2"/>
      <c r="N117" s="2"/>
      <c r="O117" s="25" t="s">
        <v>3</v>
      </c>
      <c r="P117" s="3">
        <f>O18+O19+O22+O23+O32+O33+O30+O24+O27+O31+O28+O29+O34+O35+O36+O44+O25+O26+O69+O79+O81+O83+O85+O16+O71+O73+O75+O77+O17+O20+O21+O108+O109</f>
        <v>0</v>
      </c>
      <c r="Q117" s="3">
        <f>Q18+Q19+Q22+Q23+Q32+Q33+Q30+Q24+Q27+Q31+Q28+Q29+Q34+Q36+Q35+Q44+Q25+Q26+Q69+Q79+Q81+Q83+Q85+Q16+Q71+Q73+Q75+Q77+Q17+Q20+Q21+Q108+Q109</f>
        <v>0</v>
      </c>
    </row>
    <row r="118" spans="2:17" ht="7.5" customHeight="1" x14ac:dyDescent="0.2">
      <c r="M118" s="2"/>
      <c r="N118" s="2"/>
    </row>
    <row r="119" spans="2:17" ht="33.75" customHeight="1" x14ac:dyDescent="0.2">
      <c r="M119" s="2"/>
      <c r="N119" s="2"/>
      <c r="O119" s="5" t="s">
        <v>2</v>
      </c>
      <c r="P119" s="4" t="s">
        <v>1</v>
      </c>
      <c r="Q119" s="4" t="s">
        <v>0</v>
      </c>
    </row>
    <row r="120" spans="2:17" ht="33.75" customHeight="1" x14ac:dyDescent="0.2">
      <c r="M120" s="2"/>
      <c r="N120" s="2"/>
      <c r="O120" s="6" t="s">
        <v>51</v>
      </c>
      <c r="P120" s="3">
        <f>O37+O38+O39+O40+O41+O42+O43+O45+O46+O47+O48+O49+O50+O51+O52+O53+O54+O55+O56+O57+O62+O63+O64+O65+O66+O68+O90+O96+O98+O99+O102+O103+O89+O91+O104+O105+O106+O107+O110+O111+O112+O13+O14+O15+O67+O70+O80+O82+O84+O101+O72+O74+O76+O78+O58+O60+O86+O87+O88+O92+O93+O94+O95+O97+O100</f>
        <v>0</v>
      </c>
      <c r="Q120" s="3">
        <f>Q37+Q38+Q39+Q40+Q41+Q42+Q43+Q45+Q46+Q47+Q48+Q49+Q50+Q51+Q52+Q53+Q54+Q55+Q56+Q57+Q62+Q63+Q64+Q65+Q66+Q68+Q90+Q96+Q98+Q99+Q102+Q103+Q89+Q91+Q104+Q105+Q106+Q107+Q110+Q111+Q112+Q13+Q14+Q15+Q67+Q70+Q80+Q82+Q84+Q101+Q72+Q74+Q76+Q78+Q58+Q60+Q86+Q87+Q88+Q92+Q93+Q94+Q95+Q97+Q100</f>
        <v>0</v>
      </c>
    </row>
    <row r="121" spans="2:17" ht="5.25" customHeight="1" x14ac:dyDescent="0.2">
      <c r="M121" s="2"/>
      <c r="N121" s="2"/>
    </row>
    <row r="122" spans="2:17" ht="45.75" customHeight="1" thickBot="1" x14ac:dyDescent="0.25">
      <c r="M122" s="2"/>
      <c r="N122" s="2"/>
      <c r="O122" s="5" t="s">
        <v>2</v>
      </c>
      <c r="P122" s="4" t="s">
        <v>1</v>
      </c>
      <c r="Q122" s="4" t="s">
        <v>0</v>
      </c>
    </row>
    <row r="123" spans="2:17" ht="32.25" customHeight="1" thickBot="1" x14ac:dyDescent="0.25">
      <c r="M123" s="2"/>
      <c r="N123" s="2"/>
      <c r="O123" s="77" t="s">
        <v>94</v>
      </c>
      <c r="P123" s="3">
        <f>O59+O61</f>
        <v>0</v>
      </c>
      <c r="Q123" s="3">
        <f>Q59+Q61</f>
        <v>0</v>
      </c>
    </row>
    <row r="124" spans="2:17" ht="32.25" customHeight="1" x14ac:dyDescent="0.2">
      <c r="M124" s="2"/>
      <c r="N124" s="2"/>
    </row>
    <row r="125" spans="2:17" ht="32.25" customHeight="1" x14ac:dyDescent="0.2">
      <c r="M125" s="2"/>
      <c r="N125" s="2"/>
    </row>
    <row r="126" spans="2:17" ht="32.25" customHeight="1" x14ac:dyDescent="0.2">
      <c r="M126" s="2"/>
      <c r="N126" s="2"/>
    </row>
    <row r="127" spans="2:17" ht="32.25" customHeight="1" x14ac:dyDescent="0.2">
      <c r="M127" s="2"/>
      <c r="N127" s="2"/>
    </row>
    <row r="128" spans="2:17" ht="32.25" customHeight="1" x14ac:dyDescent="0.2">
      <c r="M128" s="2"/>
      <c r="N128" s="2"/>
    </row>
    <row r="129" spans="13:16" ht="32.25" customHeight="1" x14ac:dyDescent="0.2">
      <c r="M129" s="2"/>
      <c r="N129" s="2"/>
    </row>
    <row r="130" spans="13:16" ht="32.25" customHeight="1" x14ac:dyDescent="0.2">
      <c r="M130" s="2"/>
      <c r="N130" s="2"/>
      <c r="O130"/>
      <c r="P130"/>
    </row>
    <row r="131" spans="13:16" ht="32.25" customHeight="1" x14ac:dyDescent="0.2">
      <c r="M131" s="2"/>
      <c r="N131" s="2"/>
      <c r="O131"/>
      <c r="P131"/>
    </row>
    <row r="132" spans="13:16" ht="32.25" customHeight="1" x14ac:dyDescent="0.2">
      <c r="M132" s="2"/>
      <c r="N132" s="2"/>
      <c r="O132"/>
      <c r="P132"/>
    </row>
    <row r="133" spans="13:16" ht="32.25" customHeight="1" x14ac:dyDescent="0.2">
      <c r="M133" s="2"/>
      <c r="N133" s="2"/>
      <c r="O133"/>
      <c r="P133"/>
    </row>
    <row r="134" spans="13:16" ht="32.25" customHeight="1" x14ac:dyDescent="0.2">
      <c r="M134" s="2"/>
      <c r="N134" s="2"/>
      <c r="O134"/>
      <c r="P134"/>
    </row>
    <row r="135" spans="13:16" ht="32.25" customHeight="1" x14ac:dyDescent="0.2">
      <c r="M135" s="2"/>
      <c r="N135" s="2"/>
      <c r="O135"/>
      <c r="P135"/>
    </row>
    <row r="136" spans="13:16" ht="32.25" customHeight="1" x14ac:dyDescent="0.2">
      <c r="M136" s="2"/>
      <c r="N136" s="2"/>
      <c r="O136"/>
      <c r="P136"/>
    </row>
    <row r="137" spans="13:16" ht="32.25" customHeight="1" x14ac:dyDescent="0.2">
      <c r="M137" s="2"/>
      <c r="N137" s="2"/>
      <c r="O137"/>
      <c r="P137"/>
    </row>
    <row r="138" spans="13:16" ht="32.25" customHeight="1" x14ac:dyDescent="0.2">
      <c r="M138" s="2"/>
      <c r="N138" s="2"/>
      <c r="O138"/>
      <c r="P138"/>
    </row>
    <row r="139" spans="13:16" ht="32.25" customHeight="1" x14ac:dyDescent="0.2">
      <c r="M139" s="2"/>
      <c r="N139" s="2"/>
      <c r="O139"/>
      <c r="P139"/>
    </row>
    <row r="140" spans="13:16" ht="32.25" customHeight="1" x14ac:dyDescent="0.2">
      <c r="M140" s="2"/>
      <c r="N140" s="2"/>
      <c r="O140"/>
      <c r="P140"/>
    </row>
    <row r="141" spans="13:16" ht="32.25" customHeight="1" x14ac:dyDescent="0.2">
      <c r="M141" s="2"/>
      <c r="N141" s="2"/>
      <c r="O141"/>
      <c r="P141"/>
    </row>
    <row r="142" spans="13:16" ht="32.25" customHeight="1" x14ac:dyDescent="0.2">
      <c r="M142" s="2"/>
      <c r="N142" s="2"/>
      <c r="O142"/>
      <c r="P142"/>
    </row>
    <row r="143" spans="13:16" ht="48.75" customHeight="1" x14ac:dyDescent="0.2">
      <c r="M143" s="2"/>
      <c r="N143" s="2"/>
      <c r="O143"/>
      <c r="P143"/>
    </row>
    <row r="144" spans="13:16" ht="48.75" customHeight="1" x14ac:dyDescent="0.2">
      <c r="M144" s="2"/>
      <c r="N144" s="2"/>
      <c r="O144"/>
      <c r="P144"/>
    </row>
    <row r="145" spans="13:16" ht="48.75" customHeight="1" x14ac:dyDescent="0.2">
      <c r="M145" s="2"/>
      <c r="N145" s="2"/>
      <c r="O145"/>
      <c r="P145"/>
    </row>
    <row r="146" spans="13:16" ht="48.75" customHeight="1" x14ac:dyDescent="0.2">
      <c r="M146" s="2"/>
      <c r="N146" s="2"/>
      <c r="O146"/>
      <c r="P146"/>
    </row>
    <row r="147" spans="13:16" ht="48.75" customHeight="1" x14ac:dyDescent="0.2">
      <c r="M147" s="2"/>
      <c r="N147" s="2"/>
      <c r="O147"/>
      <c r="P147"/>
    </row>
    <row r="148" spans="13:16" ht="48.75" customHeight="1" x14ac:dyDescent="0.2">
      <c r="M148" s="2"/>
      <c r="N148" s="2"/>
      <c r="O148"/>
      <c r="P148"/>
    </row>
    <row r="149" spans="13:16" ht="48.75" customHeight="1" x14ac:dyDescent="0.2">
      <c r="M149" s="2"/>
      <c r="N149" s="2"/>
      <c r="O149"/>
      <c r="P149"/>
    </row>
    <row r="150" spans="13:16" ht="48.75" customHeight="1" x14ac:dyDescent="0.2">
      <c r="M150" s="2"/>
      <c r="N150" s="2"/>
      <c r="O150"/>
      <c r="P150"/>
    </row>
    <row r="151" spans="13:16" ht="48.75" customHeight="1" x14ac:dyDescent="0.2">
      <c r="M151" s="2"/>
      <c r="N151" s="2"/>
      <c r="O151"/>
      <c r="P151"/>
    </row>
    <row r="152" spans="13:16" ht="48.75" customHeight="1" x14ac:dyDescent="0.2">
      <c r="M152" s="2"/>
      <c r="N152" s="2"/>
      <c r="O152"/>
      <c r="P152"/>
    </row>
    <row r="153" spans="13:16" ht="48.75" customHeight="1" x14ac:dyDescent="0.2">
      <c r="M153" s="2"/>
      <c r="N153" s="2"/>
      <c r="O153"/>
      <c r="P153"/>
    </row>
    <row r="154" spans="13:16" ht="48.75" customHeight="1" x14ac:dyDescent="0.2">
      <c r="M154" s="2"/>
      <c r="N154" s="2"/>
      <c r="O154"/>
      <c r="P154"/>
    </row>
    <row r="155" spans="13:16" ht="48.75" customHeight="1" x14ac:dyDescent="0.2">
      <c r="M155" s="2"/>
      <c r="N155" s="2"/>
      <c r="O155"/>
      <c r="P155"/>
    </row>
    <row r="156" spans="13:16" ht="48.75" customHeight="1" x14ac:dyDescent="0.2">
      <c r="M156" s="2"/>
      <c r="N156" s="2"/>
      <c r="O156"/>
      <c r="P156"/>
    </row>
    <row r="157" spans="13:16" ht="48.75" customHeight="1" x14ac:dyDescent="0.2">
      <c r="M157" s="2"/>
      <c r="N157" s="2"/>
      <c r="O157"/>
      <c r="P157"/>
    </row>
    <row r="158" spans="13:16" ht="48.75" customHeight="1" x14ac:dyDescent="0.2">
      <c r="M158" s="2"/>
      <c r="N158" s="2"/>
      <c r="O158"/>
      <c r="P158"/>
    </row>
    <row r="159" spans="13:16" ht="48.75" customHeight="1" x14ac:dyDescent="0.2">
      <c r="M159" s="2"/>
      <c r="N159" s="2"/>
      <c r="O159"/>
      <c r="P159"/>
    </row>
    <row r="160" spans="13:16" ht="48.75" customHeight="1" x14ac:dyDescent="0.2">
      <c r="M160" s="2"/>
      <c r="N160" s="2"/>
      <c r="O160"/>
      <c r="P160"/>
    </row>
    <row r="161" spans="13:16" ht="48.75" customHeight="1" x14ac:dyDescent="0.2">
      <c r="M161" s="2"/>
      <c r="N161" s="2"/>
      <c r="O161"/>
      <c r="P161"/>
    </row>
    <row r="162" spans="13:16" ht="48.75" customHeight="1" x14ac:dyDescent="0.2">
      <c r="M162" s="2"/>
      <c r="N162" s="2"/>
      <c r="O162"/>
      <c r="P162"/>
    </row>
    <row r="163" spans="13:16" ht="48.75" customHeight="1" x14ac:dyDescent="0.2">
      <c r="M163" s="2"/>
      <c r="N163" s="2"/>
      <c r="O163"/>
      <c r="P163"/>
    </row>
    <row r="164" spans="13:16" ht="48.75" customHeight="1" x14ac:dyDescent="0.2">
      <c r="M164" s="2"/>
      <c r="N164" s="2"/>
      <c r="O164"/>
      <c r="P164"/>
    </row>
    <row r="165" spans="13:16" ht="48.75" customHeight="1" x14ac:dyDescent="0.2">
      <c r="M165" s="2"/>
      <c r="N165" s="2"/>
      <c r="O165"/>
      <c r="P165"/>
    </row>
    <row r="166" spans="13:16" ht="26.25" customHeight="1" x14ac:dyDescent="0.2">
      <c r="M166" s="2"/>
      <c r="N166" s="2"/>
      <c r="O166"/>
      <c r="P166"/>
    </row>
    <row r="167" spans="13:16" ht="26.25" customHeight="1" x14ac:dyDescent="0.2">
      <c r="M167" s="2"/>
      <c r="N167" s="2"/>
      <c r="O167"/>
      <c r="P167"/>
    </row>
    <row r="168" spans="13:16" ht="26.25" customHeight="1" x14ac:dyDescent="0.2">
      <c r="M168" s="2"/>
      <c r="N168" s="2"/>
      <c r="O168"/>
      <c r="P168"/>
    </row>
    <row r="169" spans="13:16" ht="26.25" customHeight="1" x14ac:dyDescent="0.2">
      <c r="M169" s="2"/>
      <c r="N169" s="2"/>
      <c r="O169"/>
      <c r="P169"/>
    </row>
    <row r="170" spans="13:16" ht="26.25" customHeight="1" x14ac:dyDescent="0.2">
      <c r="M170" s="2"/>
      <c r="N170" s="2"/>
      <c r="O170"/>
      <c r="P170"/>
    </row>
    <row r="171" spans="13:16" ht="26.25" customHeight="1" x14ac:dyDescent="0.2">
      <c r="M171" s="2"/>
      <c r="N171" s="2"/>
      <c r="O171"/>
      <c r="P171"/>
    </row>
    <row r="172" spans="13:16" ht="26.25" customHeight="1" x14ac:dyDescent="0.2">
      <c r="M172" s="2"/>
      <c r="N172" s="2"/>
      <c r="O172"/>
      <c r="P172"/>
    </row>
    <row r="173" spans="13:16" ht="26.25" customHeight="1" x14ac:dyDescent="0.2">
      <c r="M173" s="2"/>
      <c r="N173" s="2"/>
      <c r="O173"/>
      <c r="P173"/>
    </row>
    <row r="174" spans="13:16" ht="26.25" customHeight="1" x14ac:dyDescent="0.2">
      <c r="M174" s="2"/>
      <c r="N174" s="2"/>
      <c r="O174"/>
      <c r="P174"/>
    </row>
    <row r="175" spans="13:16" ht="26.25" customHeight="1" x14ac:dyDescent="0.2">
      <c r="M175" s="2"/>
      <c r="N175" s="2"/>
      <c r="O175"/>
      <c r="P175"/>
    </row>
    <row r="176" spans="13:16" ht="26.25" customHeight="1" x14ac:dyDescent="0.2">
      <c r="M176" s="2"/>
      <c r="N176" s="2"/>
      <c r="O176"/>
      <c r="P176"/>
    </row>
    <row r="177" spans="13:16" ht="26.25" customHeight="1" x14ac:dyDescent="0.2">
      <c r="M177" s="2"/>
      <c r="N177" s="2"/>
      <c r="O177"/>
      <c r="P177"/>
    </row>
    <row r="178" spans="13:16" ht="26.25" customHeight="1" x14ac:dyDescent="0.2">
      <c r="M178" s="2"/>
      <c r="N178" s="2"/>
      <c r="O178"/>
      <c r="P178"/>
    </row>
    <row r="179" spans="13:16" ht="26.25" customHeight="1" x14ac:dyDescent="0.2">
      <c r="M179" s="2"/>
      <c r="N179" s="2"/>
      <c r="O179"/>
      <c r="P179"/>
    </row>
    <row r="180" spans="13:16" ht="26.25" customHeight="1" x14ac:dyDescent="0.2">
      <c r="M180" s="2"/>
      <c r="N180" s="2"/>
      <c r="O180"/>
      <c r="P180"/>
    </row>
    <row r="181" spans="13:16" ht="26.25" customHeight="1" x14ac:dyDescent="0.2">
      <c r="M181" s="2"/>
      <c r="N181" s="2"/>
      <c r="O181"/>
      <c r="P181"/>
    </row>
    <row r="182" spans="13:16" x14ac:dyDescent="0.2">
      <c r="M182" s="2"/>
      <c r="N182" s="2"/>
      <c r="O182"/>
      <c r="P182"/>
    </row>
    <row r="183" spans="13:16" x14ac:dyDescent="0.2">
      <c r="M183" s="2"/>
      <c r="N183" s="2"/>
      <c r="O183"/>
      <c r="P183"/>
    </row>
    <row r="184" spans="13:16" x14ac:dyDescent="0.2">
      <c r="M184" s="2"/>
      <c r="N184" s="2"/>
      <c r="O184"/>
      <c r="P184"/>
    </row>
    <row r="185" spans="13:16" x14ac:dyDescent="0.2">
      <c r="M185" s="2"/>
      <c r="N185" s="2"/>
      <c r="O185"/>
      <c r="P185"/>
    </row>
    <row r="186" spans="13:16" x14ac:dyDescent="0.2">
      <c r="M186" s="2"/>
      <c r="N186" s="2"/>
      <c r="O186"/>
      <c r="P186"/>
    </row>
    <row r="187" spans="13:16" x14ac:dyDescent="0.2">
      <c r="M187" s="2"/>
      <c r="N187" s="2"/>
      <c r="O187"/>
      <c r="P187"/>
    </row>
    <row r="188" spans="13:16" x14ac:dyDescent="0.2">
      <c r="M188" s="2"/>
      <c r="N188" s="2"/>
      <c r="O188"/>
      <c r="P188"/>
    </row>
    <row r="189" spans="13:16" x14ac:dyDescent="0.2">
      <c r="M189" s="2"/>
      <c r="N189" s="2"/>
      <c r="O189"/>
      <c r="P189"/>
    </row>
    <row r="190" spans="13:16" x14ac:dyDescent="0.2">
      <c r="M190" s="2"/>
      <c r="N190" s="2"/>
      <c r="O190"/>
      <c r="P190"/>
    </row>
    <row r="191" spans="13:16" x14ac:dyDescent="0.2">
      <c r="M191" s="2"/>
      <c r="N191" s="2"/>
      <c r="O191"/>
      <c r="P191"/>
    </row>
    <row r="192" spans="13:16" x14ac:dyDescent="0.2">
      <c r="M192" s="2"/>
      <c r="N192" s="2"/>
      <c r="O192"/>
      <c r="P192"/>
    </row>
    <row r="193" spans="13:16" x14ac:dyDescent="0.2">
      <c r="M193" s="2"/>
      <c r="N193" s="2"/>
      <c r="O193"/>
      <c r="P193"/>
    </row>
    <row r="194" spans="13:16" x14ac:dyDescent="0.2">
      <c r="M194" s="2"/>
      <c r="N194" s="2"/>
      <c r="O194"/>
      <c r="P194"/>
    </row>
    <row r="195" spans="13:16" x14ac:dyDescent="0.2">
      <c r="M195" s="2"/>
      <c r="N195" s="2"/>
      <c r="O195"/>
      <c r="P195"/>
    </row>
    <row r="196" spans="13:16" x14ac:dyDescent="0.2">
      <c r="M196" s="2"/>
      <c r="N196" s="2"/>
      <c r="O196"/>
      <c r="P196"/>
    </row>
    <row r="197" spans="13:16" x14ac:dyDescent="0.2">
      <c r="M197" s="2"/>
      <c r="N197" s="2"/>
      <c r="O197"/>
      <c r="P197"/>
    </row>
    <row r="198" spans="13:16" x14ac:dyDescent="0.2">
      <c r="M198" s="2"/>
      <c r="N198" s="2"/>
      <c r="O198"/>
      <c r="P198"/>
    </row>
    <row r="199" spans="13:16" x14ac:dyDescent="0.2">
      <c r="M199" s="2"/>
      <c r="N199" s="2"/>
      <c r="O199"/>
      <c r="P199"/>
    </row>
    <row r="200" spans="13:16" x14ac:dyDescent="0.2">
      <c r="M200" s="2"/>
      <c r="N200" s="2"/>
      <c r="O200"/>
      <c r="P200"/>
    </row>
    <row r="201" spans="13:16" x14ac:dyDescent="0.2">
      <c r="M201" s="2"/>
      <c r="N201" s="2"/>
      <c r="O201"/>
      <c r="P201"/>
    </row>
    <row r="202" spans="13:16" x14ac:dyDescent="0.2">
      <c r="M202" s="2"/>
      <c r="N202" s="2"/>
      <c r="O202"/>
      <c r="P202"/>
    </row>
    <row r="203" spans="13:16" x14ac:dyDescent="0.2">
      <c r="M203" s="2"/>
      <c r="N203" s="2"/>
      <c r="O203"/>
      <c r="P203"/>
    </row>
    <row r="204" spans="13:16" x14ac:dyDescent="0.2">
      <c r="M204" s="2"/>
      <c r="N204" s="2"/>
      <c r="O204"/>
      <c r="P204"/>
    </row>
    <row r="205" spans="13:16" x14ac:dyDescent="0.2">
      <c r="M205" s="2"/>
      <c r="N205" s="2"/>
      <c r="O205"/>
      <c r="P205"/>
    </row>
    <row r="206" spans="13:16" x14ac:dyDescent="0.2">
      <c r="M206" s="2"/>
      <c r="N206" s="2"/>
      <c r="O206"/>
      <c r="P206"/>
    </row>
    <row r="207" spans="13:16" x14ac:dyDescent="0.2">
      <c r="M207" s="2"/>
      <c r="N207" s="2"/>
      <c r="O207"/>
      <c r="P207"/>
    </row>
    <row r="208" spans="13:16" x14ac:dyDescent="0.2">
      <c r="M208" s="2"/>
      <c r="N208" s="2"/>
      <c r="O208"/>
      <c r="P208"/>
    </row>
    <row r="209" spans="13:16" x14ac:dyDescent="0.2">
      <c r="M209" s="2"/>
      <c r="N209" s="2"/>
      <c r="O209"/>
      <c r="P209"/>
    </row>
    <row r="210" spans="13:16" x14ac:dyDescent="0.2">
      <c r="M210" s="2"/>
      <c r="N210" s="2"/>
      <c r="O210"/>
      <c r="P210"/>
    </row>
    <row r="211" spans="13:16" x14ac:dyDescent="0.2">
      <c r="M211" s="2"/>
      <c r="N211" s="2"/>
      <c r="O211"/>
      <c r="P211"/>
    </row>
    <row r="212" spans="13:16" x14ac:dyDescent="0.2">
      <c r="M212" s="2"/>
      <c r="N212" s="2"/>
      <c r="O212"/>
      <c r="P212"/>
    </row>
    <row r="213" spans="13:16" x14ac:dyDescent="0.2">
      <c r="M213" s="2"/>
      <c r="N213" s="2"/>
      <c r="O213"/>
      <c r="P213"/>
    </row>
    <row r="214" spans="13:16" x14ac:dyDescent="0.2">
      <c r="M214" s="2"/>
      <c r="N214" s="2"/>
      <c r="O214"/>
      <c r="P214"/>
    </row>
    <row r="215" spans="13:16" x14ac:dyDescent="0.2">
      <c r="M215" s="2"/>
      <c r="N215" s="2"/>
      <c r="O215"/>
      <c r="P215"/>
    </row>
    <row r="216" spans="13:16" x14ac:dyDescent="0.2">
      <c r="M216" s="2"/>
      <c r="N216" s="2"/>
      <c r="O216"/>
      <c r="P216"/>
    </row>
    <row r="217" spans="13:16" x14ac:dyDescent="0.2">
      <c r="M217" s="2"/>
      <c r="N217" s="2"/>
      <c r="O217"/>
      <c r="P217"/>
    </row>
    <row r="218" spans="13:16" x14ac:dyDescent="0.2">
      <c r="M218" s="2"/>
      <c r="N218" s="2"/>
      <c r="O218"/>
      <c r="P218"/>
    </row>
    <row r="219" spans="13:16" x14ac:dyDescent="0.2">
      <c r="M219" s="2"/>
      <c r="N219" s="2"/>
      <c r="O219"/>
      <c r="P219"/>
    </row>
    <row r="220" spans="13:16" x14ac:dyDescent="0.2">
      <c r="M220" s="2"/>
      <c r="N220" s="2"/>
      <c r="O220"/>
      <c r="P220"/>
    </row>
    <row r="221" spans="13:16" x14ac:dyDescent="0.2">
      <c r="M221" s="2"/>
      <c r="N221" s="2"/>
      <c r="O221"/>
      <c r="P221"/>
    </row>
    <row r="222" spans="13:16" x14ac:dyDescent="0.2">
      <c r="M222" s="2"/>
      <c r="N222" s="2"/>
      <c r="O222"/>
      <c r="P222"/>
    </row>
    <row r="223" spans="13:16" x14ac:dyDescent="0.2">
      <c r="M223" s="2"/>
      <c r="N223" s="2"/>
      <c r="O223"/>
      <c r="P223"/>
    </row>
    <row r="224" spans="13:16" x14ac:dyDescent="0.2">
      <c r="M224" s="2"/>
      <c r="N224" s="2"/>
      <c r="O224"/>
      <c r="P224"/>
    </row>
    <row r="225" spans="13:16" x14ac:dyDescent="0.2">
      <c r="M225" s="2"/>
      <c r="N225" s="2"/>
      <c r="O225"/>
      <c r="P225"/>
    </row>
    <row r="226" spans="13:16" x14ac:dyDescent="0.2">
      <c r="M226" s="2"/>
      <c r="N226" s="2"/>
      <c r="O226"/>
      <c r="P226"/>
    </row>
    <row r="227" spans="13:16" x14ac:dyDescent="0.2">
      <c r="M227" s="2"/>
      <c r="N227" s="2"/>
      <c r="O227"/>
      <c r="P227"/>
    </row>
    <row r="228" spans="13:16" x14ac:dyDescent="0.2">
      <c r="M228" s="2"/>
      <c r="N228" s="2"/>
      <c r="O228"/>
      <c r="P228"/>
    </row>
    <row r="229" spans="13:16" x14ac:dyDescent="0.2">
      <c r="M229" s="2"/>
      <c r="N229" s="2"/>
      <c r="O229"/>
      <c r="P229"/>
    </row>
    <row r="230" spans="13:16" x14ac:dyDescent="0.2">
      <c r="M230" s="2"/>
      <c r="N230" s="2"/>
      <c r="O230"/>
      <c r="P230"/>
    </row>
    <row r="231" spans="13:16" x14ac:dyDescent="0.2">
      <c r="M231" s="2"/>
      <c r="N231" s="2"/>
      <c r="O231"/>
      <c r="P231"/>
    </row>
    <row r="232" spans="13:16" x14ac:dyDescent="0.2">
      <c r="M232" s="2"/>
      <c r="N232" s="2"/>
      <c r="O232"/>
      <c r="P232"/>
    </row>
    <row r="233" spans="13:16" x14ac:dyDescent="0.2">
      <c r="M233" s="2"/>
      <c r="N233" s="2"/>
      <c r="O233"/>
      <c r="P233"/>
    </row>
    <row r="234" spans="13:16" x14ac:dyDescent="0.2">
      <c r="M234" s="2"/>
      <c r="N234" s="2"/>
    </row>
    <row r="235" spans="13:16" x14ac:dyDescent="0.2">
      <c r="M235" s="2"/>
      <c r="N235" s="2"/>
    </row>
  </sheetData>
  <autoFilter ref="A12:Q113">
    <filterColumn colId="2" showButton="0"/>
    <filterColumn colId="3" showButton="0"/>
    <filterColumn colId="4" showButton="0"/>
    <filterColumn colId="5" showButton="0"/>
  </autoFilter>
  <mergeCells count="113">
    <mergeCell ref="C108:G108"/>
    <mergeCell ref="C86:F86"/>
    <mergeCell ref="C87:F87"/>
    <mergeCell ref="C88:F88"/>
    <mergeCell ref="C92:F92"/>
    <mergeCell ref="C93:F93"/>
    <mergeCell ref="C112:G112"/>
    <mergeCell ref="C30:G30"/>
    <mergeCell ref="C110:G110"/>
    <mergeCell ref="C111:G111"/>
    <mergeCell ref="C107:G107"/>
    <mergeCell ref="C91:G91"/>
    <mergeCell ref="C104:G104"/>
    <mergeCell ref="C105:G105"/>
    <mergeCell ref="C106:G106"/>
    <mergeCell ref="C102:G102"/>
    <mergeCell ref="C103:G103"/>
    <mergeCell ref="C41:G41"/>
    <mergeCell ref="C68:G68"/>
    <mergeCell ref="C62:G62"/>
    <mergeCell ref="C63:G63"/>
    <mergeCell ref="C64:G64"/>
    <mergeCell ref="C39:G39"/>
    <mergeCell ref="C45:G45"/>
    <mergeCell ref="C69:G69"/>
    <mergeCell ref="C109:G109"/>
    <mergeCell ref="C94:F94"/>
    <mergeCell ref="C95:F95"/>
    <mergeCell ref="C97:G97"/>
    <mergeCell ref="C100:G100"/>
    <mergeCell ref="C67:G67"/>
    <mergeCell ref="B10:B12"/>
    <mergeCell ref="C10:G12"/>
    <mergeCell ref="C29:G29"/>
    <mergeCell ref="C18:G18"/>
    <mergeCell ref="C19:G19"/>
    <mergeCell ref="C13:G13"/>
    <mergeCell ref="C14:G14"/>
    <mergeCell ref="C22:G22"/>
    <mergeCell ref="C34:G34"/>
    <mergeCell ref="C48:G48"/>
    <mergeCell ref="C52:G52"/>
    <mergeCell ref="C37:G37"/>
    <mergeCell ref="C38:G38"/>
    <mergeCell ref="C40:G40"/>
    <mergeCell ref="C42:G42"/>
    <mergeCell ref="C53:G53"/>
    <mergeCell ref="C54:G54"/>
    <mergeCell ref="C51:G51"/>
    <mergeCell ref="C33:G33"/>
    <mergeCell ref="C49:G49"/>
    <mergeCell ref="C50:G50"/>
    <mergeCell ref="C36:G36"/>
    <mergeCell ref="C17:F17"/>
    <mergeCell ref="C61:G61"/>
    <mergeCell ref="E2:Q6"/>
    <mergeCell ref="Q10:Q12"/>
    <mergeCell ref="O10:O12"/>
    <mergeCell ref="H10:H12"/>
    <mergeCell ref="K10:K12"/>
    <mergeCell ref="M10:M12"/>
    <mergeCell ref="N10:N12"/>
    <mergeCell ref="L10:L12"/>
    <mergeCell ref="I10:I12"/>
    <mergeCell ref="J10:J12"/>
    <mergeCell ref="P10:P12"/>
    <mergeCell ref="C15:G15"/>
    <mergeCell ref="C20:F20"/>
    <mergeCell ref="C21:F21"/>
    <mergeCell ref="C58:G58"/>
    <mergeCell ref="C59:G59"/>
    <mergeCell ref="C83:G83"/>
    <mergeCell ref="C84:G84"/>
    <mergeCell ref="C85:G85"/>
    <mergeCell ref="C101:G101"/>
    <mergeCell ref="C70:G70"/>
    <mergeCell ref="C79:G79"/>
    <mergeCell ref="C80:G80"/>
    <mergeCell ref="C81:G81"/>
    <mergeCell ref="C82:G82"/>
    <mergeCell ref="C98:G98"/>
    <mergeCell ref="C99:G99"/>
    <mergeCell ref="C96:G96"/>
    <mergeCell ref="C90:G90"/>
    <mergeCell ref="C89:G89"/>
    <mergeCell ref="C75:F75"/>
    <mergeCell ref="C76:F76"/>
    <mergeCell ref="C77:F77"/>
    <mergeCell ref="C78:F78"/>
    <mergeCell ref="C16:F16"/>
    <mergeCell ref="C71:F71"/>
    <mergeCell ref="C72:F72"/>
    <mergeCell ref="C73:F73"/>
    <mergeCell ref="C74:F74"/>
    <mergeCell ref="C24:G24"/>
    <mergeCell ref="C27:G27"/>
    <mergeCell ref="C31:G31"/>
    <mergeCell ref="C35:G35"/>
    <mergeCell ref="C23:G23"/>
    <mergeCell ref="C28:G28"/>
    <mergeCell ref="C25:G25"/>
    <mergeCell ref="C26:G26"/>
    <mergeCell ref="C32:G32"/>
    <mergeCell ref="C43:G43"/>
    <mergeCell ref="C44:G44"/>
    <mergeCell ref="C46:G46"/>
    <mergeCell ref="C47:G47"/>
    <mergeCell ref="C55:G55"/>
    <mergeCell ref="C56:G56"/>
    <mergeCell ref="C57:G57"/>
    <mergeCell ref="C65:G65"/>
    <mergeCell ref="C66:G66"/>
    <mergeCell ref="C60:G60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2023-01-29T03:18:31+00:00</Remediation_x0020_Date>
  </documentManagement>
</p:properties>
</file>

<file path=customXml/itemProps1.xml><?xml version="1.0" encoding="utf-8"?>
<ds:datastoreItem xmlns:ds="http://schemas.openxmlformats.org/officeDocument/2006/customXml" ds:itemID="{E9CA5594-2631-4A56-BAD5-5C17747E089A}"/>
</file>

<file path=customXml/itemProps2.xml><?xml version="1.0" encoding="utf-8"?>
<ds:datastoreItem xmlns:ds="http://schemas.openxmlformats.org/officeDocument/2006/customXml" ds:itemID="{9C3E0BE7-3D89-43F3-B85B-56BC3387FB3F}"/>
</file>

<file path=customXml/itemProps3.xml><?xml version="1.0" encoding="utf-8"?>
<ds:datastoreItem xmlns:ds="http://schemas.openxmlformats.org/officeDocument/2006/customXml" ds:itemID="{FC1CF25C-EFC8-49BE-9D7D-C301519F80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Updated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"CameronB"</cp:lastModifiedBy>
  <dcterms:created xsi:type="dcterms:W3CDTF">2017-12-15T19:54:21Z</dcterms:created>
  <dcterms:modified xsi:type="dcterms:W3CDTF">2023-01-27T21:05:04Z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